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045"/>
  </bookViews>
  <sheets>
    <sheet name="2020" sheetId="2" r:id="rId1"/>
  </sheets>
  <definedNames>
    <definedName name="_xlnm.Print_Area" localSheetId="0">'2020'!$A$1:$G$61</definedName>
  </definedNames>
  <calcPr calcId="152511"/>
</workbook>
</file>

<file path=xl/calcChain.xml><?xml version="1.0" encoding="utf-8"?>
<calcChain xmlns="http://schemas.openxmlformats.org/spreadsheetml/2006/main">
  <c r="G6" i="2" l="1"/>
  <c r="B83" i="2" l="1"/>
  <c r="F53" i="2" l="1"/>
  <c r="F46" i="2"/>
  <c r="F44" i="2"/>
  <c r="G58" i="2"/>
  <c r="G57" i="2"/>
  <c r="G54" i="2"/>
  <c r="G48" i="2"/>
  <c r="G47" i="2"/>
  <c r="G45" i="2"/>
  <c r="G44" i="2"/>
  <c r="G42" i="2"/>
  <c r="G32" i="2"/>
  <c r="G28" i="2"/>
  <c r="G26" i="2"/>
  <c r="G20" i="2"/>
  <c r="G17" i="2"/>
  <c r="G16" i="2"/>
  <c r="G14" i="2"/>
  <c r="G10" i="2"/>
</calcChain>
</file>

<file path=xl/sharedStrings.xml><?xml version="1.0" encoding="utf-8"?>
<sst xmlns="http://schemas.openxmlformats.org/spreadsheetml/2006/main" count="300" uniqueCount="121">
  <si>
    <t>MAGDALENA DE ARACEO</t>
  </si>
  <si>
    <t>BUENAVISTA DE PARANGUEO</t>
  </si>
  <si>
    <t>OBRA O ACCION A REALIZAR</t>
  </si>
  <si>
    <t>COSTO</t>
  </si>
  <si>
    <t>ENTIDAD</t>
  </si>
  <si>
    <t>MUNICIPIO</t>
  </si>
  <si>
    <t>LOCALIDAD</t>
  </si>
  <si>
    <t>VALLE DE SANTIAGO</t>
  </si>
  <si>
    <t>UBICACIÓN</t>
  </si>
  <si>
    <t>BENEFICIARIOS</t>
  </si>
  <si>
    <t>METAS</t>
  </si>
  <si>
    <t xml:space="preserve">MUNICIPIO DE VALLE DE SANTIAGO, GTO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</si>
  <si>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MONTO QUE RECIBAN DEL FAIS:</t>
  </si>
  <si>
    <t>PUERTA DE SAN ROQUE</t>
  </si>
  <si>
    <t xml:space="preserve">GUANAJUATO </t>
  </si>
  <si>
    <t>PEGUEROS</t>
  </si>
  <si>
    <t>DURANES DE ABAJO</t>
  </si>
  <si>
    <t>DURANES DE ARRIBA</t>
  </si>
  <si>
    <t>RINCON DE PARANGUEO</t>
  </si>
  <si>
    <t>PUERTA DE ANDARACUA</t>
  </si>
  <si>
    <t>SABINO DE SANTA ROSA</t>
  </si>
  <si>
    <t>CHIQUEO</t>
  </si>
  <si>
    <t xml:space="preserve">HOYA DE CINTORA DE ARRIBA </t>
  </si>
  <si>
    <t>CUADRILLA DE ANDARACUA</t>
  </si>
  <si>
    <t>MONTOS QUE RECIBAN, OBRAS Y ACCIONES A REALIZAR CON EL FAIS 2020</t>
  </si>
  <si>
    <t xml:space="preserve">REHABILITACION DE ALUMBRADO EN LA CALLE QUERETARO TRAMO INSURGENTES -CENTRO IMPULSO. COL EJIDO LA ALBERCA
</t>
  </si>
  <si>
    <t>REHABILITACION DE ALUMBRADO PUBLICO EN CALLE SOLIDARIDAD EN LA COLONIA MORELOS</t>
  </si>
  <si>
    <t>PROYECTO DE PAVIMENTACIÓN DE LA CALLE NIÑOS HEROES EN LA COLONIA LAGUNILLA DE MALPAIS</t>
  </si>
  <si>
    <t>PROYECTO DE PAVIMENTACIÓN DE LA CALLE PRINCIPAL EN EL MOTIVO</t>
  </si>
  <si>
    <t>PROYECTO DE RED DE DRENAJE SANITARIO EN LAS CALLE VERACRUZ Y MORELOS</t>
  </si>
  <si>
    <t>PROYECTO DE CONSERVACION DEL CAMINO DE MAGDALENA DE ARACEO A MANGA DE BUENAVISTA</t>
  </si>
  <si>
    <t>PROYECTO DE PAVIMENTACION CON EMPEDRADO DE LA CALLE AVENIDA DEL TRABAJO EN BUENAVISTA DE PARANGUEO</t>
  </si>
  <si>
    <t xml:space="preserve">PROYECTO DE PAVIMENTACION EN LA CALLE AVENIDA DEL TRABAJO EN HOYA DE CINTORA DE ARRIBA </t>
  </si>
  <si>
    <t>PROYECTO DE PAVIMENTACION EN LA CALLE JUAN ESCUTIA EN LA COLONIA MIRAVALLE</t>
  </si>
  <si>
    <t>PROYECTO PARA LA CONSTRUCCION DE TANQUE ELEVADO, ADECUACION DE LINEA DE CONDUCCION, LINEA DE DISTRIBUCION Y EQUIPAMIENTO DEL POZO EN SAN GUILLERMO</t>
  </si>
  <si>
    <t>PROYECTO PARA LA CONSTRUCCION DE TANQUE ELEVADO, ADECUACION DE LINEA DE CONDUCCION, LINEA DE DISTRIBUCION Y EQUIPAMIENTO DEL POZO EN GERVACIO MENDOZA</t>
  </si>
  <si>
    <t>PROYECTO DE RED DE AGUA POTABLE EN LA CALLE PRIVADA SOLIDARIDAD EN LA COLONIA MORELOS</t>
  </si>
  <si>
    <t>PROYECTO DE REHABILITACION DE RED DE AGUA POTABLE EN LA CALLE PEDRO GONZALEZ EN LAGUNILLA DE MALPAIS</t>
  </si>
  <si>
    <t>PROYECTO DE AMPLIACION DE RED DE AGUA POTABLE EN LA COLONIA SAN JUAN</t>
  </si>
  <si>
    <t>PROYECTO DE PAVIMENTACION DE CAMINO DE CUADRILLA DE ANDARACUA A MANGA DE BUENAVISTA</t>
  </si>
  <si>
    <t>PROYECTO DE AMPLIACION DE RED DE DRENAJE SANITARIO EN LA CALLE ALBINO ORTEGA EN COL SANTIAGO UCOC</t>
  </si>
  <si>
    <t>PROYECTO DE PAVIMENTACION DE LA CALLE NIÑOS HEROES EN SAN JOSE DE ARACEO</t>
  </si>
  <si>
    <t>PROYECTO DE PAVIMENTACION CON EMPEDRADO DE LA CALLE MORELOS SEGUNDA ETAPA</t>
  </si>
  <si>
    <t>PROYECTO DE PAVIMENTACION CON EMPEDRADO DE LA CALLE ALLENDE SEGUNDA ETAPA</t>
  </si>
  <si>
    <t>CONSTRUCCION DE PLANTA DE TRATAMIENTO DE AGUAS RESIDUALES EN PUERTA DE SAN ROQUE SEGUNDA ETAPA</t>
  </si>
  <si>
    <t>REHABILITACION DEL SISTEMA HIDRAULICO PARA LAS LOCALIDADES DE DURANES DE ARRIBA Y SAN RAFAEL DEL SAUZ</t>
  </si>
  <si>
    <t>REHABILITACION DE EQUIPAMIENTO DEL POZO PROFUNDO PARA AGUA POTABLE EN DURANES DE ARRIBA</t>
  </si>
  <si>
    <t>CONSTRUCCION DE TANQUE REGULARIZACION PARA AGUA POTABLE, ADECUACION DE LINEA DE CONDUCCION Y LINEA DISTRIBUCION EN SAN GUILLERMO</t>
  </si>
  <si>
    <t>CONSTRUCCION DE TANQUE REGULARIZACION PARA AGUA POTABLE, ADECUACION DE LINEA DE CONDUCCION Y LINEA DISTRIBUCION EN GERVACIO MENDOZA</t>
  </si>
  <si>
    <t>CONSTRUCCION DE TANQUE ELEVADO, ADECUACION DE LINEA DE CONDUCCION YLINEA DE DISTRIBUCION  EN LA LOCALIDAD DE GUARAPO</t>
  </si>
  <si>
    <t>CONSTRUCCION DE TANQUE ELEVADO, ADECUACION DE LINEA DE CONDUCCION YLINEA DE DISTRIBUCION  EN LA LOCALIDAD DE SAN FRANCISCO CHIHUINDO</t>
  </si>
  <si>
    <t>REHABILITACION DEL EQUIPAMIENTO DE POZO PROFUNDO PARA AGUA POTABLE EN LA LOCALIDAD DE GUARAPO</t>
  </si>
  <si>
    <t xml:space="preserve">REHABILITACION DEL EQUIPAMIENTO DE POZO PROFUNDO PARA AGUA POTABLE EN LA LOCALIDAD DE SAN FRANCISCO CHIHUINDO </t>
  </si>
  <si>
    <t>REHABILITACION DEL EQUIPAMIENTO DE POZO PROFUNDO PARA AGUA POTABLE EN LA LOCALIDAD DE SAN GUILLERMO</t>
  </si>
  <si>
    <t>REHABILITACION DEL EQUIPAMIENTO DE POZO PROFUNDO PARA AGUA POTABLE EN LA LOCALIDAD DE GERVACIO MENDOZA</t>
  </si>
  <si>
    <t>PAVIMENTACION DE LA CALLE COLON EN LA COL. FRANCISCO VILLA, PRIMERA ETAPA.</t>
  </si>
  <si>
    <t>PAVIMENTACION DE LA CALLE NIÑOS HEROES EN SAN JOSE DE ARACEO, PRIMERA ETAPA</t>
  </si>
  <si>
    <t>PAVIMENTACION DE LA CALLE INDEPENDENCIA EN RINCON DE PARANGUEO 2DA ETAPA</t>
  </si>
  <si>
    <t>PAVIMENTACION DE LA CALLE BASILIO RAMIREZ TRAMO EMILIANO ZAPATA - ALBINO GARCIA</t>
  </si>
  <si>
    <t>PAVIMENTACION DE CALLLE JUAN ESCUTIA, COL MIRAVALLE PRIMERA ETAPA</t>
  </si>
  <si>
    <t>PAVIMENTACION DE CALLLE NIÑOS HEROES EN COL LAGUNILLA DE MALPAIS</t>
  </si>
  <si>
    <t>CONSTRUCCION DE EMPEDRADO DE LA CALLE PRINCIPAL EN EL MOTIVO,  PRIMERA ETAPA</t>
  </si>
  <si>
    <t>CONSTRUCCION DE EMPEDRADO EN LA CALLE DE LA ESCUELA EN TINAJA DE GARCIA, PRIMERA ETAPA</t>
  </si>
  <si>
    <t>CONSTRUCCION DE EMPEDRADO DE LA CALLE PRINCIPAL EN DURANES DE ABAJO, PRIMERA ETAPA</t>
  </si>
  <si>
    <t>CONSTRUCCION DE EMPEDRADO EN CALLE AVENIDA DEL TRABAJO, PRIMERA ETAPA</t>
  </si>
  <si>
    <t>PAVIMENTACION DE LAS CALLES EL ESTUDIANTE, BENITO JUAREZ Y  ADOLFO LOPEZ MATEOS</t>
  </si>
  <si>
    <t>CONSTRUCCION DE EMPEDRADO EN LA CALLE MANUEL DOBLADO EN LAS RAICES</t>
  </si>
  <si>
    <t>PAVIMENTACION EN LA CALLE ARROYO CAMEMBARO, EN LA COLONIA RANCHOS UNIDOS</t>
  </si>
  <si>
    <t>AMPLIACION DE RED DE ELECTRIFICACION EN LA CALLE AQULES SERDAN EN PEGUEROS</t>
  </si>
  <si>
    <t>AMPLIACION DE LA RED  DE ELECTRIFICACION EN LA CALLE  ALDAMA EN COMUNIDAD DE SAN IGNACIO DE SAN JOSE PARANGUEO EN EL MUNICIPIO DE VALLE DE SANTIAGO, GTO.</t>
  </si>
  <si>
    <t>AMPLIACION DE LA RED  DE ENERGIA ELECTRICA EN LA CALLE  EMILIANO ZAPATA EN ESTANCIA DE SAN DIEGO</t>
  </si>
  <si>
    <t>CONSTRUCCION DE PUENTE PEATONAL SOBRE ARROYO EN LA CALLE EMILIANO ZAPATA EN COL. LA LOMA</t>
  </si>
  <si>
    <t>EL MOTIVO</t>
  </si>
  <si>
    <t xml:space="preserve"> BUENAVISTA DE PARANGUEO</t>
  </si>
  <si>
    <t>SAN GUILLERMO</t>
  </si>
  <si>
    <t>GERVACIO MENDOZA</t>
  </si>
  <si>
    <t>SAN JOSE DE ARACEO</t>
  </si>
  <si>
    <t>GUARAPO</t>
  </si>
  <si>
    <t xml:space="preserve">SAN FRANCISCO CHIHUINDO </t>
  </si>
  <si>
    <t>TINAJA DE GARCIA</t>
  </si>
  <si>
    <t>LAS RAICES</t>
  </si>
  <si>
    <t>SAN IGNACIO DE SAN JOSE PARANGUEO</t>
  </si>
  <si>
    <t>ESTANCIA DE SAN DIEGO</t>
  </si>
  <si>
    <t>LINEAMIENTOS PARA DAR ACONOCER LOS MONTOS QUE RECIBAN, LAS OBRAS Y ACCIONES A REALIZAR, EL COSTO DE CADA UNA, SU UBICACIÓN, METAS Y BENEFICIARIOS DEL EJERCICIO 2020</t>
  </si>
  <si>
    <t>PAVIMENTACION DE LA CALLE JUAREZ EN LA COMUNIDAD DE EL CHIQUEO (2DA ETAPA)</t>
  </si>
  <si>
    <t>AMPLIACION DE LINEA Y RED DE DISTRIBUCION ELECTRICA EN LAS CALLES INDEPENDENCIA Y REVOLUCION EN LA COLONIA EJIDAL  DE TERAN EN LA COMUNIDAD DE TERAN EN EL MUNICIPIO DE VALLE DE SANTIAGO GTO</t>
  </si>
  <si>
    <t>AMPLIACION DE LINEA Y RED DE DISTRIBUCION ELECTRICA EN LAS CALLES RODOLFO FIERRO Y QUERETARO TRAMO ROSALIO HERNANDEZ A TELESECUNDARIA COLONIA FRANCISCO VILLA EN EL MUNICIPIO DE VALLE DE SANTIAGO GTO</t>
  </si>
  <si>
    <t>AMPLIACION DE RED DE ELECTRIFICACION EN LA PRIVADA FRANCISCO VILLA EN LA COLONIA RANCHOS UNIDOS</t>
  </si>
  <si>
    <t>AMPLIACION DE RED DE ELECTRIFICACION EN LA PRIVADA LAZARO CARDENAS EN LA COLONIA RANCHOS UNIDOS</t>
  </si>
  <si>
    <t xml:space="preserve">AMPLIACION DE RED DE ELECTRIFICACION EN VALLE DE SANTIAGO, LOCALIDAD DE BOTIJA,  CALLE NIÑOS HEROES </t>
  </si>
  <si>
    <t>AMPLIACION DE RED DE DRENAJE SANITARIO EN VALLE DE SANTIAGO, COLONIA AMPLIACION VEINTE DE NOVIEMBRE, CALLES VERACRUZ Y MORELOS</t>
  </si>
  <si>
    <t>CONSTRUCCION DE PAVIMENTACION CON EMPEDRADO EN VALLE DE SANTIAGO, LOCALIDAD HOYA DE CINTORA DE ARRIBA, CALLE AV. DEL TRABAJO (PRIMERA ETAPA)</t>
  </si>
  <si>
    <t>PAVIMENTACION DE LA CALLE LAZARO CARDENAS EN SAN JERONIMO DE ARACEO</t>
  </si>
  <si>
    <t>REHABILITACION DE RED DE AGUA POTABLE EN VALLE DE SANTIAGO, LOCALIDAD SAN DIEGO QUIRICEO, 2DA ETAPA</t>
  </si>
  <si>
    <t>CONSTRUCCION  DE PAVIMENTACION CON EMPEDRADO EN VALLE DE SANTIAGO, LOCALIDAD PUERTA DE ANDARACUA,  CALLE ALLENDE, SEGUNDA ETAPA</t>
  </si>
  <si>
    <t>CONSTRUCCION DE PAVIMENTACION CON EMPEDRADO EN VALLE DE SANTIAGO, LOCALIDAD  RANCHOS UNIDOS, CALLE LAZARO CARDENAS, SEGUNDA ETAPA.</t>
  </si>
  <si>
    <t xml:space="preserve">PAVIMENTACION  DE LA CALLE OCAMPO EN LA MAGDALENA DE ARACEO  </t>
  </si>
  <si>
    <t xml:space="preserve">AMPLIACION DE RED DE AGUA POTABLE EN VALLE DE SANTIAGO, LOCALIDAD DE GUANTES, CALLE ALDAMA </t>
  </si>
  <si>
    <t>AMPLIACION DE RED DE ALUMBRADO PUBLICO EN VALLE DE SANTIAGO,  COLONIA LA ATLANTIDA, CALLE DE ACCESO</t>
  </si>
  <si>
    <t>CONSTRUCCION DE PAVIMENTACION CON EMPEDRADO EN VALLE DE SANTIAGO, LOCALIDAD  LAGUNILLA DE MOGOTES, CALLE DEL PROGRESO</t>
  </si>
  <si>
    <t>CONSTRUCCION  DE PAVIMENTACION CON EMPEDRADO  EN VALLE DE SANTIAGO, LOCALIDAD  DE CHANGUEO,  CALLE PRINCIPAL</t>
  </si>
  <si>
    <t>AMPLIACION DE RED DE ELECTRIFICACION EN VALLE DE SANTIAGO, LOCALIDAD HOYA DE CINTORA DE ARRIBA, CALLE GUERRERO</t>
  </si>
  <si>
    <t>AMPLIACION DE LINEA Y RED DE DISTRIBUCION ELECTRICA EN VALLE DE SANTIAGO, COLONIA EL MILAGRO.</t>
  </si>
  <si>
    <t xml:space="preserve">AMPLIACION DE RED DE ALUMBRADO PUBLICO EN VALLE DE SANTIAGO,  COLONIA  LA SOLEDAD, CALLE SAN MIGUEL </t>
  </si>
  <si>
    <t>AMPLIACION DE RED DE ELECTRIFICACION EN VALLE DE SANTIAGO, LOCALIDAD MOLINITO DE TERAN, CALLE RIO LERMA</t>
  </si>
  <si>
    <t>CONSTRUCCION DE PAVIMENTACION CON EMPEDRADO EN VALLE DE SANTIAGO, LOCALIDAD HOYA DE ALVAREZ,  CALLE DE LAS PILETAS</t>
  </si>
  <si>
    <t>AMPLIACION DE RED DE DRENAJE SANITARIO EN VALLE DE SANTIAGO, COLONIA FRANCISCO VILLA , CALLE VISTA HERMOSA (PROLOGACION RODOLFO FIERRO)</t>
  </si>
  <si>
    <t>PAVIMENTACIÓN DE CAMINO DE ACCESO A REFUGIO DE SAN GUILLERMO</t>
  </si>
  <si>
    <t>PAVIMENTACION DE LA CALLE PRIVADA JUAREZ EN LA LOCALIDAD DE CHIQUEO</t>
  </si>
  <si>
    <t>TERAN</t>
  </si>
  <si>
    <t>BOTIJA</t>
  </si>
  <si>
    <t>SAN JERONIMO DE ARACEO</t>
  </si>
  <si>
    <t>SAN DIEGO QUIRICEO</t>
  </si>
  <si>
    <t>RANCHOS UNIDOS</t>
  </si>
  <si>
    <t>GUANTES</t>
  </si>
  <si>
    <t>LAGUNILLA DE MOGOTES</t>
  </si>
  <si>
    <t>CHANGUEO</t>
  </si>
  <si>
    <t>HOYA DE CINTORA DE ARRIBA</t>
  </si>
  <si>
    <t>MOLINITO DE TERAN</t>
  </si>
  <si>
    <t>HOYA DE ALVAREZ</t>
  </si>
  <si>
    <t>REFUGIO DE SAN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</si>
</sst>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\(##\)"/>
  </numFmts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 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>
      <alignment horizontal="center" vertical="center"/>
    </xf>
    <xf numFmtId="0" fontId="0" fillId="0" borderId="0" xfId="0" applyBorder="1"/>
    <xf numFmtId="43" fontId="1" fillId="3" borderId="1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right" vertical="center" indent="1"/>
    </xf>
    <xf numFmtId="165" fontId="1" fillId="2" borderId="2" xfId="1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3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6" fillId="0" borderId="8" xfId="0" quotePrefix="1" applyNumberFormat="1" applyFont="1" applyFill="1" applyBorder="1" applyAlignment="1">
      <alignment horizontal="left" vertical="center" wrapText="1"/>
    </xf>
    <xf numFmtId="166" fontId="6" fillId="0" borderId="8" xfId="0" quotePrefix="1" applyNumberFormat="1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6" fontId="6" fillId="0" borderId="8" xfId="0" quotePrefix="1" applyNumberFormat="1" applyFont="1" applyFill="1" applyBorder="1" applyAlignment="1">
      <alignment horizontal="left" vertical="center" wrapText="1"/>
    </xf>
    <xf numFmtId="165" fontId="6" fillId="0" borderId="8" xfId="2" applyNumberFormat="1" applyFont="1" applyFill="1" applyBorder="1" applyAlignment="1">
      <alignment horizontal="center" vertical="center" wrapText="1"/>
    </xf>
    <xf numFmtId="165" fontId="5" fillId="0" borderId="8" xfId="2" applyNumberFormat="1" applyFont="1" applyFill="1" applyBorder="1" applyAlignment="1">
      <alignment horizontal="center" vertical="center" wrapText="1"/>
    </xf>
    <xf numFmtId="44" fontId="5" fillId="0" borderId="8" xfId="2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3" xfId="1" applyNumberFormat="1" applyFont="1" applyFill="1" applyBorder="1" applyAlignment="1">
      <alignment horizontal="center" vertical="center" wrapText="1"/>
    </xf>
    <xf numFmtId="164" fontId="1" fillId="3" borderId="4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2409825</xdr:colOff>
      <xdr:row>4</xdr:row>
      <xdr:rowOff>180975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8" t="472" r="51864" b="79658"/>
        <a:stretch/>
      </xdr:blipFill>
      <xdr:spPr bwMode="auto">
        <a:xfrm>
          <a:off x="0" y="152400"/>
          <a:ext cx="2409825" cy="1190625"/>
        </a:xfrm>
        <a:prstGeom prst="ellipse">
          <a:avLst/>
        </a:prstGeom>
        <a:ln>
          <a:noFill/>
        </a:ln>
        <a:effectLst>
          <a:softEdge rad="11250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F65" sqref="F65"/>
    </sheetView>
  </sheetViews>
  <sheetFormatPr baseColWidth="10" defaultRowHeight="15"/>
  <cols>
    <col min="1" max="1" width="41.5703125" style="2" customWidth="1"/>
    <col min="2" max="2" width="16" style="2" customWidth="1"/>
    <col min="3" max="3" width="13.7109375" style="2" customWidth="1"/>
    <col min="4" max="4" width="17.7109375" style="2" bestFit="1" customWidth="1"/>
    <col min="5" max="5" width="15.85546875" style="2" customWidth="1"/>
    <col min="6" max="6" width="15.140625" style="1" customWidth="1"/>
    <col min="7" max="7" width="13.7109375" style="1" customWidth="1"/>
    <col min="10" max="10" width="13.42578125" bestFit="1" customWidth="1"/>
  </cols>
  <sheetData>
    <row r="1" spans="1:10" ht="44.25" customHeight="1">
      <c r="B1" s="29" t="s">
        <v>83</v>
      </c>
      <c r="C1" s="29"/>
      <c r="D1" s="29"/>
      <c r="E1" s="29"/>
      <c r="F1" s="29"/>
      <c r="G1" s="29"/>
    </row>
    <row r="2" spans="1:10" ht="15.75" thickBot="1">
      <c r="B2" s="8"/>
      <c r="C2" s="8"/>
      <c r="D2" s="8"/>
      <c r="E2" s="8"/>
      <c r="F2" s="8"/>
      <c r="G2" s="8"/>
    </row>
    <row r="3" spans="1:10" ht="15.75" thickBot="1">
      <c r="A3" s="9"/>
      <c r="B3" s="30" t="s">
        <v>11</v>
      </c>
      <c r="C3" s="31"/>
      <c r="D3" s="31"/>
      <c r="E3" s="31"/>
      <c r="F3" s="31"/>
      <c r="G3" s="32"/>
    </row>
    <row r="4" spans="1:10" ht="15.75" thickBot="1">
      <c r="A4" s="9"/>
      <c r="B4" s="33" t="s">
        <v>24</v>
      </c>
      <c r="C4" s="34"/>
      <c r="D4" s="34"/>
      <c r="E4" s="34"/>
      <c r="F4" s="34"/>
      <c r="G4" s="35"/>
    </row>
    <row r="5" spans="1:10">
      <c r="A5" s="3"/>
      <c r="B5" s="3"/>
      <c r="C5" s="3"/>
      <c r="D5" s="3"/>
      <c r="E5" s="3"/>
      <c r="F5" s="3"/>
      <c r="G5" s="4"/>
    </row>
    <row r="6" spans="1:10" s="5" customFormat="1" ht="15.75" thickBot="1">
      <c r="A6" s="3"/>
      <c r="B6" s="3"/>
      <c r="C6" s="3"/>
      <c r="D6" s="3"/>
      <c r="E6" s="3"/>
      <c r="F6" s="7" t="s">
        <v>12</v>
      </c>
      <c r="G6" s="13">
        <f>B83</f>
        <v>84705739</v>
      </c>
      <c r="J6" s="14"/>
    </row>
    <row r="7" spans="1:10" s="5" customFormat="1">
      <c r="A7" s="3"/>
      <c r="B7" s="3"/>
      <c r="C7" s="3"/>
      <c r="D7" s="3"/>
      <c r="E7" s="3"/>
      <c r="F7" s="3"/>
      <c r="G7" s="4"/>
    </row>
    <row r="8" spans="1:10">
      <c r="A8" s="36" t="s">
        <v>2</v>
      </c>
      <c r="B8" s="10" t="s">
        <v>3</v>
      </c>
      <c r="C8" s="38" t="s">
        <v>8</v>
      </c>
      <c r="D8" s="38"/>
      <c r="E8" s="38"/>
      <c r="F8" s="39" t="s">
        <v>10</v>
      </c>
      <c r="G8" s="41" t="s">
        <v>9</v>
      </c>
    </row>
    <row r="9" spans="1:10">
      <c r="A9" s="37"/>
      <c r="B9" s="11"/>
      <c r="C9" s="6" t="s">
        <v>4</v>
      </c>
      <c r="D9" s="6" t="s">
        <v>5</v>
      </c>
      <c r="E9" s="6" t="s">
        <v>6</v>
      </c>
      <c r="F9" s="40"/>
      <c r="G9" s="42"/>
    </row>
    <row r="10" spans="1:10" ht="51">
      <c r="A10" s="17" t="s">
        <v>25</v>
      </c>
      <c r="B10" s="24">
        <v>408992.56</v>
      </c>
      <c r="C10" s="12" t="s">
        <v>14</v>
      </c>
      <c r="D10" s="12" t="s">
        <v>7</v>
      </c>
      <c r="E10" s="22" t="s">
        <v>7</v>
      </c>
      <c r="F10" s="16">
        <v>37</v>
      </c>
      <c r="G10" s="15">
        <f>40*2*5</f>
        <v>400</v>
      </c>
    </row>
    <row r="11" spans="1:10" ht="25.5">
      <c r="A11" s="18" t="s">
        <v>26</v>
      </c>
      <c r="B11" s="24">
        <v>247384.16</v>
      </c>
      <c r="C11" s="12" t="s">
        <v>14</v>
      </c>
      <c r="D11" s="12" t="s">
        <v>7</v>
      </c>
      <c r="E11" s="22" t="s">
        <v>7</v>
      </c>
      <c r="F11" s="16">
        <v>24</v>
      </c>
      <c r="G11" s="15">
        <v>125</v>
      </c>
    </row>
    <row r="12" spans="1:10" ht="25.5">
      <c r="A12" s="18" t="s">
        <v>27</v>
      </c>
      <c r="B12" s="24">
        <v>101196.51</v>
      </c>
      <c r="C12" s="12" t="s">
        <v>14</v>
      </c>
      <c r="D12" s="12" t="s">
        <v>7</v>
      </c>
      <c r="E12" s="22" t="s">
        <v>7</v>
      </c>
      <c r="F12" s="16">
        <v>1</v>
      </c>
      <c r="G12" s="15">
        <v>30</v>
      </c>
    </row>
    <row r="13" spans="1:10" ht="25.5">
      <c r="A13" s="18" t="s">
        <v>28</v>
      </c>
      <c r="B13" s="24">
        <v>283976.31</v>
      </c>
      <c r="C13" s="12" t="s">
        <v>14</v>
      </c>
      <c r="D13" s="12" t="s">
        <v>7</v>
      </c>
      <c r="E13" s="22" t="s">
        <v>72</v>
      </c>
      <c r="F13" s="16">
        <v>1</v>
      </c>
      <c r="G13" s="15">
        <v>23</v>
      </c>
    </row>
    <row r="14" spans="1:10" ht="25.5">
      <c r="A14" s="18" t="s">
        <v>29</v>
      </c>
      <c r="B14" s="24">
        <v>46862.859999999993</v>
      </c>
      <c r="C14" s="12" t="s">
        <v>14</v>
      </c>
      <c r="D14" s="12" t="s">
        <v>7</v>
      </c>
      <c r="E14" s="22" t="s">
        <v>7</v>
      </c>
      <c r="F14" s="16">
        <v>1</v>
      </c>
      <c r="G14" s="15">
        <f>38*5</f>
        <v>190</v>
      </c>
    </row>
    <row r="15" spans="1:10" ht="25.5">
      <c r="A15" s="18" t="s">
        <v>30</v>
      </c>
      <c r="B15" s="24">
        <v>55680</v>
      </c>
      <c r="C15" s="12" t="s">
        <v>14</v>
      </c>
      <c r="D15" s="12" t="s">
        <v>7</v>
      </c>
      <c r="E15" s="22" t="s">
        <v>0</v>
      </c>
      <c r="F15" s="16">
        <v>1</v>
      </c>
      <c r="G15" s="15">
        <v>80</v>
      </c>
    </row>
    <row r="16" spans="1:10" ht="38.25">
      <c r="A16" s="18" t="s">
        <v>31</v>
      </c>
      <c r="B16" s="24">
        <v>112029.29999999999</v>
      </c>
      <c r="C16" s="12" t="s">
        <v>14</v>
      </c>
      <c r="D16" s="12" t="s">
        <v>7</v>
      </c>
      <c r="E16" s="22" t="s">
        <v>73</v>
      </c>
      <c r="F16" s="16">
        <v>1</v>
      </c>
      <c r="G16" s="15">
        <f>15*5</f>
        <v>75</v>
      </c>
    </row>
    <row r="17" spans="1:7" ht="38.25">
      <c r="A17" s="18" t="s">
        <v>32</v>
      </c>
      <c r="B17" s="24">
        <v>333521.73</v>
      </c>
      <c r="C17" s="12" t="s">
        <v>14</v>
      </c>
      <c r="D17" s="12" t="s">
        <v>7</v>
      </c>
      <c r="E17" s="22" t="s">
        <v>22</v>
      </c>
      <c r="F17" s="16">
        <v>1</v>
      </c>
      <c r="G17" s="15">
        <f>340+1830</f>
        <v>2170</v>
      </c>
    </row>
    <row r="18" spans="1:7" ht="25.5">
      <c r="A18" s="18" t="s">
        <v>33</v>
      </c>
      <c r="B18" s="24">
        <v>347377.66</v>
      </c>
      <c r="C18" s="12" t="s">
        <v>14</v>
      </c>
      <c r="D18" s="12" t="s">
        <v>7</v>
      </c>
      <c r="E18" s="22" t="s">
        <v>7</v>
      </c>
      <c r="F18" s="16">
        <v>1</v>
      </c>
      <c r="G18" s="15">
        <v>450</v>
      </c>
    </row>
    <row r="19" spans="1:7" ht="51">
      <c r="A19" s="18" t="s">
        <v>34</v>
      </c>
      <c r="B19" s="24">
        <v>142974.54</v>
      </c>
      <c r="C19" s="12" t="s">
        <v>14</v>
      </c>
      <c r="D19" s="12" t="s">
        <v>7</v>
      </c>
      <c r="E19" s="22" t="s">
        <v>74</v>
      </c>
      <c r="F19" s="16">
        <v>1</v>
      </c>
      <c r="G19" s="15">
        <v>531</v>
      </c>
    </row>
    <row r="20" spans="1:7" ht="51">
      <c r="A20" s="18" t="s">
        <v>35</v>
      </c>
      <c r="B20" s="24">
        <v>142974.54</v>
      </c>
      <c r="C20" s="12" t="s">
        <v>14</v>
      </c>
      <c r="D20" s="12" t="s">
        <v>7</v>
      </c>
      <c r="E20" s="22" t="s">
        <v>75</v>
      </c>
      <c r="F20" s="16">
        <v>1</v>
      </c>
      <c r="G20" s="15">
        <f>60*5</f>
        <v>300</v>
      </c>
    </row>
    <row r="21" spans="1:7" ht="25.5">
      <c r="A21" s="18" t="s">
        <v>36</v>
      </c>
      <c r="B21" s="24">
        <v>46861.99</v>
      </c>
      <c r="C21" s="12" t="s">
        <v>14</v>
      </c>
      <c r="D21" s="12" t="s">
        <v>7</v>
      </c>
      <c r="E21" s="22" t="s">
        <v>7</v>
      </c>
      <c r="F21" s="16">
        <v>1</v>
      </c>
      <c r="G21" s="15">
        <v>502</v>
      </c>
    </row>
    <row r="22" spans="1:7" ht="38.25">
      <c r="A22" s="18" t="s">
        <v>37</v>
      </c>
      <c r="B22" s="24">
        <v>75681.03</v>
      </c>
      <c r="C22" s="12" t="s">
        <v>14</v>
      </c>
      <c r="D22" s="12" t="s">
        <v>7</v>
      </c>
      <c r="E22" s="22" t="s">
        <v>7</v>
      </c>
      <c r="F22" s="16">
        <v>1</v>
      </c>
      <c r="G22" s="15">
        <v>785</v>
      </c>
    </row>
    <row r="23" spans="1:7" ht="25.5">
      <c r="A23" s="18" t="s">
        <v>38</v>
      </c>
      <c r="B23" s="24">
        <v>89309.88</v>
      </c>
      <c r="C23" s="12" t="s">
        <v>14</v>
      </c>
      <c r="D23" s="12" t="s">
        <v>7</v>
      </c>
      <c r="E23" s="22" t="s">
        <v>7</v>
      </c>
      <c r="F23" s="16">
        <v>1</v>
      </c>
      <c r="G23" s="15">
        <v>35</v>
      </c>
    </row>
    <row r="24" spans="1:7" ht="38.25">
      <c r="A24" s="18" t="s">
        <v>39</v>
      </c>
      <c r="B24" s="24">
        <v>213556</v>
      </c>
      <c r="C24" s="12" t="s">
        <v>14</v>
      </c>
      <c r="D24" s="12" t="s">
        <v>7</v>
      </c>
      <c r="E24" s="22" t="s">
        <v>23</v>
      </c>
      <c r="F24" s="16">
        <v>1</v>
      </c>
      <c r="G24" s="15">
        <v>222</v>
      </c>
    </row>
    <row r="25" spans="1:7" ht="38.25">
      <c r="A25" s="19" t="s">
        <v>40</v>
      </c>
      <c r="B25" s="24">
        <v>55447.06</v>
      </c>
      <c r="C25" s="12" t="s">
        <v>14</v>
      </c>
      <c r="D25" s="12" t="s">
        <v>7</v>
      </c>
      <c r="E25" s="23" t="s">
        <v>7</v>
      </c>
      <c r="F25" s="16">
        <v>1</v>
      </c>
      <c r="G25" s="15">
        <v>234</v>
      </c>
    </row>
    <row r="26" spans="1:7" ht="25.5">
      <c r="A26" s="18" t="s">
        <v>41</v>
      </c>
      <c r="B26" s="24">
        <v>228651.08</v>
      </c>
      <c r="C26" s="12" t="s">
        <v>14</v>
      </c>
      <c r="D26" s="12" t="s">
        <v>7</v>
      </c>
      <c r="E26" s="22" t="s">
        <v>76</v>
      </c>
      <c r="F26" s="16">
        <v>1</v>
      </c>
      <c r="G26" s="15">
        <f>330+340</f>
        <v>670</v>
      </c>
    </row>
    <row r="27" spans="1:7" ht="25.5">
      <c r="A27" s="18" t="s">
        <v>42</v>
      </c>
      <c r="B27" s="24">
        <v>80550.399999999994</v>
      </c>
      <c r="C27" s="12" t="s">
        <v>14</v>
      </c>
      <c r="D27" s="12" t="s">
        <v>7</v>
      </c>
      <c r="E27" s="22" t="s">
        <v>19</v>
      </c>
      <c r="F27" s="16">
        <v>1</v>
      </c>
      <c r="G27" s="15">
        <v>35</v>
      </c>
    </row>
    <row r="28" spans="1:7" ht="25.5">
      <c r="A28" s="18" t="s">
        <v>43</v>
      </c>
      <c r="B28" s="24">
        <v>80550.399999999994</v>
      </c>
      <c r="C28" s="12" t="s">
        <v>14</v>
      </c>
      <c r="D28" s="12" t="s">
        <v>7</v>
      </c>
      <c r="E28" s="22" t="s">
        <v>19</v>
      </c>
      <c r="F28" s="16">
        <v>1</v>
      </c>
      <c r="G28" s="15">
        <f>85*5</f>
        <v>425</v>
      </c>
    </row>
    <row r="29" spans="1:7" ht="38.25">
      <c r="A29" s="17" t="s">
        <v>44</v>
      </c>
      <c r="B29" s="24">
        <v>2495000</v>
      </c>
      <c r="C29" s="12" t="s">
        <v>14</v>
      </c>
      <c r="D29" s="12" t="s">
        <v>7</v>
      </c>
      <c r="E29" s="22" t="s">
        <v>13</v>
      </c>
      <c r="F29" s="16">
        <v>1</v>
      </c>
      <c r="G29" s="15">
        <v>40</v>
      </c>
    </row>
    <row r="30" spans="1:7" ht="38.25">
      <c r="A30" s="18" t="s">
        <v>45</v>
      </c>
      <c r="B30" s="24">
        <v>6478320.7800000003</v>
      </c>
      <c r="C30" s="12" t="s">
        <v>14</v>
      </c>
      <c r="D30" s="12" t="s">
        <v>7</v>
      </c>
      <c r="E30" s="22" t="s">
        <v>17</v>
      </c>
      <c r="F30" s="16">
        <v>1</v>
      </c>
      <c r="G30" s="15">
        <v>46</v>
      </c>
    </row>
    <row r="31" spans="1:7" ht="38.25">
      <c r="A31" s="18" t="s">
        <v>46</v>
      </c>
      <c r="B31" s="24">
        <v>1100000</v>
      </c>
      <c r="C31" s="12" t="s">
        <v>14</v>
      </c>
      <c r="D31" s="12" t="s">
        <v>7</v>
      </c>
      <c r="E31" s="22" t="s">
        <v>17</v>
      </c>
      <c r="F31" s="16">
        <v>1</v>
      </c>
      <c r="G31" s="15">
        <v>309</v>
      </c>
    </row>
    <row r="32" spans="1:7" ht="51">
      <c r="A32" s="18" t="s">
        <v>47</v>
      </c>
      <c r="B32" s="24">
        <v>3666444.88</v>
      </c>
      <c r="C32" s="12" t="s">
        <v>14</v>
      </c>
      <c r="D32" s="12" t="s">
        <v>7</v>
      </c>
      <c r="E32" s="22" t="s">
        <v>74</v>
      </c>
      <c r="F32" s="16">
        <v>1</v>
      </c>
      <c r="G32" s="15">
        <f>767+84</f>
        <v>851</v>
      </c>
    </row>
    <row r="33" spans="1:7" ht="51">
      <c r="A33" s="18" t="s">
        <v>48</v>
      </c>
      <c r="B33" s="24">
        <v>1195301.17</v>
      </c>
      <c r="C33" s="12" t="s">
        <v>14</v>
      </c>
      <c r="D33" s="12" t="s">
        <v>7</v>
      </c>
      <c r="E33" s="22" t="s">
        <v>75</v>
      </c>
      <c r="F33" s="16">
        <v>1</v>
      </c>
      <c r="G33" s="15">
        <v>767</v>
      </c>
    </row>
    <row r="34" spans="1:7" ht="38.25">
      <c r="A34" s="19" t="s">
        <v>49</v>
      </c>
      <c r="B34" s="24">
        <v>2494105.34</v>
      </c>
      <c r="C34" s="12" t="s">
        <v>14</v>
      </c>
      <c r="D34" s="12" t="s">
        <v>7</v>
      </c>
      <c r="E34" s="23" t="s">
        <v>77</v>
      </c>
      <c r="F34" s="16">
        <v>1</v>
      </c>
      <c r="G34" s="15">
        <v>502</v>
      </c>
    </row>
    <row r="35" spans="1:7" ht="51">
      <c r="A35" s="19" t="s">
        <v>50</v>
      </c>
      <c r="B35" s="24">
        <v>3105000</v>
      </c>
      <c r="C35" s="12" t="s">
        <v>14</v>
      </c>
      <c r="D35" s="12" t="s">
        <v>7</v>
      </c>
      <c r="E35" s="23" t="s">
        <v>78</v>
      </c>
      <c r="F35" s="16">
        <v>1</v>
      </c>
      <c r="G35" s="15">
        <v>785</v>
      </c>
    </row>
    <row r="36" spans="1:7" ht="38.25">
      <c r="A36" s="18" t="s">
        <v>51</v>
      </c>
      <c r="B36" s="24">
        <v>621175.32999999996</v>
      </c>
      <c r="C36" s="12" t="s">
        <v>14</v>
      </c>
      <c r="D36" s="12" t="s">
        <v>7</v>
      </c>
      <c r="E36" s="23" t="s">
        <v>77</v>
      </c>
      <c r="F36" s="16">
        <v>1</v>
      </c>
      <c r="G36" s="15">
        <v>725</v>
      </c>
    </row>
    <row r="37" spans="1:7" ht="38.25">
      <c r="A37" s="18" t="s">
        <v>52</v>
      </c>
      <c r="B37" s="24">
        <v>1000000</v>
      </c>
      <c r="C37" s="12" t="s">
        <v>14</v>
      </c>
      <c r="D37" s="12" t="s">
        <v>7</v>
      </c>
      <c r="E37" s="23" t="s">
        <v>78</v>
      </c>
      <c r="F37" s="16">
        <v>1</v>
      </c>
      <c r="G37" s="15">
        <v>441</v>
      </c>
    </row>
    <row r="38" spans="1:7" ht="38.25">
      <c r="A38" s="18" t="s">
        <v>53</v>
      </c>
      <c r="B38" s="24">
        <v>1100000</v>
      </c>
      <c r="C38" s="12" t="s">
        <v>14</v>
      </c>
      <c r="D38" s="12" t="s">
        <v>7</v>
      </c>
      <c r="E38" s="22" t="s">
        <v>74</v>
      </c>
      <c r="F38" s="16">
        <v>1</v>
      </c>
      <c r="G38" s="15">
        <v>725</v>
      </c>
    </row>
    <row r="39" spans="1:7" ht="38.25">
      <c r="A39" s="18" t="s">
        <v>54</v>
      </c>
      <c r="B39" s="24">
        <v>610397.73</v>
      </c>
      <c r="C39" s="12" t="s">
        <v>14</v>
      </c>
      <c r="D39" s="12" t="s">
        <v>7</v>
      </c>
      <c r="E39" s="22" t="s">
        <v>75</v>
      </c>
      <c r="F39" s="16">
        <v>1</v>
      </c>
      <c r="G39" s="15">
        <v>441</v>
      </c>
    </row>
    <row r="40" spans="1:7" ht="25.5">
      <c r="A40" s="19" t="s">
        <v>55</v>
      </c>
      <c r="B40" s="24">
        <v>2706087.55</v>
      </c>
      <c r="C40" s="12" t="s">
        <v>14</v>
      </c>
      <c r="D40" s="12" t="s">
        <v>7</v>
      </c>
      <c r="E40" s="23" t="s">
        <v>7</v>
      </c>
      <c r="F40" s="16">
        <v>1</v>
      </c>
      <c r="G40" s="15">
        <v>502</v>
      </c>
    </row>
    <row r="41" spans="1:7" ht="25.5">
      <c r="A41" s="19" t="s">
        <v>56</v>
      </c>
      <c r="B41" s="24">
        <v>3000000</v>
      </c>
      <c r="C41" s="12" t="s">
        <v>14</v>
      </c>
      <c r="D41" s="12" t="s">
        <v>7</v>
      </c>
      <c r="E41" s="23" t="s">
        <v>76</v>
      </c>
      <c r="F41" s="16">
        <v>1</v>
      </c>
      <c r="G41" s="15">
        <v>785</v>
      </c>
    </row>
    <row r="42" spans="1:7" ht="25.5">
      <c r="A42" s="19" t="s">
        <v>57</v>
      </c>
      <c r="B42" s="24">
        <v>3000000</v>
      </c>
      <c r="C42" s="12" t="s">
        <v>14</v>
      </c>
      <c r="D42" s="12" t="s">
        <v>7</v>
      </c>
      <c r="E42" s="23" t="s">
        <v>18</v>
      </c>
      <c r="F42" s="16">
        <v>2342.2199999999998</v>
      </c>
      <c r="G42" s="15">
        <f>110*5</f>
        <v>550</v>
      </c>
    </row>
    <row r="43" spans="1:7" ht="25.5">
      <c r="A43" s="19" t="s">
        <v>58</v>
      </c>
      <c r="B43" s="24">
        <v>449553.3</v>
      </c>
      <c r="C43" s="12" t="s">
        <v>14</v>
      </c>
      <c r="D43" s="12" t="s">
        <v>7</v>
      </c>
      <c r="E43" s="23" t="s">
        <v>7</v>
      </c>
      <c r="F43" s="16">
        <v>3754.62</v>
      </c>
      <c r="G43" s="15">
        <v>103</v>
      </c>
    </row>
    <row r="44" spans="1:7" ht="25.5">
      <c r="A44" s="19" t="s">
        <v>59</v>
      </c>
      <c r="B44" s="25">
        <v>2230000</v>
      </c>
      <c r="C44" s="12" t="s">
        <v>14</v>
      </c>
      <c r="D44" s="12" t="s">
        <v>7</v>
      </c>
      <c r="E44" s="23" t="s">
        <v>7</v>
      </c>
      <c r="F44" s="16">
        <f>2350.66*0.6</f>
        <v>1410.396</v>
      </c>
      <c r="G44" s="15">
        <f>85*5</f>
        <v>425</v>
      </c>
    </row>
    <row r="45" spans="1:7" ht="25.5">
      <c r="A45" s="19" t="s">
        <v>60</v>
      </c>
      <c r="B45" s="24">
        <v>809268.27</v>
      </c>
      <c r="C45" s="12" t="s">
        <v>14</v>
      </c>
      <c r="D45" s="12" t="s">
        <v>7</v>
      </c>
      <c r="E45" s="23" t="s">
        <v>7</v>
      </c>
      <c r="F45" s="16">
        <v>1600</v>
      </c>
      <c r="G45" s="15">
        <f>32*5</f>
        <v>160</v>
      </c>
    </row>
    <row r="46" spans="1:7" ht="25.5">
      <c r="A46" s="19" t="s">
        <v>61</v>
      </c>
      <c r="B46" s="24">
        <v>2100000</v>
      </c>
      <c r="C46" s="12" t="s">
        <v>14</v>
      </c>
      <c r="D46" s="12" t="s">
        <v>7</v>
      </c>
      <c r="E46" s="23" t="s">
        <v>72</v>
      </c>
      <c r="F46" s="16">
        <f>30.35/0.05</f>
        <v>607</v>
      </c>
      <c r="G46" s="15">
        <v>100</v>
      </c>
    </row>
    <row r="47" spans="1:7" ht="25.5">
      <c r="A47" s="19" t="s">
        <v>62</v>
      </c>
      <c r="B47" s="24">
        <v>2449585.7000000002</v>
      </c>
      <c r="C47" s="12" t="s">
        <v>14</v>
      </c>
      <c r="D47" s="12" t="s">
        <v>7</v>
      </c>
      <c r="E47" s="23" t="s">
        <v>79</v>
      </c>
      <c r="F47" s="16">
        <v>2400</v>
      </c>
      <c r="G47" s="15">
        <f>60*5</f>
        <v>300</v>
      </c>
    </row>
    <row r="48" spans="1:7" ht="25.5">
      <c r="A48" s="19" t="s">
        <v>63</v>
      </c>
      <c r="B48" s="24">
        <v>2249171.4</v>
      </c>
      <c r="C48" s="12" t="s">
        <v>14</v>
      </c>
      <c r="D48" s="12" t="s">
        <v>7</v>
      </c>
      <c r="E48" s="23" t="s">
        <v>16</v>
      </c>
      <c r="F48" s="16">
        <v>1126</v>
      </c>
      <c r="G48" s="15">
        <f>38*5</f>
        <v>190</v>
      </c>
    </row>
    <row r="49" spans="1:7" ht="25.5">
      <c r="A49" s="19" t="s">
        <v>64</v>
      </c>
      <c r="B49" s="24">
        <v>2502990.87</v>
      </c>
      <c r="C49" s="12" t="s">
        <v>14</v>
      </c>
      <c r="D49" s="12" t="s">
        <v>7</v>
      </c>
      <c r="E49" s="23" t="s">
        <v>1</v>
      </c>
      <c r="F49" s="16">
        <v>980</v>
      </c>
      <c r="G49" s="15">
        <v>80</v>
      </c>
    </row>
    <row r="50" spans="1:7" ht="25.5">
      <c r="A50" s="19" t="s">
        <v>65</v>
      </c>
      <c r="B50" s="24">
        <v>4000000</v>
      </c>
      <c r="C50" s="12" t="s">
        <v>14</v>
      </c>
      <c r="D50" s="12" t="s">
        <v>7</v>
      </c>
      <c r="E50" s="23" t="s">
        <v>20</v>
      </c>
      <c r="F50" s="16">
        <v>980</v>
      </c>
      <c r="G50" s="15">
        <v>92</v>
      </c>
    </row>
    <row r="51" spans="1:7" ht="25.5">
      <c r="A51" s="19" t="s">
        <v>66</v>
      </c>
      <c r="B51" s="24">
        <v>2897820.12</v>
      </c>
      <c r="C51" s="12" t="s">
        <v>14</v>
      </c>
      <c r="D51" s="12" t="s">
        <v>7</v>
      </c>
      <c r="E51" s="23" t="s">
        <v>80</v>
      </c>
      <c r="F51" s="16">
        <v>980</v>
      </c>
      <c r="G51" s="15">
        <v>123</v>
      </c>
    </row>
    <row r="52" spans="1:7" ht="25.5">
      <c r="A52" s="19" t="s">
        <v>84</v>
      </c>
      <c r="B52" s="24">
        <v>1528123.57</v>
      </c>
      <c r="C52" s="12" t="s">
        <v>14</v>
      </c>
      <c r="D52" s="12" t="s">
        <v>7</v>
      </c>
      <c r="E52" s="23" t="s">
        <v>21</v>
      </c>
      <c r="F52" s="16">
        <v>980</v>
      </c>
      <c r="G52" s="15">
        <v>236</v>
      </c>
    </row>
    <row r="53" spans="1:7" ht="25.5">
      <c r="A53" s="19" t="s">
        <v>67</v>
      </c>
      <c r="B53" s="24">
        <v>1797128.32</v>
      </c>
      <c r="C53" s="12" t="s">
        <v>14</v>
      </c>
      <c r="D53" s="12" t="s">
        <v>7</v>
      </c>
      <c r="E53" s="23" t="s">
        <v>7</v>
      </c>
      <c r="F53" s="16">
        <f>+F52*2</f>
        <v>1960</v>
      </c>
      <c r="G53" s="15">
        <v>345</v>
      </c>
    </row>
    <row r="54" spans="1:7" ht="63.75">
      <c r="A54" s="19" t="s">
        <v>85</v>
      </c>
      <c r="B54" s="24">
        <v>84141.39</v>
      </c>
      <c r="C54" s="12" t="s">
        <v>14</v>
      </c>
      <c r="D54" s="12" t="s">
        <v>7</v>
      </c>
      <c r="E54" s="22" t="s">
        <v>109</v>
      </c>
      <c r="F54" s="16">
        <v>700</v>
      </c>
      <c r="G54" s="15">
        <f>0.6*32*5</f>
        <v>96</v>
      </c>
    </row>
    <row r="55" spans="1:7" ht="25.5">
      <c r="A55" s="18" t="s">
        <v>68</v>
      </c>
      <c r="B55" s="24">
        <v>942406.61</v>
      </c>
      <c r="C55" s="12" t="s">
        <v>14</v>
      </c>
      <c r="D55" s="12" t="s">
        <v>7</v>
      </c>
      <c r="E55" s="22" t="s">
        <v>15</v>
      </c>
      <c r="F55" s="16">
        <v>360</v>
      </c>
      <c r="G55" s="15">
        <v>55</v>
      </c>
    </row>
    <row r="56" spans="1:7" ht="63.75">
      <c r="A56" s="19" t="s">
        <v>86</v>
      </c>
      <c r="B56" s="24">
        <v>500000</v>
      </c>
      <c r="C56" s="12" t="s">
        <v>14</v>
      </c>
      <c r="D56" s="12" t="s">
        <v>7</v>
      </c>
      <c r="E56" s="23" t="s">
        <v>7</v>
      </c>
      <c r="F56" s="16">
        <v>980</v>
      </c>
      <c r="G56" s="15">
        <v>94</v>
      </c>
    </row>
    <row r="57" spans="1:7" ht="38.25">
      <c r="A57" s="19" t="s">
        <v>87</v>
      </c>
      <c r="B57" s="25">
        <v>200000</v>
      </c>
      <c r="C57" s="12" t="s">
        <v>14</v>
      </c>
      <c r="D57" s="12" t="s">
        <v>7</v>
      </c>
      <c r="E57" s="23" t="s">
        <v>7</v>
      </c>
      <c r="F57" s="16">
        <v>13</v>
      </c>
      <c r="G57" s="15">
        <f>15*5</f>
        <v>75</v>
      </c>
    </row>
    <row r="58" spans="1:7" ht="38.25">
      <c r="A58" s="19" t="s">
        <v>88</v>
      </c>
      <c r="B58" s="25">
        <v>225000</v>
      </c>
      <c r="C58" s="12" t="s">
        <v>14</v>
      </c>
      <c r="D58" s="12" t="s">
        <v>7</v>
      </c>
      <c r="E58" s="23" t="s">
        <v>7</v>
      </c>
      <c r="F58" s="16">
        <v>9</v>
      </c>
      <c r="G58" s="15">
        <f>27*5</f>
        <v>135</v>
      </c>
    </row>
    <row r="59" spans="1:7" ht="51">
      <c r="A59" s="19" t="s">
        <v>69</v>
      </c>
      <c r="B59" s="24">
        <v>65858.609999999986</v>
      </c>
      <c r="C59" s="12" t="s">
        <v>14</v>
      </c>
      <c r="D59" s="12" t="s">
        <v>7</v>
      </c>
      <c r="E59" s="23" t="s">
        <v>81</v>
      </c>
      <c r="F59" s="16">
        <v>6</v>
      </c>
      <c r="G59" s="15">
        <v>35</v>
      </c>
    </row>
    <row r="60" spans="1:7" ht="38.25">
      <c r="A60" s="19" t="s">
        <v>70</v>
      </c>
      <c r="B60" s="24">
        <v>396034.23</v>
      </c>
      <c r="C60" s="12" t="s">
        <v>14</v>
      </c>
      <c r="D60" s="12" t="s">
        <v>7</v>
      </c>
      <c r="E60" s="23" t="s">
        <v>82</v>
      </c>
      <c r="F60" s="16">
        <v>1</v>
      </c>
      <c r="G60" s="15">
        <v>126</v>
      </c>
    </row>
    <row r="61" spans="1:7" ht="38.25">
      <c r="A61" s="19" t="s">
        <v>71</v>
      </c>
      <c r="B61" s="24">
        <v>415000</v>
      </c>
      <c r="C61" s="12" t="s">
        <v>14</v>
      </c>
      <c r="D61" s="12" t="s">
        <v>7</v>
      </c>
      <c r="E61" s="23" t="s">
        <v>7</v>
      </c>
      <c r="F61" s="16">
        <v>1</v>
      </c>
      <c r="G61" s="43">
        <v>80</v>
      </c>
    </row>
    <row r="62" spans="1:7" ht="38.25">
      <c r="A62" s="18" t="s">
        <v>89</v>
      </c>
      <c r="B62" s="24">
        <v>494397.73</v>
      </c>
      <c r="C62" s="12" t="s">
        <v>14</v>
      </c>
      <c r="D62" s="12" t="s">
        <v>7</v>
      </c>
      <c r="E62" s="22" t="s">
        <v>110</v>
      </c>
      <c r="F62" s="16">
        <v>6</v>
      </c>
      <c r="G62" s="43">
        <v>55</v>
      </c>
    </row>
    <row r="63" spans="1:7" ht="38.25">
      <c r="A63" s="18" t="s">
        <v>90</v>
      </c>
      <c r="B63" s="24">
        <v>900000</v>
      </c>
      <c r="C63" s="12" t="s">
        <v>14</v>
      </c>
      <c r="D63" s="12" t="s">
        <v>7</v>
      </c>
      <c r="E63" s="22" t="s">
        <v>7</v>
      </c>
      <c r="F63" s="16">
        <v>511.24</v>
      </c>
      <c r="G63" s="43">
        <v>150</v>
      </c>
    </row>
    <row r="64" spans="1:7" ht="51">
      <c r="A64" s="18" t="s">
        <v>91</v>
      </c>
      <c r="B64" s="24">
        <v>3200000</v>
      </c>
      <c r="C64" s="12" t="s">
        <v>14</v>
      </c>
      <c r="D64" s="12" t="s">
        <v>7</v>
      </c>
      <c r="E64" s="22" t="s">
        <v>22</v>
      </c>
      <c r="F64" s="16">
        <v>736.7</v>
      </c>
      <c r="G64" s="43">
        <v>160</v>
      </c>
    </row>
    <row r="65" spans="1:7" ht="25.5">
      <c r="A65" s="18" t="s">
        <v>92</v>
      </c>
      <c r="B65" s="24">
        <v>4138750.18</v>
      </c>
      <c r="C65" s="12" t="s">
        <v>14</v>
      </c>
      <c r="D65" s="12" t="s">
        <v>7</v>
      </c>
      <c r="E65" s="22" t="s">
        <v>111</v>
      </c>
      <c r="F65" s="16">
        <v>1126.26</v>
      </c>
      <c r="G65" s="43">
        <v>210</v>
      </c>
    </row>
    <row r="66" spans="1:7" ht="38.25">
      <c r="A66" s="18" t="s">
        <v>93</v>
      </c>
      <c r="B66" s="24">
        <v>700000</v>
      </c>
      <c r="C66" s="12" t="s">
        <v>14</v>
      </c>
      <c r="D66" s="12" t="s">
        <v>7</v>
      </c>
      <c r="E66" s="22" t="s">
        <v>112</v>
      </c>
      <c r="F66" s="16">
        <v>418</v>
      </c>
      <c r="G66" s="43">
        <v>605</v>
      </c>
    </row>
    <row r="67" spans="1:7" ht="51">
      <c r="A67" s="18" t="s">
        <v>94</v>
      </c>
      <c r="B67" s="24">
        <v>859600</v>
      </c>
      <c r="C67" s="12" t="s">
        <v>14</v>
      </c>
      <c r="D67" s="12" t="s">
        <v>7</v>
      </c>
      <c r="E67" s="22" t="s">
        <v>19</v>
      </c>
      <c r="F67" s="16">
        <v>317.33999999999997</v>
      </c>
      <c r="G67" s="43">
        <v>35</v>
      </c>
    </row>
    <row r="68" spans="1:7" ht="51">
      <c r="A68" s="18" t="s">
        <v>95</v>
      </c>
      <c r="B68" s="24">
        <v>2000000</v>
      </c>
      <c r="C68" s="12" t="s">
        <v>14</v>
      </c>
      <c r="D68" s="12" t="s">
        <v>7</v>
      </c>
      <c r="E68" s="22" t="s">
        <v>113</v>
      </c>
      <c r="F68" s="16">
        <v>1726.32</v>
      </c>
      <c r="G68" s="43">
        <v>135</v>
      </c>
    </row>
    <row r="69" spans="1:7" ht="25.5">
      <c r="A69" s="20" t="s">
        <v>96</v>
      </c>
      <c r="B69" s="24">
        <v>3254666.6</v>
      </c>
      <c r="C69" s="12" t="s">
        <v>14</v>
      </c>
      <c r="D69" s="12" t="s">
        <v>7</v>
      </c>
      <c r="E69" s="22" t="s">
        <v>0</v>
      </c>
      <c r="F69" s="16">
        <v>1255.1500000000001</v>
      </c>
      <c r="G69" s="43">
        <v>100</v>
      </c>
    </row>
    <row r="70" spans="1:7" ht="38.25">
      <c r="A70" s="18" t="s">
        <v>97</v>
      </c>
      <c r="B70" s="24">
        <v>129971.04</v>
      </c>
      <c r="C70" s="12" t="s">
        <v>14</v>
      </c>
      <c r="D70" s="12" t="s">
        <v>7</v>
      </c>
      <c r="E70" s="22" t="s">
        <v>114</v>
      </c>
      <c r="F70" s="16">
        <v>159</v>
      </c>
      <c r="G70" s="43">
        <v>450</v>
      </c>
    </row>
    <row r="71" spans="1:7" ht="38.25">
      <c r="A71" s="18" t="s">
        <v>98</v>
      </c>
      <c r="B71" s="24">
        <v>300000</v>
      </c>
      <c r="C71" s="12" t="s">
        <v>14</v>
      </c>
      <c r="D71" s="12" t="s">
        <v>7</v>
      </c>
      <c r="E71" s="22" t="s">
        <v>7</v>
      </c>
      <c r="F71" s="16">
        <v>15</v>
      </c>
      <c r="G71" s="43">
        <v>120</v>
      </c>
    </row>
    <row r="72" spans="1:7" ht="38.25">
      <c r="A72" s="18" t="s">
        <v>99</v>
      </c>
      <c r="B72" s="24">
        <v>1800000</v>
      </c>
      <c r="C72" s="12" t="s">
        <v>14</v>
      </c>
      <c r="D72" s="12" t="s">
        <v>7</v>
      </c>
      <c r="E72" s="22" t="s">
        <v>115</v>
      </c>
      <c r="F72" s="16">
        <v>1275.8</v>
      </c>
      <c r="G72" s="43">
        <v>80</v>
      </c>
    </row>
    <row r="73" spans="1:7" ht="38.25">
      <c r="A73" s="18" t="s">
        <v>100</v>
      </c>
      <c r="B73" s="24">
        <v>1700000</v>
      </c>
      <c r="C73" s="12" t="s">
        <v>14</v>
      </c>
      <c r="D73" s="12" t="s">
        <v>7</v>
      </c>
      <c r="E73" s="22" t="s">
        <v>116</v>
      </c>
      <c r="F73" s="16">
        <v>1387.37</v>
      </c>
      <c r="G73" s="43">
        <v>100</v>
      </c>
    </row>
    <row r="74" spans="1:7" ht="38.25">
      <c r="A74" s="21" t="s">
        <v>101</v>
      </c>
      <c r="B74" s="24">
        <v>540000</v>
      </c>
      <c r="C74" s="12" t="s">
        <v>14</v>
      </c>
      <c r="D74" s="12" t="s">
        <v>7</v>
      </c>
      <c r="E74" s="22" t="s">
        <v>117</v>
      </c>
      <c r="F74" s="16">
        <v>7</v>
      </c>
      <c r="G74" s="43">
        <v>40</v>
      </c>
    </row>
    <row r="75" spans="1:7" ht="38.25">
      <c r="A75" s="18" t="s">
        <v>102</v>
      </c>
      <c r="B75" s="24">
        <v>967077.67</v>
      </c>
      <c r="C75" s="12" t="s">
        <v>14</v>
      </c>
      <c r="D75" s="12" t="s">
        <v>7</v>
      </c>
      <c r="E75" s="22" t="s">
        <v>7</v>
      </c>
      <c r="F75" s="16">
        <v>24</v>
      </c>
      <c r="G75" s="43">
        <v>50</v>
      </c>
    </row>
    <row r="76" spans="1:7" ht="38.25">
      <c r="A76" s="18" t="s">
        <v>103</v>
      </c>
      <c r="B76" s="24">
        <v>300000</v>
      </c>
      <c r="C76" s="12" t="s">
        <v>14</v>
      </c>
      <c r="D76" s="12" t="s">
        <v>7</v>
      </c>
      <c r="E76" s="22" t="s">
        <v>7</v>
      </c>
      <c r="F76" s="16">
        <v>12</v>
      </c>
      <c r="G76" s="43">
        <v>60</v>
      </c>
    </row>
    <row r="77" spans="1:7" ht="38.25">
      <c r="A77" s="18" t="s">
        <v>104</v>
      </c>
      <c r="B77" s="24">
        <v>500000</v>
      </c>
      <c r="C77" s="12" t="s">
        <v>14</v>
      </c>
      <c r="D77" s="12" t="s">
        <v>7</v>
      </c>
      <c r="E77" s="22" t="s">
        <v>118</v>
      </c>
      <c r="F77" s="16">
        <v>4</v>
      </c>
      <c r="G77" s="43">
        <v>45</v>
      </c>
    </row>
    <row r="78" spans="1:7" ht="38.25">
      <c r="A78" s="22" t="s">
        <v>105</v>
      </c>
      <c r="B78" s="24">
        <v>610085.89999999991</v>
      </c>
      <c r="C78" s="12" t="s">
        <v>14</v>
      </c>
      <c r="D78" s="12" t="s">
        <v>7</v>
      </c>
      <c r="E78" s="22" t="s">
        <v>119</v>
      </c>
      <c r="F78" s="16">
        <v>1151.1300000000001</v>
      </c>
      <c r="G78" s="43">
        <v>50</v>
      </c>
    </row>
    <row r="79" spans="1:7" ht="51">
      <c r="A79" s="18" t="s">
        <v>106</v>
      </c>
      <c r="B79" s="24">
        <v>181873.31</v>
      </c>
      <c r="C79" s="12" t="s">
        <v>14</v>
      </c>
      <c r="D79" s="12" t="s">
        <v>7</v>
      </c>
      <c r="E79" s="22" t="s">
        <v>7</v>
      </c>
      <c r="F79" s="16">
        <v>72.84</v>
      </c>
      <c r="G79" s="43">
        <v>40</v>
      </c>
    </row>
    <row r="80" spans="1:7" ht="25.5">
      <c r="A80" s="18" t="s">
        <v>107</v>
      </c>
      <c r="B80" s="26">
        <v>401823.39</v>
      </c>
      <c r="C80" s="12" t="s">
        <v>14</v>
      </c>
      <c r="D80" s="12" t="s">
        <v>7</v>
      </c>
      <c r="E80" s="22" t="s">
        <v>120</v>
      </c>
      <c r="F80" s="16">
        <v>135.19999999999999</v>
      </c>
      <c r="G80" s="43">
        <v>35</v>
      </c>
    </row>
    <row r="81" spans="1:7" ht="25.5">
      <c r="A81" s="18" t="s">
        <v>108</v>
      </c>
      <c r="B81" s="27">
        <v>220000</v>
      </c>
      <c r="C81" s="12" t="s">
        <v>14</v>
      </c>
      <c r="D81" s="12" t="s">
        <v>7</v>
      </c>
      <c r="E81" s="22" t="s">
        <v>21</v>
      </c>
      <c r="F81" s="16">
        <v>135.19999999999999</v>
      </c>
      <c r="G81" s="43">
        <v>35</v>
      </c>
    </row>
    <row r="83" spans="1:7">
      <c r="B83" s="28">
        <f>SUM(B10:B82)</f>
        <v>84705739</v>
      </c>
    </row>
  </sheetData>
  <mergeCells count="7">
    <mergeCell ref="B1:G1"/>
    <mergeCell ref="B3:G3"/>
    <mergeCell ref="B4:G4"/>
    <mergeCell ref="A8:A9"/>
    <mergeCell ref="C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Vero</cp:lastModifiedBy>
  <cp:lastPrinted>2018-05-29T20:02:35Z</cp:lastPrinted>
  <dcterms:created xsi:type="dcterms:W3CDTF">2017-06-08T19:50:21Z</dcterms:created>
  <dcterms:modified xsi:type="dcterms:W3CDTF">2020-12-07T21:00:08Z</dcterms:modified>
</cp:coreProperties>
</file>