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\Documents\ACCESO A LA INFORMACION LEY GENERAL DE CONTABILIDAD\2020\01. Trimestre 2020\"/>
    </mc:Choice>
  </mc:AlternateContent>
  <xr:revisionPtr revIDLastSave="0" documentId="8_{234578E0-7B36-4078-A0DE-F84834A626C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H37" i="4" s="1"/>
  <c r="E38" i="4"/>
  <c r="E37" i="4" s="1"/>
  <c r="G37" i="4"/>
  <c r="G39" i="4" s="1"/>
  <c r="F37" i="4"/>
  <c r="F39" i="4" s="1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31" i="4" l="1"/>
  <c r="E21" i="4"/>
  <c r="H16" i="4"/>
  <c r="E16" i="4"/>
  <c r="H21" i="4"/>
  <c r="H39" i="4" s="1"/>
  <c r="E31" i="4"/>
  <c r="E39" i="4" l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<sst xmlns="http://schemas.openxmlformats.org/spreadsheetml/2006/main" count="99" uniqueCount="51">
  <si>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</si>
  <si>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</si>
  <si>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</si>
  <si>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</si>
  <si>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</si>
  <si>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</si>
  <si>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</si>
  <si>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</si>
  <si>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</si>
  <si>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</si>
  <si>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</si>
  <si>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</si>
  <si>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</si>
  <si>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</si>
  <si>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</si>
  <si>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</si>
  <si>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</si>
  <si>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</si>
  <si>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</si>
  <si>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</si>
  <si>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</si>
  <si>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</si>
  <si>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</si>
  <si>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</si>
  <si>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</si>
  <si>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</si>
  <si>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</si>
  <si>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</si>
  <si>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</si>
  <si>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</si>
  <si>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</si>
  <si>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</si>
  <si>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</si>
  <si>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</si>
  <si>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</si>
  <si>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</si>
  <si>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</si>
  <si>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</si>
  <si>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</si>
  <si>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</si>
  <si>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</si>
  <si>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</si>
  <si>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</si>
  <si>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</si>
  <si>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</si>
  <si>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</si>
  <si>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</si>
  <si>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</si>
  <si>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</si>
  <si>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“Bajo protesta de decir verdad declaramos que los Estados Financieros y sus notas, son razonablemente correctos y son responsabilidad del emisor”.</t>
  </si>
  <si>
    <t>Municipio de Valle de Santiago, Gto.
Estado Analítico de Ingresos.
Del 01 de Enero al 31 de Marzo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</si>
</sst>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4" fillId="0" borderId="0" xfId="8" applyFont="1" applyFill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4" fontId="4" fillId="0" borderId="13" xfId="8" applyNumberFormat="1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9" fillId="0" borderId="0" xfId="8" applyFont="1" applyFill="1" applyBorder="1" applyAlignment="1" applyProtection="1">
      <alignment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4" fillId="0" borderId="12" xfId="8" applyNumberFormat="1" applyFont="1" applyFill="1" applyBorder="1" applyAlignment="1" applyProtection="1">
      <alignment vertical="top"/>
      <protection locked="0"/>
    </xf>
    <xf numFmtId="4" fontId="4" fillId="0" borderId="14" xfId="8" applyNumberFormat="1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0" fontId="8" fillId="0" borderId="11" xfId="8" quotePrefix="1" applyFont="1" applyFill="1" applyBorder="1" applyAlignment="1" applyProtection="1">
      <alignment horizontal="center" vertical="top"/>
      <protection locked="0"/>
    </xf>
    <xf numFmtId="0" fontId="8" fillId="0" borderId="11" xfId="8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4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vertical="top"/>
      <protection locked="0"/>
    </xf>
    <xf numFmtId="0" fontId="8" fillId="0" borderId="4" xfId="8" quotePrefix="1" applyFont="1" applyFill="1" applyBorder="1" applyAlignment="1" applyProtection="1">
      <alignment horizontal="center" vertical="top"/>
      <protection locked="0"/>
    </xf>
    <xf numFmtId="4" fontId="8" fillId="0" borderId="1" xfId="8" applyNumberFormat="1" applyFont="1" applyFill="1" applyBorder="1" applyAlignment="1" applyProtection="1">
      <alignment vertical="top"/>
      <protection locked="0"/>
    </xf>
    <xf numFmtId="4" fontId="9" fillId="0" borderId="9" xfId="8" applyNumberFormat="1" applyFont="1" applyFill="1" applyBorder="1" applyAlignment="1" applyProtection="1">
      <alignment vertical="top"/>
      <protection locked="0"/>
    </xf>
    <xf numFmtId="0" fontId="9" fillId="0" borderId="5" xfId="8" applyFont="1" applyFill="1" applyBorder="1" applyAlignment="1" applyProtection="1">
      <alignment horizontal="left" vertical="top"/>
    </xf>
    <xf numFmtId="0" fontId="9" fillId="0" borderId="5" xfId="8" applyFont="1" applyFill="1" applyBorder="1" applyAlignment="1" applyProtection="1">
      <alignment vertical="top"/>
    </xf>
    <xf numFmtId="0" fontId="4" fillId="0" borderId="0" xfId="8" applyFont="1" applyFill="1" applyBorder="1" applyAlignment="1" applyProtection="1">
      <alignment vertical="top" wrapText="1"/>
      <protection locked="0"/>
    </xf>
    <xf numFmtId="0" fontId="8" fillId="0" borderId="0" xfId="8" applyFont="1" applyFill="1" applyBorder="1" applyAlignment="1" applyProtection="1">
      <alignment vertical="top" wrapText="1"/>
      <protection locked="0"/>
    </xf>
    <xf numFmtId="49" fontId="13" fillId="0" borderId="0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8" fillId="0" borderId="0" xfId="9" applyFont="1" applyFill="1" applyBorder="1" applyAlignment="1" applyProtection="1">
      <alignment vertical="center"/>
      <protection locked="0"/>
    </xf>
    <xf numFmtId="0" fontId="4" fillId="0" borderId="0" xfId="8" applyFont="1" applyFill="1" applyBorder="1" applyAlignment="1" applyProtection="1">
      <alignment horizontal="left" vertical="top" wrapText="1"/>
      <protection locked="0"/>
    </xf>
    <xf numFmtId="0" fontId="9" fillId="0" borderId="5" xfId="8" applyFont="1" applyFill="1" applyBorder="1" applyAlignment="1" applyProtection="1">
      <alignment horizontal="left" vertical="top" wrapText="1"/>
    </xf>
    <xf numFmtId="0" fontId="9" fillId="0" borderId="2" xfId="8" applyFont="1" applyFill="1" applyBorder="1" applyAlignment="1" applyProtection="1">
      <alignment horizontal="left" vertical="top" wrapText="1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</cellXfs>
  <cellStyles count="46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19" xr:uid="{10CEB113-699D-43A4-83DE-9966368930C8}"/>
    <cellStyle name="Millares 2 2 3" xfId="38" xr:uid="{5C18C765-943B-4E5A-9525-6290D93C4627}"/>
    <cellStyle name="Millares 2 2 4" xfId="28" xr:uid="{54F5EEFF-2E66-4500-A8B1-2DF17F62B762}"/>
    <cellStyle name="Millares 2 3" xfId="5" xr:uid="{00000000-0005-0000-0000-000004000000}"/>
    <cellStyle name="Millares 2 3 2" xfId="20" xr:uid="{45ED0CF1-4067-4CFC-B60C-58E07A012676}"/>
    <cellStyle name="Millares 2 3 3" xfId="39" xr:uid="{F515A4FB-2004-476B-9144-2E461B5DA07D}"/>
    <cellStyle name="Millares 2 3 4" xfId="29" xr:uid="{24B38FB1-5591-4D4F-9FDD-AFA361046CC6}"/>
    <cellStyle name="Millares 2 4" xfId="18" xr:uid="{1BF9018F-B6C1-404B-AF24-3DE1F07CA2BE}"/>
    <cellStyle name="Millares 2 5" xfId="37" xr:uid="{1E7CD003-CF8F-4226-95C9-1191F5F7297B}"/>
    <cellStyle name="Millares 2 6" xfId="27" xr:uid="{2146F1A6-3CC1-4C47-99F9-332FC80B3302}"/>
    <cellStyle name="Millares 3" xfId="6" xr:uid="{00000000-0005-0000-0000-000005000000}"/>
    <cellStyle name="Millares 3 2" xfId="21" xr:uid="{EC0EB58E-F0D5-423C-82B8-BA81BFAC245C}"/>
    <cellStyle name="Millares 3 3" xfId="40" xr:uid="{F0ED9ECF-E32E-4945-81D2-BD7E0074E76F}"/>
    <cellStyle name="Millares 3 4" xfId="30" xr:uid="{263DD0D5-43E0-44C3-9079-82F4F7CD7763}"/>
    <cellStyle name="Moneda 2" xfId="7" xr:uid="{00000000-0005-0000-0000-000006000000}"/>
    <cellStyle name="Moneda 2 2" xfId="22" xr:uid="{1CB4561B-3ADA-44EE-B28E-841A92BAF16F}"/>
    <cellStyle name="Moneda 2 3" xfId="41" xr:uid="{1917D7CA-7EF7-4B0F-8EF5-C9B56853C730}"/>
    <cellStyle name="Moneda 2 4" xfId="31" xr:uid="{D4CA17A7-3B6C-4F16-B59D-9FBFAE1DA45A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3" xr:uid="{6B48C5E0-C0D1-4750-AD72-8236805DF3FF}"/>
    <cellStyle name="Normal 2 4" xfId="42" xr:uid="{754E105A-C5AF-40EC-8CAC-F03DDBEF9F9F}"/>
    <cellStyle name="Normal 2 5" xfId="32" xr:uid="{F1AB3DF8-1370-4EA9-A85D-6BD44628B506}"/>
    <cellStyle name="Normal 3" xfId="10" xr:uid="{00000000-0005-0000-0000-00000A000000}"/>
    <cellStyle name="Normal 3 2" xfId="36" xr:uid="{BEA4FFDB-DAD0-4423-9814-AA11590DC2B8}"/>
    <cellStyle name="Normal 3 3" xfId="43" xr:uid="{895B3D66-A58D-4CDD-B170-8CC0E0DF3C61}"/>
    <cellStyle name="Normal 3 4" xfId="33" xr:uid="{D2033A72-8A38-41B5-804D-6AB6CFF72B96}"/>
    <cellStyle name="Normal 3 5" xfId="26" xr:uid="{1EF71F1E-FB31-4362-B1DB-57CB0983D247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5" xr:uid="{4F80AEBE-C476-4AD0-95E4-34F2D58F3DB9}"/>
    <cellStyle name="Normal 6 2 3" xfId="45" xr:uid="{5D6FDB5B-7DDA-4550-A31B-1E7E8F0D9EA2}"/>
    <cellStyle name="Normal 6 2 4" xfId="35" xr:uid="{889321C8-BD27-4A2D-876F-900C47A90D2D}"/>
    <cellStyle name="Normal 6 3" xfId="24" xr:uid="{D1B5CC31-39CC-49AC-A2E6-6D151526BC89}"/>
    <cellStyle name="Normal 6 4" xfId="44" xr:uid="{4FF9C14A-75CF-45DD-A7F1-6537D36C4396}"/>
    <cellStyle name="Normal 6 5" xfId="34" xr:uid="{BB28E475-6039-4F2F-9400-CEFC351DA7F7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showGridLines="0" tabSelected="1" zoomScaleNormal="100" workbookViewId="0">
      <selection sqref="A1:H1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6" t="s">
        <v>50</v>
      </c>
      <c r="B1" s="47"/>
      <c r="C1" s="47"/>
      <c r="D1" s="47"/>
      <c r="E1" s="47"/>
      <c r="F1" s="47"/>
      <c r="G1" s="47"/>
      <c r="H1" s="48"/>
    </row>
    <row r="2" spans="1:9" s="3" customFormat="1" x14ac:dyDescent="0.2">
      <c r="A2" s="49" t="s">
        <v>14</v>
      </c>
      <c r="B2" s="50"/>
      <c r="C2" s="47" t="s">
        <v>22</v>
      </c>
      <c r="D2" s="47"/>
      <c r="E2" s="47"/>
      <c r="F2" s="47"/>
      <c r="G2" s="47"/>
      <c r="H2" s="55" t="s">
        <v>19</v>
      </c>
    </row>
    <row r="3" spans="1:9" s="1" customFormat="1" ht="24.95" customHeight="1" x14ac:dyDescent="0.2">
      <c r="A3" s="51"/>
      <c r="B3" s="52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6"/>
    </row>
    <row r="4" spans="1:9" s="1" customFormat="1" x14ac:dyDescent="0.2">
      <c r="A4" s="53"/>
      <c r="B4" s="54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1"/>
      <c r="B5" s="38" t="s">
        <v>0</v>
      </c>
      <c r="C5" s="19">
        <v>19780000</v>
      </c>
      <c r="D5" s="19">
        <v>1500000</v>
      </c>
      <c r="E5" s="19">
        <f>C5+D5</f>
        <v>21280000</v>
      </c>
      <c r="F5" s="19">
        <v>17539720.379999999</v>
      </c>
      <c r="G5" s="19">
        <v>17539720.379999999</v>
      </c>
      <c r="H5" s="19">
        <f>G5-C5</f>
        <v>-2240279.620000001</v>
      </c>
      <c r="I5" s="40" t="s">
        <v>34</v>
      </c>
    </row>
    <row r="6" spans="1:9" x14ac:dyDescent="0.2">
      <c r="A6" s="32"/>
      <c r="B6" s="39" t="s">
        <v>1</v>
      </c>
      <c r="C6" s="20">
        <v>0</v>
      </c>
      <c r="D6" s="20">
        <v>0</v>
      </c>
      <c r="E6" s="20">
        <f t="shared" ref="E6:E9" si="0">C6+D6</f>
        <v>0</v>
      </c>
      <c r="F6" s="20">
        <v>0</v>
      </c>
      <c r="G6" s="20">
        <v>0</v>
      </c>
      <c r="H6" s="20">
        <f t="shared" ref="H6:H9" si="1">G6-C6</f>
        <v>0</v>
      </c>
      <c r="I6" s="40" t="s">
        <v>44</v>
      </c>
    </row>
    <row r="7" spans="1:9" x14ac:dyDescent="0.2">
      <c r="A7" s="31"/>
      <c r="B7" s="38" t="s">
        <v>2</v>
      </c>
      <c r="C7" s="20">
        <v>6000000</v>
      </c>
      <c r="D7" s="20">
        <v>-842340</v>
      </c>
      <c r="E7" s="20">
        <f t="shared" si="0"/>
        <v>5157660</v>
      </c>
      <c r="F7" s="20">
        <v>474120</v>
      </c>
      <c r="G7" s="20">
        <v>474120</v>
      </c>
      <c r="H7" s="20">
        <f t="shared" si="1"/>
        <v>-5525880</v>
      </c>
      <c r="I7" s="40" t="s">
        <v>35</v>
      </c>
    </row>
    <row r="8" spans="1:9" x14ac:dyDescent="0.2">
      <c r="A8" s="31"/>
      <c r="B8" s="38" t="s">
        <v>3</v>
      </c>
      <c r="C8" s="20">
        <v>26008700</v>
      </c>
      <c r="D8" s="20">
        <v>1500000</v>
      </c>
      <c r="E8" s="20">
        <f t="shared" si="0"/>
        <v>27508700</v>
      </c>
      <c r="F8" s="20">
        <v>5630689.7199999997</v>
      </c>
      <c r="G8" s="20">
        <v>5630689.7199999997</v>
      </c>
      <c r="H8" s="20">
        <f t="shared" si="1"/>
        <v>-20378010.280000001</v>
      </c>
      <c r="I8" s="40" t="s">
        <v>36</v>
      </c>
    </row>
    <row r="9" spans="1:9" x14ac:dyDescent="0.2">
      <c r="A9" s="31"/>
      <c r="B9" s="38" t="s">
        <v>4</v>
      </c>
      <c r="C9" s="20">
        <v>4300300</v>
      </c>
      <c r="D9" s="20">
        <v>0</v>
      </c>
      <c r="E9" s="20">
        <f t="shared" si="0"/>
        <v>4300300</v>
      </c>
      <c r="F9" s="20">
        <v>952771.35</v>
      </c>
      <c r="G9" s="20">
        <v>952771.35</v>
      </c>
      <c r="H9" s="20">
        <f t="shared" si="1"/>
        <v>-3347528.65</v>
      </c>
      <c r="I9" s="40" t="s">
        <v>37</v>
      </c>
    </row>
    <row r="10" spans="1:9" x14ac:dyDescent="0.2">
      <c r="A10" s="32"/>
      <c r="B10" s="39" t="s">
        <v>5</v>
      </c>
      <c r="C10" s="20">
        <v>2170000</v>
      </c>
      <c r="D10" s="20">
        <v>0</v>
      </c>
      <c r="E10" s="20">
        <f t="shared" ref="E10:E13" si="2">C10+D10</f>
        <v>2170000</v>
      </c>
      <c r="F10" s="20">
        <v>313815.48</v>
      </c>
      <c r="G10" s="20">
        <v>285287.48</v>
      </c>
      <c r="H10" s="20">
        <f t="shared" ref="H10:H13" si="3">G10-C10</f>
        <v>-1884712.52</v>
      </c>
      <c r="I10" s="40" t="s">
        <v>38</v>
      </c>
    </row>
    <row r="11" spans="1:9" x14ac:dyDescent="0.2">
      <c r="A11" s="31"/>
      <c r="B11" s="38" t="s">
        <v>24</v>
      </c>
      <c r="C11" s="20">
        <v>0</v>
      </c>
      <c r="D11" s="20">
        <v>0</v>
      </c>
      <c r="E11" s="20">
        <f t="shared" si="2"/>
        <v>0</v>
      </c>
      <c r="F11" s="20">
        <v>0</v>
      </c>
      <c r="G11" s="20">
        <v>0</v>
      </c>
      <c r="H11" s="20">
        <f t="shared" si="3"/>
        <v>0</v>
      </c>
      <c r="I11" s="40" t="s">
        <v>39</v>
      </c>
    </row>
    <row r="12" spans="1:9" ht="22.5" x14ac:dyDescent="0.2">
      <c r="A12" s="31"/>
      <c r="B12" s="38" t="s">
        <v>25</v>
      </c>
      <c r="C12" s="20">
        <v>362500000</v>
      </c>
      <c r="D12" s="20">
        <v>24974726.5</v>
      </c>
      <c r="E12" s="20">
        <f t="shared" si="2"/>
        <v>387474726.5</v>
      </c>
      <c r="F12" s="20">
        <v>90384151.870000005</v>
      </c>
      <c r="G12" s="20">
        <v>90384151.870000005</v>
      </c>
      <c r="H12" s="20">
        <f t="shared" si="3"/>
        <v>-272115848.13</v>
      </c>
      <c r="I12" s="40" t="s">
        <v>40</v>
      </c>
    </row>
    <row r="13" spans="1:9" ht="22.5" x14ac:dyDescent="0.2">
      <c r="A13" s="31"/>
      <c r="B13" s="38" t="s">
        <v>26</v>
      </c>
      <c r="C13" s="20">
        <v>0</v>
      </c>
      <c r="D13" s="20">
        <v>0</v>
      </c>
      <c r="E13" s="20">
        <f t="shared" si="2"/>
        <v>0</v>
      </c>
      <c r="F13" s="20">
        <v>0</v>
      </c>
      <c r="G13" s="20">
        <v>0</v>
      </c>
      <c r="H13" s="20">
        <f t="shared" si="3"/>
        <v>0</v>
      </c>
      <c r="I13" s="40" t="s">
        <v>41</v>
      </c>
    </row>
    <row r="14" spans="1:9" x14ac:dyDescent="0.2">
      <c r="A14" s="31"/>
      <c r="B14" s="38" t="s">
        <v>6</v>
      </c>
      <c r="C14" s="20">
        <v>0</v>
      </c>
      <c r="D14" s="20">
        <v>127542162.5</v>
      </c>
      <c r="E14" s="20">
        <f t="shared" ref="E14" si="4">C14+D14</f>
        <v>127542162.5</v>
      </c>
      <c r="F14" s="20">
        <v>63243482.82</v>
      </c>
      <c r="G14" s="20">
        <v>63243482.82</v>
      </c>
      <c r="H14" s="20">
        <f t="shared" ref="H14" si="5">G14-C14</f>
        <v>63243482.82</v>
      </c>
      <c r="I14" s="40" t="s">
        <v>42</v>
      </c>
    </row>
    <row r="15" spans="1:9" x14ac:dyDescent="0.2">
      <c r="A15" s="31"/>
      <c r="C15" s="12"/>
      <c r="D15" s="12"/>
      <c r="E15" s="12"/>
      <c r="F15" s="12"/>
      <c r="G15" s="12"/>
      <c r="H15" s="12"/>
      <c r="I15" s="40" t="s">
        <v>43</v>
      </c>
    </row>
    <row r="16" spans="1:9" x14ac:dyDescent="0.2">
      <c r="A16" s="9"/>
      <c r="B16" s="10" t="s">
        <v>13</v>
      </c>
      <c r="C16" s="21">
        <f>SUM(C5:C14)</f>
        <v>420759000</v>
      </c>
      <c r="D16" s="21">
        <f t="shared" ref="D16:H16" si="6">SUM(D5:D14)</f>
        <v>154674549</v>
      </c>
      <c r="E16" s="21">
        <f t="shared" si="6"/>
        <v>575433549</v>
      </c>
      <c r="F16" s="21">
        <f t="shared" si="6"/>
        <v>178538751.62</v>
      </c>
      <c r="G16" s="11">
        <f t="shared" si="6"/>
        <v>178510223.62</v>
      </c>
      <c r="H16" s="21">
        <f t="shared" si="6"/>
        <v>-242248776.38</v>
      </c>
      <c r="I16" s="40" t="s">
        <v>43</v>
      </c>
    </row>
    <row r="17" spans="1:9" x14ac:dyDescent="0.2">
      <c r="A17" s="33"/>
      <c r="B17" s="27"/>
      <c r="C17" s="28"/>
      <c r="D17" s="28"/>
      <c r="E17" s="34"/>
      <c r="F17" s="29" t="s">
        <v>21</v>
      </c>
      <c r="G17" s="35"/>
      <c r="H17" s="25"/>
      <c r="I17" s="40" t="s">
        <v>43</v>
      </c>
    </row>
    <row r="18" spans="1:9" x14ac:dyDescent="0.2">
      <c r="A18" s="57" t="s">
        <v>23</v>
      </c>
      <c r="B18" s="58"/>
      <c r="C18" s="47" t="s">
        <v>22</v>
      </c>
      <c r="D18" s="47"/>
      <c r="E18" s="47"/>
      <c r="F18" s="47"/>
      <c r="G18" s="47"/>
      <c r="H18" s="55" t="s">
        <v>19</v>
      </c>
      <c r="I18" s="40" t="s">
        <v>43</v>
      </c>
    </row>
    <row r="19" spans="1:9" ht="22.5" x14ac:dyDescent="0.2">
      <c r="A19" s="59"/>
      <c r="B19" s="60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6"/>
      <c r="I19" s="40" t="s">
        <v>43</v>
      </c>
    </row>
    <row r="20" spans="1:9" x14ac:dyDescent="0.2">
      <c r="A20" s="61"/>
      <c r="B20" s="62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0" t="s">
        <v>43</v>
      </c>
    </row>
    <row r="21" spans="1:9" x14ac:dyDescent="0.2">
      <c r="A21" s="36" t="s">
        <v>27</v>
      </c>
      <c r="B21" s="13"/>
      <c r="C21" s="22">
        <f t="shared" ref="C21:H21" si="7">SUM(C22+C23+C24+C25+C26+C27+C28+C29)</f>
        <v>420759000</v>
      </c>
      <c r="D21" s="22">
        <f t="shared" si="7"/>
        <v>27132386.5</v>
      </c>
      <c r="E21" s="22">
        <f t="shared" si="7"/>
        <v>447891386.5</v>
      </c>
      <c r="F21" s="22">
        <f t="shared" si="7"/>
        <v>115295268.80000001</v>
      </c>
      <c r="G21" s="22">
        <f t="shared" si="7"/>
        <v>115266740.80000001</v>
      </c>
      <c r="H21" s="22">
        <f t="shared" si="7"/>
        <v>-305492259.19999999</v>
      </c>
      <c r="I21" s="40" t="s">
        <v>43</v>
      </c>
    </row>
    <row r="22" spans="1:9" x14ac:dyDescent="0.2">
      <c r="A22" s="14"/>
      <c r="B22" s="15" t="s">
        <v>0</v>
      </c>
      <c r="C22" s="23">
        <v>19780000</v>
      </c>
      <c r="D22" s="23">
        <v>1500000</v>
      </c>
      <c r="E22" s="23">
        <f t="shared" ref="E22:E25" si="8">C22+D22</f>
        <v>21280000</v>
      </c>
      <c r="F22" s="23">
        <v>17539720.379999999</v>
      </c>
      <c r="G22" s="23">
        <v>17539720.379999999</v>
      </c>
      <c r="H22" s="23">
        <f t="shared" ref="H22:H25" si="9">G22-C22</f>
        <v>-2240279.620000001</v>
      </c>
      <c r="I22" s="40" t="s">
        <v>34</v>
      </c>
    </row>
    <row r="23" spans="1:9" x14ac:dyDescent="0.2">
      <c r="A23" s="14"/>
      <c r="B23" s="15" t="s">
        <v>1</v>
      </c>
      <c r="C23" s="23">
        <v>0</v>
      </c>
      <c r="D23" s="23">
        <v>0</v>
      </c>
      <c r="E23" s="23">
        <f t="shared" si="8"/>
        <v>0</v>
      </c>
      <c r="F23" s="23">
        <v>0</v>
      </c>
      <c r="G23" s="23">
        <v>0</v>
      </c>
      <c r="H23" s="23">
        <f t="shared" si="9"/>
        <v>0</v>
      </c>
      <c r="I23" s="40" t="s">
        <v>44</v>
      </c>
    </row>
    <row r="24" spans="1:9" x14ac:dyDescent="0.2">
      <c r="A24" s="14"/>
      <c r="B24" s="15" t="s">
        <v>2</v>
      </c>
      <c r="C24" s="23">
        <v>6000000</v>
      </c>
      <c r="D24" s="23">
        <v>-842340</v>
      </c>
      <c r="E24" s="23">
        <f t="shared" si="8"/>
        <v>5157660</v>
      </c>
      <c r="F24" s="23">
        <v>474120</v>
      </c>
      <c r="G24" s="23">
        <v>474120</v>
      </c>
      <c r="H24" s="23">
        <f t="shared" si="9"/>
        <v>-5525880</v>
      </c>
      <c r="I24" s="40" t="s">
        <v>35</v>
      </c>
    </row>
    <row r="25" spans="1:9" x14ac:dyDescent="0.2">
      <c r="A25" s="14"/>
      <c r="B25" s="15" t="s">
        <v>3</v>
      </c>
      <c r="C25" s="23">
        <v>26008700</v>
      </c>
      <c r="D25" s="23">
        <v>1500000</v>
      </c>
      <c r="E25" s="23">
        <f t="shared" si="8"/>
        <v>27508700</v>
      </c>
      <c r="F25" s="23">
        <v>5630689.7199999997</v>
      </c>
      <c r="G25" s="23">
        <v>5630689.7199999997</v>
      </c>
      <c r="H25" s="23">
        <f t="shared" si="9"/>
        <v>-20378010.280000001</v>
      </c>
      <c r="I25" s="40" t="s">
        <v>36</v>
      </c>
    </row>
    <row r="26" spans="1:9" x14ac:dyDescent="0.2">
      <c r="A26" s="14"/>
      <c r="B26" s="15" t="s">
        <v>28</v>
      </c>
      <c r="C26" s="23">
        <v>4300300</v>
      </c>
      <c r="D26" s="23">
        <v>0</v>
      </c>
      <c r="E26" s="23">
        <f t="shared" ref="E26" si="10">C26+D26</f>
        <v>4300300</v>
      </c>
      <c r="F26" s="23">
        <v>952771.35</v>
      </c>
      <c r="G26" s="23">
        <v>952771.35</v>
      </c>
      <c r="H26" s="23">
        <f t="shared" ref="H26" si="11">G26-C26</f>
        <v>-3347528.65</v>
      </c>
      <c r="I26" s="40" t="s">
        <v>37</v>
      </c>
    </row>
    <row r="27" spans="1:9" x14ac:dyDescent="0.2">
      <c r="A27" s="14"/>
      <c r="B27" s="15" t="s">
        <v>29</v>
      </c>
      <c r="C27" s="23">
        <v>2170000</v>
      </c>
      <c r="D27" s="23">
        <v>0</v>
      </c>
      <c r="E27" s="23">
        <f t="shared" ref="E27:E29" si="12">C27+D27</f>
        <v>2170000</v>
      </c>
      <c r="F27" s="23">
        <v>313815.48</v>
      </c>
      <c r="G27" s="23">
        <v>285287.48</v>
      </c>
      <c r="H27" s="23">
        <f t="shared" ref="H27:H29" si="13">G27-C27</f>
        <v>-1884712.52</v>
      </c>
      <c r="I27" s="40" t="s">
        <v>38</v>
      </c>
    </row>
    <row r="28" spans="1:9" ht="22.5" x14ac:dyDescent="0.2">
      <c r="A28" s="14"/>
      <c r="B28" s="15" t="s">
        <v>30</v>
      </c>
      <c r="C28" s="23">
        <v>362500000</v>
      </c>
      <c r="D28" s="23">
        <v>24974726.5</v>
      </c>
      <c r="E28" s="23">
        <f t="shared" si="12"/>
        <v>387474726.5</v>
      </c>
      <c r="F28" s="23">
        <v>90384151.870000005</v>
      </c>
      <c r="G28" s="23">
        <v>90384151.870000005</v>
      </c>
      <c r="H28" s="23">
        <f t="shared" si="13"/>
        <v>-272115848.13</v>
      </c>
      <c r="I28" s="40" t="s">
        <v>40</v>
      </c>
    </row>
    <row r="29" spans="1:9" ht="22.5" x14ac:dyDescent="0.2">
      <c r="A29" s="14"/>
      <c r="B29" s="15" t="s">
        <v>26</v>
      </c>
      <c r="C29" s="23">
        <v>0</v>
      </c>
      <c r="D29" s="23">
        <v>0</v>
      </c>
      <c r="E29" s="23">
        <f t="shared" si="12"/>
        <v>0</v>
      </c>
      <c r="F29" s="23">
        <v>0</v>
      </c>
      <c r="G29" s="23">
        <v>0</v>
      </c>
      <c r="H29" s="23">
        <f t="shared" si="13"/>
        <v>0</v>
      </c>
      <c r="I29" s="40" t="s">
        <v>41</v>
      </c>
    </row>
    <row r="30" spans="1:9" x14ac:dyDescent="0.2">
      <c r="A30" s="14"/>
      <c r="B30" s="15"/>
      <c r="C30" s="23"/>
      <c r="D30" s="23"/>
      <c r="E30" s="23"/>
      <c r="F30" s="23"/>
      <c r="G30" s="23"/>
      <c r="H30" s="23"/>
      <c r="I30" s="40" t="s">
        <v>43</v>
      </c>
    </row>
    <row r="31" spans="1:9" ht="41.25" customHeight="1" x14ac:dyDescent="0.2">
      <c r="A31" s="44" t="s">
        <v>45</v>
      </c>
      <c r="B31" s="45"/>
      <c r="C31" s="24">
        <f t="shared" ref="C31:H31" si="14">SUM(C32:C35)</f>
        <v>0</v>
      </c>
      <c r="D31" s="24">
        <f t="shared" si="14"/>
        <v>0</v>
      </c>
      <c r="E31" s="24">
        <f t="shared" si="14"/>
        <v>0</v>
      </c>
      <c r="F31" s="24">
        <f t="shared" si="14"/>
        <v>0</v>
      </c>
      <c r="G31" s="24">
        <f t="shared" si="14"/>
        <v>0</v>
      </c>
      <c r="H31" s="24">
        <f t="shared" si="14"/>
        <v>0</v>
      </c>
      <c r="I31" s="40" t="s">
        <v>43</v>
      </c>
    </row>
    <row r="32" spans="1:9" x14ac:dyDescent="0.2">
      <c r="A32" s="14"/>
      <c r="B32" s="15" t="s">
        <v>1</v>
      </c>
      <c r="C32" s="23">
        <v>0</v>
      </c>
      <c r="D32" s="23">
        <v>0</v>
      </c>
      <c r="E32" s="23">
        <f>C32+D32</f>
        <v>0</v>
      </c>
      <c r="F32" s="23">
        <v>0</v>
      </c>
      <c r="G32" s="23">
        <v>0</v>
      </c>
      <c r="H32" s="23">
        <f>G32-C32</f>
        <v>0</v>
      </c>
      <c r="I32" s="40" t="s">
        <v>44</v>
      </c>
    </row>
    <row r="33" spans="1:9" x14ac:dyDescent="0.2">
      <c r="A33" s="14"/>
      <c r="B33" s="15" t="s">
        <v>31</v>
      </c>
      <c r="C33" s="23">
        <v>0</v>
      </c>
      <c r="D33" s="23">
        <v>0</v>
      </c>
      <c r="E33" s="23">
        <f>C33+D33</f>
        <v>0</v>
      </c>
      <c r="F33" s="23">
        <v>0</v>
      </c>
      <c r="G33" s="23">
        <v>0</v>
      </c>
      <c r="H33" s="23">
        <f t="shared" ref="H33:H34" si="15">G33-C33</f>
        <v>0</v>
      </c>
      <c r="I33" s="40" t="s">
        <v>37</v>
      </c>
    </row>
    <row r="34" spans="1:9" x14ac:dyDescent="0.2">
      <c r="A34" s="14"/>
      <c r="B34" s="15" t="s">
        <v>32</v>
      </c>
      <c r="C34" s="23">
        <v>0</v>
      </c>
      <c r="D34" s="23">
        <v>0</v>
      </c>
      <c r="E34" s="23">
        <f>C34+D34</f>
        <v>0</v>
      </c>
      <c r="F34" s="23">
        <v>0</v>
      </c>
      <c r="G34" s="23">
        <v>0</v>
      </c>
      <c r="H34" s="23">
        <f t="shared" si="15"/>
        <v>0</v>
      </c>
      <c r="I34" s="40" t="s">
        <v>39</v>
      </c>
    </row>
    <row r="35" spans="1:9" ht="22.5" x14ac:dyDescent="0.2">
      <c r="A35" s="14"/>
      <c r="B35" s="15" t="s">
        <v>26</v>
      </c>
      <c r="C35" s="23">
        <v>0</v>
      </c>
      <c r="D35" s="23">
        <v>0</v>
      </c>
      <c r="E35" s="23">
        <f>C35+D35</f>
        <v>0</v>
      </c>
      <c r="F35" s="23">
        <v>0</v>
      </c>
      <c r="G35" s="23">
        <v>0</v>
      </c>
      <c r="H35" s="23">
        <f t="shared" ref="H35" si="16">G35-C35</f>
        <v>0</v>
      </c>
      <c r="I35" s="40" t="s">
        <v>41</v>
      </c>
    </row>
    <row r="36" spans="1:9" x14ac:dyDescent="0.2">
      <c r="A36" s="14"/>
      <c r="B36" s="15"/>
      <c r="C36" s="23"/>
      <c r="D36" s="23"/>
      <c r="E36" s="23"/>
      <c r="F36" s="23"/>
      <c r="G36" s="23"/>
      <c r="H36" s="23"/>
      <c r="I36" s="40" t="s">
        <v>43</v>
      </c>
    </row>
    <row r="37" spans="1:9" x14ac:dyDescent="0.2">
      <c r="A37" s="37" t="s">
        <v>33</v>
      </c>
      <c r="B37" s="16"/>
      <c r="C37" s="24">
        <f t="shared" ref="C37:H37" si="17">SUM(C38)</f>
        <v>0</v>
      </c>
      <c r="D37" s="24">
        <f t="shared" si="17"/>
        <v>127542162.5</v>
      </c>
      <c r="E37" s="24">
        <f t="shared" si="17"/>
        <v>127542162.5</v>
      </c>
      <c r="F37" s="24">
        <f t="shared" si="17"/>
        <v>63243482.82</v>
      </c>
      <c r="G37" s="24">
        <f t="shared" si="17"/>
        <v>63243482.82</v>
      </c>
      <c r="H37" s="24">
        <f t="shared" si="17"/>
        <v>63243482.82</v>
      </c>
      <c r="I37" s="40" t="s">
        <v>43</v>
      </c>
    </row>
    <row r="38" spans="1:9" x14ac:dyDescent="0.2">
      <c r="A38" s="41"/>
      <c r="B38" s="15" t="s">
        <v>6</v>
      </c>
      <c r="C38" s="23">
        <v>0</v>
      </c>
      <c r="D38" s="23">
        <v>127542162.5</v>
      </c>
      <c r="E38" s="23">
        <f>C38+D38</f>
        <v>127542162.5</v>
      </c>
      <c r="F38" s="23">
        <v>63243482.82</v>
      </c>
      <c r="G38" s="23">
        <v>63243482.82</v>
      </c>
      <c r="H38" s="23">
        <f>G38-C38</f>
        <v>63243482.82</v>
      </c>
      <c r="I38" s="40" t="s">
        <v>42</v>
      </c>
    </row>
    <row r="39" spans="1:9" x14ac:dyDescent="0.2">
      <c r="A39" s="17"/>
      <c r="B39" s="18" t="s">
        <v>13</v>
      </c>
      <c r="C39" s="21">
        <f>SUM(C37+C31+C21)</f>
        <v>420759000</v>
      </c>
      <c r="D39" s="21">
        <f t="shared" ref="D39:H39" si="18">SUM(D37+D31+D21)</f>
        <v>154674549</v>
      </c>
      <c r="E39" s="21">
        <f t="shared" si="18"/>
        <v>575433549</v>
      </c>
      <c r="F39" s="21">
        <f t="shared" si="18"/>
        <v>178538751.62</v>
      </c>
      <c r="G39" s="21">
        <f t="shared" si="18"/>
        <v>178510223.62</v>
      </c>
      <c r="H39" s="21">
        <f t="shared" si="18"/>
        <v>-242248776.38</v>
      </c>
      <c r="I39" s="40" t="s">
        <v>43</v>
      </c>
    </row>
    <row r="40" spans="1:9" x14ac:dyDescent="0.2">
      <c r="A40" s="26"/>
      <c r="B40" s="27"/>
      <c r="C40" s="28"/>
      <c r="D40" s="28"/>
      <c r="E40" s="28"/>
      <c r="F40" s="29" t="s">
        <v>21</v>
      </c>
      <c r="G40" s="30"/>
      <c r="H40" s="25"/>
      <c r="I40" s="40" t="s">
        <v>43</v>
      </c>
    </row>
    <row r="41" spans="1:9" ht="22.5" x14ac:dyDescent="0.2">
      <c r="B41" s="38" t="s">
        <v>46</v>
      </c>
    </row>
    <row r="42" spans="1:9" x14ac:dyDescent="0.2">
      <c r="B42" s="2" t="s">
        <v>47</v>
      </c>
    </row>
    <row r="43" spans="1:9" ht="30.75" customHeight="1" x14ac:dyDescent="0.2">
      <c r="B43" s="43" t="s">
        <v>48</v>
      </c>
      <c r="C43" s="43"/>
      <c r="D43" s="43"/>
      <c r="E43" s="43"/>
      <c r="F43" s="43"/>
      <c r="G43" s="43"/>
      <c r="H43" s="43"/>
    </row>
    <row r="44" spans="1:9" x14ac:dyDescent="0.2">
      <c r="A44" s="42" t="s">
        <v>49</v>
      </c>
    </row>
  </sheetData>
  <sheetProtection formatCells="0" formatColumns="0" formatRows="0" insertRows="0" autoFilter="0"/>
  <mergeCells count="9">
    <mergeCell ref="B43:H43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2019-04-05T21:16:20Z</cp:lastPrinted>
  <dcterms:created xsi:type="dcterms:W3CDTF">2012-12-11T20:48:19Z</dcterms:created>
  <dcterms:modified xsi:type="dcterms:W3CDTF">2020-04-29T16:29:45Z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