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866D4E19-5DDE-48EC-9C3C-DED72ADB36B2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C42" i="5" l="1"/>
  <c r="H25" i="5"/>
  <c r="H16" i="5"/>
  <c r="E36" i="5"/>
  <c r="H38" i="5"/>
  <c r="H36" i="5" s="1"/>
  <c r="E6" i="5"/>
  <c r="H13" i="5"/>
  <c r="H6" i="5" s="1"/>
  <c r="D42" i="5"/>
  <c r="F42" i="5"/>
  <c r="G42" i="5"/>
  <c r="E25" i="5"/>
  <c r="E16" i="5"/>
  <c r="E42" i="5" l="1"/>
  <c r="H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<sst xmlns="http://schemas.openxmlformats.org/spreadsheetml/2006/main" count="45" uniqueCount="45">
  <si>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</si>
  <si>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</si>
  <si>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</si>
  <si>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</si>
  <si>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</si>
  <si>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</si>
  <si>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</si>
  <si>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</si>
  <si>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</si>
  <si>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</si>
  <si>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</si>
  <si>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</si>
  <si>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</si>
  <si>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</si>
  <si>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</si>
  <si>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</si>
  <si>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</si>
  <si>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</si>
  <si>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</si>
  <si>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</si>
  <si>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</si>
  <si>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</si>
  <si>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</si>
  <si>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</si>
  <si>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</si>
  <si>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</si>
  <si>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</si>
  <si>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</si>
  <si>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</si>
  <si>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</si>
  <si>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</si>
  <si>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</si>
  <si>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</si>
  <si>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</si>
  <si>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</si>
  <si>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</si>
  <si>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</si>
  <si>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</si>
  <si>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</si>
  <si>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</si>
  <si>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</si>
  <si>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</si>
  <si>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</si>
  <si>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Santiago, Gto.
Estado Analítico Del Ejercicio Del Presupuesto De Egresos.
Clasificación Funcional (Finalidad y Función).
Del 01 de Enero al 31 de Marzo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</si>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</sst>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16" applyNumberFormat="0" applyAlignment="0" applyProtection="0"/>
    <xf numFmtId="0" fontId="14" fillId="7" borderId="17" applyNumberFormat="0" applyAlignment="0" applyProtection="0"/>
    <xf numFmtId="0" fontId="15" fillId="7" borderId="16" applyNumberFormat="0" applyAlignment="0" applyProtection="0"/>
    <xf numFmtId="0" fontId="16" fillId="0" borderId="18" applyNumberFormat="0" applyFill="0" applyAlignment="0" applyProtection="0"/>
    <xf numFmtId="0" fontId="17" fillId="8" borderId="1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22" fillId="5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" fillId="0" borderId="0"/>
    <xf numFmtId="0" fontId="21" fillId="3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0" fillId="0" borderId="0" xfId="0" applyFont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8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3" fillId="0" borderId="0" xfId="8" applyFont="1" applyAlignment="1" applyProtection="1">
      <alignment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94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61" xr:uid="{DE1FE9AB-FAB7-435A-87E5-A64722B532F0}"/>
    <cellStyle name="60% - Énfasis2 2" xfId="62" xr:uid="{0D7CB353-6D3B-41A9-9A60-4CEED9A1CD1B}"/>
    <cellStyle name="60% - Énfasis3 2" xfId="63" xr:uid="{3439DB32-A7FE-425A-BEAC-7DD51641A4A3}"/>
    <cellStyle name="60% - Énfasis4 2" xfId="64" xr:uid="{AE44EE51-5F9A-4B69-B756-9154A06D0751}"/>
    <cellStyle name="60% - Énfasis5 2" xfId="65" xr:uid="{A2519093-FAD3-42E6-BF25-1288B12DC0AA}"/>
    <cellStyle name="60% - Énfasis6 2" xfId="67" xr:uid="{FC633274-D7F2-4354-A092-2BA1C9B2174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1" xr:uid="{00000000-0005-0000-0000-000000000000}"/>
    <cellStyle name="Incorrecto" xfId="20" builtinId="27" customBuiltin="1"/>
    <cellStyle name="Millares 2" xfId="2" xr:uid="{00000000-0005-0000-0000-000001000000}"/>
    <cellStyle name="Millares 2 10" xfId="70" xr:uid="{8B5FAA47-C4C2-4A2D-B4B3-F109307EA7C5}"/>
    <cellStyle name="Millares 2 11" xfId="69" xr:uid="{E54266C1-34A6-4BDC-8D06-D18216E62670}"/>
    <cellStyle name="Millares 2 12" xfId="88" xr:uid="{0764D797-6CD3-4D74-964C-6D6F86EE5106}"/>
    <cellStyle name="Millares 2 2" xfId="3" xr:uid="{00000000-0005-0000-0000-000002000000}"/>
    <cellStyle name="Millares 2 2 2" xfId="49" xr:uid="{80F684CD-3B76-4ADE-9659-224802243D7F}"/>
    <cellStyle name="Millares 2 2 3" xfId="89" xr:uid="{B02B97E4-BC41-455E-8D5E-5FA891D75A47}"/>
    <cellStyle name="Millares 2 2 4" xfId="47" xr:uid="{DC49CDC1-A5AA-4A89-AA26-10F5FE5DEC9B}"/>
    <cellStyle name="Millares 2 3" xfId="4" xr:uid="{00000000-0005-0000-0000-000003000000}"/>
    <cellStyle name="Millares 2 3 2" xfId="50" xr:uid="{AAD85883-2E78-4441-9397-0426771089B4}"/>
    <cellStyle name="Millares 2 4" xfId="48" xr:uid="{57D79452-8953-4B38-8A9D-CE77F6DF61CD}"/>
    <cellStyle name="Millares 2 4 2" xfId="71" xr:uid="{5414ABEF-BAD9-4EDA-B215-712D08D75BA9}"/>
    <cellStyle name="Millares 2 5" xfId="72" xr:uid="{84A6EE62-1E1A-41A1-A290-F605D89B83BD}"/>
    <cellStyle name="Millares 2 6" xfId="73" xr:uid="{A9EE72ED-115D-4A13-9BB2-836C6FEE9F6F}"/>
    <cellStyle name="Millares 2 7" xfId="74" xr:uid="{5646B2D8-189D-4438-8618-298255623073}"/>
    <cellStyle name="Millares 2 8" xfId="75" xr:uid="{838F6ED0-2B68-4C2B-9A71-03476922538F}"/>
    <cellStyle name="Millares 2 9" xfId="76" xr:uid="{D4D86FA4-F5B3-4B5C-9610-821E145D05A2}"/>
    <cellStyle name="Millares 3" xfId="5" xr:uid="{00000000-0005-0000-0000-000004000000}"/>
    <cellStyle name="Millares 3 2" xfId="51" xr:uid="{D2D8026C-8C4A-4AC1-8E54-EE5D17D482E8}"/>
    <cellStyle name="Millares 3 2 2" xfId="77" xr:uid="{6E4E2688-38CD-40AF-8D6F-5C3C57C2DA7F}"/>
    <cellStyle name="Millares 3 3" xfId="90" xr:uid="{A83904E3-211F-4900-B018-603411DE22F2}"/>
    <cellStyle name="Millares 4" xfId="87" xr:uid="{FE4BE8FE-1EDF-4D86-B823-E70B46356739}"/>
    <cellStyle name="Millares 5" xfId="68" xr:uid="{5D3558BA-0552-4B15-820C-E3F7635A919E}"/>
    <cellStyle name="Millares 7" xfId="78" xr:uid="{B3573D31-57A4-4DD2-9BF9-FC44CC604638}"/>
    <cellStyle name="Millares 7 2" xfId="79" xr:uid="{8B182402-865E-4BDF-9D7D-4405B8C089DA}"/>
    <cellStyle name="Millares 8" xfId="80" xr:uid="{294BC787-3391-4F0B-A467-AE69D659EC7C}"/>
    <cellStyle name="Millares 8 2" xfId="81" xr:uid="{63EEB370-AD12-4DDE-90D6-651C57A46D35}"/>
    <cellStyle name="Millares 9" xfId="82" xr:uid="{022F275D-D70D-49D5-9752-A96BAA4BD708}"/>
    <cellStyle name="Millares 9 2" xfId="83" xr:uid="{02CF58FC-11A3-4292-BF06-77093DAE0341}"/>
    <cellStyle name="Moneda 2" xfId="6" xr:uid="{00000000-0005-0000-0000-000005000000}"/>
    <cellStyle name="Moneda 2 2" xfId="52" xr:uid="{6894BA4F-F97F-472D-AD5A-BA60A046A566}"/>
    <cellStyle name="Neutral 2" xfId="60" xr:uid="{7BD129E7-25CF-41A2-B490-4134EA651F0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3" xr:uid="{112B9438-75B4-418F-9A4F-B9EB20FE2895}"/>
    <cellStyle name="Normal 2 3 2" xfId="59" xr:uid="{943C2C17-1E49-44E4-BEE4-605A289AFE9B}"/>
    <cellStyle name="Normal 2 4" xfId="91" xr:uid="{AA9C00F6-6D5A-482A-B762-FC66B2116360}"/>
    <cellStyle name="Normal 3" xfId="9" xr:uid="{00000000-0005-0000-0000-000009000000}"/>
    <cellStyle name="Normal 3 2" xfId="66" xr:uid="{5DBA8C9F-551A-44F2-BD7B-E9AE8FA2485D}"/>
    <cellStyle name="Normal 3 3" xfId="57" xr:uid="{E6FFC06E-F878-417D-B3A1-A9641710553F}"/>
    <cellStyle name="Normal 4" xfId="10" xr:uid="{00000000-0005-0000-0000-00000A000000}"/>
    <cellStyle name="Normal 4 2" xfId="11" xr:uid="{00000000-0005-0000-0000-00000B000000}"/>
    <cellStyle name="Normal 4 3" xfId="92" xr:uid="{37C2E24C-F774-437D-88D2-6679374A9155}"/>
    <cellStyle name="Normal 4 4" xfId="58" xr:uid="{2EEAE0F4-6837-4727-8F45-BCE6E0BCB629}"/>
    <cellStyle name="Normal 5" xfId="12" xr:uid="{00000000-0005-0000-0000-00000C000000}"/>
    <cellStyle name="Normal 5 2" xfId="13" xr:uid="{00000000-0005-0000-0000-00000D000000}"/>
    <cellStyle name="Normal 5 3" xfId="93" xr:uid="{53E55AEA-2ABB-414C-8786-895720800E60}"/>
    <cellStyle name="Normal 6" xfId="14" xr:uid="{00000000-0005-0000-0000-00000E000000}"/>
    <cellStyle name="Normal 6 2" xfId="15" xr:uid="{00000000-0005-0000-0000-00000F000000}"/>
    <cellStyle name="Normal 6 2 2" xfId="56" xr:uid="{F920BA71-7470-43BE-83FF-3B8EE23E4DAF}"/>
    <cellStyle name="Normal 6 3" xfId="55" xr:uid="{603E4A17-BFF4-424E-A68B-6B1493FEA9F9}"/>
    <cellStyle name="Normal 9" xfId="84" xr:uid="{CCD0FF65-C1ED-4D83-B7DB-EC8999AACB98}"/>
    <cellStyle name="Notas 2" xfId="85" xr:uid="{2B49627C-ACA4-4F16-8D90-F85C1E33E09A}"/>
    <cellStyle name="Porcentaje 2" xfId="54" xr:uid="{A0F18790-71C7-4A2B-A9AF-1F0338968E15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86" xr:uid="{E4D6C778-BABB-4446-826F-62D7FE04D1F2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9" t="s">
        <v>43</v>
      </c>
      <c r="B1" s="20"/>
      <c r="C1" s="20"/>
      <c r="D1" s="20"/>
      <c r="E1" s="20"/>
      <c r="F1" s="20"/>
      <c r="G1" s="20"/>
      <c r="H1" s="21"/>
    </row>
    <row r="2" spans="1:8" x14ac:dyDescent="0.2">
      <c r="A2" s="24" t="s">
        <v>33</v>
      </c>
      <c r="B2" s="25"/>
      <c r="C2" s="19" t="s">
        <v>39</v>
      </c>
      <c r="D2" s="20"/>
      <c r="E2" s="20"/>
      <c r="F2" s="20"/>
      <c r="G2" s="21"/>
      <c r="H2" s="22" t="s">
        <v>38</v>
      </c>
    </row>
    <row r="3" spans="1:8" ht="24.95" customHeight="1" x14ac:dyDescent="0.2">
      <c r="A3" s="26"/>
      <c r="B3" s="27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3"/>
    </row>
    <row r="4" spans="1:8" x14ac:dyDescent="0.2">
      <c r="A4" s="28"/>
      <c r="B4" s="29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f t="shared" ref="C6:H6" si="0">SUM(C7:C14)</f>
        <v>220125004.15999997</v>
      </c>
      <c r="D6" s="5">
        <f t="shared" si="0"/>
        <v>13165545.93</v>
      </c>
      <c r="E6" s="5">
        <f t="shared" si="0"/>
        <v>233290550.08999997</v>
      </c>
      <c r="F6" s="5">
        <f t="shared" si="0"/>
        <v>41940668.550000004</v>
      </c>
      <c r="G6" s="5">
        <f t="shared" si="0"/>
        <v>39000631.410000004</v>
      </c>
      <c r="H6" s="5">
        <f t="shared" si="0"/>
        <v>191349881.53999996</v>
      </c>
    </row>
    <row r="7" spans="1:8" x14ac:dyDescent="0.2">
      <c r="A7" s="8"/>
      <c r="B7" s="12" t="s">
        <v>21</v>
      </c>
      <c r="C7" s="5">
        <v>13196264.17</v>
      </c>
      <c r="D7" s="5">
        <v>397013</v>
      </c>
      <c r="E7" s="5">
        <f>C7+D7</f>
        <v>13593277.17</v>
      </c>
      <c r="F7" s="5">
        <v>3104480.36</v>
      </c>
      <c r="G7" s="5">
        <v>2984566.02</v>
      </c>
      <c r="H7" s="5">
        <f>E7-F7</f>
        <v>10488796.810000001</v>
      </c>
    </row>
    <row r="8" spans="1:8" x14ac:dyDescent="0.2">
      <c r="A8" s="8"/>
      <c r="B8" s="12" t="s">
        <v>6</v>
      </c>
      <c r="C8" s="5">
        <v>460952</v>
      </c>
      <c r="D8" s="5">
        <v>0</v>
      </c>
      <c r="E8" s="5">
        <f t="shared" ref="E8:E14" si="1">C8+D8</f>
        <v>460952</v>
      </c>
      <c r="F8" s="5">
        <v>96118.97</v>
      </c>
      <c r="G8" s="5">
        <v>96118.97</v>
      </c>
      <c r="H8" s="5">
        <f t="shared" ref="H8:H14" si="2">E8-F8</f>
        <v>364833.03</v>
      </c>
    </row>
    <row r="9" spans="1:8" x14ac:dyDescent="0.2">
      <c r="A9" s="8"/>
      <c r="B9" s="12" t="s">
        <v>22</v>
      </c>
      <c r="C9" s="5">
        <v>55986412.729999997</v>
      </c>
      <c r="D9" s="5">
        <v>2299890.58</v>
      </c>
      <c r="E9" s="5">
        <f t="shared" si="1"/>
        <v>58286303.309999995</v>
      </c>
      <c r="F9" s="5">
        <v>9675659.6699999999</v>
      </c>
      <c r="G9" s="5">
        <v>8804181.8300000001</v>
      </c>
      <c r="H9" s="5">
        <f t="shared" si="2"/>
        <v>48610643.639999993</v>
      </c>
    </row>
    <row r="10" spans="1:8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8"/>
      <c r="B11" s="12" t="s">
        <v>12</v>
      </c>
      <c r="C11" s="5">
        <v>70198221</v>
      </c>
      <c r="D11" s="5">
        <v>-956736.65</v>
      </c>
      <c r="E11" s="5">
        <f t="shared" si="1"/>
        <v>69241484.349999994</v>
      </c>
      <c r="F11" s="5">
        <v>11536564.09</v>
      </c>
      <c r="G11" s="5">
        <v>11141858.57</v>
      </c>
      <c r="H11" s="5">
        <f t="shared" si="2"/>
        <v>57704920.25999999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8"/>
      <c r="B13" s="12" t="s">
        <v>23</v>
      </c>
      <c r="C13" s="5">
        <v>61584657.159999996</v>
      </c>
      <c r="D13" s="5">
        <v>9595479</v>
      </c>
      <c r="E13" s="5">
        <f t="shared" si="1"/>
        <v>71180136.159999996</v>
      </c>
      <c r="F13" s="5">
        <v>12428554.109999999</v>
      </c>
      <c r="G13" s="5">
        <v>11838815.630000001</v>
      </c>
      <c r="H13" s="5">
        <f t="shared" si="2"/>
        <v>58751582.049999997</v>
      </c>
    </row>
    <row r="14" spans="1:8" x14ac:dyDescent="0.2">
      <c r="A14" s="8"/>
      <c r="B14" s="12" t="s">
        <v>8</v>
      </c>
      <c r="C14" s="5">
        <v>18698497.100000001</v>
      </c>
      <c r="D14" s="5">
        <v>1829900</v>
      </c>
      <c r="E14" s="5">
        <f t="shared" si="1"/>
        <v>20528397.100000001</v>
      </c>
      <c r="F14" s="5">
        <v>5099291.3499999996</v>
      </c>
      <c r="G14" s="5">
        <v>4135090.39</v>
      </c>
      <c r="H14" s="5">
        <f t="shared" si="2"/>
        <v>15429105.750000002</v>
      </c>
    </row>
    <row r="15" spans="1:8" x14ac:dyDescent="0.2">
      <c r="A15" s="10"/>
      <c r="B15" s="12"/>
      <c r="C15" s="5"/>
      <c r="D15" s="5"/>
      <c r="E15" s="5"/>
      <c r="F15" s="5"/>
      <c r="G15" s="5"/>
      <c r="H15" s="5"/>
    </row>
    <row r="16" spans="1:8" x14ac:dyDescent="0.2">
      <c r="A16" s="11" t="s">
        <v>9</v>
      </c>
      <c r="B16" s="13"/>
      <c r="C16" s="5">
        <f t="shared" ref="C16:H16" si="3">SUM(C17:C23)</f>
        <v>190815097</v>
      </c>
      <c r="D16" s="5">
        <f t="shared" si="3"/>
        <v>95739992.219999999</v>
      </c>
      <c r="E16" s="5">
        <f t="shared" si="3"/>
        <v>286555089.22000003</v>
      </c>
      <c r="F16" s="5">
        <f t="shared" si="3"/>
        <v>75545569.520000011</v>
      </c>
      <c r="G16" s="5">
        <f t="shared" si="3"/>
        <v>72095870.959999979</v>
      </c>
      <c r="H16" s="5">
        <f t="shared" si="3"/>
        <v>211009519.69999999</v>
      </c>
    </row>
    <row r="17" spans="1:8" x14ac:dyDescent="0.2">
      <c r="A17" s="8"/>
      <c r="B17" s="12" t="s">
        <v>24</v>
      </c>
      <c r="C17" s="5">
        <v>16282711</v>
      </c>
      <c r="D17" s="5">
        <v>2628961.69</v>
      </c>
      <c r="E17" s="5">
        <f>C17+D17</f>
        <v>18911672.690000001</v>
      </c>
      <c r="F17" s="5">
        <v>5194725.84</v>
      </c>
      <c r="G17" s="5">
        <v>5112859.5</v>
      </c>
      <c r="H17" s="5">
        <f t="shared" ref="H17:H23" si="4">E17-F17</f>
        <v>13716946.850000001</v>
      </c>
    </row>
    <row r="18" spans="1:8" x14ac:dyDescent="0.2">
      <c r="A18" s="8"/>
      <c r="B18" s="12" t="s">
        <v>15</v>
      </c>
      <c r="C18" s="5">
        <v>145743617</v>
      </c>
      <c r="D18" s="5">
        <v>89235947.180000007</v>
      </c>
      <c r="E18" s="5">
        <f t="shared" ref="E18:E23" si="5">C18+D18</f>
        <v>234979564.18000001</v>
      </c>
      <c r="F18" s="5">
        <v>66479259.560000002</v>
      </c>
      <c r="G18" s="5">
        <v>63600094.75</v>
      </c>
      <c r="H18" s="5">
        <f t="shared" si="4"/>
        <v>168500304.62</v>
      </c>
    </row>
    <row r="19" spans="1:8" x14ac:dyDescent="0.2">
      <c r="A19" s="8"/>
      <c r="B19" s="12" t="s">
        <v>10</v>
      </c>
      <c r="C19" s="5">
        <v>685547</v>
      </c>
      <c r="D19" s="5">
        <v>3800</v>
      </c>
      <c r="E19" s="5">
        <f t="shared" si="5"/>
        <v>689347</v>
      </c>
      <c r="F19" s="5">
        <v>129319.54</v>
      </c>
      <c r="G19" s="5">
        <v>128463.3</v>
      </c>
      <c r="H19" s="5">
        <f t="shared" si="4"/>
        <v>560027.46</v>
      </c>
    </row>
    <row r="20" spans="1:8" x14ac:dyDescent="0.2">
      <c r="A20" s="8"/>
      <c r="B20" s="12" t="s">
        <v>25</v>
      </c>
      <c r="C20" s="5">
        <v>11365758</v>
      </c>
      <c r="D20" s="5">
        <v>3670133.35</v>
      </c>
      <c r="E20" s="5">
        <f t="shared" si="5"/>
        <v>15035891.35</v>
      </c>
      <c r="F20" s="5">
        <v>2229299.9</v>
      </c>
      <c r="G20" s="5">
        <v>1819514.99</v>
      </c>
      <c r="H20" s="5">
        <f t="shared" si="4"/>
        <v>12806591.449999999</v>
      </c>
    </row>
    <row r="21" spans="1:8" x14ac:dyDescent="0.2">
      <c r="A21" s="8"/>
      <c r="B21" s="12" t="s">
        <v>26</v>
      </c>
      <c r="C21" s="5">
        <v>8419628</v>
      </c>
      <c r="D21" s="5">
        <v>197150</v>
      </c>
      <c r="E21" s="5">
        <f t="shared" si="5"/>
        <v>8616778</v>
      </c>
      <c r="F21" s="5">
        <v>420347.11</v>
      </c>
      <c r="G21" s="5">
        <v>408236.1</v>
      </c>
      <c r="H21" s="5">
        <f t="shared" si="4"/>
        <v>8196430.8899999997</v>
      </c>
    </row>
    <row r="22" spans="1:8" x14ac:dyDescent="0.2">
      <c r="A22" s="8"/>
      <c r="B22" s="12" t="s">
        <v>27</v>
      </c>
      <c r="C22" s="5">
        <v>8317836</v>
      </c>
      <c r="D22" s="5">
        <v>4000</v>
      </c>
      <c r="E22" s="5">
        <f t="shared" si="5"/>
        <v>8321836</v>
      </c>
      <c r="F22" s="5">
        <v>1092617.57</v>
      </c>
      <c r="G22" s="5">
        <v>1026702.32</v>
      </c>
      <c r="H22" s="5">
        <f t="shared" si="4"/>
        <v>7229218.4299999997</v>
      </c>
    </row>
    <row r="23" spans="1:8" x14ac:dyDescent="0.2">
      <c r="A23" s="8"/>
      <c r="B23" s="12" t="s">
        <v>1</v>
      </c>
      <c r="C23" s="5">
        <v>0</v>
      </c>
      <c r="D23" s="5">
        <v>0</v>
      </c>
      <c r="E23" s="5">
        <f t="shared" si="5"/>
        <v>0</v>
      </c>
      <c r="F23" s="5">
        <v>0</v>
      </c>
      <c r="G23" s="5">
        <v>0</v>
      </c>
      <c r="H23" s="5">
        <f t="shared" si="4"/>
        <v>0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 t="shared" ref="C25:H25" si="6">SUM(C26:C34)</f>
        <v>6711756</v>
      </c>
      <c r="D25" s="5">
        <f t="shared" si="6"/>
        <v>45769010.850000001</v>
      </c>
      <c r="E25" s="5">
        <f t="shared" si="6"/>
        <v>52480766.850000001</v>
      </c>
      <c r="F25" s="5">
        <f t="shared" si="6"/>
        <v>1183026.6400000001</v>
      </c>
      <c r="G25" s="5">
        <f t="shared" si="6"/>
        <v>1172251.26</v>
      </c>
      <c r="H25" s="5">
        <f t="shared" si="6"/>
        <v>51297740.209999993</v>
      </c>
    </row>
    <row r="26" spans="1:8" x14ac:dyDescent="0.2">
      <c r="A26" s="8"/>
      <c r="B26" s="12" t="s">
        <v>16</v>
      </c>
      <c r="C26" s="5">
        <v>5219099</v>
      </c>
      <c r="D26" s="5">
        <v>17000</v>
      </c>
      <c r="E26" s="5">
        <f>C26+D26</f>
        <v>5236099</v>
      </c>
      <c r="F26" s="5">
        <v>1053337.3</v>
      </c>
      <c r="G26" s="5">
        <v>1045427.62</v>
      </c>
      <c r="H26" s="5">
        <f t="shared" ref="H26:H34" si="7">E26-F26</f>
        <v>4182761.7</v>
      </c>
    </row>
    <row r="27" spans="1:8" x14ac:dyDescent="0.2">
      <c r="A27" s="8"/>
      <c r="B27" s="12" t="s">
        <v>13</v>
      </c>
      <c r="C27" s="5">
        <v>0</v>
      </c>
      <c r="D27" s="5">
        <v>13719600</v>
      </c>
      <c r="E27" s="5">
        <f t="shared" ref="E27:E34" si="8">C27+D27</f>
        <v>13719600</v>
      </c>
      <c r="F27" s="5">
        <v>0</v>
      </c>
      <c r="G27" s="5">
        <v>0</v>
      </c>
      <c r="H27" s="5">
        <f t="shared" si="7"/>
        <v>13719600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8"/>
      <c r="B30" s="12" t="s">
        <v>11</v>
      </c>
      <c r="C30" s="5">
        <v>0</v>
      </c>
      <c r="D30" s="5">
        <v>32012410.850000001</v>
      </c>
      <c r="E30" s="5">
        <f t="shared" si="8"/>
        <v>32012410.850000001</v>
      </c>
      <c r="F30" s="5">
        <v>0</v>
      </c>
      <c r="G30" s="5">
        <v>0</v>
      </c>
      <c r="H30" s="5">
        <f t="shared" si="7"/>
        <v>32012410.850000001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8"/>
      <c r="B32" s="12" t="s">
        <v>3</v>
      </c>
      <c r="C32" s="5">
        <v>1492657</v>
      </c>
      <c r="D32" s="5">
        <v>20000</v>
      </c>
      <c r="E32" s="5">
        <f t="shared" si="8"/>
        <v>1512657</v>
      </c>
      <c r="F32" s="5">
        <v>129689.34</v>
      </c>
      <c r="G32" s="5">
        <v>126823.64</v>
      </c>
      <c r="H32" s="5">
        <f t="shared" si="7"/>
        <v>1382967.66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 t="shared" ref="C36:H36" si="9">SUM(C37:C40)</f>
        <v>3107142.84</v>
      </c>
      <c r="D36" s="5">
        <f t="shared" si="9"/>
        <v>0</v>
      </c>
      <c r="E36" s="5">
        <f t="shared" si="9"/>
        <v>3107142.84</v>
      </c>
      <c r="F36" s="5">
        <f t="shared" si="9"/>
        <v>681973.51</v>
      </c>
      <c r="G36" s="5">
        <f t="shared" si="9"/>
        <v>681973.51</v>
      </c>
      <c r="H36" s="5">
        <f t="shared" si="9"/>
        <v>2425169.33</v>
      </c>
    </row>
    <row r="37" spans="1:8" x14ac:dyDescent="0.2">
      <c r="A37" s="8"/>
      <c r="B37" s="12" t="s">
        <v>31</v>
      </c>
      <c r="C37" s="5">
        <v>3107142.84</v>
      </c>
      <c r="D37" s="5">
        <v>0</v>
      </c>
      <c r="E37" s="5">
        <f>C37+D37</f>
        <v>3107142.84</v>
      </c>
      <c r="F37" s="5">
        <v>681973.51</v>
      </c>
      <c r="G37" s="5">
        <v>681973.51</v>
      </c>
      <c r="H37" s="5">
        <f t="shared" ref="H37:H40" si="10">E37-F37</f>
        <v>2425169.33</v>
      </c>
    </row>
    <row r="38" spans="1:8" ht="22.5" x14ac:dyDescent="0.2">
      <c r="A38" s="8"/>
      <c r="B38" s="12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12">SUM(C36+C25+C16+C6)</f>
        <v>420759000</v>
      </c>
      <c r="D42" s="6">
        <f t="shared" si="12"/>
        <v>154674549</v>
      </c>
      <c r="E42" s="6">
        <f t="shared" si="12"/>
        <v>575433549</v>
      </c>
      <c r="F42" s="6">
        <f t="shared" si="12"/>
        <v>119351238.22000003</v>
      </c>
      <c r="G42" s="6">
        <f t="shared" si="12"/>
        <v>112950727.13999999</v>
      </c>
      <c r="H42" s="6">
        <f t="shared" si="12"/>
        <v>456082310.77999997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18" t="s">
        <v>44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2020-04-29T16:33:26Z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