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F870D656-D3D8-4275-B067-9315C136ED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<sst xmlns="http://schemas.openxmlformats.org/spreadsheetml/2006/main" count="27" uniqueCount="27">
  <si>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</si>
  <si>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</si>
  <si>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</si>
  <si>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</si>
  <si>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</si>
  <si>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</si>
  <si>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</si>
  <si>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</si>
  <si>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</si>
  <si>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</si>
  <si>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</si>
  <si>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</si>
  <si>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</si>
  <si>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</si>
  <si>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</si>
  <si>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</si>
  <si>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</si>
  <si>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</si>
  <si>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</si>
  <si>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</si>
  <si>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</si>
  <si>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</si>
  <si>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</si>
  <si>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</si>
  <si>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</si>
  <si>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</si>
  <si>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
Estado Analítico del Activo.
Del 01 de Enero al 30 de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</si>
</sst>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475136469.26000005</v>
      </c>
      <c r="D4" s="13">
        <f>SUM(D6+D15)</f>
        <v>985880737</v>
      </c>
      <c r="E4" s="13">
        <f>SUM(E6+E15)</f>
        <v>1087787653.8300002</v>
      </c>
      <c r="F4" s="13">
        <f>SUM(F6+F15)</f>
        <v>373229552.42999995</v>
      </c>
      <c r="G4" s="13">
        <f>SUM(G6+G15)</f>
        <v>-101906916.83000004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170062062.42000002</v>
      </c>
      <c r="D6" s="13">
        <f>SUM(D7:D13)</f>
        <v>922642269.12</v>
      </c>
      <c r="E6" s="13">
        <f>SUM(E7:E13)</f>
        <v>918164107.16000009</v>
      </c>
      <c r="F6" s="13">
        <f>SUM(F7:F13)</f>
        <v>174540224.38</v>
      </c>
      <c r="G6" s="18">
        <f>SUM(G7:G13)</f>
        <v>4478161.9599999711</v>
      </c>
    </row>
    <row r="7" spans="1:7" x14ac:dyDescent="0.2">
      <c r="A7" s="3">
        <v>1110</v>
      </c>
      <c r="B7" s="7" t="s">
        <v>9</v>
      </c>
      <c r="C7" s="18">
        <v>137415314.49000001</v>
      </c>
      <c r="D7" s="18">
        <v>671064897.62</v>
      </c>
      <c r="E7" s="18">
        <v>654720531.69000006</v>
      </c>
      <c r="F7" s="18">
        <f>C7+D7-E7</f>
        <v>153759680.41999996</v>
      </c>
      <c r="G7" s="18">
        <f t="shared" ref="G7:G13" si="0">F7-C7</f>
        <v>16344365.929999948</v>
      </c>
    </row>
    <row r="8" spans="1:7" x14ac:dyDescent="0.2">
      <c r="A8" s="3">
        <v>1120</v>
      </c>
      <c r="B8" s="7" t="s">
        <v>10</v>
      </c>
      <c r="C8" s="18">
        <v>7150209.6299999999</v>
      </c>
      <c r="D8" s="18">
        <v>239216547.43000001</v>
      </c>
      <c r="E8" s="18">
        <v>239371109.88999999</v>
      </c>
      <c r="F8" s="18">
        <f t="shared" ref="F8:F13" si="1">C8+D8-E8</f>
        <v>6995647.1700000167</v>
      </c>
      <c r="G8" s="18">
        <f t="shared" si="0"/>
        <v>-154562.4599999832</v>
      </c>
    </row>
    <row r="9" spans="1:7" x14ac:dyDescent="0.2">
      <c r="A9" s="3">
        <v>1130</v>
      </c>
      <c r="B9" s="7" t="s">
        <v>11</v>
      </c>
      <c r="C9" s="18">
        <v>25496538.300000001</v>
      </c>
      <c r="D9" s="18">
        <v>12360824.07</v>
      </c>
      <c r="E9" s="18">
        <v>24072465.579999998</v>
      </c>
      <c r="F9" s="18">
        <f t="shared" si="1"/>
        <v>13784896.790000007</v>
      </c>
      <c r="G9" s="18">
        <f t="shared" si="0"/>
        <v>-11711641.509999994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305074406.84000003</v>
      </c>
      <c r="D15" s="13">
        <f>SUM(D16:D24)</f>
        <v>63238467.880000003</v>
      </c>
      <c r="E15" s="13">
        <f>SUM(E16:E24)</f>
        <v>169623546.66999999</v>
      </c>
      <c r="F15" s="13">
        <f>SUM(F16:F24)</f>
        <v>198689328.04999995</v>
      </c>
      <c r="G15" s="13">
        <f>SUM(G16:G24)</f>
        <v>-106385078.79000002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258534872.41999999</v>
      </c>
      <c r="D18" s="19">
        <v>61266790.920000002</v>
      </c>
      <c r="E18" s="19">
        <v>167987609.06</v>
      </c>
      <c r="F18" s="19">
        <f t="shared" si="3"/>
        <v>151814054.27999997</v>
      </c>
      <c r="G18" s="19">
        <f t="shared" si="2"/>
        <v>-106720818.14000002</v>
      </c>
    </row>
    <row r="19" spans="1:7" x14ac:dyDescent="0.2">
      <c r="A19" s="3">
        <v>1240</v>
      </c>
      <c r="B19" s="7" t="s">
        <v>18</v>
      </c>
      <c r="C19" s="18">
        <v>88336857.890000001</v>
      </c>
      <c r="D19" s="18">
        <v>1214010.3600000001</v>
      </c>
      <c r="E19" s="18">
        <v>878271.01</v>
      </c>
      <c r="F19" s="18">
        <f t="shared" si="3"/>
        <v>88672597.239999995</v>
      </c>
      <c r="G19" s="18">
        <f t="shared" si="2"/>
        <v>335739.34999999404</v>
      </c>
    </row>
    <row r="20" spans="1:7" x14ac:dyDescent="0.2">
      <c r="A20" s="3">
        <v>1250</v>
      </c>
      <c r="B20" s="7" t="s">
        <v>19</v>
      </c>
      <c r="C20" s="18">
        <v>131729.54</v>
      </c>
      <c r="D20" s="18">
        <v>0</v>
      </c>
      <c r="E20" s="18">
        <v>0</v>
      </c>
      <c r="F20" s="18">
        <f t="shared" si="3"/>
        <v>131729.54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-43105812.68</v>
      </c>
      <c r="D21" s="18">
        <v>757666.6</v>
      </c>
      <c r="E21" s="18">
        <v>757666.6</v>
      </c>
      <c r="F21" s="18">
        <f t="shared" si="3"/>
        <v>-43105812.68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/>
      <c r="C26" s="23"/>
      <c r="D26" s="23"/>
      <c r="E26" s="23"/>
      <c r="F26" s="23"/>
      <c r="G26" s="23"/>
    </row>
    <row r="27" spans="1:7" x14ac:dyDescent="0.2">
      <c r="B27" s="1" t="s">
        <v>25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2020-07-29T15:11:18Z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