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32D6EBA0-93EA-41B6-A517-91245616C1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G19" i="1"/>
  <c r="G18" i="1"/>
  <c r="J18" i="1" s="1"/>
  <c r="E18" i="1"/>
  <c r="J17" i="1"/>
  <c r="J16" i="1"/>
  <c r="G23" i="1"/>
  <c r="E23" i="1"/>
  <c r="G14" i="1"/>
  <c r="E14" i="1"/>
  <c r="J11" i="1"/>
  <c r="J9" i="1" l="1"/>
  <c r="J7" i="1"/>
  <c r="C10" i="1" l="1"/>
  <c r="E8" i="1"/>
  <c r="C13" i="1"/>
  <c r="E15" i="1"/>
  <c r="J12" i="1" l="1"/>
  <c r="J10" i="1"/>
  <c r="J23" i="1" l="1"/>
  <c r="J21" i="1"/>
  <c r="J22" i="1"/>
  <c r="J20" i="1"/>
  <c r="J19" i="1" l="1"/>
  <c r="J15" i="1" l="1"/>
  <c r="J14" i="1" l="1"/>
  <c r="J13" i="1"/>
  <c r="J8" i="1"/>
  <c r="J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8" authorId="0" shapeId="0" xr:uid="{747D4458-CEF7-4332-AF11-E41AAEBEED1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cancelo o cerro en enero 2020</t>
        </r>
      </text>
    </comment>
    <comment ref="J10" authorId="0" shapeId="0" xr:uid="{596753A1-0A50-48B8-B364-DC87B46965C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cancelo o cerro en 30 de marzo 2020</t>
        </r>
      </text>
    </comment>
    <comment ref="J13" authorId="0" shapeId="0" xr:uid="{EEC76D03-0B4E-4CEE-B4A4-378A8D310B7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cerro 07.01.2020</t>
        </r>
      </text>
    </comment>
    <comment ref="J22" authorId="0" shapeId="0" xr:uid="{41C9C4E9-B1BA-49C2-B0DC-E1059734AB1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CERRO 31.03.2020</t>
        </r>
      </text>
    </comment>
  </commentList>
</comments>
</file>

<file path=xl/sharedStrings.xml><?xml version="1.0" encoding="utf-8"?>
<sst xmlns="http://schemas.openxmlformats.org/spreadsheetml/2006/main" count="107" uniqueCount="42">
  <si>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</si>
  <si>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</si>
  <si>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</si>
  <si>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</si>
  <si>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</si>
  <si>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</si>
  <si>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</si>
  <si>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</si>
  <si>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</si>
  <si>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</si>
  <si>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Secretaria de Desarrollo Agroalimentario y Rural</t>
  </si>
  <si>
    <t>Secretariado Ejecutivo del Sistema Nacional de Seguridad Pública</t>
  </si>
  <si>
    <t>Comisaría de Seguridad Pública/Municipio Valle de Santiago, Gto.</t>
  </si>
  <si>
    <t>Desarrollo Social y Rural/Municipio Valle de Santiago, Gto.</t>
  </si>
  <si>
    <t>Gobierno del Estado</t>
  </si>
  <si>
    <t>Programa Mejor Atención y Servicio "MAS"</t>
  </si>
  <si>
    <t>Oficialia Mayor</t>
  </si>
  <si>
    <t xml:space="preserve">Municipio de Valle de Santiago, Gto. </t>
  </si>
  <si>
    <t>Formato de Programas con Recursos Concurrentes Por Orden De Gobierno.</t>
  </si>
  <si>
    <t xml:space="preserve">Fortalecimiento a la Transversalidad de la Perspectiva de Género </t>
  </si>
  <si>
    <t>Instituto Nacional de las Mujeres</t>
  </si>
  <si>
    <t>Obras Públicas/Municipio Valle de Santiago, Gto.</t>
  </si>
  <si>
    <t>Me Mueve para el Ejercicio Fiscal 2019</t>
  </si>
  <si>
    <t>Comisión del Deporte del Estado de Guanajuato</t>
  </si>
  <si>
    <t xml:space="preserve">Vive Mejor con Impulso </t>
  </si>
  <si>
    <t>Secretaría de Desarrollo Social y Humano</t>
  </si>
  <si>
    <t>Primera Etapa de Restauración del Templo de San Jerónimo en la Comunidad de San Jerónimo de Araceo</t>
  </si>
  <si>
    <t>Instituto Estatal de la Cultura</t>
  </si>
  <si>
    <t>Mi Patio Productivo</t>
  </si>
  <si>
    <t>Mi Ganado Productivo</t>
  </si>
  <si>
    <t>Captemos Agua 2019</t>
  </si>
  <si>
    <t>Construcción, desazolve, conservación y mejoramiento de obras de borderias para abrevadero, en diversas comunidades del municipio de Valle de Santiago, Gto. 2020</t>
  </si>
  <si>
    <t>Fondo Estatal para el Fortalecimiento de la Seguridad Pública Municipal 2019</t>
  </si>
  <si>
    <t>Fondo Estatal para el Fortalecimiento de la Seguridad Pública Municipal 2020</t>
  </si>
  <si>
    <t>Subsisdio para el Fortalecimiento del Desempeño en Materia de Seguridad Pública 2019</t>
  </si>
  <si>
    <t>Subsisdio para el Fortalecimiento del Desempeño en Materia de Seguridad Pública 2020</t>
  </si>
  <si>
    <t>Programa Servicios Básicos en Mí Comunidad 2019</t>
  </si>
  <si>
    <t>Programa Servicios Básicos Guanajuato 2019</t>
  </si>
  <si>
    <t>Conectando Mí Camino Rural 2019</t>
  </si>
  <si>
    <t>Conectando mi camino rural saca cosechas 2020</t>
  </si>
  <si>
    <t>Rehabilitación de 9 caminos rurales, perteneciente al Municipio de Valle de Santiago, Gto. 2020</t>
  </si>
  <si>
    <t>Periodo (Abril- Junio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</si>
</sst>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2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0" fontId="2" fillId="0" borderId="0" xfId="0" applyFont="1"/>
    <xf numFmtId="44" fontId="2" fillId="0" borderId="0" xfId="1" applyFont="1" applyBorder="1" applyAlignment="1">
      <alignment horizontal="center" vertical="center"/>
    </xf>
    <xf numFmtId="0" fontId="2" fillId="0" borderId="0" xfId="0" applyFont="1" applyFill="1"/>
    <xf numFmtId="44" fontId="2" fillId="0" borderId="0" xfId="0" applyNumberFormat="1" applyFont="1" applyFill="1"/>
    <xf numFmtId="44" fontId="2" fillId="0" borderId="1" xfId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sqref="A1:J1"/>
    </sheetView>
  </sheetViews>
  <sheetFormatPr baseColWidth="10" defaultRowHeight="11.25" x14ac:dyDescent="0.2"/>
  <cols>
    <col min="1" max="2" width="23.28515625" style="16" customWidth="1"/>
    <col min="3" max="3" width="13.7109375" style="16" customWidth="1"/>
    <col min="4" max="4" width="14.7109375" style="16" customWidth="1"/>
    <col min="5" max="5" width="14.28515625" style="16" customWidth="1"/>
    <col min="6" max="7" width="15.28515625" style="16" customWidth="1"/>
    <col min="8" max="8" width="15.140625" style="16" customWidth="1"/>
    <col min="9" max="9" width="14.85546875" style="16" customWidth="1"/>
    <col min="10" max="10" width="15.5703125" style="16" bestFit="1" customWidth="1"/>
    <col min="11" max="12" width="12" style="16" bestFit="1" customWidth="1"/>
    <col min="13" max="16384" width="11.42578125" style="16"/>
  </cols>
  <sheetData>
    <row r="1" spans="1:12" x14ac:dyDescent="0.2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2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2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x14ac:dyDescent="0.2">
      <c r="A4" s="23" t="s">
        <v>0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3" t="s">
        <v>5</v>
      </c>
    </row>
    <row r="5" spans="1:12" ht="22.5" x14ac:dyDescent="0.2">
      <c r="A5" s="23"/>
      <c r="B5" s="5" t="s">
        <v>6</v>
      </c>
      <c r="C5" s="5" t="s">
        <v>7</v>
      </c>
      <c r="D5" s="5" t="s">
        <v>6</v>
      </c>
      <c r="E5" s="5" t="s">
        <v>7</v>
      </c>
      <c r="F5" s="5" t="s">
        <v>6</v>
      </c>
      <c r="G5" s="5" t="s">
        <v>7</v>
      </c>
      <c r="H5" s="5" t="s">
        <v>6</v>
      </c>
      <c r="I5" s="5" t="s">
        <v>7</v>
      </c>
      <c r="J5" s="23"/>
    </row>
    <row r="6" spans="1:12" ht="45" x14ac:dyDescent="0.2">
      <c r="A6" s="7" t="s">
        <v>30</v>
      </c>
      <c r="B6" s="4" t="s">
        <v>8</v>
      </c>
      <c r="C6" s="1">
        <v>0</v>
      </c>
      <c r="D6" s="3" t="s">
        <v>10</v>
      </c>
      <c r="E6" s="2">
        <v>611928.46</v>
      </c>
      <c r="F6" s="3" t="s">
        <v>13</v>
      </c>
      <c r="G6" s="1">
        <v>305964.23</v>
      </c>
      <c r="H6" s="4" t="s">
        <v>9</v>
      </c>
      <c r="I6" s="1">
        <v>305964.23</v>
      </c>
      <c r="J6" s="8">
        <f>C6+E6+G6+I6</f>
        <v>1223856.92</v>
      </c>
    </row>
    <row r="7" spans="1:12" ht="85.5" customHeight="1" x14ac:dyDescent="0.2">
      <c r="A7" s="7" t="s">
        <v>31</v>
      </c>
      <c r="B7" s="4" t="s">
        <v>8</v>
      </c>
      <c r="C7" s="1">
        <v>0</v>
      </c>
      <c r="D7" s="3" t="s">
        <v>10</v>
      </c>
      <c r="E7" s="2">
        <v>629970</v>
      </c>
      <c r="F7" s="3" t="s">
        <v>13</v>
      </c>
      <c r="G7" s="1">
        <v>314985</v>
      </c>
      <c r="H7" s="4" t="s">
        <v>9</v>
      </c>
      <c r="I7" s="1">
        <v>314985</v>
      </c>
      <c r="J7" s="8">
        <f>E7+G7+I7</f>
        <v>1259940</v>
      </c>
    </row>
    <row r="8" spans="1:12" ht="56.25" x14ac:dyDescent="0.2">
      <c r="A8" s="3" t="s">
        <v>32</v>
      </c>
      <c r="B8" s="4" t="s">
        <v>8</v>
      </c>
      <c r="C8" s="1">
        <v>0</v>
      </c>
      <c r="D8" s="3" t="s">
        <v>14</v>
      </c>
      <c r="E8" s="2">
        <f>2944362.07</f>
        <v>2944362.07</v>
      </c>
      <c r="F8" s="3" t="s">
        <v>12</v>
      </c>
      <c r="G8" s="1">
        <v>578181.73</v>
      </c>
      <c r="H8" s="4" t="s">
        <v>8</v>
      </c>
      <c r="I8" s="1">
        <v>0</v>
      </c>
      <c r="J8" s="8">
        <f>C8+E8+G8+I8</f>
        <v>3522543.8</v>
      </c>
    </row>
    <row r="9" spans="1:12" ht="56.25" x14ac:dyDescent="0.2">
      <c r="A9" s="3" t="s">
        <v>33</v>
      </c>
      <c r="B9" s="4" t="s">
        <v>8</v>
      </c>
      <c r="C9" s="1">
        <v>0</v>
      </c>
      <c r="D9" s="3" t="s">
        <v>14</v>
      </c>
      <c r="E9" s="2">
        <v>3183086.95</v>
      </c>
      <c r="F9" s="3" t="s">
        <v>12</v>
      </c>
      <c r="G9" s="1">
        <v>636617.39</v>
      </c>
      <c r="H9" s="4" t="s">
        <v>8</v>
      </c>
      <c r="I9" s="1">
        <v>0</v>
      </c>
      <c r="J9" s="8">
        <f>E9+G9</f>
        <v>3819704.3400000003</v>
      </c>
    </row>
    <row r="10" spans="1:12" ht="56.25" x14ac:dyDescent="0.2">
      <c r="A10" s="3" t="s">
        <v>34</v>
      </c>
      <c r="B10" s="3" t="s">
        <v>11</v>
      </c>
      <c r="C10" s="1">
        <f>9505193-245888.05</f>
        <v>9259304.9499999993</v>
      </c>
      <c r="D10" s="1" t="s">
        <v>8</v>
      </c>
      <c r="E10" s="1">
        <v>0</v>
      </c>
      <c r="F10" s="6" t="s">
        <v>12</v>
      </c>
      <c r="G10" s="1">
        <v>1868414.71</v>
      </c>
      <c r="H10" s="4" t="s">
        <v>8</v>
      </c>
      <c r="I10" s="1">
        <v>0</v>
      </c>
      <c r="J10" s="8">
        <f>C10+E10+G10+I10</f>
        <v>11127719.66</v>
      </c>
    </row>
    <row r="11" spans="1:12" ht="56.25" x14ac:dyDescent="0.2">
      <c r="A11" s="3" t="s">
        <v>35</v>
      </c>
      <c r="B11" s="3" t="s">
        <v>11</v>
      </c>
      <c r="C11" s="1">
        <v>8771461</v>
      </c>
      <c r="D11" s="1" t="s">
        <v>8</v>
      </c>
      <c r="E11" s="1">
        <v>0</v>
      </c>
      <c r="F11" s="6" t="s">
        <v>12</v>
      </c>
      <c r="G11" s="1">
        <v>1754292.2</v>
      </c>
      <c r="H11" s="4" t="s">
        <v>8</v>
      </c>
      <c r="I11" s="1">
        <v>0</v>
      </c>
      <c r="J11" s="8">
        <f>C11+G11</f>
        <v>10525753.199999999</v>
      </c>
    </row>
    <row r="12" spans="1:12" ht="28.5" customHeight="1" x14ac:dyDescent="0.2">
      <c r="A12" s="10" t="s">
        <v>15</v>
      </c>
      <c r="B12" s="4" t="s">
        <v>8</v>
      </c>
      <c r="C12" s="1">
        <v>0</v>
      </c>
      <c r="D12" s="11" t="s">
        <v>14</v>
      </c>
      <c r="E12" s="2">
        <v>86261.96</v>
      </c>
      <c r="F12" s="11" t="s">
        <v>16</v>
      </c>
      <c r="G12" s="1">
        <v>99079.47</v>
      </c>
      <c r="H12" s="2" t="s">
        <v>8</v>
      </c>
      <c r="I12" s="1">
        <v>0</v>
      </c>
      <c r="J12" s="8">
        <f>C12+E12+G12+I12</f>
        <v>185341.43</v>
      </c>
    </row>
    <row r="13" spans="1:12" ht="33.75" x14ac:dyDescent="0.2">
      <c r="A13" s="7" t="s">
        <v>19</v>
      </c>
      <c r="B13" s="7" t="s">
        <v>20</v>
      </c>
      <c r="C13" s="8">
        <f>199020-55.12</f>
        <v>198964.88</v>
      </c>
      <c r="D13" s="1" t="s">
        <v>8</v>
      </c>
      <c r="E13" s="1">
        <v>0</v>
      </c>
      <c r="F13" s="1" t="s">
        <v>8</v>
      </c>
      <c r="G13" s="1">
        <v>0</v>
      </c>
      <c r="H13" s="1" t="s">
        <v>8</v>
      </c>
      <c r="I13" s="1">
        <v>0</v>
      </c>
      <c r="J13" s="14">
        <f t="shared" ref="J13:J23" si="0">C13+E13+G13+I13</f>
        <v>198964.88</v>
      </c>
    </row>
    <row r="14" spans="1:12" ht="45" x14ac:dyDescent="0.2">
      <c r="A14" s="7" t="s">
        <v>36</v>
      </c>
      <c r="B14" s="4" t="s">
        <v>8</v>
      </c>
      <c r="C14" s="9">
        <v>0</v>
      </c>
      <c r="D14" s="3" t="s">
        <v>25</v>
      </c>
      <c r="E14" s="1">
        <f>405028.84+335576.14+2276828.95</f>
        <v>3017433.93</v>
      </c>
      <c r="F14" s="3" t="s">
        <v>21</v>
      </c>
      <c r="G14" s="1">
        <f>258212.71+58583.17+53598.96+531194.53+53292.52+323524.15+67963.71+231169.08+39546.08+79376.61+22446.54+289323.15+524562.51</f>
        <v>2532793.7200000007</v>
      </c>
      <c r="H14" s="4" t="s">
        <v>8</v>
      </c>
      <c r="I14" s="9">
        <v>0</v>
      </c>
      <c r="J14" s="14">
        <f t="shared" si="0"/>
        <v>5550227.6500000004</v>
      </c>
      <c r="K14" s="17"/>
      <c r="L14" s="17"/>
    </row>
    <row r="15" spans="1:12" ht="45" x14ac:dyDescent="0.2">
      <c r="A15" s="7" t="s">
        <v>38</v>
      </c>
      <c r="B15" s="7" t="s">
        <v>8</v>
      </c>
      <c r="C15" s="8">
        <v>0</v>
      </c>
      <c r="D15" s="3" t="s">
        <v>10</v>
      </c>
      <c r="E15" s="8">
        <f>860000-0.01</f>
        <v>859999.99</v>
      </c>
      <c r="F15" s="3" t="s">
        <v>13</v>
      </c>
      <c r="G15" s="8">
        <v>430000</v>
      </c>
      <c r="H15" s="13" t="s">
        <v>9</v>
      </c>
      <c r="I15" s="8">
        <v>430000</v>
      </c>
      <c r="J15" s="14">
        <f t="shared" si="0"/>
        <v>1719999.99</v>
      </c>
    </row>
    <row r="16" spans="1:12" ht="45" x14ac:dyDescent="0.2">
      <c r="A16" s="7" t="s">
        <v>39</v>
      </c>
      <c r="B16" s="7" t="s">
        <v>8</v>
      </c>
      <c r="C16" s="8">
        <v>0</v>
      </c>
      <c r="D16" s="3" t="s">
        <v>10</v>
      </c>
      <c r="E16" s="8">
        <v>1509500</v>
      </c>
      <c r="F16" s="3" t="s">
        <v>13</v>
      </c>
      <c r="G16" s="8">
        <v>1207600</v>
      </c>
      <c r="H16" s="13" t="s">
        <v>9</v>
      </c>
      <c r="I16" s="8">
        <v>301900</v>
      </c>
      <c r="J16" s="14">
        <f>E16+G16+I16</f>
        <v>3019000</v>
      </c>
    </row>
    <row r="17" spans="1:12" ht="45" x14ac:dyDescent="0.2">
      <c r="A17" s="7" t="s">
        <v>40</v>
      </c>
      <c r="B17" s="7" t="s">
        <v>8</v>
      </c>
      <c r="C17" s="8">
        <v>0</v>
      </c>
      <c r="D17" s="3" t="s">
        <v>10</v>
      </c>
      <c r="E17" s="8">
        <v>19207446.5</v>
      </c>
      <c r="F17" s="3" t="s">
        <v>13</v>
      </c>
      <c r="G17" s="8">
        <v>12804964.35</v>
      </c>
      <c r="H17" s="4" t="s">
        <v>8</v>
      </c>
      <c r="I17" s="9">
        <v>0</v>
      </c>
      <c r="J17" s="14">
        <f>E17+G17+I17</f>
        <v>32012410.850000001</v>
      </c>
    </row>
    <row r="18" spans="1:12" ht="45" x14ac:dyDescent="0.2">
      <c r="A18" s="7" t="s">
        <v>22</v>
      </c>
      <c r="B18" s="13" t="s">
        <v>8</v>
      </c>
      <c r="C18" s="8">
        <v>0</v>
      </c>
      <c r="D18" s="3" t="s">
        <v>23</v>
      </c>
      <c r="E18" s="8">
        <f>168818.7+335886.7</f>
        <v>504705.4</v>
      </c>
      <c r="F18" s="3" t="s">
        <v>21</v>
      </c>
      <c r="G18" s="8">
        <f>183932.36+365957.29</f>
        <v>549889.64999999991</v>
      </c>
      <c r="H18" s="13" t="s">
        <v>8</v>
      </c>
      <c r="I18" s="8">
        <v>0</v>
      </c>
      <c r="J18" s="14">
        <f>C18+E18+G18+I18</f>
        <v>1054595.0499999998</v>
      </c>
    </row>
    <row r="19" spans="1:12" s="18" customFormat="1" ht="33.75" x14ac:dyDescent="0.2">
      <c r="A19" s="7" t="s">
        <v>24</v>
      </c>
      <c r="B19" s="13" t="s">
        <v>8</v>
      </c>
      <c r="C19" s="8">
        <v>0</v>
      </c>
      <c r="D19" s="7" t="s">
        <v>25</v>
      </c>
      <c r="E19" s="8">
        <f>363375.8+311613.73+824565.14+1106322.8</f>
        <v>2605877.4699999997</v>
      </c>
      <c r="F19" s="7" t="s">
        <v>13</v>
      </c>
      <c r="G19" s="8">
        <f>363375.78+311613.72+949788.7+1276123.97</f>
        <v>2900902.17</v>
      </c>
      <c r="H19" s="13" t="s">
        <v>8</v>
      </c>
      <c r="I19" s="8">
        <v>0</v>
      </c>
      <c r="J19" s="14">
        <f t="shared" si="0"/>
        <v>5506779.6399999997</v>
      </c>
      <c r="L19" s="19"/>
    </row>
    <row r="20" spans="1:12" s="18" customFormat="1" ht="45" x14ac:dyDescent="0.2">
      <c r="A20" s="7" t="s">
        <v>26</v>
      </c>
      <c r="B20" s="13" t="s">
        <v>8</v>
      </c>
      <c r="C20" s="8">
        <v>0</v>
      </c>
      <c r="D20" s="7" t="s">
        <v>27</v>
      </c>
      <c r="E20" s="8">
        <v>442593.27</v>
      </c>
      <c r="F20" s="3" t="s">
        <v>21</v>
      </c>
      <c r="G20" s="8">
        <v>25913.55</v>
      </c>
      <c r="H20" s="13" t="s">
        <v>8</v>
      </c>
      <c r="I20" s="8">
        <v>0</v>
      </c>
      <c r="J20" s="14">
        <f t="shared" si="0"/>
        <v>468506.82</v>
      </c>
    </row>
    <row r="21" spans="1:12" s="18" customFormat="1" ht="45" x14ac:dyDescent="0.2">
      <c r="A21" s="7" t="s">
        <v>28</v>
      </c>
      <c r="B21" s="13" t="s">
        <v>8</v>
      </c>
      <c r="C21" s="8">
        <v>0</v>
      </c>
      <c r="D21" s="7" t="s">
        <v>10</v>
      </c>
      <c r="E21" s="8">
        <v>0</v>
      </c>
      <c r="F21" s="7" t="s">
        <v>13</v>
      </c>
      <c r="G21" s="20">
        <v>0</v>
      </c>
      <c r="H21" s="12" t="s">
        <v>9</v>
      </c>
      <c r="I21" s="8">
        <v>0</v>
      </c>
      <c r="J21" s="14">
        <f t="shared" si="0"/>
        <v>0</v>
      </c>
    </row>
    <row r="22" spans="1:12" s="18" customFormat="1" ht="45" x14ac:dyDescent="0.2">
      <c r="A22" s="7" t="s">
        <v>29</v>
      </c>
      <c r="B22" s="13" t="s">
        <v>8</v>
      </c>
      <c r="C22" s="8">
        <v>0</v>
      </c>
      <c r="D22" s="7" t="s">
        <v>10</v>
      </c>
      <c r="E22" s="20">
        <v>744170.1</v>
      </c>
      <c r="F22" s="7" t="s">
        <v>13</v>
      </c>
      <c r="G22" s="8">
        <v>839250</v>
      </c>
      <c r="H22" s="13" t="s">
        <v>9</v>
      </c>
      <c r="I22" s="20">
        <v>392877.9</v>
      </c>
      <c r="J22" s="15">
        <f t="shared" si="0"/>
        <v>1976298</v>
      </c>
    </row>
    <row r="23" spans="1:12" ht="45" x14ac:dyDescent="0.2">
      <c r="A23" s="7" t="s">
        <v>37</v>
      </c>
      <c r="B23" s="13" t="s">
        <v>8</v>
      </c>
      <c r="C23" s="8">
        <v>0</v>
      </c>
      <c r="D23" s="3" t="s">
        <v>25</v>
      </c>
      <c r="E23" s="1">
        <f>1095590.03+470893.36</f>
        <v>1566483.3900000001</v>
      </c>
      <c r="F23" s="3" t="s">
        <v>21</v>
      </c>
      <c r="G23" s="1">
        <f>348331.71+506778.75</f>
        <v>855110.46</v>
      </c>
      <c r="H23" s="4" t="s">
        <v>8</v>
      </c>
      <c r="I23" s="1">
        <v>0</v>
      </c>
      <c r="J23" s="15">
        <f t="shared" si="0"/>
        <v>2421593.85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2020-02-11T20:04:35Z</cp:lastPrinted>
  <dcterms:created xsi:type="dcterms:W3CDTF">2017-06-05T15:40:59Z</dcterms:created>
  <dcterms:modified xsi:type="dcterms:W3CDTF">2020-07-29T19:11:28Z</dcterms:modified>
</cp:coreProperties>
</file>