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F22BAF99-EBCA-47C8-BC6B-448EBB519302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</workbook>
</file>

<file path=xl/calcChain.xml><?xml version="1.0" encoding="utf-8"?>
<calcChain xmlns="http://schemas.openxmlformats.org/spreadsheetml/2006/main">
  <c r="C138" i="60" l="1"/>
  <c r="C128" i="60" s="1"/>
  <c r="C158" i="60"/>
  <c r="C118" i="60"/>
  <c r="C108" i="60"/>
  <c r="C101" i="60"/>
  <c r="C219" i="60"/>
  <c r="C220" i="60"/>
  <c r="C187" i="60"/>
  <c r="C186" i="60" s="1"/>
  <c r="C171" i="60"/>
  <c r="C172" i="60"/>
  <c r="C168" i="60"/>
  <c r="C165" i="60"/>
  <c r="C161" i="60"/>
  <c r="C143" i="60"/>
  <c r="C135" i="60"/>
  <c r="C132" i="60"/>
  <c r="C129" i="60"/>
  <c r="C100" i="60" l="1"/>
  <c r="C99" i="60" s="1"/>
  <c r="C13" i="64"/>
  <c r="D79" i="62" l="1"/>
  <c r="A3" i="59" l="1"/>
  <c r="D221" i="60" l="1"/>
  <c r="A3" i="60"/>
  <c r="A3" i="61" s="1"/>
  <c r="A3" i="62" s="1"/>
  <c r="A3" i="63" s="1"/>
  <c r="A3" i="64" s="1"/>
  <c r="C96" i="59" l="1"/>
  <c r="C41" i="59" l="1"/>
  <c r="C32" i="59"/>
  <c r="C79" i="62" l="1"/>
  <c r="C78" i="62" s="1"/>
  <c r="C69" i="62" l="1"/>
  <c r="C67" i="62"/>
  <c r="C65" i="62"/>
  <c r="C59" i="62"/>
  <c r="C56" i="62"/>
  <c r="C47" i="62"/>
  <c r="C87" i="60"/>
  <c r="C85" i="60"/>
  <c r="C83" i="60"/>
  <c r="C77" i="60"/>
  <c r="C74" i="60"/>
  <c r="C46" i="62" l="1"/>
  <c r="C73" i="60"/>
  <c r="C146" i="59" l="1"/>
  <c r="C134" i="59"/>
  <c r="C127" i="59"/>
  <c r="G120" i="59"/>
  <c r="F120" i="59"/>
  <c r="E120" i="59"/>
  <c r="G110" i="59"/>
  <c r="F110" i="59"/>
  <c r="E110" i="59"/>
  <c r="C103" i="59"/>
  <c r="C90" i="59"/>
  <c r="E80" i="59"/>
  <c r="D80" i="59"/>
  <c r="E74" i="59"/>
  <c r="D74" i="59"/>
  <c r="C30" i="64" l="1"/>
  <c r="C7" i="64"/>
  <c r="C15" i="63"/>
  <c r="C7" i="63"/>
  <c r="C39" i="64" l="1"/>
  <c r="C20" i="63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</calcChain>
</file>

<file path=xl/sharedStrings.xml><?xml version="1.0" encoding="utf-8"?>
<sst xmlns="http://schemas.openxmlformats.org/spreadsheetml/2006/main" count="804" uniqueCount="559">
  <si>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</si>
  <si>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</si>
  <si>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</si>
  <si>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</si>
  <si>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</si>
  <si>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</si>
  <si>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</si>
  <si>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</si>
  <si>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</si>
  <si>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</si>
  <si>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</si>
  <si>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</si>
  <si>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</si>
  <si>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</si>
  <si>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</si>
  <si>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</si>
  <si>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</si>
  <si>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</si>
  <si>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</si>
  <si>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</si>
  <si>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</si>
  <si>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</si>
  <si>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</si>
  <si>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</si>
  <si>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</si>
  <si>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</si>
  <si>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</si>
  <si>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</si>
  <si>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</si>
  <si>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</si>
  <si>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</si>
  <si>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</si>
  <si>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</si>
  <si>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</si>
  <si>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</si>
  <si>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</si>
  <si>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</si>
  <si>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</si>
  <si>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</si>
  <si>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</si>
  <si>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</si>
  <si>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</si>
  <si>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</si>
  <si>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</si>
  <si>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</si>
  <si>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</si>
  <si>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</si>
  <si>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</si>
  <si>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</si>
  <si>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</si>
  <si>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</si>
  <si>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</si>
  <si>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</si>
  <si>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</si>
  <si>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</si>
  <si>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</si>
  <si>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</si>
  <si>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</si>
  <si>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</si>
  <si>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</si>
  <si>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</si>
  <si>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</si>
  <si>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</si>
  <si>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</si>
  <si>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</si>
  <si>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</si>
  <si>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</si>
  <si>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</si>
  <si>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</si>
  <si>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</si>
  <si>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</si>
  <si>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</si>
  <si>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</si>
  <si>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</si>
  <si>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</si>
  <si>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</si>
  <si>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</si>
  <si>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</si>
  <si>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</si>
  <si>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</si>
  <si>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</si>
  <si>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</si>
  <si>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</si>
  <si>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</si>
  <si>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</si>
  <si>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</si>
  <si>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</si>
  <si>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</si>
  <si>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</si>
  <si>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</si>
  <si>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</si>
  <si>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</si>
  <si>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</si>
  <si>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</si>
  <si>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</si>
  <si>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</si>
  <si>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</si>
  <si>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</si>
  <si>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</si>
  <si>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</si>
  <si>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</si>
  <si>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</si>
  <si>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</si>
  <si>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</si>
  <si>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</si>
  <si>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</si>
  <si>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</si>
  <si>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</si>
  <si>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</si>
  <si>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</si>
  <si>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</si>
  <si>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</si>
  <si>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</si>
  <si>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</si>
  <si>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</si>
  <si>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</si>
  <si>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</si>
  <si>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</si>
  <si>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</si>
  <si>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</si>
  <si>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</si>
  <si>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</si>
  <si>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</si>
  <si>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</si>
  <si>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</si>
  <si>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</si>
  <si>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</si>
  <si>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</si>
  <si>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</si>
  <si>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</si>
  <si>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</si>
  <si>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</si>
  <si>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</si>
  <si>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</si>
  <si>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</si>
  <si>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</si>
  <si>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</si>
  <si>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</si>
  <si>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</si>
  <si>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</si>
  <si>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</si>
  <si>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</si>
  <si>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</si>
  <si>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</si>
  <si>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</si>
  <si>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</si>
  <si>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</si>
  <si>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</si>
  <si>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</si>
  <si>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</si>
  <si>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</si>
  <si>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</si>
  <si>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</si>
  <si>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</si>
  <si>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</si>
  <si>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</si>
  <si>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</si>
  <si>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</si>
  <si>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</si>
  <si>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</si>
  <si>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</si>
  <si>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</si>
  <si>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</si>
  <si>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</si>
  <si>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</si>
  <si>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</si>
  <si>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</si>
  <si>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</si>
  <si>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</si>
  <si>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</si>
  <si>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</si>
  <si>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</si>
  <si>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</si>
  <si>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</si>
  <si>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</si>
  <si>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</si>
  <si>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</si>
  <si>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</si>
  <si>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</si>
  <si>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</si>
  <si>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</si>
  <si>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</si>
  <si>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</si>
  <si>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</si>
  <si>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</si>
  <si>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</si>
  <si>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</si>
  <si>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</si>
  <si>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</si>
  <si>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</si>
  <si>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</si>
  <si>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</si>
  <si>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</si>
  <si>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</si>
  <si>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</si>
  <si>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</si>
  <si>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</si>
  <si>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</si>
  <si>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</si>
  <si>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</si>
  <si>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</si>
  <si>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</si>
  <si>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</si>
  <si>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</si>
  <si>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</si>
  <si>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</si>
  <si>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</si>
  <si>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</si>
  <si>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</si>
  <si>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</si>
  <si>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</si>
  <si>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</si>
  <si>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</si>
  <si>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</si>
  <si>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</si>
  <si>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</si>
  <si>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</si>
  <si>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</si>
  <si>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</si>
  <si>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</si>
  <si>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</si>
  <si>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</si>
  <si>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</si>
  <si>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</si>
  <si>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</si>
  <si>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</si>
  <si>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</si>
  <si>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</si>
  <si>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</si>
  <si>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</si>
  <si>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</si>
  <si>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</si>
  <si>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</si>
  <si>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</si>
  <si>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</si>
  <si>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</si>
  <si>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</si>
  <si>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</si>
  <si>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</si>
  <si>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</si>
  <si>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</si>
  <si>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</si>
  <si>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</si>
  <si>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</si>
  <si>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</si>
  <si>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</si>
  <si>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</si>
  <si>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</si>
  <si>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</si>
  <si>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</si>
  <si>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</si>
  <si>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</si>
  <si>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</si>
  <si>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</si>
  <si>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</si>
  <si>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</si>
  <si>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</si>
  <si>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</si>
  <si>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</si>
  <si>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</si>
  <si>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</si>
  <si>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</si>
  <si>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</si>
  <si>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</si>
  <si>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</si>
  <si>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</si>
  <si>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</si>
  <si>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</si>
  <si>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</si>
  <si>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</si>
  <si>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</si>
  <si>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</si>
  <si>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</si>
  <si>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</si>
  <si>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</si>
  <si>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</si>
  <si>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</si>
  <si>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</si>
  <si>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</si>
  <si>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</si>
  <si>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</si>
  <si>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</si>
  <si>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</si>
  <si>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</si>
  <si>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</si>
  <si>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</si>
  <si>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</si>
  <si>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</si>
  <si>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</si>
  <si>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</si>
  <si>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</si>
  <si>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</si>
  <si>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</si>
  <si>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</si>
  <si>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</si>
  <si>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</si>
  <si>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</si>
  <si>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</si>
  <si>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</si>
  <si>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</si>
  <si>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</si>
  <si>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</si>
  <si>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</si>
  <si>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</si>
  <si>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</si>
  <si>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</si>
  <si>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</si>
  <si>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</si>
  <si>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</si>
  <si>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</si>
  <si>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</si>
  <si>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</si>
  <si>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</si>
  <si>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</si>
  <si>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</si>
  <si>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</si>
  <si>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</si>
  <si>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</si>
  <si>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</si>
  <si>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</si>
  <si>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</si>
  <si>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</si>
  <si>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</si>
  <si>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</si>
  <si>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</si>
  <si>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</si>
  <si>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</si>
  <si>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</si>
  <si>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</si>
  <si>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</si>
  <si>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</si>
  <si>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</si>
  <si>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</si>
  <si>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</si>
  <si>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</si>
  <si>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</si>
  <si>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</si>
  <si>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</si>
  <si>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</si>
  <si>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</si>
  <si>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</si>
  <si>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</si>
  <si>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</si>
  <si>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</si>
  <si>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</si>
  <si>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</si>
  <si>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</si>
  <si>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</si>
  <si>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</si>
  <si>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</si>
  <si>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</si>
  <si>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</si>
  <si>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</si>
  <si>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</si>
  <si>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</si>
  <si>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</si>
  <si>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</si>
  <si>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</si>
  <si>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</si>
  <si>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</si>
  <si>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</si>
  <si>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</si>
  <si>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</si>
  <si>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</si>
  <si>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</si>
  <si>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</si>
  <si>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</si>
  <si>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</si>
  <si>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</si>
  <si>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</si>
  <si>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</si>
  <si>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</si>
  <si>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</si>
  <si>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</si>
  <si>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</si>
  <si>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</si>
  <si>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</si>
  <si>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</si>
  <si>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</si>
  <si>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</si>
  <si>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</si>
  <si>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</si>
  <si>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</si>
  <si>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</si>
  <si>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</si>
  <si>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</si>
  <si>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</si>
  <si>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</si>
  <si>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</si>
  <si>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</si>
  <si>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</si>
  <si>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</si>
  <si>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</si>
  <si>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</si>
  <si>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</si>
  <si>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</si>
  <si>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</si>
  <si>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</si>
  <si>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</si>
  <si>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</si>
  <si>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</si>
  <si>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</si>
  <si>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</si>
  <si>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</si>
  <si>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</si>
  <si>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</si>
  <si>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</si>
  <si>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</si>
  <si>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</si>
  <si>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</si>
  <si>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</si>
  <si>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</si>
  <si>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</si>
  <si>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</si>
  <si>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</si>
  <si>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</si>
  <si>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</si>
  <si>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</si>
  <si>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</si>
  <si>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</si>
  <si>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</si>
  <si>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</si>
  <si>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</si>
  <si>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</si>
  <si>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</si>
  <si>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</si>
  <si>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</si>
  <si>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</si>
  <si>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</si>
  <si>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</si>
  <si>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</si>
  <si>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</si>
  <si>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</si>
  <si>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</si>
  <si>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</si>
  <si>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</si>
  <si>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</si>
  <si>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</si>
  <si>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</si>
  <si>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</si>
  <si>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</si>
  <si>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</si>
  <si>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</si>
  <si>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</si>
  <si>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</si>
  <si>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</si>
  <si>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</si>
  <si>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</si>
  <si>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</si>
  <si>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Conciliación entre los Ingresos Presupuestarios y Contables</t>
  </si>
  <si>
    <t>Conciliación entre los Egresos Presupuestarios y los Gastos Contables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</si>
  <si>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</si>
  <si>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</si>
  <si>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</si>
  <si>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</si>
  <si>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</si>
  <si>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</si>
  <si>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</si>
  <si>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</si>
  <si>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</si>
  <si>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</si>
  <si>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</si>
  <si>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</si>
  <si>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</si>
  <si>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</si>
  <si>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</si>
  <si>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</si>
  <si>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</si>
  <si>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</si>
  <si>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</si>
  <si>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</si>
  <si>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</si>
  <si>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</si>
  <si>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</si>
  <si>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</si>
  <si>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</si>
  <si>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</si>
  <si>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</si>
  <si>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</si>
  <si>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</si>
  <si>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</si>
  <si>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</si>
  <si>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</si>
  <si>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</si>
  <si>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</si>
  <si>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</si>
  <si>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</si>
  <si>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</si>
  <si>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</si>
  <si>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</si>
  <si>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</si>
  <si>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</si>
  <si>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</si>
  <si>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</si>
  <si>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</si>
  <si>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</si>
  <si>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</si>
  <si>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</si>
  <si>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</si>
  <si>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</si>
  <si>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</si>
  <si>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</si>
  <si>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</si>
  <si>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</si>
  <si>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</si>
  <si>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</si>
  <si>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</si>
  <si>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</si>
  <si>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</si>
  <si>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</si>
  <si>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</si>
  <si>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</si>
  <si>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</si>
  <si>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</si>
  <si>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</si>
  <si>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</si>
  <si>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</si>
  <si>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</si>
  <si>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</si>
  <si>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</si>
  <si>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</si>
  <si>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</si>
  <si>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</si>
  <si>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</si>
  <si>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</si>
  <si>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</si>
  <si>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</si>
  <si>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</si>
  <si>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</si>
  <si>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</si>
  <si>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</si>
  <si>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</si>
  <si>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</si>
  <si>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</si>
  <si>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</si>
  <si>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</si>
  <si>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</si>
  <si>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</si>
  <si>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</si>
  <si>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</si>
  <si>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</si>
  <si>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</si>
  <si>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</si>
  <si>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</si>
  <si>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</si>
  <si>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</si>
  <si>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</si>
  <si>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</si>
  <si>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</si>
  <si>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</si>
  <si>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</si>
  <si>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</si>
  <si>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</si>
  <si>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</si>
  <si>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Municipio de Valle de Santiago, Gto.</t>
  </si>
  <si>
    <t>“Bajo protesta de decir verdad declaramos que los Estados Financieros y sus notas, son razonablemente correctos y son responsabilidad del emisor”.</t>
  </si>
  <si>
    <t>Notas de Desglose y Memoria.</t>
  </si>
  <si>
    <t>Notas de Desglose Estado de Situación Financiera.</t>
  </si>
  <si>
    <t>Correspondiente 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</si>
</sst>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2" borderId="23" applyNumberFormat="0" applyAlignment="0" applyProtection="0"/>
    <xf numFmtId="0" fontId="23" fillId="13" borderId="24" applyNumberFormat="0" applyAlignment="0" applyProtection="0"/>
    <xf numFmtId="0" fontId="24" fillId="13" borderId="23" applyNumberFormat="0" applyAlignment="0" applyProtection="0"/>
    <xf numFmtId="0" fontId="25" fillId="0" borderId="25" applyNumberFormat="0" applyFill="0" applyAlignment="0" applyProtection="0"/>
    <xf numFmtId="0" fontId="26" fillId="14" borderId="2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33" fillId="11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0" fillId="39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6" fillId="15" borderId="27" applyNumberFormat="0" applyFont="0" applyAlignment="0" applyProtection="0"/>
    <xf numFmtId="0" fontId="3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2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17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4" fontId="11" fillId="0" borderId="0" xfId="8" applyNumberFormat="1" applyFont="1"/>
    <xf numFmtId="43" fontId="11" fillId="0" borderId="0" xfId="109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0" fillId="8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11" fillId="0" borderId="0" xfId="8" applyNumberFormat="1" applyFont="1"/>
    <xf numFmtId="4" fontId="3" fillId="0" borderId="0" xfId="12" applyNumberFormat="1" applyFont="1"/>
    <xf numFmtId="4" fontId="3" fillId="0" borderId="1" xfId="13" applyNumberFormat="1" applyFont="1" applyFill="1" applyBorder="1" applyAlignment="1">
      <alignment horizontal="right" vertical="center" wrapText="1" indent="1"/>
    </xf>
    <xf numFmtId="43" fontId="11" fillId="0" borderId="0" xfId="8" applyNumberFormat="1" applyFont="1"/>
    <xf numFmtId="4" fontId="3" fillId="0" borderId="0" xfId="12" applyNumberFormat="1" applyFont="1" applyFill="1"/>
    <xf numFmtId="43" fontId="7" fillId="0" borderId="0" xfId="109" applyFont="1"/>
    <xf numFmtId="43" fontId="7" fillId="0" borderId="0" xfId="10" applyNumberFormat="1" applyFont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12">
    <cellStyle name="20% - Énfasis1" xfId="30" builtinId="30" customBuiltin="1"/>
    <cellStyle name="20% - Énfasis2" xfId="33" builtinId="34" customBuiltin="1"/>
    <cellStyle name="20% - Énfasis3" xfId="36" builtinId="38" customBuiltin="1"/>
    <cellStyle name="20% - Énfasis4" xfId="39" builtinId="42" customBuiltin="1"/>
    <cellStyle name="20% - Énfasis5" xfId="42" builtinId="46" customBuiltin="1"/>
    <cellStyle name="20% - Énfasis6" xfId="45" builtinId="50" customBuiltin="1"/>
    <cellStyle name="40% - Énfasis1" xfId="31" builtinId="31" customBuiltin="1"/>
    <cellStyle name="40% - Énfasis2" xfId="34" builtinId="35" customBuiltin="1"/>
    <cellStyle name="40% - Énfasis3" xfId="37" builtinId="39" customBuiltin="1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77" xr:uid="{1BD4DF2C-DD6D-4E58-9E63-5A9C16ED614E}"/>
    <cellStyle name="60% - Énfasis2 2" xfId="78" xr:uid="{11518ED7-20FB-4B4C-B9CB-97CDC994E703}"/>
    <cellStyle name="60% - Énfasis3 2" xfId="79" xr:uid="{1257CC65-D805-47A5-80D0-1B84D21575A2}"/>
    <cellStyle name="60% - Énfasis4 2" xfId="80" xr:uid="{5826C82D-9DBB-4BAF-BCA7-7A6FE2970425}"/>
    <cellStyle name="60% - Énfasis5 2" xfId="81" xr:uid="{35D303FB-577F-4A48-A04C-66DCA29121AB}"/>
    <cellStyle name="60% - Énfasis6 2" xfId="82" xr:uid="{F42A481D-BEF3-42F7-812D-2146444EAE2A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Euro" xfId="53" xr:uid="{B230C935-F13C-4202-A784-5A5430F9AC5C}"/>
    <cellStyle name="Hipervínculo" xfId="11" builtinId="8"/>
    <cellStyle name="Incorrecto" xfId="20" builtinId="27" customBuiltin="1"/>
    <cellStyle name="Millares" xfId="109" builtinId="3"/>
    <cellStyle name="Millares 2" xfId="1" xr:uid="{00000000-0005-0000-0000-000001000000}"/>
    <cellStyle name="Millares 2 10" xfId="85" xr:uid="{73FEFB14-32D6-4D21-873D-35DAECF39D07}"/>
    <cellStyle name="Millares 2 11" xfId="84" xr:uid="{44083839-3413-4FA2-9093-456BF65E8079}"/>
    <cellStyle name="Millares 2 12" xfId="103" xr:uid="{A90E0EA9-AE11-42D7-8331-17C0FAA9C741}"/>
    <cellStyle name="Millares 2 13" xfId="47" xr:uid="{41C1D568-29C9-4CC7-9459-C7E2B4A5995C}"/>
    <cellStyle name="Millares 2 14" xfId="110" xr:uid="{16CD51F1-5427-4533-A93E-B4389F6A9529}"/>
    <cellStyle name="Millares 2 2" xfId="15" xr:uid="{00000000-0005-0000-0000-000002000000}"/>
    <cellStyle name="Millares 2 2 2" xfId="66" xr:uid="{DEBAF2CE-7F87-4C05-996A-A8E73CA25505}"/>
    <cellStyle name="Millares 2 2 3" xfId="104" xr:uid="{76E0A0CC-9E88-4A68-A2F7-F5E4B3560C29}"/>
    <cellStyle name="Millares 2 2 4" xfId="64" xr:uid="{EFA01EFD-FA18-4CFC-B282-F054575A018A}"/>
    <cellStyle name="Millares 2 2 5" xfId="54" xr:uid="{DEBEEBB8-F8A8-47EF-82F4-96C399AEF9BB}"/>
    <cellStyle name="Millares 2 2 6" xfId="48" xr:uid="{7DE9C873-C0A2-4C88-8112-C73B389C72AC}"/>
    <cellStyle name="Millares 2 2 7" xfId="111" xr:uid="{E3B8920C-015C-4DF9-9C98-E7CD67B2BE78}"/>
    <cellStyle name="Millares 2 3" xfId="50" xr:uid="{E40F14F8-7B81-4AB4-9FC1-DE053425260D}"/>
    <cellStyle name="Millares 2 3 2" xfId="67" xr:uid="{A610ED35-E114-49DA-85DB-D0345190020C}"/>
    <cellStyle name="Millares 2 3 3" xfId="55" xr:uid="{FEB93340-1B20-49F2-A00B-7D04F8166D9D}"/>
    <cellStyle name="Millares 2 4" xfId="65" xr:uid="{9C5BADB0-A5DC-4A04-9925-99D13D27D7A0}"/>
    <cellStyle name="Millares 2 4 2" xfId="86" xr:uid="{A144EC01-AD8F-4FE0-9630-F5D7A4D9BCE5}"/>
    <cellStyle name="Millares 2 5" xfId="87" xr:uid="{488BFFD8-0A3C-46D0-9ABB-2F32A9114D54}"/>
    <cellStyle name="Millares 2 6" xfId="88" xr:uid="{5B593CCA-67CC-4A42-9FA1-86A5FD2FD184}"/>
    <cellStyle name="Millares 2 7" xfId="89" xr:uid="{8A725BE4-5AF7-42D9-80E6-002707E0062D}"/>
    <cellStyle name="Millares 2 8" xfId="90" xr:uid="{5A292384-F5F3-4689-AA62-8EEC4CE40734}"/>
    <cellStyle name="Millares 2 9" xfId="91" xr:uid="{7F2004BF-BC3A-4807-8F57-C53725797EEE}"/>
    <cellStyle name="Millares 3" xfId="52" xr:uid="{91EFAD46-6FDB-4512-993A-AD882DB0C901}"/>
    <cellStyle name="Millares 3 2" xfId="68" xr:uid="{9DA29145-F058-4B4E-897F-DAA3D34F0086}"/>
    <cellStyle name="Millares 3 2 2" xfId="92" xr:uid="{DB6A3774-02BB-4413-8734-47C4C78CB4CE}"/>
    <cellStyle name="Millares 3 3" xfId="105" xr:uid="{A576774E-586F-41C1-98F7-F249ED170742}"/>
    <cellStyle name="Millares 4" xfId="102" xr:uid="{D0D84757-DEA6-4F68-B5A6-EAA2098F08AE}"/>
    <cellStyle name="Millares 5" xfId="83" xr:uid="{8B6A12FA-4B29-4435-BCC9-446994FFF305}"/>
    <cellStyle name="Millares 6" xfId="49" xr:uid="{A2A491D5-9BA5-4C5B-8811-39E27D1D0A2B}"/>
    <cellStyle name="Millares 7" xfId="93" xr:uid="{BCA48A5E-157B-41BB-8F1D-E9E7CA3CAE9D}"/>
    <cellStyle name="Millares 7 2" xfId="94" xr:uid="{D6BA91D5-AE16-4E33-A5EC-B2000889034B}"/>
    <cellStyle name="Millares 8" xfId="95" xr:uid="{572AF4CE-0528-4ED2-A5E0-F9DC874C926E}"/>
    <cellStyle name="Millares 8 2" xfId="96" xr:uid="{AFF2BACA-FB40-4363-8B02-541EB45B8E6C}"/>
    <cellStyle name="Millares 9" xfId="97" xr:uid="{A25D7BA5-1589-429B-937D-55413A7E63B2}"/>
    <cellStyle name="Millares 9 2" xfId="98" xr:uid="{D844653D-EE32-4B17-9211-53DC954CFCA4}"/>
    <cellStyle name="Moneda 2" xfId="56" xr:uid="{8C6DE11A-62D2-4C81-96A2-C81D279304C7}"/>
    <cellStyle name="Moneda 2 2" xfId="69" xr:uid="{C12BC67B-F4AE-4BB4-BD38-D222DC0D4358}"/>
    <cellStyle name="Neutral 2" xfId="76" xr:uid="{B00BDF7C-4E77-46C9-8576-D190467FD08A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5" xr:uid="{BDA73C99-C8A8-433F-BB2A-3A16ED75A790}"/>
    <cellStyle name="Normal 2 3 3" xfId="70" xr:uid="{CD2D89D8-88D4-4952-B52E-D94872DC6CD4}"/>
    <cellStyle name="Normal 2 4" xfId="51" xr:uid="{6800B3B5-6FC7-456D-A787-7E17DD18DF18}"/>
    <cellStyle name="Normal 2 4 2" xfId="106" xr:uid="{9AE027EB-17A1-4EEE-B079-F3DF9D483162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73" xr:uid="{6032C393-1A1E-4B70-82D6-58682EA62483}"/>
    <cellStyle name="Normal 3 4" xfId="57" xr:uid="{E6D028CB-3FA6-40CF-9891-560BB4571580}"/>
    <cellStyle name="Normal 4" xfId="4" xr:uid="{00000000-0005-0000-0000-00000B000000}"/>
    <cellStyle name="Normal 4 2" xfId="59" xr:uid="{82975D6D-28C7-427F-AADF-3850B9187F7F}"/>
    <cellStyle name="Normal 4 3" xfId="107" xr:uid="{A98856A2-8CE1-4C03-B5F1-8AF82A61B0F3}"/>
    <cellStyle name="Normal 4 4" xfId="74" xr:uid="{15E157BC-5768-4280-AE8E-CD8311A91864}"/>
    <cellStyle name="Normal 4 5" xfId="58" xr:uid="{1111C5EB-BACB-4810-922A-8A506FDA6C48}"/>
    <cellStyle name="Normal 5" xfId="5" xr:uid="{00000000-0005-0000-0000-00000C000000}"/>
    <cellStyle name="Normal 5 2" xfId="61" xr:uid="{30EF01DD-D2C2-4968-9F04-975C3961F1A9}"/>
    <cellStyle name="Normal 5 3" xfId="108" xr:uid="{38B2200F-E180-42D6-86D3-E1B44B73C01E}"/>
    <cellStyle name="Normal 5 4" xfId="60" xr:uid="{73483CBC-1A0D-4058-8EF6-A6ADC0C76CB4}"/>
    <cellStyle name="Normal 56" xfId="6" xr:uid="{00000000-0005-0000-0000-00000D000000}"/>
    <cellStyle name="Normal 6" xfId="62" xr:uid="{0C3E423D-AA4D-4991-9BAB-A8D578CCCC14}"/>
    <cellStyle name="Normal 6 2" xfId="63" xr:uid="{E3F7E497-E9A1-4DDC-A235-D1AB1F94772E}"/>
    <cellStyle name="Normal 6 2 2" xfId="72" xr:uid="{7A557F99-6D1F-4E80-936B-CA9F61D8CDBF}"/>
    <cellStyle name="Normal 6 3" xfId="71" xr:uid="{35F59D5A-8DFC-4188-8826-54CC753DC387}"/>
    <cellStyle name="Normal 9" xfId="99" xr:uid="{FA5A545D-9A05-40BD-B451-9887B2960D2D}"/>
    <cellStyle name="Notas 2" xfId="100" xr:uid="{3EC59801-BA52-4DF2-AE22-CF63870D16DF}"/>
    <cellStyle name="Porcentaje" xfId="14" builtinId="5"/>
    <cellStyle name="Porcentaje 2" xfId="7" xr:uid="{00000000-0005-0000-0000-00000F000000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 2" xfId="16" builtinId="17" customBuiltin="1"/>
    <cellStyle name="Título 3" xfId="17" builtinId="18" customBuiltin="1"/>
    <cellStyle name="Título 4" xfId="101" xr:uid="{81AC81BF-4B04-43DF-8B9C-1F46C11266F3}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51" t="s">
        <v>554</v>
      </c>
      <c r="B1" s="151"/>
      <c r="C1" s="17"/>
      <c r="D1" s="15" t="s">
        <v>144</v>
      </c>
      <c r="E1" s="121">
        <v>2020</v>
      </c>
    </row>
    <row r="2" spans="1:5" ht="18.95" customHeight="1" x14ac:dyDescent="0.2">
      <c r="A2" s="152" t="s">
        <v>556</v>
      </c>
      <c r="B2" s="152"/>
      <c r="C2" s="34"/>
      <c r="D2" s="15" t="s">
        <v>145</v>
      </c>
      <c r="E2" s="121" t="s">
        <v>146</v>
      </c>
    </row>
    <row r="3" spans="1:5" ht="18.95" customHeight="1" x14ac:dyDescent="0.2">
      <c r="A3" s="153" t="s">
        <v>558</v>
      </c>
      <c r="B3" s="153"/>
      <c r="C3" s="17"/>
      <c r="D3" s="15" t="s">
        <v>147</v>
      </c>
      <c r="E3" s="121">
        <v>3</v>
      </c>
    </row>
    <row r="4" spans="1:5" ht="15" customHeight="1" x14ac:dyDescent="0.2">
      <c r="A4" s="12" t="s">
        <v>33</v>
      </c>
      <c r="B4" s="13" t="s">
        <v>34</v>
      </c>
    </row>
    <row r="5" spans="1:5" x14ac:dyDescent="0.2">
      <c r="A5" s="4"/>
      <c r="B5" s="5"/>
    </row>
    <row r="6" spans="1:5" x14ac:dyDescent="0.2">
      <c r="A6" s="6"/>
      <c r="B6" s="7" t="s">
        <v>37</v>
      </c>
    </row>
    <row r="7" spans="1:5" x14ac:dyDescent="0.2">
      <c r="A7" s="6"/>
      <c r="B7" s="7"/>
    </row>
    <row r="8" spans="1:5" x14ac:dyDescent="0.2">
      <c r="A8" s="6"/>
      <c r="B8" s="8" t="s">
        <v>0</v>
      </c>
    </row>
    <row r="9" spans="1:5" x14ac:dyDescent="0.2">
      <c r="A9" s="41" t="s">
        <v>1</v>
      </c>
      <c r="B9" s="42" t="s">
        <v>2</v>
      </c>
    </row>
    <row r="10" spans="1:5" x14ac:dyDescent="0.2">
      <c r="A10" s="41" t="s">
        <v>3</v>
      </c>
      <c r="B10" s="42" t="s">
        <v>4</v>
      </c>
    </row>
    <row r="11" spans="1:5" x14ac:dyDescent="0.2">
      <c r="A11" s="41" t="s">
        <v>5</v>
      </c>
      <c r="B11" s="42" t="s">
        <v>6</v>
      </c>
    </row>
    <row r="12" spans="1:5" x14ac:dyDescent="0.2">
      <c r="A12" s="41" t="s">
        <v>84</v>
      </c>
      <c r="B12" s="42" t="s">
        <v>545</v>
      </c>
    </row>
    <row r="13" spans="1:5" x14ac:dyDescent="0.2">
      <c r="A13" s="41" t="s">
        <v>7</v>
      </c>
      <c r="B13" s="42" t="s">
        <v>546</v>
      </c>
    </row>
    <row r="14" spans="1:5" x14ac:dyDescent="0.2">
      <c r="A14" s="41" t="s">
        <v>8</v>
      </c>
      <c r="B14" s="42" t="s">
        <v>83</v>
      </c>
    </row>
    <row r="15" spans="1:5" x14ac:dyDescent="0.2">
      <c r="A15" s="41" t="s">
        <v>9</v>
      </c>
      <c r="B15" s="42" t="s">
        <v>10</v>
      </c>
    </row>
    <row r="16" spans="1:5" x14ac:dyDescent="0.2">
      <c r="A16" s="41" t="s">
        <v>11</v>
      </c>
      <c r="B16" s="42" t="s">
        <v>12</v>
      </c>
    </row>
    <row r="17" spans="1:2" x14ac:dyDescent="0.2">
      <c r="A17" s="41" t="s">
        <v>13</v>
      </c>
      <c r="B17" s="42" t="s">
        <v>14</v>
      </c>
    </row>
    <row r="18" spans="1:2" x14ac:dyDescent="0.2">
      <c r="A18" s="41" t="s">
        <v>15</v>
      </c>
      <c r="B18" s="42" t="s">
        <v>16</v>
      </c>
    </row>
    <row r="19" spans="1:2" x14ac:dyDescent="0.2">
      <c r="A19" s="41" t="s">
        <v>17</v>
      </c>
      <c r="B19" s="42" t="s">
        <v>547</v>
      </c>
    </row>
    <row r="20" spans="1:2" x14ac:dyDescent="0.2">
      <c r="A20" s="41" t="s">
        <v>18</v>
      </c>
      <c r="B20" s="42" t="s">
        <v>19</v>
      </c>
    </row>
    <row r="21" spans="1:2" x14ac:dyDescent="0.2">
      <c r="A21" s="41" t="s">
        <v>20</v>
      </c>
      <c r="B21" s="42" t="s">
        <v>133</v>
      </c>
    </row>
    <row r="22" spans="1:2" x14ac:dyDescent="0.2">
      <c r="A22" s="41" t="s">
        <v>21</v>
      </c>
      <c r="B22" s="42" t="s">
        <v>22</v>
      </c>
    </row>
    <row r="23" spans="1:2" x14ac:dyDescent="0.2">
      <c r="A23" s="100" t="s">
        <v>530</v>
      </c>
      <c r="B23" s="101" t="s">
        <v>259</v>
      </c>
    </row>
    <row r="24" spans="1:2" x14ac:dyDescent="0.2">
      <c r="A24" s="100" t="s">
        <v>531</v>
      </c>
      <c r="B24" s="101" t="s">
        <v>532</v>
      </c>
    </row>
    <row r="25" spans="1:2" s="99" customFormat="1" x14ac:dyDescent="0.2">
      <c r="A25" s="100" t="s">
        <v>533</v>
      </c>
      <c r="B25" s="101" t="s">
        <v>296</v>
      </c>
    </row>
    <row r="26" spans="1:2" x14ac:dyDescent="0.2">
      <c r="A26" s="100" t="s">
        <v>534</v>
      </c>
      <c r="B26" s="101" t="s">
        <v>313</v>
      </c>
    </row>
    <row r="27" spans="1:2" x14ac:dyDescent="0.2">
      <c r="A27" s="41" t="s">
        <v>23</v>
      </c>
      <c r="B27" s="42" t="s">
        <v>24</v>
      </c>
    </row>
    <row r="28" spans="1:2" x14ac:dyDescent="0.2">
      <c r="A28" s="41" t="s">
        <v>25</v>
      </c>
      <c r="B28" s="42" t="s">
        <v>26</v>
      </c>
    </row>
    <row r="29" spans="1:2" x14ac:dyDescent="0.2">
      <c r="A29" s="41" t="s">
        <v>27</v>
      </c>
      <c r="B29" s="42" t="s">
        <v>28</v>
      </c>
    </row>
    <row r="30" spans="1:2" x14ac:dyDescent="0.2">
      <c r="A30" s="41" t="s">
        <v>29</v>
      </c>
      <c r="B30" s="42" t="s">
        <v>30</v>
      </c>
    </row>
    <row r="31" spans="1:2" x14ac:dyDescent="0.2">
      <c r="A31" s="41" t="s">
        <v>68</v>
      </c>
      <c r="B31" s="42" t="s">
        <v>69</v>
      </c>
    </row>
    <row r="32" spans="1:2" x14ac:dyDescent="0.2">
      <c r="A32" s="6"/>
      <c r="B32" s="9"/>
    </row>
    <row r="33" spans="1:2" x14ac:dyDescent="0.2">
      <c r="A33" s="6"/>
      <c r="B33" s="8"/>
    </row>
    <row r="34" spans="1:2" x14ac:dyDescent="0.2">
      <c r="A34" s="41" t="s">
        <v>40</v>
      </c>
      <c r="B34" s="42" t="s">
        <v>35</v>
      </c>
    </row>
    <row r="35" spans="1:2" x14ac:dyDescent="0.2">
      <c r="A35" s="41" t="s">
        <v>41</v>
      </c>
      <c r="B35" s="42" t="s">
        <v>36</v>
      </c>
    </row>
    <row r="36" spans="1:2" x14ac:dyDescent="0.2">
      <c r="A36" s="6"/>
      <c r="B36" s="9"/>
    </row>
    <row r="37" spans="1:2" x14ac:dyDescent="0.2">
      <c r="A37" s="6"/>
      <c r="B37" s="7" t="s">
        <v>38</v>
      </c>
    </row>
    <row r="38" spans="1:2" x14ac:dyDescent="0.2">
      <c r="A38" s="6" t="s">
        <v>39</v>
      </c>
      <c r="B38" s="42" t="s">
        <v>31</v>
      </c>
    </row>
    <row r="39" spans="1:2" x14ac:dyDescent="0.2">
      <c r="A39" s="6"/>
      <c r="B39" s="42" t="s">
        <v>32</v>
      </c>
    </row>
    <row r="40" spans="1:2" ht="12" thickBot="1" x14ac:dyDescent="0.25">
      <c r="A40" s="10"/>
      <c r="B40" s="11"/>
    </row>
    <row r="42" spans="1:2" x14ac:dyDescent="0.2">
      <c r="A42" s="99" t="s">
        <v>555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E20" sqref="E20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5" customFormat="1" ht="18" customHeight="1" x14ac:dyDescent="0.25">
      <c r="A1" s="157" t="s">
        <v>554</v>
      </c>
      <c r="B1" s="158"/>
      <c r="C1" s="159"/>
    </row>
    <row r="2" spans="1:3" s="35" customFormat="1" ht="18" customHeight="1" x14ac:dyDescent="0.25">
      <c r="A2" s="160" t="s">
        <v>449</v>
      </c>
      <c r="B2" s="161"/>
      <c r="C2" s="162"/>
    </row>
    <row r="3" spans="1:3" s="35" customFormat="1" ht="18" customHeight="1" x14ac:dyDescent="0.25">
      <c r="A3" s="160" t="str">
        <f>EFE!A3</f>
        <v>Correspondiente del 01 de Enero al 30 de Septiembre del 2020.</v>
      </c>
      <c r="B3" s="161"/>
      <c r="C3" s="162"/>
    </row>
    <row r="4" spans="1:3" s="38" customFormat="1" ht="18" customHeight="1" x14ac:dyDescent="0.2">
      <c r="A4" s="163" t="s">
        <v>448</v>
      </c>
      <c r="B4" s="164"/>
      <c r="C4" s="165"/>
    </row>
    <row r="5" spans="1:3" s="36" customFormat="1" x14ac:dyDescent="0.2">
      <c r="A5" s="54" t="s">
        <v>478</v>
      </c>
      <c r="B5" s="54"/>
      <c r="C5" s="139">
        <v>443526871.36000001</v>
      </c>
    </row>
    <row r="6" spans="1:3" x14ac:dyDescent="0.2">
      <c r="A6" s="56"/>
      <c r="B6" s="57"/>
      <c r="C6" s="58"/>
    </row>
    <row r="7" spans="1:3" x14ac:dyDescent="0.2">
      <c r="A7" s="67" t="s">
        <v>479</v>
      </c>
      <c r="B7" s="67"/>
      <c r="C7" s="59">
        <f>SUM(C8:C13)</f>
        <v>0</v>
      </c>
    </row>
    <row r="8" spans="1:3" x14ac:dyDescent="0.2">
      <c r="A8" s="76" t="s">
        <v>480</v>
      </c>
      <c r="B8" s="75" t="s">
        <v>297</v>
      </c>
      <c r="C8" s="60">
        <v>0</v>
      </c>
    </row>
    <row r="9" spans="1:3" x14ac:dyDescent="0.2">
      <c r="A9" s="61" t="s">
        <v>481</v>
      </c>
      <c r="B9" s="62" t="s">
        <v>490</v>
      </c>
      <c r="C9" s="60">
        <v>0</v>
      </c>
    </row>
    <row r="10" spans="1:3" x14ac:dyDescent="0.2">
      <c r="A10" s="61" t="s">
        <v>482</v>
      </c>
      <c r="B10" s="62" t="s">
        <v>305</v>
      </c>
      <c r="C10" s="60">
        <v>0</v>
      </c>
    </row>
    <row r="11" spans="1:3" x14ac:dyDescent="0.2">
      <c r="A11" s="61" t="s">
        <v>483</v>
      </c>
      <c r="B11" s="62" t="s">
        <v>306</v>
      </c>
      <c r="C11" s="60">
        <v>0</v>
      </c>
    </row>
    <row r="12" spans="1:3" x14ac:dyDescent="0.2">
      <c r="A12" s="61" t="s">
        <v>484</v>
      </c>
      <c r="B12" s="62" t="s">
        <v>307</v>
      </c>
      <c r="C12" s="60">
        <v>0</v>
      </c>
    </row>
    <row r="13" spans="1:3" x14ac:dyDescent="0.2">
      <c r="A13" s="63" t="s">
        <v>485</v>
      </c>
      <c r="B13" s="64" t="s">
        <v>486</v>
      </c>
      <c r="C13" s="60">
        <v>0</v>
      </c>
    </row>
    <row r="14" spans="1:3" x14ac:dyDescent="0.2">
      <c r="A14" s="74"/>
      <c r="B14" s="65"/>
      <c r="C14" s="66"/>
    </row>
    <row r="15" spans="1:3" x14ac:dyDescent="0.2">
      <c r="A15" s="67" t="s">
        <v>75</v>
      </c>
      <c r="B15" s="57"/>
      <c r="C15" s="59">
        <f>SUM(C16:C18)</f>
        <v>89786089.230000004</v>
      </c>
    </row>
    <row r="16" spans="1:3" x14ac:dyDescent="0.2">
      <c r="A16" s="68">
        <v>3.1</v>
      </c>
      <c r="B16" s="62" t="s">
        <v>489</v>
      </c>
      <c r="C16" s="60">
        <v>0</v>
      </c>
    </row>
    <row r="17" spans="1:3" x14ac:dyDescent="0.2">
      <c r="A17" s="69">
        <v>3.2</v>
      </c>
      <c r="B17" s="62" t="s">
        <v>487</v>
      </c>
      <c r="C17" s="60">
        <v>89786089.230000004</v>
      </c>
    </row>
    <row r="18" spans="1:3" x14ac:dyDescent="0.2">
      <c r="A18" s="69">
        <v>3.3</v>
      </c>
      <c r="B18" s="64" t="s">
        <v>488</v>
      </c>
      <c r="C18" s="70">
        <v>0</v>
      </c>
    </row>
    <row r="19" spans="1:3" x14ac:dyDescent="0.2">
      <c r="A19" s="56"/>
      <c r="B19" s="71"/>
      <c r="C19" s="72"/>
    </row>
    <row r="20" spans="1:3" x14ac:dyDescent="0.2">
      <c r="A20" s="73" t="s">
        <v>74</v>
      </c>
      <c r="B20" s="73"/>
      <c r="C20" s="55">
        <f>C5+C7-C15</f>
        <v>353740782.13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showGridLines="0" workbookViewId="0">
      <selection activeCell="B14" sqref="B14"/>
    </sheetView>
  </sheetViews>
  <sheetFormatPr baseColWidth="10" defaultColWidth="11.42578125" defaultRowHeight="11.25" x14ac:dyDescent="0.2"/>
  <cols>
    <col min="1" max="1" width="3.7109375" style="37" customWidth="1"/>
    <col min="2" max="2" width="62.140625" style="37" customWidth="1"/>
    <col min="3" max="3" width="17.7109375" style="37" customWidth="1"/>
    <col min="4" max="4" width="12.85546875" style="37" bestFit="1" customWidth="1"/>
    <col min="5" max="5" width="12" style="37" bestFit="1" customWidth="1"/>
    <col min="6" max="16384" width="11.42578125" style="37"/>
  </cols>
  <sheetData>
    <row r="1" spans="1:3" s="39" customFormat="1" ht="18.95" customHeight="1" x14ac:dyDescent="0.25">
      <c r="A1" s="166" t="s">
        <v>554</v>
      </c>
      <c r="B1" s="167"/>
      <c r="C1" s="168"/>
    </row>
    <row r="2" spans="1:3" s="39" customFormat="1" ht="18.95" customHeight="1" x14ac:dyDescent="0.25">
      <c r="A2" s="169" t="s">
        <v>450</v>
      </c>
      <c r="B2" s="170"/>
      <c r="C2" s="171"/>
    </row>
    <row r="3" spans="1:3" s="39" customFormat="1" ht="18.95" customHeight="1" x14ac:dyDescent="0.25">
      <c r="A3" s="169" t="str">
        <f>Conciliacion_Ig!A3</f>
        <v>Correspondiente del 01 de Enero al 30 de Septiembre del 2020.</v>
      </c>
      <c r="B3" s="170"/>
      <c r="C3" s="171"/>
    </row>
    <row r="4" spans="1:3" s="40" customFormat="1" x14ac:dyDescent="0.2">
      <c r="A4" s="163" t="s">
        <v>448</v>
      </c>
      <c r="B4" s="164"/>
      <c r="C4" s="165"/>
    </row>
    <row r="5" spans="1:3" x14ac:dyDescent="0.2">
      <c r="A5" s="85" t="s">
        <v>491</v>
      </c>
      <c r="B5" s="54"/>
      <c r="C5" s="78">
        <v>306056660.79000002</v>
      </c>
    </row>
    <row r="6" spans="1:3" x14ac:dyDescent="0.2">
      <c r="A6" s="79"/>
      <c r="B6" s="57"/>
      <c r="C6" s="80"/>
    </row>
    <row r="7" spans="1:3" x14ac:dyDescent="0.2">
      <c r="A7" s="67" t="s">
        <v>492</v>
      </c>
      <c r="B7" s="81"/>
      <c r="C7" s="59">
        <f>SUM(C8:C28)</f>
        <v>97585890.36999999</v>
      </c>
    </row>
    <row r="8" spans="1:3" x14ac:dyDescent="0.2">
      <c r="A8" s="86">
        <v>2.1</v>
      </c>
      <c r="B8" s="87" t="s">
        <v>325</v>
      </c>
      <c r="C8" s="88">
        <v>0</v>
      </c>
    </row>
    <row r="9" spans="1:3" x14ac:dyDescent="0.2">
      <c r="A9" s="86">
        <v>2.2000000000000002</v>
      </c>
      <c r="B9" s="87" t="s">
        <v>322</v>
      </c>
      <c r="C9" s="88">
        <v>0</v>
      </c>
    </row>
    <row r="10" spans="1:3" x14ac:dyDescent="0.2">
      <c r="A10" s="95">
        <v>2.2999999999999998</v>
      </c>
      <c r="B10" s="77" t="s">
        <v>191</v>
      </c>
      <c r="C10" s="140">
        <v>713969.5</v>
      </c>
    </row>
    <row r="11" spans="1:3" x14ac:dyDescent="0.2">
      <c r="A11" s="95">
        <v>2.4</v>
      </c>
      <c r="B11" s="77" t="s">
        <v>192</v>
      </c>
      <c r="C11" s="140">
        <v>28428.38</v>
      </c>
    </row>
    <row r="12" spans="1:3" x14ac:dyDescent="0.2">
      <c r="A12" s="95">
        <v>2.5</v>
      </c>
      <c r="B12" s="77" t="s">
        <v>193</v>
      </c>
      <c r="C12" s="88">
        <v>0</v>
      </c>
    </row>
    <row r="13" spans="1:3" x14ac:dyDescent="0.2">
      <c r="A13" s="95">
        <v>2.6</v>
      </c>
      <c r="B13" s="77" t="s">
        <v>194</v>
      </c>
      <c r="C13" s="141">
        <f>2535000.01</f>
        <v>2535000.0099999998</v>
      </c>
    </row>
    <row r="14" spans="1:3" x14ac:dyDescent="0.2">
      <c r="A14" s="95">
        <v>2.7</v>
      </c>
      <c r="B14" s="77" t="s">
        <v>195</v>
      </c>
      <c r="C14" s="88">
        <v>0</v>
      </c>
    </row>
    <row r="15" spans="1:3" x14ac:dyDescent="0.2">
      <c r="A15" s="95">
        <v>2.8</v>
      </c>
      <c r="B15" s="77" t="s">
        <v>196</v>
      </c>
      <c r="C15" s="142">
        <v>299720.71000000002</v>
      </c>
    </row>
    <row r="16" spans="1:3" x14ac:dyDescent="0.2">
      <c r="A16" s="95">
        <v>2.9</v>
      </c>
      <c r="B16" s="77" t="s">
        <v>198</v>
      </c>
      <c r="C16" s="88">
        <v>0</v>
      </c>
    </row>
    <row r="17" spans="1:3" x14ac:dyDescent="0.2">
      <c r="A17" s="95" t="s">
        <v>493</v>
      </c>
      <c r="B17" s="77" t="s">
        <v>494</v>
      </c>
      <c r="C17" s="88">
        <v>0</v>
      </c>
    </row>
    <row r="18" spans="1:3" x14ac:dyDescent="0.2">
      <c r="A18" s="95" t="s">
        <v>523</v>
      </c>
      <c r="B18" s="77" t="s">
        <v>200</v>
      </c>
      <c r="C18" s="88">
        <v>0</v>
      </c>
    </row>
    <row r="19" spans="1:3" x14ac:dyDescent="0.2">
      <c r="A19" s="95" t="s">
        <v>524</v>
      </c>
      <c r="B19" s="77" t="s">
        <v>495</v>
      </c>
      <c r="C19" s="146">
        <v>92803414.640000001</v>
      </c>
    </row>
    <row r="20" spans="1:3" x14ac:dyDescent="0.2">
      <c r="A20" s="95" t="s">
        <v>525</v>
      </c>
      <c r="B20" s="77" t="s">
        <v>496</v>
      </c>
      <c r="C20" s="88">
        <v>0</v>
      </c>
    </row>
    <row r="21" spans="1:3" x14ac:dyDescent="0.2">
      <c r="A21" s="95" t="s">
        <v>526</v>
      </c>
      <c r="B21" s="77" t="s">
        <v>497</v>
      </c>
      <c r="C21" s="88">
        <v>0</v>
      </c>
    </row>
    <row r="22" spans="1:3" ht="15" x14ac:dyDescent="0.25">
      <c r="A22" s="96" t="s">
        <v>498</v>
      </c>
      <c r="B22" s="77" t="s">
        <v>499</v>
      </c>
      <c r="C22" s="88">
        <v>0</v>
      </c>
    </row>
    <row r="23" spans="1:3" x14ac:dyDescent="0.2">
      <c r="A23" s="95" t="s">
        <v>500</v>
      </c>
      <c r="B23" s="77" t="s">
        <v>501</v>
      </c>
      <c r="C23" s="88">
        <v>0</v>
      </c>
    </row>
    <row r="24" spans="1:3" x14ac:dyDescent="0.2">
      <c r="A24" s="95" t="s">
        <v>502</v>
      </c>
      <c r="B24" s="77" t="s">
        <v>503</v>
      </c>
      <c r="C24" s="88">
        <v>0</v>
      </c>
    </row>
    <row r="25" spans="1:3" x14ac:dyDescent="0.2">
      <c r="A25" s="95" t="s">
        <v>504</v>
      </c>
      <c r="B25" s="77" t="s">
        <v>505</v>
      </c>
      <c r="C25" s="88">
        <v>0</v>
      </c>
    </row>
    <row r="26" spans="1:3" x14ac:dyDescent="0.2">
      <c r="A26" s="95" t="s">
        <v>506</v>
      </c>
      <c r="B26" s="77" t="s">
        <v>507</v>
      </c>
      <c r="C26" s="143">
        <v>1205357.1299999999</v>
      </c>
    </row>
    <row r="27" spans="1:3" x14ac:dyDescent="0.2">
      <c r="A27" s="95" t="s">
        <v>508</v>
      </c>
      <c r="B27" s="77" t="s">
        <v>509</v>
      </c>
      <c r="C27" s="88">
        <v>0</v>
      </c>
    </row>
    <row r="28" spans="1:3" x14ac:dyDescent="0.2">
      <c r="A28" s="95" t="s">
        <v>510</v>
      </c>
      <c r="B28" s="87" t="s">
        <v>511</v>
      </c>
      <c r="C28" s="88">
        <v>0</v>
      </c>
    </row>
    <row r="29" spans="1:3" x14ac:dyDescent="0.2">
      <c r="A29" s="97"/>
      <c r="B29" s="89"/>
      <c r="C29" s="90"/>
    </row>
    <row r="30" spans="1:3" x14ac:dyDescent="0.2">
      <c r="A30" s="91" t="s">
        <v>512</v>
      </c>
      <c r="B30" s="92"/>
      <c r="C30" s="93">
        <f>SUM(C31:C37)</f>
        <v>51335916.450000003</v>
      </c>
    </row>
    <row r="31" spans="1:3" x14ac:dyDescent="0.2">
      <c r="A31" s="95" t="s">
        <v>513</v>
      </c>
      <c r="B31" s="77" t="s">
        <v>394</v>
      </c>
      <c r="C31" s="146">
        <v>80510.84</v>
      </c>
    </row>
    <row r="32" spans="1:3" x14ac:dyDescent="0.2">
      <c r="A32" s="95" t="s">
        <v>514</v>
      </c>
      <c r="B32" s="77" t="s">
        <v>72</v>
      </c>
      <c r="C32" s="88">
        <v>0</v>
      </c>
    </row>
    <row r="33" spans="1:8" x14ac:dyDescent="0.2">
      <c r="A33" s="95" t="s">
        <v>515</v>
      </c>
      <c r="B33" s="77" t="s">
        <v>404</v>
      </c>
      <c r="C33" s="88">
        <v>0</v>
      </c>
    </row>
    <row r="34" spans="1:8" x14ac:dyDescent="0.2">
      <c r="A34" s="95" t="s">
        <v>516</v>
      </c>
      <c r="B34" s="77" t="s">
        <v>517</v>
      </c>
      <c r="C34" s="88">
        <v>0</v>
      </c>
    </row>
    <row r="35" spans="1:8" x14ac:dyDescent="0.2">
      <c r="A35" s="95" t="s">
        <v>518</v>
      </c>
      <c r="B35" s="77" t="s">
        <v>519</v>
      </c>
      <c r="C35" s="88">
        <v>0</v>
      </c>
    </row>
    <row r="36" spans="1:8" x14ac:dyDescent="0.2">
      <c r="A36" s="95" t="s">
        <v>520</v>
      </c>
      <c r="B36" s="77" t="s">
        <v>412</v>
      </c>
      <c r="C36" s="88">
        <v>0</v>
      </c>
    </row>
    <row r="37" spans="1:8" x14ac:dyDescent="0.2">
      <c r="A37" s="95" t="s">
        <v>521</v>
      </c>
      <c r="B37" s="87" t="s">
        <v>522</v>
      </c>
      <c r="C37" s="94">
        <v>51255405.609999999</v>
      </c>
    </row>
    <row r="38" spans="1:8" x14ac:dyDescent="0.2">
      <c r="A38" s="79"/>
      <c r="B38" s="82"/>
      <c r="C38" s="83"/>
    </row>
    <row r="39" spans="1:8" x14ac:dyDescent="0.2">
      <c r="A39" s="84" t="s">
        <v>76</v>
      </c>
      <c r="B39" s="54"/>
      <c r="C39" s="55">
        <f>C5-C7+C30</f>
        <v>259806686.87</v>
      </c>
      <c r="D39" s="149"/>
      <c r="E39" s="149"/>
      <c r="G39" s="150"/>
      <c r="H39" s="15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9"/>
  <sheetViews>
    <sheetView zoomScale="106" zoomScaleNormal="106" workbookViewId="0">
      <selection activeCell="K23" sqref="J23:K2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0" width="11.7109375" style="20" bestFit="1" customWidth="1"/>
    <col min="11" max="16384" width="9.140625" style="20"/>
  </cols>
  <sheetData>
    <row r="1" spans="1:10" s="16" customFormat="1" ht="18.95" customHeight="1" x14ac:dyDescent="0.25">
      <c r="A1" s="154" t="s">
        <v>554</v>
      </c>
      <c r="B1" s="155"/>
      <c r="C1" s="155"/>
      <c r="D1" s="155"/>
      <c r="E1" s="155"/>
      <c r="F1" s="155"/>
      <c r="G1" s="15" t="s">
        <v>144</v>
      </c>
      <c r="H1" s="122">
        <v>2020</v>
      </c>
    </row>
    <row r="2" spans="1:10" s="16" customFormat="1" ht="18.95" customHeight="1" x14ac:dyDescent="0.25">
      <c r="A2" s="154" t="s">
        <v>557</v>
      </c>
      <c r="B2" s="155"/>
      <c r="C2" s="155"/>
      <c r="D2" s="155"/>
      <c r="E2" s="155"/>
      <c r="F2" s="155"/>
      <c r="G2" s="15" t="s">
        <v>145</v>
      </c>
      <c r="H2" s="122" t="str">
        <f>'Notas a los Edos Financieros'!E2</f>
        <v>Trimestral</v>
      </c>
    </row>
    <row r="3" spans="1:10" s="16" customFormat="1" ht="18.95" customHeight="1" x14ac:dyDescent="0.25">
      <c r="A3" s="154" t="str">
        <f>'Notas a los Edos Financieros'!A3:B3</f>
        <v>Correspondiente del 01 de Enero al 30 de Septiembre del 2020.</v>
      </c>
      <c r="B3" s="155"/>
      <c r="C3" s="155"/>
      <c r="D3" s="155"/>
      <c r="E3" s="155"/>
      <c r="F3" s="155"/>
      <c r="G3" s="15" t="s">
        <v>147</v>
      </c>
      <c r="H3" s="122">
        <v>3</v>
      </c>
    </row>
    <row r="4" spans="1:10" x14ac:dyDescent="0.2">
      <c r="A4" s="18" t="s">
        <v>148</v>
      </c>
      <c r="B4" s="19"/>
      <c r="C4" s="19"/>
      <c r="D4" s="19"/>
      <c r="E4" s="19"/>
      <c r="F4" s="19"/>
      <c r="G4" s="19"/>
      <c r="H4" s="19"/>
    </row>
    <row r="6" spans="1:10" x14ac:dyDescent="0.2">
      <c r="A6" s="19" t="s">
        <v>104</v>
      </c>
      <c r="B6" s="19"/>
      <c r="C6" s="19"/>
      <c r="D6" s="19"/>
      <c r="E6" s="19"/>
      <c r="F6" s="19"/>
      <c r="G6" s="19"/>
      <c r="H6" s="19"/>
    </row>
    <row r="7" spans="1:10" x14ac:dyDescent="0.2">
      <c r="A7" s="21" t="s">
        <v>97</v>
      </c>
      <c r="B7" s="21" t="s">
        <v>94</v>
      </c>
      <c r="C7" s="21" t="s">
        <v>95</v>
      </c>
      <c r="D7" s="21" t="s">
        <v>96</v>
      </c>
      <c r="E7" s="21"/>
      <c r="F7" s="21"/>
      <c r="G7" s="21"/>
      <c r="H7" s="21"/>
    </row>
    <row r="8" spans="1:10" x14ac:dyDescent="0.2">
      <c r="A8" s="22">
        <v>1114</v>
      </c>
      <c r="B8" s="20" t="s">
        <v>149</v>
      </c>
      <c r="C8" s="126">
        <v>139536361.84999999</v>
      </c>
    </row>
    <row r="9" spans="1:10" x14ac:dyDescent="0.2">
      <c r="A9" s="22">
        <v>1115</v>
      </c>
      <c r="B9" s="20" t="s">
        <v>150</v>
      </c>
      <c r="C9" s="126">
        <v>5811446.8300000001</v>
      </c>
      <c r="J9" s="144"/>
    </row>
    <row r="10" spans="1:10" x14ac:dyDescent="0.2">
      <c r="A10" s="22">
        <v>1121</v>
      </c>
      <c r="B10" s="20" t="s">
        <v>151</v>
      </c>
      <c r="C10" s="126">
        <v>0</v>
      </c>
    </row>
    <row r="11" spans="1:10" x14ac:dyDescent="0.2">
      <c r="A11" s="22">
        <v>1211</v>
      </c>
      <c r="B11" s="20" t="s">
        <v>152</v>
      </c>
      <c r="C11" s="126">
        <v>0</v>
      </c>
    </row>
    <row r="13" spans="1:10" x14ac:dyDescent="0.2">
      <c r="A13" s="19" t="s">
        <v>105</v>
      </c>
      <c r="B13" s="19"/>
      <c r="C13" s="19"/>
      <c r="D13" s="19"/>
      <c r="E13" s="19"/>
      <c r="F13" s="19"/>
      <c r="G13" s="19"/>
      <c r="H13" s="19"/>
    </row>
    <row r="14" spans="1:10" x14ac:dyDescent="0.2">
      <c r="A14" s="21" t="s">
        <v>97</v>
      </c>
      <c r="B14" s="21" t="s">
        <v>94</v>
      </c>
      <c r="C14" s="21" t="s">
        <v>95</v>
      </c>
      <c r="D14" s="21">
        <v>2019</v>
      </c>
      <c r="E14" s="21">
        <v>2018</v>
      </c>
      <c r="F14" s="21">
        <v>2017</v>
      </c>
      <c r="G14" s="21">
        <v>2016</v>
      </c>
      <c r="H14" s="21" t="s">
        <v>135</v>
      </c>
    </row>
    <row r="15" spans="1:10" x14ac:dyDescent="0.2">
      <c r="A15" s="22">
        <v>1122</v>
      </c>
      <c r="B15" s="20" t="s">
        <v>153</v>
      </c>
      <c r="C15" s="127">
        <v>931059.09</v>
      </c>
      <c r="D15" s="127">
        <v>930226.42</v>
      </c>
      <c r="E15" s="127">
        <v>936471.35</v>
      </c>
      <c r="F15" s="127">
        <v>944512.65</v>
      </c>
      <c r="G15" s="24">
        <v>935747.47</v>
      </c>
    </row>
    <row r="16" spans="1:10" x14ac:dyDescent="0.2">
      <c r="A16" s="22">
        <v>1124</v>
      </c>
      <c r="B16" s="20" t="s">
        <v>154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97</v>
      </c>
      <c r="B19" s="21" t="s">
        <v>94</v>
      </c>
      <c r="C19" s="21" t="s">
        <v>95</v>
      </c>
      <c r="D19" s="21" t="s">
        <v>155</v>
      </c>
      <c r="E19" s="21" t="s">
        <v>156</v>
      </c>
      <c r="F19" s="21" t="s">
        <v>157</v>
      </c>
      <c r="G19" s="21" t="s">
        <v>158</v>
      </c>
      <c r="H19" s="21" t="s">
        <v>159</v>
      </c>
    </row>
    <row r="20" spans="1:8" x14ac:dyDescent="0.2">
      <c r="A20" s="22">
        <v>1123</v>
      </c>
      <c r="B20" s="20" t="s">
        <v>160</v>
      </c>
      <c r="C20" s="128">
        <v>674988.54</v>
      </c>
      <c r="D20" s="128">
        <v>674988.54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161</v>
      </c>
      <c r="C21" s="128">
        <v>270000</v>
      </c>
      <c r="D21" s="128">
        <v>270000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536</v>
      </c>
      <c r="C22" s="128">
        <v>0</v>
      </c>
      <c r="D22" s="128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537</v>
      </c>
      <c r="C23" s="128">
        <v>21143988.960000001</v>
      </c>
      <c r="D23" s="128">
        <v>21143988.960000001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162</v>
      </c>
      <c r="C24" s="128">
        <v>600</v>
      </c>
      <c r="D24" s="128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163</v>
      </c>
      <c r="C25" s="128">
        <v>0</v>
      </c>
      <c r="D25" s="128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164</v>
      </c>
      <c r="C26" s="128">
        <v>0</v>
      </c>
      <c r="D26" s="128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165</v>
      </c>
      <c r="C27" s="128">
        <v>19681912.559999999</v>
      </c>
      <c r="D27" s="128">
        <v>19681912.559999999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166</v>
      </c>
      <c r="C28" s="128">
        <v>0</v>
      </c>
      <c r="D28" s="128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538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97</v>
      </c>
      <c r="B31" s="21" t="s">
        <v>94</v>
      </c>
      <c r="C31" s="21" t="s">
        <v>95</v>
      </c>
      <c r="D31" s="21" t="s">
        <v>109</v>
      </c>
      <c r="E31" s="21" t="s">
        <v>108</v>
      </c>
      <c r="F31" s="21" t="s">
        <v>167</v>
      </c>
      <c r="G31" s="21" t="s">
        <v>111</v>
      </c>
      <c r="H31" s="21"/>
    </row>
    <row r="32" spans="1:8" x14ac:dyDescent="0.2">
      <c r="A32" s="22">
        <v>1140</v>
      </c>
      <c r="B32" s="20" t="s">
        <v>168</v>
      </c>
      <c r="C32" s="24">
        <f>SUM(C33:C37)</f>
        <v>0</v>
      </c>
    </row>
    <row r="33" spans="1:8" x14ac:dyDescent="0.2">
      <c r="A33" s="22">
        <v>1141</v>
      </c>
      <c r="B33" s="20" t="s">
        <v>169</v>
      </c>
      <c r="C33" s="24">
        <v>0</v>
      </c>
    </row>
    <row r="34" spans="1:8" x14ac:dyDescent="0.2">
      <c r="A34" s="22">
        <v>1142</v>
      </c>
      <c r="B34" s="20" t="s">
        <v>170</v>
      </c>
      <c r="C34" s="24">
        <v>0</v>
      </c>
    </row>
    <row r="35" spans="1:8" x14ac:dyDescent="0.2">
      <c r="A35" s="22">
        <v>1143</v>
      </c>
      <c r="B35" s="20" t="s">
        <v>171</v>
      </c>
      <c r="C35" s="24">
        <v>0</v>
      </c>
    </row>
    <row r="36" spans="1:8" x14ac:dyDescent="0.2">
      <c r="A36" s="22">
        <v>1144</v>
      </c>
      <c r="B36" s="20" t="s">
        <v>172</v>
      </c>
      <c r="C36" s="24">
        <v>0</v>
      </c>
    </row>
    <row r="37" spans="1:8" x14ac:dyDescent="0.2">
      <c r="A37" s="22">
        <v>1145</v>
      </c>
      <c r="B37" s="20" t="s">
        <v>173</v>
      </c>
      <c r="C37" s="24">
        <v>0</v>
      </c>
    </row>
    <row r="39" spans="1:8" x14ac:dyDescent="0.2">
      <c r="A39" s="19" t="s">
        <v>174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97</v>
      </c>
      <c r="B40" s="21" t="s">
        <v>94</v>
      </c>
      <c r="C40" s="21" t="s">
        <v>95</v>
      </c>
      <c r="D40" s="21" t="s">
        <v>107</v>
      </c>
      <c r="E40" s="21" t="s">
        <v>110</v>
      </c>
      <c r="F40" s="21" t="s">
        <v>175</v>
      </c>
      <c r="G40" s="21"/>
      <c r="H40" s="21"/>
    </row>
    <row r="41" spans="1:8" x14ac:dyDescent="0.2">
      <c r="A41" s="22">
        <v>1150</v>
      </c>
      <c r="B41" s="20" t="s">
        <v>176</v>
      </c>
      <c r="C41" s="24">
        <f>C42</f>
        <v>0</v>
      </c>
    </row>
    <row r="42" spans="1:8" x14ac:dyDescent="0.2">
      <c r="A42" s="22">
        <v>1151</v>
      </c>
      <c r="B42" s="20" t="s">
        <v>177</v>
      </c>
      <c r="C42" s="24">
        <v>0</v>
      </c>
    </row>
    <row r="44" spans="1:8" x14ac:dyDescent="0.2">
      <c r="A44" s="19" t="s">
        <v>112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97</v>
      </c>
      <c r="B45" s="21" t="s">
        <v>94</v>
      </c>
      <c r="C45" s="21" t="s">
        <v>95</v>
      </c>
      <c r="D45" s="21" t="s">
        <v>96</v>
      </c>
      <c r="E45" s="21" t="s">
        <v>159</v>
      </c>
      <c r="F45" s="21"/>
      <c r="G45" s="21"/>
      <c r="H45" s="21"/>
    </row>
    <row r="46" spans="1:8" x14ac:dyDescent="0.2">
      <c r="A46" s="22">
        <v>1213</v>
      </c>
      <c r="B46" s="20" t="s">
        <v>178</v>
      </c>
      <c r="C46" s="24">
        <v>0</v>
      </c>
    </row>
    <row r="48" spans="1:8" x14ac:dyDescent="0.2">
      <c r="A48" s="19" t="s">
        <v>113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97</v>
      </c>
      <c r="B49" s="21" t="s">
        <v>94</v>
      </c>
      <c r="C49" s="21" t="s">
        <v>95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179</v>
      </c>
      <c r="C50" s="24">
        <v>0</v>
      </c>
    </row>
    <row r="52" spans="1:9" x14ac:dyDescent="0.2">
      <c r="A52" s="19" t="s">
        <v>117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97</v>
      </c>
      <c r="B53" s="21" t="s">
        <v>94</v>
      </c>
      <c r="C53" s="21" t="s">
        <v>95</v>
      </c>
      <c r="D53" s="21" t="s">
        <v>114</v>
      </c>
      <c r="E53" s="21" t="s">
        <v>115</v>
      </c>
      <c r="F53" s="21" t="s">
        <v>107</v>
      </c>
      <c r="G53" s="21" t="s">
        <v>180</v>
      </c>
      <c r="H53" s="21" t="s">
        <v>116</v>
      </c>
      <c r="I53" s="21" t="s">
        <v>181</v>
      </c>
    </row>
    <row r="54" spans="1:9" x14ac:dyDescent="0.2">
      <c r="A54" s="22">
        <v>1230</v>
      </c>
      <c r="B54" s="20" t="s">
        <v>182</v>
      </c>
      <c r="C54" s="129">
        <v>187416639.38</v>
      </c>
      <c r="D54" s="129">
        <v>0</v>
      </c>
      <c r="E54" s="129">
        <v>0</v>
      </c>
    </row>
    <row r="55" spans="1:9" x14ac:dyDescent="0.2">
      <c r="A55" s="22">
        <v>1231</v>
      </c>
      <c r="B55" s="20" t="s">
        <v>183</v>
      </c>
      <c r="C55" s="129">
        <v>19145452.859999999</v>
      </c>
      <c r="D55" s="129">
        <v>0</v>
      </c>
      <c r="E55" s="129">
        <v>0</v>
      </c>
    </row>
    <row r="56" spans="1:9" x14ac:dyDescent="0.2">
      <c r="A56" s="22">
        <v>1232</v>
      </c>
      <c r="B56" s="20" t="s">
        <v>184</v>
      </c>
      <c r="C56" s="129">
        <v>0</v>
      </c>
      <c r="D56" s="129">
        <v>0</v>
      </c>
      <c r="E56" s="129">
        <v>0</v>
      </c>
    </row>
    <row r="57" spans="1:9" x14ac:dyDescent="0.2">
      <c r="A57" s="22">
        <v>1233</v>
      </c>
      <c r="B57" s="20" t="s">
        <v>185</v>
      </c>
      <c r="C57" s="129">
        <v>0</v>
      </c>
      <c r="D57" s="129">
        <v>0</v>
      </c>
      <c r="E57" s="129">
        <v>0</v>
      </c>
    </row>
    <row r="58" spans="1:9" x14ac:dyDescent="0.2">
      <c r="A58" s="22">
        <v>1234</v>
      </c>
      <c r="B58" s="20" t="s">
        <v>186</v>
      </c>
      <c r="C58" s="129">
        <v>0</v>
      </c>
      <c r="D58" s="129">
        <v>0</v>
      </c>
      <c r="E58" s="129">
        <v>0</v>
      </c>
    </row>
    <row r="59" spans="1:9" x14ac:dyDescent="0.2">
      <c r="A59" s="22">
        <v>1235</v>
      </c>
      <c r="B59" s="20" t="s">
        <v>187</v>
      </c>
      <c r="C59" s="129">
        <v>165350644.53</v>
      </c>
      <c r="D59" s="129">
        <v>0</v>
      </c>
      <c r="E59" s="129">
        <v>0</v>
      </c>
    </row>
    <row r="60" spans="1:9" x14ac:dyDescent="0.2">
      <c r="A60" s="22">
        <v>1236</v>
      </c>
      <c r="B60" s="20" t="s">
        <v>188</v>
      </c>
      <c r="C60" s="129">
        <v>2920541.99</v>
      </c>
      <c r="D60" s="129">
        <v>0</v>
      </c>
      <c r="E60" s="129">
        <v>0</v>
      </c>
    </row>
    <row r="61" spans="1:9" x14ac:dyDescent="0.2">
      <c r="A61" s="22">
        <v>1239</v>
      </c>
      <c r="B61" s="20" t="s">
        <v>189</v>
      </c>
      <c r="C61" s="129">
        <v>0</v>
      </c>
      <c r="D61" s="129">
        <v>0</v>
      </c>
      <c r="E61" s="129">
        <v>0</v>
      </c>
    </row>
    <row r="62" spans="1:9" x14ac:dyDescent="0.2">
      <c r="A62" s="22">
        <v>1240</v>
      </c>
      <c r="B62" s="20" t="s">
        <v>190</v>
      </c>
      <c r="C62" s="129">
        <v>78033170.929999992</v>
      </c>
      <c r="D62" s="129">
        <v>0</v>
      </c>
      <c r="E62" s="129">
        <v>-29275317.540000003</v>
      </c>
    </row>
    <row r="63" spans="1:9" x14ac:dyDescent="0.2">
      <c r="A63" s="22">
        <v>1241</v>
      </c>
      <c r="B63" s="20" t="s">
        <v>191</v>
      </c>
      <c r="C63" s="129">
        <v>12608512.73</v>
      </c>
      <c r="D63" s="129">
        <v>0</v>
      </c>
      <c r="E63" s="129">
        <v>-5341225.24</v>
      </c>
    </row>
    <row r="64" spans="1:9" x14ac:dyDescent="0.2">
      <c r="A64" s="22">
        <v>1242</v>
      </c>
      <c r="B64" s="20" t="s">
        <v>192</v>
      </c>
      <c r="C64" s="129">
        <v>1983322.03</v>
      </c>
      <c r="D64" s="129">
        <v>0</v>
      </c>
      <c r="E64" s="129">
        <v>-441582.93</v>
      </c>
    </row>
    <row r="65" spans="1:9" x14ac:dyDescent="0.2">
      <c r="A65" s="22">
        <v>1243</v>
      </c>
      <c r="B65" s="20" t="s">
        <v>193</v>
      </c>
      <c r="C65" s="129">
        <v>217961</v>
      </c>
      <c r="D65" s="129">
        <v>0</v>
      </c>
      <c r="E65" s="129">
        <v>-98025.29</v>
      </c>
    </row>
    <row r="66" spans="1:9" x14ac:dyDescent="0.2">
      <c r="A66" s="22">
        <v>1244</v>
      </c>
      <c r="B66" s="20" t="s">
        <v>194</v>
      </c>
      <c r="C66" s="129">
        <v>50749086.969999999</v>
      </c>
      <c r="D66" s="129">
        <v>0</v>
      </c>
      <c r="E66" s="129">
        <v>-20911910.620000001</v>
      </c>
    </row>
    <row r="67" spans="1:9" x14ac:dyDescent="0.2">
      <c r="A67" s="22">
        <v>1245</v>
      </c>
      <c r="B67" s="20" t="s">
        <v>195</v>
      </c>
      <c r="C67" s="129">
        <v>3804472.75</v>
      </c>
      <c r="D67" s="129">
        <v>0</v>
      </c>
      <c r="E67" s="129">
        <v>-320907.5</v>
      </c>
    </row>
    <row r="68" spans="1:9" x14ac:dyDescent="0.2">
      <c r="A68" s="22">
        <v>1246</v>
      </c>
      <c r="B68" s="20" t="s">
        <v>196</v>
      </c>
      <c r="C68" s="129">
        <v>8669815.4499999993</v>
      </c>
      <c r="D68" s="129">
        <v>0</v>
      </c>
      <c r="E68" s="129">
        <v>-2161665.96</v>
      </c>
    </row>
    <row r="69" spans="1:9" x14ac:dyDescent="0.2">
      <c r="A69" s="22">
        <v>1247</v>
      </c>
      <c r="B69" s="20" t="s">
        <v>197</v>
      </c>
      <c r="C69" s="129">
        <v>0</v>
      </c>
      <c r="D69" s="129">
        <v>0</v>
      </c>
      <c r="E69" s="129">
        <v>0</v>
      </c>
    </row>
    <row r="70" spans="1:9" x14ac:dyDescent="0.2">
      <c r="A70" s="22">
        <v>1248</v>
      </c>
      <c r="B70" s="20" t="s">
        <v>198</v>
      </c>
      <c r="C70" s="129">
        <v>0</v>
      </c>
      <c r="D70" s="129">
        <v>0</v>
      </c>
      <c r="E70" s="129">
        <v>0</v>
      </c>
    </row>
    <row r="72" spans="1:9" x14ac:dyDescent="0.2">
      <c r="A72" s="19" t="s">
        <v>118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97</v>
      </c>
      <c r="B73" s="21" t="s">
        <v>94</v>
      </c>
      <c r="C73" s="21" t="s">
        <v>95</v>
      </c>
      <c r="D73" s="21" t="s">
        <v>119</v>
      </c>
      <c r="E73" s="21" t="s">
        <v>199</v>
      </c>
      <c r="F73" s="21" t="s">
        <v>107</v>
      </c>
      <c r="G73" s="21" t="s">
        <v>180</v>
      </c>
      <c r="H73" s="21" t="s">
        <v>116</v>
      </c>
      <c r="I73" s="21" t="s">
        <v>181</v>
      </c>
    </row>
    <row r="74" spans="1:9" x14ac:dyDescent="0.2">
      <c r="A74" s="22">
        <v>1250</v>
      </c>
      <c r="B74" s="20" t="s">
        <v>200</v>
      </c>
      <c r="C74" s="130">
        <v>131729.54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201</v>
      </c>
      <c r="C75" s="130">
        <v>99349.55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202</v>
      </c>
      <c r="C76" s="130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203</v>
      </c>
      <c r="C77" s="130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204</v>
      </c>
      <c r="C78" s="130">
        <v>32379.99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205</v>
      </c>
      <c r="C79" s="130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206</v>
      </c>
      <c r="C80" s="130"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207</v>
      </c>
      <c r="C81" s="130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208</v>
      </c>
      <c r="C82" s="130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209</v>
      </c>
      <c r="C83" s="130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210</v>
      </c>
      <c r="C84" s="130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211</v>
      </c>
      <c r="C85" s="130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212</v>
      </c>
      <c r="C86" s="130">
        <v>0</v>
      </c>
      <c r="D86" s="24">
        <v>0</v>
      </c>
      <c r="E86" s="24">
        <v>0</v>
      </c>
    </row>
    <row r="88" spans="1:8" x14ac:dyDescent="0.2">
      <c r="A88" s="19" t="s">
        <v>120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97</v>
      </c>
      <c r="B89" s="21" t="s">
        <v>94</v>
      </c>
      <c r="C89" s="21" t="s">
        <v>95</v>
      </c>
      <c r="D89" s="21" t="s">
        <v>213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214</v>
      </c>
      <c r="C90" s="24">
        <f>SUM(C91:C92)</f>
        <v>0</v>
      </c>
    </row>
    <row r="91" spans="1:8" x14ac:dyDescent="0.2">
      <c r="A91" s="22">
        <v>1161</v>
      </c>
      <c r="B91" s="20" t="s">
        <v>215</v>
      </c>
      <c r="C91" s="24">
        <v>0</v>
      </c>
    </row>
    <row r="92" spans="1:8" x14ac:dyDescent="0.2">
      <c r="A92" s="22">
        <v>1162</v>
      </c>
      <c r="B92" s="20" t="s">
        <v>216</v>
      </c>
      <c r="C92" s="24">
        <v>0</v>
      </c>
    </row>
    <row r="94" spans="1:8" x14ac:dyDescent="0.2">
      <c r="A94" s="19" t="s">
        <v>539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97</v>
      </c>
      <c r="B95" s="21" t="s">
        <v>94</v>
      </c>
      <c r="C95" s="21" t="s">
        <v>95</v>
      </c>
      <c r="D95" s="21" t="s">
        <v>159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548</v>
      </c>
      <c r="C96" s="24">
        <f>SUM(C97:C100)</f>
        <v>0</v>
      </c>
    </row>
    <row r="97" spans="1:8" x14ac:dyDescent="0.2">
      <c r="A97" s="22">
        <v>1191</v>
      </c>
      <c r="B97" s="20" t="s">
        <v>540</v>
      </c>
      <c r="C97" s="24">
        <v>0</v>
      </c>
    </row>
    <row r="98" spans="1:8" x14ac:dyDescent="0.2">
      <c r="A98" s="22">
        <v>1192</v>
      </c>
      <c r="B98" s="20" t="s">
        <v>541</v>
      </c>
      <c r="C98" s="24">
        <v>0</v>
      </c>
    </row>
    <row r="99" spans="1:8" x14ac:dyDescent="0.2">
      <c r="A99" s="22">
        <v>1193</v>
      </c>
      <c r="B99" s="20" t="s">
        <v>542</v>
      </c>
      <c r="C99" s="24">
        <v>0</v>
      </c>
    </row>
    <row r="100" spans="1:8" x14ac:dyDescent="0.2">
      <c r="A100" s="22">
        <v>1194</v>
      </c>
      <c r="B100" s="20" t="s">
        <v>543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97</v>
      </c>
      <c r="B102" s="21" t="s">
        <v>94</v>
      </c>
      <c r="C102" s="21" t="s">
        <v>95</v>
      </c>
      <c r="D102" s="21" t="s">
        <v>159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217</v>
      </c>
      <c r="C103" s="24">
        <f>SUM(C104:C106)</f>
        <v>0</v>
      </c>
    </row>
    <row r="104" spans="1:8" x14ac:dyDescent="0.2">
      <c r="A104" s="22">
        <v>1291</v>
      </c>
      <c r="B104" s="20" t="s">
        <v>218</v>
      </c>
      <c r="C104" s="24">
        <v>0</v>
      </c>
    </row>
    <row r="105" spans="1:8" x14ac:dyDescent="0.2">
      <c r="A105" s="22">
        <v>1292</v>
      </c>
      <c r="B105" s="20" t="s">
        <v>219</v>
      </c>
      <c r="C105" s="24">
        <v>0</v>
      </c>
    </row>
    <row r="106" spans="1:8" x14ac:dyDescent="0.2">
      <c r="A106" s="22">
        <v>1293</v>
      </c>
      <c r="B106" s="20" t="s">
        <v>220</v>
      </c>
      <c r="C106" s="24">
        <v>0</v>
      </c>
    </row>
    <row r="108" spans="1:8" x14ac:dyDescent="0.2">
      <c r="A108" s="19" t="s">
        <v>122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97</v>
      </c>
      <c r="B109" s="21" t="s">
        <v>94</v>
      </c>
      <c r="C109" s="21" t="s">
        <v>95</v>
      </c>
      <c r="D109" s="21" t="s">
        <v>155</v>
      </c>
      <c r="E109" s="21" t="s">
        <v>156</v>
      </c>
      <c r="F109" s="21" t="s">
        <v>157</v>
      </c>
      <c r="G109" s="21" t="s">
        <v>221</v>
      </c>
      <c r="H109" s="21" t="s">
        <v>222</v>
      </c>
    </row>
    <row r="110" spans="1:8" x14ac:dyDescent="0.2">
      <c r="A110" s="22">
        <v>2110</v>
      </c>
      <c r="B110" s="20" t="s">
        <v>223</v>
      </c>
      <c r="C110" s="131">
        <v>15685581.75</v>
      </c>
      <c r="D110" s="131">
        <v>15685581.75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224</v>
      </c>
      <c r="C111" s="131">
        <v>72983.429999999993</v>
      </c>
      <c r="D111" s="131">
        <v>72983.429999999993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225</v>
      </c>
      <c r="C112" s="131">
        <v>839624.64</v>
      </c>
      <c r="D112" s="131">
        <v>839624.64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226</v>
      </c>
      <c r="C113" s="131">
        <v>7480725.96</v>
      </c>
      <c r="D113" s="131">
        <v>7480725.96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227</v>
      </c>
      <c r="C114" s="131">
        <v>0</v>
      </c>
      <c r="D114" s="131"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228</v>
      </c>
      <c r="C115" s="131">
        <v>181240</v>
      </c>
      <c r="D115" s="131">
        <v>181240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229</v>
      </c>
      <c r="C116" s="131">
        <v>0</v>
      </c>
      <c r="D116" s="131"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230</v>
      </c>
      <c r="C117" s="131">
        <v>4357047.42</v>
      </c>
      <c r="D117" s="131">
        <v>4357047.42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231</v>
      </c>
      <c r="C118" s="131">
        <v>0</v>
      </c>
      <c r="D118" s="131"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232</v>
      </c>
      <c r="C119" s="131">
        <v>2753960.3</v>
      </c>
      <c r="D119" s="131">
        <v>2753960.3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233</v>
      </c>
      <c r="C120" s="131">
        <v>0</v>
      </c>
      <c r="D120" s="131">
        <v>0</v>
      </c>
      <c r="E120" s="24">
        <f t="shared" ref="E120:G120" si="0">SUM(E121:E123)</f>
        <v>0</v>
      </c>
      <c r="F120" s="24">
        <f t="shared" si="0"/>
        <v>0</v>
      </c>
      <c r="G120" s="24">
        <f t="shared" si="0"/>
        <v>0</v>
      </c>
    </row>
    <row r="121" spans="1:8" x14ac:dyDescent="0.2">
      <c r="A121" s="22">
        <v>2121</v>
      </c>
      <c r="B121" s="20" t="s">
        <v>234</v>
      </c>
      <c r="C121" s="131">
        <v>0</v>
      </c>
      <c r="D121" s="131"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235</v>
      </c>
      <c r="C122" s="131">
        <v>0</v>
      </c>
      <c r="D122" s="131"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236</v>
      </c>
      <c r="C123" s="131">
        <v>0</v>
      </c>
      <c r="D123" s="131"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123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97</v>
      </c>
      <c r="B126" s="21" t="s">
        <v>94</v>
      </c>
      <c r="C126" s="21" t="s">
        <v>95</v>
      </c>
      <c r="D126" s="21" t="s">
        <v>98</v>
      </c>
      <c r="E126" s="21" t="s">
        <v>159</v>
      </c>
      <c r="F126" s="21"/>
      <c r="G126" s="21"/>
      <c r="H126" s="21"/>
    </row>
    <row r="127" spans="1:8" x14ac:dyDescent="0.2">
      <c r="A127" s="22">
        <v>2160</v>
      </c>
      <c r="B127" s="20" t="s">
        <v>237</v>
      </c>
      <c r="C127" s="24">
        <f>SUM(C128:C133)</f>
        <v>0</v>
      </c>
    </row>
    <row r="128" spans="1:8" x14ac:dyDescent="0.2">
      <c r="A128" s="22">
        <v>2161</v>
      </c>
      <c r="B128" s="20" t="s">
        <v>238</v>
      </c>
      <c r="C128" s="24">
        <v>0</v>
      </c>
    </row>
    <row r="129" spans="1:8" x14ac:dyDescent="0.2">
      <c r="A129" s="22">
        <v>2162</v>
      </c>
      <c r="B129" s="20" t="s">
        <v>239</v>
      </c>
      <c r="C129" s="24">
        <v>0</v>
      </c>
    </row>
    <row r="130" spans="1:8" x14ac:dyDescent="0.2">
      <c r="A130" s="22">
        <v>2163</v>
      </c>
      <c r="B130" s="20" t="s">
        <v>240</v>
      </c>
      <c r="C130" s="24">
        <v>0</v>
      </c>
    </row>
    <row r="131" spans="1:8" x14ac:dyDescent="0.2">
      <c r="A131" s="22">
        <v>2164</v>
      </c>
      <c r="B131" s="20" t="s">
        <v>241</v>
      </c>
      <c r="C131" s="24">
        <v>0</v>
      </c>
    </row>
    <row r="132" spans="1:8" x14ac:dyDescent="0.2">
      <c r="A132" s="22">
        <v>2165</v>
      </c>
      <c r="B132" s="20" t="s">
        <v>242</v>
      </c>
      <c r="C132" s="24">
        <v>0</v>
      </c>
    </row>
    <row r="133" spans="1:8" x14ac:dyDescent="0.2">
      <c r="A133" s="22">
        <v>2166</v>
      </c>
      <c r="B133" s="20" t="s">
        <v>243</v>
      </c>
      <c r="C133" s="24">
        <v>0</v>
      </c>
    </row>
    <row r="134" spans="1:8" x14ac:dyDescent="0.2">
      <c r="A134" s="22">
        <v>2250</v>
      </c>
      <c r="B134" s="20" t="s">
        <v>244</v>
      </c>
      <c r="C134" s="24">
        <f>SUM(C135:C140)</f>
        <v>0</v>
      </c>
    </row>
    <row r="135" spans="1:8" x14ac:dyDescent="0.2">
      <c r="A135" s="22">
        <v>2251</v>
      </c>
      <c r="B135" s="20" t="s">
        <v>245</v>
      </c>
      <c r="C135" s="24">
        <v>0</v>
      </c>
    </row>
    <row r="136" spans="1:8" x14ac:dyDescent="0.2">
      <c r="A136" s="22">
        <v>2252</v>
      </c>
      <c r="B136" s="20" t="s">
        <v>246</v>
      </c>
      <c r="C136" s="24">
        <v>0</v>
      </c>
    </row>
    <row r="137" spans="1:8" x14ac:dyDescent="0.2">
      <c r="A137" s="22">
        <v>2253</v>
      </c>
      <c r="B137" s="20" t="s">
        <v>247</v>
      </c>
      <c r="C137" s="24">
        <v>0</v>
      </c>
    </row>
    <row r="138" spans="1:8" x14ac:dyDescent="0.2">
      <c r="A138" s="22">
        <v>2254</v>
      </c>
      <c r="B138" s="20" t="s">
        <v>248</v>
      </c>
      <c r="C138" s="24">
        <v>0</v>
      </c>
    </row>
    <row r="139" spans="1:8" x14ac:dyDescent="0.2">
      <c r="A139" s="22">
        <v>2255</v>
      </c>
      <c r="B139" s="20" t="s">
        <v>249</v>
      </c>
      <c r="C139" s="24">
        <v>0</v>
      </c>
    </row>
    <row r="140" spans="1:8" x14ac:dyDescent="0.2">
      <c r="A140" s="22">
        <v>2256</v>
      </c>
      <c r="B140" s="20" t="s">
        <v>250</v>
      </c>
      <c r="C140" s="24">
        <v>0</v>
      </c>
    </row>
    <row r="142" spans="1:8" x14ac:dyDescent="0.2">
      <c r="A142" s="19" t="s">
        <v>124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97</v>
      </c>
      <c r="B143" s="23" t="s">
        <v>94</v>
      </c>
      <c r="C143" s="23" t="s">
        <v>95</v>
      </c>
      <c r="D143" s="23" t="s">
        <v>98</v>
      </c>
      <c r="E143" s="23" t="s">
        <v>159</v>
      </c>
      <c r="F143" s="23"/>
      <c r="G143" s="23"/>
      <c r="H143" s="23"/>
    </row>
    <row r="144" spans="1:8" x14ac:dyDescent="0.2">
      <c r="A144" s="22">
        <v>2159</v>
      </c>
      <c r="B144" s="20" t="s">
        <v>251</v>
      </c>
      <c r="C144" s="24">
        <v>0</v>
      </c>
    </row>
    <row r="145" spans="1:3" x14ac:dyDescent="0.2">
      <c r="A145" s="22">
        <v>2199</v>
      </c>
      <c r="B145" s="20" t="s">
        <v>252</v>
      </c>
      <c r="C145" s="24">
        <v>0</v>
      </c>
    </row>
    <row r="146" spans="1:3" x14ac:dyDescent="0.2">
      <c r="A146" s="22">
        <v>2240</v>
      </c>
      <c r="B146" s="20" t="s">
        <v>253</v>
      </c>
      <c r="C146" s="24">
        <f>SUM(C147:C149)</f>
        <v>0</v>
      </c>
    </row>
    <row r="147" spans="1:3" x14ac:dyDescent="0.2">
      <c r="A147" s="22">
        <v>2241</v>
      </c>
      <c r="B147" s="20" t="s">
        <v>254</v>
      </c>
      <c r="C147" s="24">
        <v>0</v>
      </c>
    </row>
    <row r="148" spans="1:3" x14ac:dyDescent="0.2">
      <c r="A148" s="22">
        <v>2242</v>
      </c>
      <c r="B148" s="20" t="s">
        <v>255</v>
      </c>
      <c r="C148" s="24">
        <v>0</v>
      </c>
    </row>
    <row r="149" spans="1:3" x14ac:dyDescent="0.2">
      <c r="A149" s="22">
        <v>2249</v>
      </c>
      <c r="B149" s="20" t="s">
        <v>256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3" t="s">
        <v>138</v>
      </c>
      <c r="B2" s="104" t="s">
        <v>42</v>
      </c>
    </row>
    <row r="3" spans="1:2" x14ac:dyDescent="0.2">
      <c r="A3" s="105"/>
      <c r="B3" s="106"/>
    </row>
    <row r="4" spans="1:2" ht="15" customHeight="1" x14ac:dyDescent="0.2">
      <c r="A4" s="107" t="s">
        <v>1</v>
      </c>
      <c r="B4" s="108" t="s">
        <v>70</v>
      </c>
    </row>
    <row r="5" spans="1:2" ht="15" customHeight="1" x14ac:dyDescent="0.2">
      <c r="A5" s="109"/>
      <c r="B5" s="108" t="s">
        <v>43</v>
      </c>
    </row>
    <row r="6" spans="1:2" ht="15" customHeight="1" x14ac:dyDescent="0.2">
      <c r="A6" s="109"/>
      <c r="B6" s="110" t="s">
        <v>100</v>
      </c>
    </row>
    <row r="7" spans="1:2" ht="15" customHeight="1" x14ac:dyDescent="0.2">
      <c r="A7" s="109"/>
      <c r="B7" s="108" t="s">
        <v>44</v>
      </c>
    </row>
    <row r="8" spans="1:2" x14ac:dyDescent="0.2">
      <c r="A8" s="109"/>
    </row>
    <row r="9" spans="1:2" ht="15" customHeight="1" x14ac:dyDescent="0.2">
      <c r="A9" s="107" t="s">
        <v>3</v>
      </c>
      <c r="B9" s="108" t="s">
        <v>549</v>
      </c>
    </row>
    <row r="10" spans="1:2" ht="15" customHeight="1" x14ac:dyDescent="0.2">
      <c r="A10" s="109"/>
      <c r="B10" s="108" t="s">
        <v>550</v>
      </c>
    </row>
    <row r="11" spans="1:2" ht="15" customHeight="1" x14ac:dyDescent="0.2">
      <c r="A11" s="109"/>
      <c r="B11" s="108" t="s">
        <v>78</v>
      </c>
    </row>
    <row r="12" spans="1:2" ht="15" customHeight="1" x14ac:dyDescent="0.2">
      <c r="A12" s="109"/>
      <c r="B12" s="108" t="s">
        <v>77</v>
      </c>
    </row>
    <row r="13" spans="1:2" ht="15" customHeight="1" x14ac:dyDescent="0.2">
      <c r="A13" s="109"/>
      <c r="B13" s="108" t="s">
        <v>79</v>
      </c>
    </row>
    <row r="14" spans="1:2" x14ac:dyDescent="0.2">
      <c r="A14" s="109"/>
    </row>
    <row r="15" spans="1:2" ht="15" customHeight="1" x14ac:dyDescent="0.2">
      <c r="A15" s="107" t="s">
        <v>5</v>
      </c>
      <c r="B15" s="111" t="s">
        <v>45</v>
      </c>
    </row>
    <row r="16" spans="1:2" ht="15" customHeight="1" x14ac:dyDescent="0.2">
      <c r="A16" s="109"/>
      <c r="B16" s="111" t="s">
        <v>46</v>
      </c>
    </row>
    <row r="17" spans="1:2" ht="15" customHeight="1" x14ac:dyDescent="0.2">
      <c r="A17" s="109"/>
      <c r="B17" s="111" t="s">
        <v>47</v>
      </c>
    </row>
    <row r="18" spans="1:2" ht="15" customHeight="1" x14ac:dyDescent="0.2">
      <c r="A18" s="109"/>
      <c r="B18" s="108" t="s">
        <v>48</v>
      </c>
    </row>
    <row r="19" spans="1:2" ht="15" customHeight="1" x14ac:dyDescent="0.2">
      <c r="A19" s="109"/>
      <c r="B19" s="112" t="s">
        <v>88</v>
      </c>
    </row>
    <row r="20" spans="1:2" x14ac:dyDescent="0.2">
      <c r="A20" s="109"/>
    </row>
    <row r="21" spans="1:2" ht="15" customHeight="1" x14ac:dyDescent="0.2">
      <c r="A21" s="107" t="s">
        <v>84</v>
      </c>
      <c r="B21" s="1" t="s">
        <v>136</v>
      </c>
    </row>
    <row r="22" spans="1:2" ht="15" customHeight="1" x14ac:dyDescent="0.2">
      <c r="A22" s="109"/>
      <c r="B22" s="113" t="s">
        <v>137</v>
      </c>
    </row>
    <row r="23" spans="1:2" x14ac:dyDescent="0.2">
      <c r="A23" s="109"/>
    </row>
    <row r="24" spans="1:2" ht="15" customHeight="1" x14ac:dyDescent="0.2">
      <c r="A24" s="107" t="s">
        <v>7</v>
      </c>
      <c r="B24" s="112" t="s">
        <v>49</v>
      </c>
    </row>
    <row r="25" spans="1:2" ht="15" customHeight="1" x14ac:dyDescent="0.2">
      <c r="A25" s="109"/>
      <c r="B25" s="112" t="s">
        <v>80</v>
      </c>
    </row>
    <row r="26" spans="1:2" ht="15" customHeight="1" x14ac:dyDescent="0.2">
      <c r="A26" s="109"/>
      <c r="B26" s="112" t="s">
        <v>81</v>
      </c>
    </row>
    <row r="27" spans="1:2" x14ac:dyDescent="0.2">
      <c r="A27" s="109"/>
    </row>
    <row r="28" spans="1:2" ht="15" customHeight="1" x14ac:dyDescent="0.2">
      <c r="A28" s="107" t="s">
        <v>8</v>
      </c>
      <c r="B28" s="112" t="s">
        <v>50</v>
      </c>
    </row>
    <row r="29" spans="1:2" ht="15" customHeight="1" x14ac:dyDescent="0.2">
      <c r="A29" s="109"/>
      <c r="B29" s="112" t="s">
        <v>87</v>
      </c>
    </row>
    <row r="30" spans="1:2" ht="15" customHeight="1" x14ac:dyDescent="0.2">
      <c r="A30" s="109"/>
      <c r="B30" s="112" t="s">
        <v>51</v>
      </c>
    </row>
    <row r="31" spans="1:2" ht="15" customHeight="1" x14ac:dyDescent="0.2">
      <c r="A31" s="109"/>
      <c r="B31" s="114" t="s">
        <v>52</v>
      </c>
    </row>
    <row r="32" spans="1:2" x14ac:dyDescent="0.2">
      <c r="A32" s="109"/>
    </row>
    <row r="33" spans="1:2" ht="15" customHeight="1" x14ac:dyDescent="0.2">
      <c r="A33" s="107" t="s">
        <v>9</v>
      </c>
      <c r="B33" s="112" t="s">
        <v>53</v>
      </c>
    </row>
    <row r="34" spans="1:2" ht="15" customHeight="1" x14ac:dyDescent="0.2">
      <c r="A34" s="109"/>
      <c r="B34" s="112" t="s">
        <v>54</v>
      </c>
    </row>
    <row r="35" spans="1:2" x14ac:dyDescent="0.2">
      <c r="A35" s="109"/>
    </row>
    <row r="36" spans="1:2" ht="15" customHeight="1" x14ac:dyDescent="0.2">
      <c r="A36" s="107" t="s">
        <v>11</v>
      </c>
      <c r="B36" s="108" t="s">
        <v>82</v>
      </c>
    </row>
    <row r="37" spans="1:2" ht="15" customHeight="1" x14ac:dyDescent="0.2">
      <c r="A37" s="109"/>
      <c r="B37" s="108" t="s">
        <v>89</v>
      </c>
    </row>
    <row r="38" spans="1:2" ht="15" customHeight="1" x14ac:dyDescent="0.2">
      <c r="A38" s="109"/>
      <c r="B38" s="115" t="s">
        <v>139</v>
      </c>
    </row>
    <row r="39" spans="1:2" ht="15" customHeight="1" x14ac:dyDescent="0.2">
      <c r="A39" s="109"/>
      <c r="B39" s="108" t="s">
        <v>140</v>
      </c>
    </row>
    <row r="40" spans="1:2" ht="15" customHeight="1" x14ac:dyDescent="0.2">
      <c r="A40" s="109"/>
      <c r="B40" s="108" t="s">
        <v>85</v>
      </c>
    </row>
    <row r="41" spans="1:2" ht="15" customHeight="1" x14ac:dyDescent="0.2">
      <c r="A41" s="109"/>
      <c r="B41" s="108" t="s">
        <v>86</v>
      </c>
    </row>
    <row r="42" spans="1:2" x14ac:dyDescent="0.2">
      <c r="A42" s="109"/>
    </row>
    <row r="43" spans="1:2" ht="15" customHeight="1" x14ac:dyDescent="0.2">
      <c r="A43" s="107" t="s">
        <v>13</v>
      </c>
      <c r="B43" s="108" t="s">
        <v>90</v>
      </c>
    </row>
    <row r="44" spans="1:2" ht="15" customHeight="1" x14ac:dyDescent="0.2">
      <c r="A44" s="109"/>
      <c r="B44" s="108" t="s">
        <v>93</v>
      </c>
    </row>
    <row r="45" spans="1:2" ht="15" customHeight="1" x14ac:dyDescent="0.2">
      <c r="A45" s="109"/>
      <c r="B45" s="115" t="s">
        <v>141</v>
      </c>
    </row>
    <row r="46" spans="1:2" ht="15" customHeight="1" x14ac:dyDescent="0.2">
      <c r="A46" s="109"/>
      <c r="B46" s="108" t="s">
        <v>142</v>
      </c>
    </row>
    <row r="47" spans="1:2" ht="15" customHeight="1" x14ac:dyDescent="0.2">
      <c r="A47" s="109"/>
      <c r="B47" s="108" t="s">
        <v>92</v>
      </c>
    </row>
    <row r="48" spans="1:2" ht="15" customHeight="1" x14ac:dyDescent="0.2">
      <c r="A48" s="109"/>
      <c r="B48" s="108" t="s">
        <v>91</v>
      </c>
    </row>
    <row r="49" spans="1:2" x14ac:dyDescent="0.2">
      <c r="A49" s="109"/>
    </row>
    <row r="50" spans="1:2" ht="25.5" customHeight="1" x14ac:dyDescent="0.2">
      <c r="A50" s="107" t="s">
        <v>15</v>
      </c>
      <c r="B50" s="110" t="s">
        <v>121</v>
      </c>
    </row>
    <row r="51" spans="1:2" x14ac:dyDescent="0.2">
      <c r="A51" s="109"/>
    </row>
    <row r="52" spans="1:2" ht="15" customHeight="1" x14ac:dyDescent="0.2">
      <c r="A52" s="107" t="s">
        <v>17</v>
      </c>
      <c r="B52" s="108" t="s">
        <v>55</v>
      </c>
    </row>
    <row r="53" spans="1:2" x14ac:dyDescent="0.2">
      <c r="A53" s="109"/>
    </row>
    <row r="54" spans="1:2" ht="15" customHeight="1" x14ac:dyDescent="0.2">
      <c r="A54" s="107" t="s">
        <v>18</v>
      </c>
      <c r="B54" s="111" t="s">
        <v>56</v>
      </c>
    </row>
    <row r="55" spans="1:2" ht="15" customHeight="1" x14ac:dyDescent="0.2">
      <c r="A55" s="109"/>
      <c r="B55" s="111" t="s">
        <v>57</v>
      </c>
    </row>
    <row r="56" spans="1:2" ht="15" customHeight="1" x14ac:dyDescent="0.2">
      <c r="A56" s="109"/>
      <c r="B56" s="111" t="s">
        <v>58</v>
      </c>
    </row>
    <row r="57" spans="1:2" ht="15" customHeight="1" x14ac:dyDescent="0.2">
      <c r="A57" s="109"/>
      <c r="B57" s="111" t="s">
        <v>59</v>
      </c>
    </row>
    <row r="58" spans="1:2" ht="15" customHeight="1" x14ac:dyDescent="0.2">
      <c r="A58" s="109"/>
      <c r="B58" s="111" t="s">
        <v>60</v>
      </c>
    </row>
    <row r="59" spans="1:2" x14ac:dyDescent="0.2">
      <c r="A59" s="109"/>
    </row>
    <row r="60" spans="1:2" ht="15" customHeight="1" x14ac:dyDescent="0.2">
      <c r="A60" s="107" t="s">
        <v>20</v>
      </c>
      <c r="B60" s="112" t="s">
        <v>61</v>
      </c>
    </row>
    <row r="61" spans="1:2" x14ac:dyDescent="0.2">
      <c r="A61" s="109"/>
      <c r="B61" s="112"/>
    </row>
    <row r="62" spans="1:2" ht="15" customHeight="1" x14ac:dyDescent="0.2">
      <c r="A62" s="107" t="s">
        <v>21</v>
      </c>
      <c r="B62" s="108" t="s">
        <v>55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6" width="12.85546875" style="20" bestFit="1" customWidth="1"/>
    <col min="7" max="16384" width="9.140625" style="20"/>
  </cols>
  <sheetData>
    <row r="1" spans="1:5" s="25" customFormat="1" ht="18.95" customHeight="1" x14ac:dyDescent="0.25">
      <c r="A1" s="152" t="s">
        <v>554</v>
      </c>
      <c r="B1" s="152"/>
      <c r="C1" s="152"/>
      <c r="D1" s="15" t="s">
        <v>144</v>
      </c>
      <c r="E1" s="122">
        <v>2020</v>
      </c>
    </row>
    <row r="2" spans="1:5" s="16" customFormat="1" ht="18.95" customHeight="1" x14ac:dyDescent="0.25">
      <c r="A2" s="152" t="s">
        <v>257</v>
      </c>
      <c r="B2" s="152"/>
      <c r="C2" s="152"/>
      <c r="D2" s="15" t="s">
        <v>145</v>
      </c>
      <c r="E2" s="122" t="str">
        <f>'Notas a los Edos Financieros'!E2</f>
        <v>Trimestral</v>
      </c>
    </row>
    <row r="3" spans="1:5" s="16" customFormat="1" ht="18.95" customHeight="1" x14ac:dyDescent="0.25">
      <c r="A3" s="152" t="str">
        <f>ESF!A3</f>
        <v>Correspondiente del 01 de Enero al 30 de Septiembre del 2020.</v>
      </c>
      <c r="B3" s="152"/>
      <c r="C3" s="152"/>
      <c r="D3" s="15" t="s">
        <v>147</v>
      </c>
      <c r="E3" s="122">
        <v>3</v>
      </c>
    </row>
    <row r="4" spans="1:5" x14ac:dyDescent="0.2">
      <c r="A4" s="18" t="s">
        <v>148</v>
      </c>
      <c r="B4" s="19"/>
      <c r="C4" s="19"/>
      <c r="D4" s="19"/>
      <c r="E4" s="19"/>
    </row>
    <row r="6" spans="1:5" x14ac:dyDescent="0.2">
      <c r="A6" s="102" t="s">
        <v>528</v>
      </c>
      <c r="B6" s="43"/>
      <c r="C6" s="43"/>
      <c r="D6" s="43"/>
      <c r="E6" s="43"/>
    </row>
    <row r="7" spans="1:5" x14ac:dyDescent="0.2">
      <c r="A7" s="44" t="s">
        <v>97</v>
      </c>
      <c r="B7" s="44" t="s">
        <v>94</v>
      </c>
      <c r="C7" s="44" t="s">
        <v>95</v>
      </c>
      <c r="D7" s="44" t="s">
        <v>258</v>
      </c>
      <c r="E7" s="44"/>
    </row>
    <row r="8" spans="1:5" x14ac:dyDescent="0.2">
      <c r="A8" s="46">
        <v>4100</v>
      </c>
      <c r="B8" s="47" t="s">
        <v>259</v>
      </c>
      <c r="C8" s="132">
        <v>47251700.82</v>
      </c>
      <c r="D8" s="98"/>
      <c r="E8" s="45"/>
    </row>
    <row r="9" spans="1:5" x14ac:dyDescent="0.2">
      <c r="A9" s="46">
        <v>4110</v>
      </c>
      <c r="B9" s="47" t="s">
        <v>260</v>
      </c>
      <c r="C9" s="132">
        <v>20092865.550000001</v>
      </c>
      <c r="D9" s="98"/>
      <c r="E9" s="45"/>
    </row>
    <row r="10" spans="1:5" x14ac:dyDescent="0.2">
      <c r="A10" s="46">
        <v>4111</v>
      </c>
      <c r="B10" s="47" t="s">
        <v>261</v>
      </c>
      <c r="C10" s="132">
        <v>1503</v>
      </c>
      <c r="D10" s="98"/>
      <c r="E10" s="45"/>
    </row>
    <row r="11" spans="1:5" x14ac:dyDescent="0.2">
      <c r="A11" s="46">
        <v>4112</v>
      </c>
      <c r="B11" s="47" t="s">
        <v>262</v>
      </c>
      <c r="C11" s="132">
        <v>19679258.050000001</v>
      </c>
      <c r="D11" s="98"/>
      <c r="E11" s="45"/>
    </row>
    <row r="12" spans="1:5" x14ac:dyDescent="0.2">
      <c r="A12" s="46">
        <v>4113</v>
      </c>
      <c r="B12" s="47" t="s">
        <v>263</v>
      </c>
      <c r="C12" s="132">
        <v>22738.37</v>
      </c>
      <c r="D12" s="98"/>
      <c r="E12" s="45"/>
    </row>
    <row r="13" spans="1:5" x14ac:dyDescent="0.2">
      <c r="A13" s="46">
        <v>4114</v>
      </c>
      <c r="B13" s="47" t="s">
        <v>264</v>
      </c>
      <c r="C13" s="132">
        <v>0</v>
      </c>
      <c r="D13" s="98"/>
      <c r="E13" s="45"/>
    </row>
    <row r="14" spans="1:5" x14ac:dyDescent="0.2">
      <c r="A14" s="46">
        <v>4115</v>
      </c>
      <c r="B14" s="47" t="s">
        <v>265</v>
      </c>
      <c r="C14" s="132">
        <v>0</v>
      </c>
      <c r="D14" s="98"/>
      <c r="E14" s="45"/>
    </row>
    <row r="15" spans="1:5" x14ac:dyDescent="0.2">
      <c r="A15" s="46">
        <v>4116</v>
      </c>
      <c r="B15" s="47" t="s">
        <v>266</v>
      </c>
      <c r="C15" s="132">
        <v>0</v>
      </c>
      <c r="D15" s="98"/>
      <c r="E15" s="45"/>
    </row>
    <row r="16" spans="1:5" x14ac:dyDescent="0.2">
      <c r="A16" s="46">
        <v>4117</v>
      </c>
      <c r="B16" s="47" t="s">
        <v>267</v>
      </c>
      <c r="C16" s="132">
        <v>389366.13</v>
      </c>
      <c r="D16" s="98"/>
      <c r="E16" s="45"/>
    </row>
    <row r="17" spans="1:5" ht="22.5" x14ac:dyDescent="0.2">
      <c r="A17" s="46">
        <v>4118</v>
      </c>
      <c r="B17" s="48" t="s">
        <v>451</v>
      </c>
      <c r="C17" s="132">
        <v>0</v>
      </c>
      <c r="D17" s="98"/>
      <c r="E17" s="45"/>
    </row>
    <row r="18" spans="1:5" x14ac:dyDescent="0.2">
      <c r="A18" s="46">
        <v>4119</v>
      </c>
      <c r="B18" s="47" t="s">
        <v>268</v>
      </c>
      <c r="C18" s="132">
        <v>0</v>
      </c>
      <c r="D18" s="98"/>
      <c r="E18" s="45"/>
    </row>
    <row r="19" spans="1:5" x14ac:dyDescent="0.2">
      <c r="A19" s="46">
        <v>4120</v>
      </c>
      <c r="B19" s="47" t="s">
        <v>269</v>
      </c>
      <c r="C19" s="132">
        <v>0</v>
      </c>
      <c r="D19" s="98"/>
      <c r="E19" s="45"/>
    </row>
    <row r="20" spans="1:5" x14ac:dyDescent="0.2">
      <c r="A20" s="46">
        <v>4121</v>
      </c>
      <c r="B20" s="47" t="s">
        <v>270</v>
      </c>
      <c r="C20" s="132">
        <v>0</v>
      </c>
      <c r="D20" s="98"/>
      <c r="E20" s="45"/>
    </row>
    <row r="21" spans="1:5" x14ac:dyDescent="0.2">
      <c r="A21" s="46">
        <v>4122</v>
      </c>
      <c r="B21" s="47" t="s">
        <v>452</v>
      </c>
      <c r="C21" s="132">
        <v>0</v>
      </c>
      <c r="D21" s="98"/>
      <c r="E21" s="45"/>
    </row>
    <row r="22" spans="1:5" x14ac:dyDescent="0.2">
      <c r="A22" s="46">
        <v>4123</v>
      </c>
      <c r="B22" s="47" t="s">
        <v>271</v>
      </c>
      <c r="C22" s="132">
        <v>0</v>
      </c>
      <c r="D22" s="98"/>
      <c r="E22" s="45"/>
    </row>
    <row r="23" spans="1:5" x14ac:dyDescent="0.2">
      <c r="A23" s="46">
        <v>4124</v>
      </c>
      <c r="B23" s="47" t="s">
        <v>272</v>
      </c>
      <c r="C23" s="132">
        <v>0</v>
      </c>
      <c r="D23" s="98"/>
      <c r="E23" s="45"/>
    </row>
    <row r="24" spans="1:5" x14ac:dyDescent="0.2">
      <c r="A24" s="46">
        <v>4129</v>
      </c>
      <c r="B24" s="47" t="s">
        <v>273</v>
      </c>
      <c r="C24" s="132">
        <v>0</v>
      </c>
      <c r="D24" s="98"/>
      <c r="E24" s="45"/>
    </row>
    <row r="25" spans="1:5" x14ac:dyDescent="0.2">
      <c r="A25" s="46">
        <v>4130</v>
      </c>
      <c r="B25" s="47" t="s">
        <v>274</v>
      </c>
      <c r="C25" s="132">
        <v>5214526.49</v>
      </c>
      <c r="D25" s="98"/>
      <c r="E25" s="45"/>
    </row>
    <row r="26" spans="1:5" x14ac:dyDescent="0.2">
      <c r="A26" s="46">
        <v>4131</v>
      </c>
      <c r="B26" s="47" t="s">
        <v>275</v>
      </c>
      <c r="C26" s="132">
        <v>5214526.49</v>
      </c>
      <c r="D26" s="98"/>
      <c r="E26" s="45"/>
    </row>
    <row r="27" spans="1:5" ht="22.5" x14ac:dyDescent="0.2">
      <c r="A27" s="46">
        <v>4132</v>
      </c>
      <c r="B27" s="48" t="s">
        <v>453</v>
      </c>
      <c r="C27" s="132">
        <v>0</v>
      </c>
      <c r="D27" s="98"/>
      <c r="E27" s="45"/>
    </row>
    <row r="28" spans="1:5" x14ac:dyDescent="0.2">
      <c r="A28" s="46">
        <v>4140</v>
      </c>
      <c r="B28" s="47" t="s">
        <v>276</v>
      </c>
      <c r="C28" s="132">
        <v>17742214.800000001</v>
      </c>
      <c r="D28" s="98"/>
      <c r="E28" s="45"/>
    </row>
    <row r="29" spans="1:5" x14ac:dyDescent="0.2">
      <c r="A29" s="46">
        <v>4141</v>
      </c>
      <c r="B29" s="47" t="s">
        <v>277</v>
      </c>
      <c r="C29" s="132">
        <v>623164.16000000003</v>
      </c>
      <c r="D29" s="98"/>
      <c r="E29" s="45"/>
    </row>
    <row r="30" spans="1:5" x14ac:dyDescent="0.2">
      <c r="A30" s="46">
        <v>4143</v>
      </c>
      <c r="B30" s="47" t="s">
        <v>278</v>
      </c>
      <c r="C30" s="132">
        <v>17089135.859999999</v>
      </c>
      <c r="D30" s="98"/>
      <c r="E30" s="45"/>
    </row>
    <row r="31" spans="1:5" x14ac:dyDescent="0.2">
      <c r="A31" s="46">
        <v>4144</v>
      </c>
      <c r="B31" s="47" t="s">
        <v>279</v>
      </c>
      <c r="C31" s="132">
        <v>0</v>
      </c>
      <c r="D31" s="98"/>
      <c r="E31" s="45"/>
    </row>
    <row r="32" spans="1:5" ht="22.5" x14ac:dyDescent="0.2">
      <c r="A32" s="46">
        <v>4145</v>
      </c>
      <c r="B32" s="48" t="s">
        <v>454</v>
      </c>
      <c r="C32" s="132">
        <v>0</v>
      </c>
      <c r="D32" s="98"/>
      <c r="E32" s="45"/>
    </row>
    <row r="33" spans="1:5" x14ac:dyDescent="0.2">
      <c r="A33" s="46">
        <v>4149</v>
      </c>
      <c r="B33" s="47" t="s">
        <v>280</v>
      </c>
      <c r="C33" s="132">
        <v>29914.78</v>
      </c>
      <c r="D33" s="98"/>
      <c r="E33" s="45"/>
    </row>
    <row r="34" spans="1:5" x14ac:dyDescent="0.2">
      <c r="A34" s="46">
        <v>4150</v>
      </c>
      <c r="B34" s="47" t="s">
        <v>455</v>
      </c>
      <c r="C34" s="132">
        <v>3054405.48</v>
      </c>
      <c r="D34" s="98"/>
      <c r="E34" s="45"/>
    </row>
    <row r="35" spans="1:5" x14ac:dyDescent="0.2">
      <c r="A35" s="46">
        <v>4151</v>
      </c>
      <c r="B35" s="47" t="s">
        <v>455</v>
      </c>
      <c r="C35" s="132">
        <v>3054405.48</v>
      </c>
      <c r="D35" s="98"/>
      <c r="E35" s="45"/>
    </row>
    <row r="36" spans="1:5" ht="22.5" x14ac:dyDescent="0.2">
      <c r="A36" s="46">
        <v>4154</v>
      </c>
      <c r="B36" s="48" t="s">
        <v>456</v>
      </c>
      <c r="C36" s="132">
        <v>0</v>
      </c>
      <c r="D36" s="98"/>
      <c r="E36" s="45"/>
    </row>
    <row r="37" spans="1:5" x14ac:dyDescent="0.2">
      <c r="A37" s="46">
        <v>4160</v>
      </c>
      <c r="B37" s="47" t="s">
        <v>457</v>
      </c>
      <c r="C37" s="132">
        <v>1147688.5</v>
      </c>
      <c r="D37" s="98"/>
      <c r="E37" s="45"/>
    </row>
    <row r="38" spans="1:5" x14ac:dyDescent="0.2">
      <c r="A38" s="46">
        <v>4161</v>
      </c>
      <c r="B38" s="47" t="s">
        <v>281</v>
      </c>
      <c r="C38" s="132">
        <v>0</v>
      </c>
      <c r="D38" s="98"/>
      <c r="E38" s="45"/>
    </row>
    <row r="39" spans="1:5" x14ac:dyDescent="0.2">
      <c r="A39" s="46">
        <v>4162</v>
      </c>
      <c r="B39" s="47" t="s">
        <v>282</v>
      </c>
      <c r="C39" s="132">
        <v>726837.11</v>
      </c>
      <c r="D39" s="98"/>
      <c r="E39" s="45"/>
    </row>
    <row r="40" spans="1:5" x14ac:dyDescent="0.2">
      <c r="A40" s="46">
        <v>4163</v>
      </c>
      <c r="B40" s="47" t="s">
        <v>283</v>
      </c>
      <c r="C40" s="132">
        <v>0</v>
      </c>
      <c r="D40" s="98"/>
      <c r="E40" s="45"/>
    </row>
    <row r="41" spans="1:5" x14ac:dyDescent="0.2">
      <c r="A41" s="46">
        <v>4164</v>
      </c>
      <c r="B41" s="47" t="s">
        <v>284</v>
      </c>
      <c r="C41" s="132">
        <v>0</v>
      </c>
      <c r="D41" s="98"/>
      <c r="E41" s="45"/>
    </row>
    <row r="42" spans="1:5" x14ac:dyDescent="0.2">
      <c r="A42" s="46">
        <v>4165</v>
      </c>
      <c r="B42" s="47" t="s">
        <v>285</v>
      </c>
      <c r="C42" s="132">
        <v>144717.17000000001</v>
      </c>
      <c r="D42" s="98"/>
      <c r="E42" s="45"/>
    </row>
    <row r="43" spans="1:5" ht="22.5" x14ac:dyDescent="0.2">
      <c r="A43" s="46">
        <v>4166</v>
      </c>
      <c r="B43" s="48" t="s">
        <v>458</v>
      </c>
      <c r="C43" s="132">
        <v>0</v>
      </c>
      <c r="D43" s="98"/>
      <c r="E43" s="45"/>
    </row>
    <row r="44" spans="1:5" x14ac:dyDescent="0.2">
      <c r="A44" s="46">
        <v>4168</v>
      </c>
      <c r="B44" s="47" t="s">
        <v>286</v>
      </c>
      <c r="C44" s="132">
        <v>28201.46</v>
      </c>
      <c r="D44" s="98"/>
      <c r="E44" s="45"/>
    </row>
    <row r="45" spans="1:5" x14ac:dyDescent="0.2">
      <c r="A45" s="46">
        <v>4169</v>
      </c>
      <c r="B45" s="47" t="s">
        <v>287</v>
      </c>
      <c r="C45" s="132">
        <v>247932.76</v>
      </c>
      <c r="D45" s="98"/>
      <c r="E45" s="45"/>
    </row>
    <row r="46" spans="1:5" x14ac:dyDescent="0.2">
      <c r="A46" s="46">
        <v>4170</v>
      </c>
      <c r="B46" s="47" t="s">
        <v>459</v>
      </c>
      <c r="C46" s="132">
        <v>0</v>
      </c>
      <c r="D46" s="98"/>
      <c r="E46" s="45"/>
    </row>
    <row r="47" spans="1:5" x14ac:dyDescent="0.2">
      <c r="A47" s="46">
        <v>4171</v>
      </c>
      <c r="B47" s="49" t="s">
        <v>460</v>
      </c>
      <c r="C47" s="132">
        <v>0</v>
      </c>
      <c r="D47" s="98"/>
      <c r="E47" s="45"/>
    </row>
    <row r="48" spans="1:5" x14ac:dyDescent="0.2">
      <c r="A48" s="46">
        <v>4172</v>
      </c>
      <c r="B48" s="47" t="s">
        <v>461</v>
      </c>
      <c r="C48" s="132">
        <v>0</v>
      </c>
      <c r="D48" s="98"/>
      <c r="E48" s="45"/>
    </row>
    <row r="49" spans="1:6" ht="22.5" x14ac:dyDescent="0.2">
      <c r="A49" s="46">
        <v>4173</v>
      </c>
      <c r="B49" s="48" t="s">
        <v>462</v>
      </c>
      <c r="C49" s="132">
        <v>0</v>
      </c>
      <c r="D49" s="98"/>
      <c r="E49" s="45"/>
    </row>
    <row r="50" spans="1:6" ht="22.5" x14ac:dyDescent="0.2">
      <c r="A50" s="46">
        <v>4174</v>
      </c>
      <c r="B50" s="48" t="s">
        <v>463</v>
      </c>
      <c r="C50" s="132">
        <v>0</v>
      </c>
      <c r="D50" s="98"/>
      <c r="E50" s="45"/>
    </row>
    <row r="51" spans="1:6" ht="22.5" x14ac:dyDescent="0.2">
      <c r="A51" s="46">
        <v>4175</v>
      </c>
      <c r="B51" s="48" t="s">
        <v>464</v>
      </c>
      <c r="C51" s="132">
        <v>0</v>
      </c>
      <c r="D51" s="98"/>
      <c r="E51" s="45"/>
    </row>
    <row r="52" spans="1:6" ht="22.5" x14ac:dyDescent="0.2">
      <c r="A52" s="46">
        <v>4176</v>
      </c>
      <c r="B52" s="48" t="s">
        <v>465</v>
      </c>
      <c r="C52" s="132">
        <v>0</v>
      </c>
      <c r="D52" s="98"/>
      <c r="E52" s="45"/>
    </row>
    <row r="53" spans="1:6" ht="22.5" x14ac:dyDescent="0.2">
      <c r="A53" s="46">
        <v>4177</v>
      </c>
      <c r="B53" s="48" t="s">
        <v>466</v>
      </c>
      <c r="C53" s="132">
        <v>0</v>
      </c>
      <c r="D53" s="98"/>
      <c r="E53" s="45"/>
    </row>
    <row r="54" spans="1:6" ht="22.5" x14ac:dyDescent="0.2">
      <c r="A54" s="46">
        <v>4178</v>
      </c>
      <c r="B54" s="48" t="s">
        <v>467</v>
      </c>
      <c r="C54" s="132">
        <v>0</v>
      </c>
      <c r="D54" s="98"/>
      <c r="E54" s="45"/>
    </row>
    <row r="55" spans="1:6" x14ac:dyDescent="0.2">
      <c r="A55" s="46"/>
      <c r="B55" s="48"/>
      <c r="C55" s="51"/>
      <c r="D55" s="98"/>
      <c r="E55" s="45"/>
    </row>
    <row r="56" spans="1:6" x14ac:dyDescent="0.2">
      <c r="A56" s="43" t="s">
        <v>527</v>
      </c>
      <c r="B56" s="43"/>
      <c r="C56" s="43"/>
      <c r="D56" s="43"/>
      <c r="E56" s="43"/>
    </row>
    <row r="57" spans="1:6" x14ac:dyDescent="0.2">
      <c r="A57" s="44" t="s">
        <v>97</v>
      </c>
      <c r="B57" s="44" t="s">
        <v>94</v>
      </c>
      <c r="C57" s="44" t="s">
        <v>95</v>
      </c>
      <c r="D57" s="44" t="s">
        <v>258</v>
      </c>
      <c r="E57" s="44"/>
    </row>
    <row r="58" spans="1:6" ht="33.75" x14ac:dyDescent="0.2">
      <c r="A58" s="46">
        <v>4200</v>
      </c>
      <c r="B58" s="48" t="s">
        <v>468</v>
      </c>
      <c r="C58" s="133">
        <v>306489081.31</v>
      </c>
      <c r="D58" s="98"/>
      <c r="E58" s="45"/>
    </row>
    <row r="59" spans="1:6" ht="22.5" x14ac:dyDescent="0.2">
      <c r="A59" s="46">
        <v>4210</v>
      </c>
      <c r="B59" s="48" t="s">
        <v>469</v>
      </c>
      <c r="C59" s="133">
        <v>306489081.31</v>
      </c>
      <c r="D59" s="98"/>
      <c r="E59" s="45"/>
    </row>
    <row r="60" spans="1:6" x14ac:dyDescent="0.2">
      <c r="A60" s="46">
        <v>4211</v>
      </c>
      <c r="B60" s="47" t="s">
        <v>288</v>
      </c>
      <c r="C60" s="133">
        <v>119563857.47</v>
      </c>
      <c r="D60" s="98"/>
      <c r="E60" s="125"/>
      <c r="F60" s="147"/>
    </row>
    <row r="61" spans="1:6" x14ac:dyDescent="0.2">
      <c r="A61" s="46">
        <v>4212</v>
      </c>
      <c r="B61" s="47" t="s">
        <v>289</v>
      </c>
      <c r="C61" s="133">
        <v>151198150.41</v>
      </c>
      <c r="D61" s="98"/>
      <c r="E61" s="45"/>
      <c r="F61" s="144"/>
    </row>
    <row r="62" spans="1:6" x14ac:dyDescent="0.2">
      <c r="A62" s="46">
        <v>4213</v>
      </c>
      <c r="B62" s="47" t="s">
        <v>290</v>
      </c>
      <c r="C62" s="133">
        <v>34466190.950000003</v>
      </c>
      <c r="D62" s="98"/>
      <c r="E62" s="45"/>
    </row>
    <row r="63" spans="1:6" x14ac:dyDescent="0.2">
      <c r="A63" s="46">
        <v>4214</v>
      </c>
      <c r="B63" s="47" t="s">
        <v>470</v>
      </c>
      <c r="C63" s="148">
        <v>1260882.48</v>
      </c>
      <c r="D63" s="98"/>
      <c r="E63" s="45"/>
      <c r="F63" s="144"/>
    </row>
    <row r="64" spans="1:6" x14ac:dyDescent="0.2">
      <c r="A64" s="46">
        <v>4215</v>
      </c>
      <c r="B64" s="47" t="s">
        <v>471</v>
      </c>
      <c r="C64" s="133">
        <v>0</v>
      </c>
      <c r="D64" s="98"/>
      <c r="E64" s="45"/>
    </row>
    <row r="65" spans="1:5" x14ac:dyDescent="0.2">
      <c r="A65" s="46">
        <v>4220</v>
      </c>
      <c r="B65" s="47" t="s">
        <v>291</v>
      </c>
      <c r="C65" s="133">
        <v>0</v>
      </c>
      <c r="D65" s="98"/>
      <c r="E65" s="45"/>
    </row>
    <row r="66" spans="1:5" x14ac:dyDescent="0.2">
      <c r="A66" s="46">
        <v>4221</v>
      </c>
      <c r="B66" s="47" t="s">
        <v>292</v>
      </c>
      <c r="C66" s="133">
        <v>0</v>
      </c>
      <c r="D66" s="98"/>
      <c r="E66" s="45"/>
    </row>
    <row r="67" spans="1:5" x14ac:dyDescent="0.2">
      <c r="A67" s="46">
        <v>4223</v>
      </c>
      <c r="B67" s="47" t="s">
        <v>293</v>
      </c>
      <c r="C67" s="133">
        <v>0</v>
      </c>
      <c r="D67" s="98"/>
      <c r="E67" s="45"/>
    </row>
    <row r="68" spans="1:5" x14ac:dyDescent="0.2">
      <c r="A68" s="46">
        <v>4225</v>
      </c>
      <c r="B68" s="47" t="s">
        <v>295</v>
      </c>
      <c r="C68" s="133">
        <v>0</v>
      </c>
      <c r="D68" s="98"/>
      <c r="E68" s="45"/>
    </row>
    <row r="69" spans="1:5" x14ac:dyDescent="0.2">
      <c r="A69" s="46">
        <v>4227</v>
      </c>
      <c r="B69" s="47" t="s">
        <v>472</v>
      </c>
      <c r="C69" s="133">
        <v>0</v>
      </c>
      <c r="D69" s="9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102" t="s">
        <v>535</v>
      </c>
      <c r="B71" s="43"/>
      <c r="C71" s="43"/>
      <c r="D71" s="43"/>
      <c r="E71" s="43"/>
    </row>
    <row r="72" spans="1:5" x14ac:dyDescent="0.2">
      <c r="A72" s="44" t="s">
        <v>97</v>
      </c>
      <c r="B72" s="44" t="s">
        <v>94</v>
      </c>
      <c r="C72" s="44" t="s">
        <v>95</v>
      </c>
      <c r="D72" s="44" t="s">
        <v>98</v>
      </c>
      <c r="E72" s="44" t="s">
        <v>159</v>
      </c>
    </row>
    <row r="73" spans="1:5" x14ac:dyDescent="0.2">
      <c r="A73" s="50">
        <v>4300</v>
      </c>
      <c r="B73" s="47" t="s">
        <v>296</v>
      </c>
      <c r="C73" s="51">
        <f>C74+C77+C83+C85+C87</f>
        <v>0</v>
      </c>
      <c r="D73" s="52"/>
      <c r="E73" s="52"/>
    </row>
    <row r="74" spans="1:5" x14ac:dyDescent="0.2">
      <c r="A74" s="50">
        <v>4310</v>
      </c>
      <c r="B74" s="47" t="s">
        <v>297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473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298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299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300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301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302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303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304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305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305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306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306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307</v>
      </c>
      <c r="C87" s="51">
        <f>SUM(C88:C94)</f>
        <v>0</v>
      </c>
      <c r="D87" s="52"/>
      <c r="E87" s="52"/>
    </row>
    <row r="88" spans="1:5" x14ac:dyDescent="0.2">
      <c r="A88" s="50">
        <v>4392</v>
      </c>
      <c r="B88" s="47" t="s">
        <v>308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474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309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310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311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475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307</v>
      </c>
      <c r="C94" s="51">
        <v>0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45"/>
      <c r="B96" s="45"/>
      <c r="C96" s="45"/>
      <c r="D96" s="45"/>
      <c r="E96" s="45"/>
    </row>
    <row r="97" spans="1:6" x14ac:dyDescent="0.2">
      <c r="A97" s="102" t="s">
        <v>529</v>
      </c>
      <c r="B97" s="43"/>
      <c r="C97" s="43"/>
      <c r="D97" s="43"/>
      <c r="E97" s="43"/>
    </row>
    <row r="98" spans="1:6" x14ac:dyDescent="0.2">
      <c r="A98" s="44" t="s">
        <v>97</v>
      </c>
      <c r="B98" s="44" t="s">
        <v>94</v>
      </c>
      <c r="C98" s="44" t="s">
        <v>95</v>
      </c>
      <c r="D98" s="44" t="s">
        <v>312</v>
      </c>
      <c r="E98" s="44" t="s">
        <v>159</v>
      </c>
    </row>
    <row r="99" spans="1:6" x14ac:dyDescent="0.2">
      <c r="A99" s="50">
        <v>5000</v>
      </c>
      <c r="B99" s="47" t="s">
        <v>313</v>
      </c>
      <c r="C99" s="145">
        <f>SUBTOTAL(9,C100:C221)</f>
        <v>259806686.87000006</v>
      </c>
      <c r="D99" s="53">
        <v>1</v>
      </c>
      <c r="E99" s="52"/>
      <c r="F99" s="125"/>
    </row>
    <row r="100" spans="1:6" x14ac:dyDescent="0.2">
      <c r="A100" s="50">
        <v>5100</v>
      </c>
      <c r="B100" s="47" t="s">
        <v>314</v>
      </c>
      <c r="C100" s="134">
        <f>SUBTOTAL(9,C101:C127)</f>
        <v>166524571.65000004</v>
      </c>
      <c r="D100" s="53">
        <f>C100/$C$99</f>
        <v>0.64095567999496572</v>
      </c>
      <c r="E100" s="52"/>
    </row>
    <row r="101" spans="1:6" x14ac:dyDescent="0.2">
      <c r="A101" s="50">
        <v>5110</v>
      </c>
      <c r="B101" s="47" t="s">
        <v>315</v>
      </c>
      <c r="C101" s="145">
        <f>SUBTOTAL(9,C102:C107)</f>
        <v>102693157.65000001</v>
      </c>
      <c r="D101" s="53">
        <f t="shared" ref="D101:D164" si="0">C101/$C$99</f>
        <v>0.39526756946554176</v>
      </c>
      <c r="E101" s="52"/>
    </row>
    <row r="102" spans="1:6" x14ac:dyDescent="0.2">
      <c r="A102" s="50">
        <v>5111</v>
      </c>
      <c r="B102" s="47" t="s">
        <v>316</v>
      </c>
      <c r="C102" s="134">
        <v>73920771.829999998</v>
      </c>
      <c r="D102" s="53">
        <f t="shared" si="0"/>
        <v>0.28452220657041005</v>
      </c>
      <c r="E102" s="52"/>
      <c r="F102" s="144"/>
    </row>
    <row r="103" spans="1:6" x14ac:dyDescent="0.2">
      <c r="A103" s="50">
        <v>5112</v>
      </c>
      <c r="B103" s="47" t="s">
        <v>317</v>
      </c>
      <c r="C103" s="134">
        <v>2429693.4900000002</v>
      </c>
      <c r="D103" s="53">
        <f t="shared" si="0"/>
        <v>9.3519282327623465E-3</v>
      </c>
      <c r="E103" s="52"/>
    </row>
    <row r="104" spans="1:6" x14ac:dyDescent="0.2">
      <c r="A104" s="50">
        <v>5113</v>
      </c>
      <c r="B104" s="47" t="s">
        <v>318</v>
      </c>
      <c r="C104" s="134">
        <v>2369709.7000000002</v>
      </c>
      <c r="D104" s="53">
        <f t="shared" si="0"/>
        <v>9.1210496871688921E-3</v>
      </c>
      <c r="E104" s="52"/>
    </row>
    <row r="105" spans="1:6" x14ac:dyDescent="0.2">
      <c r="A105" s="50">
        <v>5114</v>
      </c>
      <c r="B105" s="47" t="s">
        <v>319</v>
      </c>
      <c r="C105" s="134">
        <v>7450188.4199999999</v>
      </c>
      <c r="D105" s="53">
        <f t="shared" si="0"/>
        <v>2.8675891716858942E-2</v>
      </c>
      <c r="E105" s="52"/>
    </row>
    <row r="106" spans="1:6" x14ac:dyDescent="0.2">
      <c r="A106" s="50">
        <v>5115</v>
      </c>
      <c r="B106" s="47" t="s">
        <v>320</v>
      </c>
      <c r="C106" s="134">
        <v>16522794.210000001</v>
      </c>
      <c r="D106" s="53">
        <f t="shared" si="0"/>
        <v>6.3596493258341505E-2</v>
      </c>
      <c r="E106" s="52"/>
    </row>
    <row r="107" spans="1:6" x14ac:dyDescent="0.2">
      <c r="A107" s="50">
        <v>5116</v>
      </c>
      <c r="B107" s="47" t="s">
        <v>321</v>
      </c>
      <c r="C107" s="134">
        <v>0</v>
      </c>
      <c r="D107" s="53">
        <f t="shared" si="0"/>
        <v>0</v>
      </c>
      <c r="E107" s="52"/>
    </row>
    <row r="108" spans="1:6" x14ac:dyDescent="0.2">
      <c r="A108" s="50">
        <v>5120</v>
      </c>
      <c r="B108" s="47" t="s">
        <v>322</v>
      </c>
      <c r="C108" s="145">
        <f>SUBTOTAL(9,C109:C117)</f>
        <v>23037687.780000001</v>
      </c>
      <c r="D108" s="53">
        <f t="shared" si="0"/>
        <v>8.8672420473640115E-2</v>
      </c>
      <c r="E108" s="52"/>
    </row>
    <row r="109" spans="1:6" x14ac:dyDescent="0.2">
      <c r="A109" s="50">
        <v>5121</v>
      </c>
      <c r="B109" s="47" t="s">
        <v>323</v>
      </c>
      <c r="C109" s="134">
        <v>1971885.23</v>
      </c>
      <c r="D109" s="53">
        <f t="shared" si="0"/>
        <v>7.5898170819085793E-3</v>
      </c>
      <c r="E109" s="52"/>
    </row>
    <row r="110" spans="1:6" x14ac:dyDescent="0.2">
      <c r="A110" s="50">
        <v>5122</v>
      </c>
      <c r="B110" s="47" t="s">
        <v>324</v>
      </c>
      <c r="C110" s="134">
        <v>354893.24</v>
      </c>
      <c r="D110" s="53">
        <f t="shared" si="0"/>
        <v>1.3659896297341205E-3</v>
      </c>
      <c r="E110" s="52"/>
    </row>
    <row r="111" spans="1:6" x14ac:dyDescent="0.2">
      <c r="A111" s="50">
        <v>5123</v>
      </c>
      <c r="B111" s="47" t="s">
        <v>325</v>
      </c>
      <c r="C111" s="134">
        <v>0</v>
      </c>
      <c r="D111" s="53">
        <f t="shared" si="0"/>
        <v>0</v>
      </c>
      <c r="E111" s="52"/>
    </row>
    <row r="112" spans="1:6" x14ac:dyDescent="0.2">
      <c r="A112" s="50">
        <v>5124</v>
      </c>
      <c r="B112" s="47" t="s">
        <v>326</v>
      </c>
      <c r="C112" s="134">
        <v>3276695.43</v>
      </c>
      <c r="D112" s="53">
        <f t="shared" si="0"/>
        <v>1.2612051943218714E-2</v>
      </c>
      <c r="E112" s="52"/>
    </row>
    <row r="113" spans="1:5" x14ac:dyDescent="0.2">
      <c r="A113" s="50">
        <v>5125</v>
      </c>
      <c r="B113" s="47" t="s">
        <v>327</v>
      </c>
      <c r="C113" s="134">
        <v>502050.89</v>
      </c>
      <c r="D113" s="53">
        <f t="shared" si="0"/>
        <v>1.9324017254845026E-3</v>
      </c>
      <c r="E113" s="52"/>
    </row>
    <row r="114" spans="1:5" x14ac:dyDescent="0.2">
      <c r="A114" s="50">
        <v>5126</v>
      </c>
      <c r="B114" s="47" t="s">
        <v>328</v>
      </c>
      <c r="C114" s="134">
        <v>10358300.630000001</v>
      </c>
      <c r="D114" s="53">
        <f t="shared" si="0"/>
        <v>3.9869261083272281E-2</v>
      </c>
      <c r="E114" s="52"/>
    </row>
    <row r="115" spans="1:5" x14ac:dyDescent="0.2">
      <c r="A115" s="50">
        <v>5127</v>
      </c>
      <c r="B115" s="47" t="s">
        <v>329</v>
      </c>
      <c r="C115" s="134">
        <v>3319970.11</v>
      </c>
      <c r="D115" s="53">
        <f t="shared" si="0"/>
        <v>1.2778616863164954E-2</v>
      </c>
      <c r="E115" s="52"/>
    </row>
    <row r="116" spans="1:5" x14ac:dyDescent="0.2">
      <c r="A116" s="50">
        <v>5128</v>
      </c>
      <c r="B116" s="47" t="s">
        <v>330</v>
      </c>
      <c r="C116" s="134">
        <v>0</v>
      </c>
      <c r="D116" s="53">
        <f t="shared" si="0"/>
        <v>0</v>
      </c>
      <c r="E116" s="52"/>
    </row>
    <row r="117" spans="1:5" x14ac:dyDescent="0.2">
      <c r="A117" s="50">
        <v>5129</v>
      </c>
      <c r="B117" s="47" t="s">
        <v>331</v>
      </c>
      <c r="C117" s="134">
        <v>3253892.25</v>
      </c>
      <c r="D117" s="53">
        <f t="shared" si="0"/>
        <v>1.2524282146856967E-2</v>
      </c>
      <c r="E117" s="52"/>
    </row>
    <row r="118" spans="1:5" x14ac:dyDescent="0.2">
      <c r="A118" s="50">
        <v>5130</v>
      </c>
      <c r="B118" s="47" t="s">
        <v>332</v>
      </c>
      <c r="C118" s="145">
        <f>SUBTOTAL(9,C119:C127)</f>
        <v>40793726.219999999</v>
      </c>
      <c r="D118" s="53">
        <f t="shared" si="0"/>
        <v>0.15701569005578378</v>
      </c>
      <c r="E118" s="52"/>
    </row>
    <row r="119" spans="1:5" x14ac:dyDescent="0.2">
      <c r="A119" s="50">
        <v>5131</v>
      </c>
      <c r="B119" s="47" t="s">
        <v>333</v>
      </c>
      <c r="C119" s="134">
        <v>10510353.93</v>
      </c>
      <c r="D119" s="53">
        <f t="shared" si="0"/>
        <v>4.045451661241916E-2</v>
      </c>
      <c r="E119" s="52"/>
    </row>
    <row r="120" spans="1:5" x14ac:dyDescent="0.2">
      <c r="A120" s="50">
        <v>5132</v>
      </c>
      <c r="B120" s="47" t="s">
        <v>334</v>
      </c>
      <c r="C120" s="134">
        <v>1536120.58</v>
      </c>
      <c r="D120" s="53">
        <f t="shared" si="0"/>
        <v>5.912552130610216E-3</v>
      </c>
      <c r="E120" s="52"/>
    </row>
    <row r="121" spans="1:5" x14ac:dyDescent="0.2">
      <c r="A121" s="50">
        <v>5133</v>
      </c>
      <c r="B121" s="47" t="s">
        <v>335</v>
      </c>
      <c r="C121" s="134">
        <v>11212701.380000001</v>
      </c>
      <c r="D121" s="53">
        <f t="shared" si="0"/>
        <v>4.3157862929103591E-2</v>
      </c>
      <c r="E121" s="52"/>
    </row>
    <row r="122" spans="1:5" x14ac:dyDescent="0.2">
      <c r="A122" s="50">
        <v>5134</v>
      </c>
      <c r="B122" s="47" t="s">
        <v>336</v>
      </c>
      <c r="C122" s="134">
        <v>1951056.35</v>
      </c>
      <c r="D122" s="53">
        <f t="shared" si="0"/>
        <v>7.509646397116228E-3</v>
      </c>
      <c r="E122" s="52"/>
    </row>
    <row r="123" spans="1:5" x14ac:dyDescent="0.2">
      <c r="A123" s="50">
        <v>5135</v>
      </c>
      <c r="B123" s="47" t="s">
        <v>337</v>
      </c>
      <c r="C123" s="134">
        <v>830521.74</v>
      </c>
      <c r="D123" s="53">
        <f t="shared" si="0"/>
        <v>3.1966911629783016E-3</v>
      </c>
      <c r="E123" s="52"/>
    </row>
    <row r="124" spans="1:5" x14ac:dyDescent="0.2">
      <c r="A124" s="50">
        <v>5136</v>
      </c>
      <c r="B124" s="47" t="s">
        <v>338</v>
      </c>
      <c r="C124" s="134">
        <v>1183000.9099999999</v>
      </c>
      <c r="D124" s="53">
        <f t="shared" si="0"/>
        <v>4.5533889995369526E-3</v>
      </c>
      <c r="E124" s="52"/>
    </row>
    <row r="125" spans="1:5" x14ac:dyDescent="0.2">
      <c r="A125" s="50">
        <v>5137</v>
      </c>
      <c r="B125" s="47" t="s">
        <v>339</v>
      </c>
      <c r="C125" s="134">
        <v>93295.039999999994</v>
      </c>
      <c r="D125" s="53">
        <f t="shared" si="0"/>
        <v>3.5909406768534096E-4</v>
      </c>
      <c r="E125" s="52"/>
    </row>
    <row r="126" spans="1:5" x14ac:dyDescent="0.2">
      <c r="A126" s="50">
        <v>5138</v>
      </c>
      <c r="B126" s="47" t="s">
        <v>340</v>
      </c>
      <c r="C126" s="134">
        <v>387158.8</v>
      </c>
      <c r="D126" s="53">
        <f t="shared" si="0"/>
        <v>1.4901802746659994E-3</v>
      </c>
      <c r="E126" s="52"/>
    </row>
    <row r="127" spans="1:5" x14ac:dyDescent="0.2">
      <c r="A127" s="50">
        <v>5139</v>
      </c>
      <c r="B127" s="47" t="s">
        <v>341</v>
      </c>
      <c r="C127" s="134">
        <v>13089517.49</v>
      </c>
      <c r="D127" s="53">
        <f t="shared" si="0"/>
        <v>5.0381757481667996E-2</v>
      </c>
      <c r="E127" s="52"/>
    </row>
    <row r="128" spans="1:5" x14ac:dyDescent="0.2">
      <c r="A128" s="50">
        <v>5200</v>
      </c>
      <c r="B128" s="47" t="s">
        <v>342</v>
      </c>
      <c r="C128" s="145">
        <f>SUBTOTAL(9,C129:C160)</f>
        <v>38413643.310000002</v>
      </c>
      <c r="D128" s="53">
        <f t="shared" si="0"/>
        <v>0.14785471372113337</v>
      </c>
      <c r="E128" s="52"/>
    </row>
    <row r="129" spans="1:5" x14ac:dyDescent="0.2">
      <c r="A129" s="50">
        <v>5210</v>
      </c>
      <c r="B129" s="47" t="s">
        <v>343</v>
      </c>
      <c r="C129" s="145">
        <f>SUBTOTAL(9,C130:C131)</f>
        <v>0</v>
      </c>
      <c r="D129" s="53">
        <f t="shared" si="0"/>
        <v>0</v>
      </c>
      <c r="E129" s="52"/>
    </row>
    <row r="130" spans="1:5" x14ac:dyDescent="0.2">
      <c r="A130" s="50">
        <v>5211</v>
      </c>
      <c r="B130" s="47" t="s">
        <v>344</v>
      </c>
      <c r="C130" s="134">
        <v>0</v>
      </c>
      <c r="D130" s="53">
        <f t="shared" si="0"/>
        <v>0</v>
      </c>
      <c r="E130" s="52"/>
    </row>
    <row r="131" spans="1:5" x14ac:dyDescent="0.2">
      <c r="A131" s="50">
        <v>5212</v>
      </c>
      <c r="B131" s="47" t="s">
        <v>345</v>
      </c>
      <c r="C131" s="134">
        <v>0</v>
      </c>
      <c r="D131" s="53">
        <f t="shared" si="0"/>
        <v>0</v>
      </c>
      <c r="E131" s="52"/>
    </row>
    <row r="132" spans="1:5" x14ac:dyDescent="0.2">
      <c r="A132" s="50">
        <v>5220</v>
      </c>
      <c r="B132" s="47" t="s">
        <v>346</v>
      </c>
      <c r="C132" s="145">
        <f>SUBTOTAL(9,C133:C134)</f>
        <v>11628936.050000001</v>
      </c>
      <c r="D132" s="53">
        <f t="shared" si="0"/>
        <v>4.4759956682018702E-2</v>
      </c>
      <c r="E132" s="52"/>
    </row>
    <row r="133" spans="1:5" x14ac:dyDescent="0.2">
      <c r="A133" s="50">
        <v>5221</v>
      </c>
      <c r="B133" s="47" t="s">
        <v>347</v>
      </c>
      <c r="C133" s="134">
        <v>11628936.050000001</v>
      </c>
      <c r="D133" s="53">
        <f t="shared" si="0"/>
        <v>4.4759956682018702E-2</v>
      </c>
      <c r="E133" s="52"/>
    </row>
    <row r="134" spans="1:5" x14ac:dyDescent="0.2">
      <c r="A134" s="50">
        <v>5222</v>
      </c>
      <c r="B134" s="47" t="s">
        <v>348</v>
      </c>
      <c r="C134" s="134">
        <v>0</v>
      </c>
      <c r="D134" s="53">
        <f t="shared" si="0"/>
        <v>0</v>
      </c>
      <c r="E134" s="52"/>
    </row>
    <row r="135" spans="1:5" x14ac:dyDescent="0.2">
      <c r="A135" s="50">
        <v>5230</v>
      </c>
      <c r="B135" s="47" t="s">
        <v>293</v>
      </c>
      <c r="C135" s="145">
        <f>SUBTOTAL(9,C136:C137)</f>
        <v>1079260.6200000001</v>
      </c>
      <c r="D135" s="53">
        <f t="shared" si="0"/>
        <v>4.1540910012837036E-3</v>
      </c>
      <c r="E135" s="52"/>
    </row>
    <row r="136" spans="1:5" x14ac:dyDescent="0.2">
      <c r="A136" s="50">
        <v>5231</v>
      </c>
      <c r="B136" s="47" t="s">
        <v>349</v>
      </c>
      <c r="C136" s="134">
        <v>1079260.6200000001</v>
      </c>
      <c r="D136" s="53">
        <f t="shared" si="0"/>
        <v>4.1540910012837036E-3</v>
      </c>
      <c r="E136" s="52"/>
    </row>
    <row r="137" spans="1:5" x14ac:dyDescent="0.2">
      <c r="A137" s="50">
        <v>5232</v>
      </c>
      <c r="B137" s="47" t="s">
        <v>350</v>
      </c>
      <c r="C137" s="134">
        <v>0</v>
      </c>
      <c r="D137" s="53">
        <f t="shared" si="0"/>
        <v>0</v>
      </c>
      <c r="E137" s="52"/>
    </row>
    <row r="138" spans="1:5" x14ac:dyDescent="0.2">
      <c r="A138" s="50">
        <v>5240</v>
      </c>
      <c r="B138" s="47" t="s">
        <v>294</v>
      </c>
      <c r="C138" s="145">
        <f>SUBTOTAL(9,C139:C142)</f>
        <v>20888379.140000001</v>
      </c>
      <c r="D138" s="53">
        <f t="shared" si="0"/>
        <v>8.0399697912517373E-2</v>
      </c>
      <c r="E138" s="52"/>
    </row>
    <row r="139" spans="1:5" x14ac:dyDescent="0.2">
      <c r="A139" s="50">
        <v>5241</v>
      </c>
      <c r="B139" s="47" t="s">
        <v>351</v>
      </c>
      <c r="C139" s="134">
        <v>15568511.140000001</v>
      </c>
      <c r="D139" s="53">
        <f t="shared" si="0"/>
        <v>5.9923442801108673E-2</v>
      </c>
      <c r="E139" s="52"/>
    </row>
    <row r="140" spans="1:5" x14ac:dyDescent="0.2">
      <c r="A140" s="50">
        <v>5242</v>
      </c>
      <c r="B140" s="47" t="s">
        <v>352</v>
      </c>
      <c r="C140" s="145">
        <v>5126460</v>
      </c>
      <c r="D140" s="53">
        <f t="shared" si="0"/>
        <v>1.973182469535565E-2</v>
      </c>
      <c r="E140" s="52"/>
    </row>
    <row r="141" spans="1:5" x14ac:dyDescent="0.2">
      <c r="A141" s="50">
        <v>5243</v>
      </c>
      <c r="B141" s="47" t="s">
        <v>353</v>
      </c>
      <c r="C141" s="134">
        <v>193408</v>
      </c>
      <c r="D141" s="53">
        <f t="shared" si="0"/>
        <v>7.4443041605305532E-4</v>
      </c>
      <c r="E141" s="52"/>
    </row>
    <row r="142" spans="1:5" x14ac:dyDescent="0.2">
      <c r="A142" s="50">
        <v>5244</v>
      </c>
      <c r="B142" s="47" t="s">
        <v>354</v>
      </c>
      <c r="C142" s="134">
        <v>0</v>
      </c>
      <c r="D142" s="53">
        <f t="shared" si="0"/>
        <v>0</v>
      </c>
      <c r="E142" s="52"/>
    </row>
    <row r="143" spans="1:5" x14ac:dyDescent="0.2">
      <c r="A143" s="50">
        <v>5250</v>
      </c>
      <c r="B143" s="47" t="s">
        <v>295</v>
      </c>
      <c r="C143" s="145">
        <f>SUBTOTAL(9,C144:C145)</f>
        <v>4762067.5</v>
      </c>
      <c r="D143" s="53">
        <f t="shared" si="0"/>
        <v>1.8329272265354756E-2</v>
      </c>
      <c r="E143" s="52"/>
    </row>
    <row r="144" spans="1:5" x14ac:dyDescent="0.2">
      <c r="A144" s="50">
        <v>5251</v>
      </c>
      <c r="B144" s="47" t="s">
        <v>355</v>
      </c>
      <c r="C144" s="134">
        <v>128214</v>
      </c>
      <c r="D144" s="53">
        <f t="shared" si="0"/>
        <v>4.9349769070476104E-4</v>
      </c>
      <c r="E144" s="52"/>
    </row>
    <row r="145" spans="1:5" x14ac:dyDescent="0.2">
      <c r="A145" s="50">
        <v>5252</v>
      </c>
      <c r="B145" s="47" t="s">
        <v>356</v>
      </c>
      <c r="C145" s="134">
        <v>4633853.5</v>
      </c>
      <c r="D145" s="53">
        <f t="shared" si="0"/>
        <v>1.7835774574649996E-2</v>
      </c>
      <c r="E145" s="52"/>
    </row>
    <row r="146" spans="1:5" x14ac:dyDescent="0.2">
      <c r="A146" s="50">
        <v>5259</v>
      </c>
      <c r="B146" s="47" t="s">
        <v>357</v>
      </c>
      <c r="C146" s="134">
        <v>0</v>
      </c>
      <c r="D146" s="53">
        <f t="shared" si="0"/>
        <v>0</v>
      </c>
      <c r="E146" s="52"/>
    </row>
    <row r="147" spans="1:5" x14ac:dyDescent="0.2">
      <c r="A147" s="50">
        <v>5260</v>
      </c>
      <c r="B147" s="47" t="s">
        <v>358</v>
      </c>
      <c r="C147" s="134">
        <v>0</v>
      </c>
      <c r="D147" s="53">
        <f t="shared" si="0"/>
        <v>0</v>
      </c>
      <c r="E147" s="52"/>
    </row>
    <row r="148" spans="1:5" x14ac:dyDescent="0.2">
      <c r="A148" s="50">
        <v>5261</v>
      </c>
      <c r="B148" s="47" t="s">
        <v>359</v>
      </c>
      <c r="C148" s="134">
        <v>0</v>
      </c>
      <c r="D148" s="53">
        <f t="shared" si="0"/>
        <v>0</v>
      </c>
      <c r="E148" s="52"/>
    </row>
    <row r="149" spans="1:5" x14ac:dyDescent="0.2">
      <c r="A149" s="50">
        <v>5262</v>
      </c>
      <c r="B149" s="47" t="s">
        <v>360</v>
      </c>
      <c r="C149" s="134">
        <v>0</v>
      </c>
      <c r="D149" s="53">
        <f t="shared" si="0"/>
        <v>0</v>
      </c>
      <c r="E149" s="52"/>
    </row>
    <row r="150" spans="1:5" x14ac:dyDescent="0.2">
      <c r="A150" s="50">
        <v>5270</v>
      </c>
      <c r="B150" s="47" t="s">
        <v>361</v>
      </c>
      <c r="C150" s="134">
        <v>0</v>
      </c>
      <c r="D150" s="53">
        <f t="shared" si="0"/>
        <v>0</v>
      </c>
      <c r="E150" s="52"/>
    </row>
    <row r="151" spans="1:5" x14ac:dyDescent="0.2">
      <c r="A151" s="50">
        <v>5271</v>
      </c>
      <c r="B151" s="47" t="s">
        <v>362</v>
      </c>
      <c r="C151" s="134">
        <v>0</v>
      </c>
      <c r="D151" s="53">
        <f t="shared" si="0"/>
        <v>0</v>
      </c>
      <c r="E151" s="52"/>
    </row>
    <row r="152" spans="1:5" x14ac:dyDescent="0.2">
      <c r="A152" s="50">
        <v>5280</v>
      </c>
      <c r="B152" s="47" t="s">
        <v>363</v>
      </c>
      <c r="C152" s="134">
        <v>0</v>
      </c>
      <c r="D152" s="53">
        <f t="shared" si="0"/>
        <v>0</v>
      </c>
      <c r="E152" s="52"/>
    </row>
    <row r="153" spans="1:5" x14ac:dyDescent="0.2">
      <c r="A153" s="50">
        <v>5281</v>
      </c>
      <c r="B153" s="47" t="s">
        <v>364</v>
      </c>
      <c r="C153" s="134">
        <v>0</v>
      </c>
      <c r="D153" s="53">
        <f t="shared" si="0"/>
        <v>0</v>
      </c>
      <c r="E153" s="52"/>
    </row>
    <row r="154" spans="1:5" x14ac:dyDescent="0.2">
      <c r="A154" s="50">
        <v>5282</v>
      </c>
      <c r="B154" s="47" t="s">
        <v>365</v>
      </c>
      <c r="C154" s="134">
        <v>0</v>
      </c>
      <c r="D154" s="53">
        <f t="shared" si="0"/>
        <v>0</v>
      </c>
      <c r="E154" s="52"/>
    </row>
    <row r="155" spans="1:5" x14ac:dyDescent="0.2">
      <c r="A155" s="50">
        <v>5283</v>
      </c>
      <c r="B155" s="47" t="s">
        <v>366</v>
      </c>
      <c r="C155" s="134">
        <v>0</v>
      </c>
      <c r="D155" s="53">
        <f t="shared" si="0"/>
        <v>0</v>
      </c>
      <c r="E155" s="52"/>
    </row>
    <row r="156" spans="1:5" x14ac:dyDescent="0.2">
      <c r="A156" s="50">
        <v>5284</v>
      </c>
      <c r="B156" s="47" t="s">
        <v>367</v>
      </c>
      <c r="C156" s="134">
        <v>0</v>
      </c>
      <c r="D156" s="53">
        <f t="shared" si="0"/>
        <v>0</v>
      </c>
      <c r="E156" s="52"/>
    </row>
    <row r="157" spans="1:5" x14ac:dyDescent="0.2">
      <c r="A157" s="50">
        <v>5285</v>
      </c>
      <c r="B157" s="47" t="s">
        <v>368</v>
      </c>
      <c r="C157" s="134">
        <v>0</v>
      </c>
      <c r="D157" s="53">
        <f t="shared" si="0"/>
        <v>0</v>
      </c>
      <c r="E157" s="52"/>
    </row>
    <row r="158" spans="1:5" x14ac:dyDescent="0.2">
      <c r="A158" s="50">
        <v>5290</v>
      </c>
      <c r="B158" s="47" t="s">
        <v>369</v>
      </c>
      <c r="C158" s="145">
        <f>SUBTOTAL(9,C159:C160)</f>
        <v>55000</v>
      </c>
      <c r="D158" s="53">
        <f t="shared" si="0"/>
        <v>2.1169585995883334E-4</v>
      </c>
      <c r="E158" s="52"/>
    </row>
    <row r="159" spans="1:5" x14ac:dyDescent="0.2">
      <c r="A159" s="50">
        <v>5291</v>
      </c>
      <c r="B159" s="47" t="s">
        <v>370</v>
      </c>
      <c r="C159" s="134">
        <v>0</v>
      </c>
      <c r="D159" s="53">
        <f t="shared" si="0"/>
        <v>0</v>
      </c>
      <c r="E159" s="52"/>
    </row>
    <row r="160" spans="1:5" x14ac:dyDescent="0.2">
      <c r="A160" s="50">
        <v>5292</v>
      </c>
      <c r="B160" s="47" t="s">
        <v>371</v>
      </c>
      <c r="C160" s="134">
        <v>55000</v>
      </c>
      <c r="D160" s="53">
        <f t="shared" si="0"/>
        <v>2.1169585995883334E-4</v>
      </c>
      <c r="E160" s="52"/>
    </row>
    <row r="161" spans="1:5" x14ac:dyDescent="0.2">
      <c r="A161" s="50">
        <v>5300</v>
      </c>
      <c r="B161" s="47" t="s">
        <v>372</v>
      </c>
      <c r="C161" s="145">
        <f>SUBTOTAL(9,C162:C163)</f>
        <v>0</v>
      </c>
      <c r="D161" s="53">
        <f t="shared" si="0"/>
        <v>0</v>
      </c>
      <c r="E161" s="52"/>
    </row>
    <row r="162" spans="1:5" x14ac:dyDescent="0.2">
      <c r="A162" s="50">
        <v>5310</v>
      </c>
      <c r="B162" s="47" t="s">
        <v>288</v>
      </c>
      <c r="C162" s="134">
        <v>0</v>
      </c>
      <c r="D162" s="53">
        <f t="shared" si="0"/>
        <v>0</v>
      </c>
      <c r="E162" s="52"/>
    </row>
    <row r="163" spans="1:5" x14ac:dyDescent="0.2">
      <c r="A163" s="50">
        <v>5311</v>
      </c>
      <c r="B163" s="47" t="s">
        <v>373</v>
      </c>
      <c r="C163" s="134">
        <v>0</v>
      </c>
      <c r="D163" s="53">
        <f t="shared" si="0"/>
        <v>0</v>
      </c>
      <c r="E163" s="52"/>
    </row>
    <row r="164" spans="1:5" x14ac:dyDescent="0.2">
      <c r="A164" s="50">
        <v>5312</v>
      </c>
      <c r="B164" s="47" t="s">
        <v>374</v>
      </c>
      <c r="C164" s="134">
        <v>0</v>
      </c>
      <c r="D164" s="53">
        <f t="shared" si="0"/>
        <v>0</v>
      </c>
      <c r="E164" s="52"/>
    </row>
    <row r="165" spans="1:5" x14ac:dyDescent="0.2">
      <c r="A165" s="50">
        <v>5320</v>
      </c>
      <c r="B165" s="47" t="s">
        <v>289</v>
      </c>
      <c r="C165" s="145">
        <f>SUBTOTAL(9,C166:C167)</f>
        <v>0</v>
      </c>
      <c r="D165" s="53">
        <f t="shared" ref="D165:D220" si="1">C165/$C$99</f>
        <v>0</v>
      </c>
      <c r="E165" s="52"/>
    </row>
    <row r="166" spans="1:5" x14ac:dyDescent="0.2">
      <c r="A166" s="50">
        <v>5321</v>
      </c>
      <c r="B166" s="47" t="s">
        <v>375</v>
      </c>
      <c r="C166" s="134">
        <v>0</v>
      </c>
      <c r="D166" s="53">
        <f t="shared" si="1"/>
        <v>0</v>
      </c>
      <c r="E166" s="52"/>
    </row>
    <row r="167" spans="1:5" x14ac:dyDescent="0.2">
      <c r="A167" s="50">
        <v>5322</v>
      </c>
      <c r="B167" s="47" t="s">
        <v>376</v>
      </c>
      <c r="C167" s="134">
        <v>0</v>
      </c>
      <c r="D167" s="53">
        <f t="shared" si="1"/>
        <v>0</v>
      </c>
      <c r="E167" s="52"/>
    </row>
    <row r="168" spans="1:5" x14ac:dyDescent="0.2">
      <c r="A168" s="50">
        <v>5330</v>
      </c>
      <c r="B168" s="47" t="s">
        <v>290</v>
      </c>
      <c r="C168" s="145">
        <f>SUBTOTAL(9,C169:C170)</f>
        <v>2822641.71</v>
      </c>
      <c r="D168" s="53">
        <f t="shared" si="1"/>
        <v>1.0864392075529489E-2</v>
      </c>
      <c r="E168" s="52"/>
    </row>
    <row r="169" spans="1:5" x14ac:dyDescent="0.2">
      <c r="A169" s="50">
        <v>5331</v>
      </c>
      <c r="B169" s="47" t="s">
        <v>377</v>
      </c>
      <c r="C169" s="134">
        <v>2822641.71</v>
      </c>
      <c r="D169" s="53">
        <f t="shared" si="1"/>
        <v>1.0864392075529489E-2</v>
      </c>
      <c r="E169" s="52"/>
    </row>
    <row r="170" spans="1:5" x14ac:dyDescent="0.2">
      <c r="A170" s="50">
        <v>5332</v>
      </c>
      <c r="B170" s="47" t="s">
        <v>378</v>
      </c>
      <c r="C170" s="134">
        <v>0</v>
      </c>
      <c r="D170" s="53">
        <f t="shared" si="1"/>
        <v>0</v>
      </c>
      <c r="E170" s="52"/>
    </row>
    <row r="171" spans="1:5" x14ac:dyDescent="0.2">
      <c r="A171" s="50">
        <v>5400</v>
      </c>
      <c r="B171" s="47" t="s">
        <v>379</v>
      </c>
      <c r="C171" s="145">
        <f>SUBTOTAL(9,C172:C173)</f>
        <v>709913.75</v>
      </c>
      <c r="D171" s="53">
        <f t="shared" si="1"/>
        <v>2.732469123688186E-3</v>
      </c>
      <c r="E171" s="52"/>
    </row>
    <row r="172" spans="1:5" x14ac:dyDescent="0.2">
      <c r="A172" s="50">
        <v>5410</v>
      </c>
      <c r="B172" s="47" t="s">
        <v>380</v>
      </c>
      <c r="C172" s="145">
        <f>SUBTOTAL(9,C173:C174)</f>
        <v>709913.75</v>
      </c>
      <c r="D172" s="53">
        <f t="shared" si="1"/>
        <v>2.732469123688186E-3</v>
      </c>
      <c r="E172" s="52"/>
    </row>
    <row r="173" spans="1:5" x14ac:dyDescent="0.2">
      <c r="A173" s="50">
        <v>5411</v>
      </c>
      <c r="B173" s="47" t="s">
        <v>381</v>
      </c>
      <c r="C173" s="134">
        <v>709913.75</v>
      </c>
      <c r="D173" s="53">
        <f t="shared" si="1"/>
        <v>2.732469123688186E-3</v>
      </c>
      <c r="E173" s="52"/>
    </row>
    <row r="174" spans="1:5" x14ac:dyDescent="0.2">
      <c r="A174" s="50">
        <v>5412</v>
      </c>
      <c r="B174" s="47" t="s">
        <v>382</v>
      </c>
      <c r="C174" s="134">
        <v>0</v>
      </c>
      <c r="D174" s="53">
        <f t="shared" si="1"/>
        <v>0</v>
      </c>
      <c r="E174" s="52"/>
    </row>
    <row r="175" spans="1:5" x14ac:dyDescent="0.2">
      <c r="A175" s="50">
        <v>5420</v>
      </c>
      <c r="B175" s="47" t="s">
        <v>383</v>
      </c>
      <c r="C175" s="134">
        <v>0</v>
      </c>
      <c r="D175" s="53">
        <f t="shared" si="1"/>
        <v>0</v>
      </c>
      <c r="E175" s="52"/>
    </row>
    <row r="176" spans="1:5" x14ac:dyDescent="0.2">
      <c r="A176" s="50">
        <v>5421</v>
      </c>
      <c r="B176" s="47" t="s">
        <v>384</v>
      </c>
      <c r="C176" s="134">
        <v>0</v>
      </c>
      <c r="D176" s="53">
        <f t="shared" si="1"/>
        <v>0</v>
      </c>
      <c r="E176" s="52"/>
    </row>
    <row r="177" spans="1:5" x14ac:dyDescent="0.2">
      <c r="A177" s="50">
        <v>5422</v>
      </c>
      <c r="B177" s="47" t="s">
        <v>385</v>
      </c>
      <c r="C177" s="134">
        <v>0</v>
      </c>
      <c r="D177" s="53">
        <f t="shared" si="1"/>
        <v>0</v>
      </c>
      <c r="E177" s="52"/>
    </row>
    <row r="178" spans="1:5" x14ac:dyDescent="0.2">
      <c r="A178" s="50">
        <v>5430</v>
      </c>
      <c r="B178" s="47" t="s">
        <v>386</v>
      </c>
      <c r="C178" s="134">
        <v>0</v>
      </c>
      <c r="D178" s="53">
        <f t="shared" si="1"/>
        <v>0</v>
      </c>
      <c r="E178" s="52"/>
    </row>
    <row r="179" spans="1:5" x14ac:dyDescent="0.2">
      <c r="A179" s="50">
        <v>5431</v>
      </c>
      <c r="B179" s="47" t="s">
        <v>387</v>
      </c>
      <c r="C179" s="134">
        <v>0</v>
      </c>
      <c r="D179" s="53">
        <f t="shared" si="1"/>
        <v>0</v>
      </c>
      <c r="E179" s="52"/>
    </row>
    <row r="180" spans="1:5" x14ac:dyDescent="0.2">
      <c r="A180" s="50">
        <v>5432</v>
      </c>
      <c r="B180" s="47" t="s">
        <v>388</v>
      </c>
      <c r="C180" s="134">
        <v>0</v>
      </c>
      <c r="D180" s="53">
        <f t="shared" si="1"/>
        <v>0</v>
      </c>
      <c r="E180" s="52"/>
    </row>
    <row r="181" spans="1:5" x14ac:dyDescent="0.2">
      <c r="A181" s="50">
        <v>5440</v>
      </c>
      <c r="B181" s="47" t="s">
        <v>389</v>
      </c>
      <c r="C181" s="134">
        <v>0</v>
      </c>
      <c r="D181" s="53">
        <f t="shared" si="1"/>
        <v>0</v>
      </c>
      <c r="E181" s="52"/>
    </row>
    <row r="182" spans="1:5" x14ac:dyDescent="0.2">
      <c r="A182" s="50">
        <v>5441</v>
      </c>
      <c r="B182" s="47" t="s">
        <v>389</v>
      </c>
      <c r="C182" s="134">
        <v>0</v>
      </c>
      <c r="D182" s="53">
        <f t="shared" si="1"/>
        <v>0</v>
      </c>
      <c r="E182" s="52"/>
    </row>
    <row r="183" spans="1:5" x14ac:dyDescent="0.2">
      <c r="A183" s="50">
        <v>5450</v>
      </c>
      <c r="B183" s="47" t="s">
        <v>390</v>
      </c>
      <c r="C183" s="134">
        <v>0</v>
      </c>
      <c r="D183" s="53">
        <f t="shared" si="1"/>
        <v>0</v>
      </c>
      <c r="E183" s="52"/>
    </row>
    <row r="184" spans="1:5" x14ac:dyDescent="0.2">
      <c r="A184" s="50">
        <v>5451</v>
      </c>
      <c r="B184" s="47" t="s">
        <v>391</v>
      </c>
      <c r="C184" s="134">
        <v>0</v>
      </c>
      <c r="D184" s="53">
        <f t="shared" si="1"/>
        <v>0</v>
      </c>
      <c r="E184" s="52"/>
    </row>
    <row r="185" spans="1:5" x14ac:dyDescent="0.2">
      <c r="A185" s="50">
        <v>5452</v>
      </c>
      <c r="B185" s="47" t="s">
        <v>392</v>
      </c>
      <c r="C185" s="134">
        <v>0</v>
      </c>
      <c r="D185" s="53">
        <f t="shared" si="1"/>
        <v>0</v>
      </c>
      <c r="E185" s="52"/>
    </row>
    <row r="186" spans="1:5" x14ac:dyDescent="0.2">
      <c r="A186" s="50">
        <v>5500</v>
      </c>
      <c r="B186" s="47" t="s">
        <v>393</v>
      </c>
      <c r="C186" s="145">
        <f>SUBTOTAL(9,C187:C188)</f>
        <v>0</v>
      </c>
      <c r="D186" s="53">
        <f t="shared" si="1"/>
        <v>0</v>
      </c>
      <c r="E186" s="52"/>
    </row>
    <row r="187" spans="1:5" x14ac:dyDescent="0.2">
      <c r="A187" s="50">
        <v>5510</v>
      </c>
      <c r="B187" s="47" t="s">
        <v>394</v>
      </c>
      <c r="C187" s="145">
        <f>SUBTOTAL(9,C188:C199)</f>
        <v>80510.84</v>
      </c>
      <c r="D187" s="53">
        <f t="shared" si="1"/>
        <v>3.0988748199650977E-4</v>
      </c>
      <c r="E187" s="52"/>
    </row>
    <row r="188" spans="1:5" x14ac:dyDescent="0.2">
      <c r="A188" s="50">
        <v>5511</v>
      </c>
      <c r="B188" s="47" t="s">
        <v>395</v>
      </c>
      <c r="C188" s="134">
        <v>0</v>
      </c>
      <c r="D188" s="53">
        <f t="shared" si="1"/>
        <v>0</v>
      </c>
      <c r="E188" s="52"/>
    </row>
    <row r="189" spans="1:5" x14ac:dyDescent="0.2">
      <c r="A189" s="50">
        <v>5512</v>
      </c>
      <c r="B189" s="47" t="s">
        <v>396</v>
      </c>
      <c r="C189" s="134">
        <v>0</v>
      </c>
      <c r="D189" s="53">
        <f t="shared" si="1"/>
        <v>0</v>
      </c>
      <c r="E189" s="52"/>
    </row>
    <row r="190" spans="1:5" x14ac:dyDescent="0.2">
      <c r="A190" s="50">
        <v>5513</v>
      </c>
      <c r="B190" s="47" t="s">
        <v>397</v>
      </c>
      <c r="C190" s="134">
        <v>0</v>
      </c>
      <c r="D190" s="53">
        <f t="shared" si="1"/>
        <v>0</v>
      </c>
      <c r="E190" s="52"/>
    </row>
    <row r="191" spans="1:5" x14ac:dyDescent="0.2">
      <c r="A191" s="50">
        <v>5514</v>
      </c>
      <c r="B191" s="47" t="s">
        <v>398</v>
      </c>
      <c r="C191" s="134">
        <v>0</v>
      </c>
      <c r="D191" s="53">
        <f t="shared" si="1"/>
        <v>0</v>
      </c>
      <c r="E191" s="52"/>
    </row>
    <row r="192" spans="1:5" x14ac:dyDescent="0.2">
      <c r="A192" s="50">
        <v>5515</v>
      </c>
      <c r="B192" s="47" t="s">
        <v>399</v>
      </c>
      <c r="C192" s="134">
        <v>0</v>
      </c>
      <c r="D192" s="53">
        <f t="shared" si="1"/>
        <v>0</v>
      </c>
      <c r="E192" s="52"/>
    </row>
    <row r="193" spans="1:5" x14ac:dyDescent="0.2">
      <c r="A193" s="50">
        <v>5516</v>
      </c>
      <c r="B193" s="47" t="s">
        <v>400</v>
      </c>
      <c r="C193" s="134">
        <v>0</v>
      </c>
      <c r="D193" s="53">
        <f t="shared" si="1"/>
        <v>0</v>
      </c>
      <c r="E193" s="52"/>
    </row>
    <row r="194" spans="1:5" x14ac:dyDescent="0.2">
      <c r="A194" s="50">
        <v>5517</v>
      </c>
      <c r="B194" s="47" t="s">
        <v>401</v>
      </c>
      <c r="C194" s="134">
        <v>0</v>
      </c>
      <c r="D194" s="53">
        <f t="shared" si="1"/>
        <v>0</v>
      </c>
      <c r="E194" s="52"/>
    </row>
    <row r="195" spans="1:5" x14ac:dyDescent="0.2">
      <c r="A195" s="50">
        <v>5518</v>
      </c>
      <c r="B195" s="47" t="s">
        <v>73</v>
      </c>
      <c r="C195" s="134">
        <v>80510.84</v>
      </c>
      <c r="D195" s="53">
        <f t="shared" si="1"/>
        <v>3.0988748199650977E-4</v>
      </c>
      <c r="E195" s="52"/>
    </row>
    <row r="196" spans="1:5" x14ac:dyDescent="0.2">
      <c r="A196" s="50">
        <v>5520</v>
      </c>
      <c r="B196" s="47" t="s">
        <v>72</v>
      </c>
      <c r="C196" s="134">
        <v>0</v>
      </c>
      <c r="D196" s="53">
        <f t="shared" si="1"/>
        <v>0</v>
      </c>
      <c r="E196" s="52"/>
    </row>
    <row r="197" spans="1:5" x14ac:dyDescent="0.2">
      <c r="A197" s="50">
        <v>5521</v>
      </c>
      <c r="B197" s="47" t="s">
        <v>402</v>
      </c>
      <c r="C197" s="134">
        <v>0</v>
      </c>
      <c r="D197" s="53">
        <f t="shared" si="1"/>
        <v>0</v>
      </c>
      <c r="E197" s="52"/>
    </row>
    <row r="198" spans="1:5" x14ac:dyDescent="0.2">
      <c r="A198" s="50">
        <v>5522</v>
      </c>
      <c r="B198" s="47" t="s">
        <v>403</v>
      </c>
      <c r="C198" s="134">
        <v>0</v>
      </c>
      <c r="D198" s="53">
        <f t="shared" si="1"/>
        <v>0</v>
      </c>
      <c r="E198" s="52"/>
    </row>
    <row r="199" spans="1:5" x14ac:dyDescent="0.2">
      <c r="A199" s="50">
        <v>5530</v>
      </c>
      <c r="B199" s="47" t="s">
        <v>404</v>
      </c>
      <c r="C199" s="134">
        <v>0</v>
      </c>
      <c r="D199" s="53">
        <f t="shared" si="1"/>
        <v>0</v>
      </c>
      <c r="E199" s="52"/>
    </row>
    <row r="200" spans="1:5" x14ac:dyDescent="0.2">
      <c r="A200" s="50">
        <v>5531</v>
      </c>
      <c r="B200" s="47" t="s">
        <v>405</v>
      </c>
      <c r="C200" s="134">
        <v>0</v>
      </c>
      <c r="D200" s="53">
        <f t="shared" si="1"/>
        <v>0</v>
      </c>
      <c r="E200" s="52"/>
    </row>
    <row r="201" spans="1:5" x14ac:dyDescent="0.2">
      <c r="A201" s="50">
        <v>5532</v>
      </c>
      <c r="B201" s="47" t="s">
        <v>406</v>
      </c>
      <c r="C201" s="134">
        <v>0</v>
      </c>
      <c r="D201" s="53">
        <f t="shared" si="1"/>
        <v>0</v>
      </c>
      <c r="E201" s="52"/>
    </row>
    <row r="202" spans="1:5" x14ac:dyDescent="0.2">
      <c r="A202" s="50">
        <v>5533</v>
      </c>
      <c r="B202" s="47" t="s">
        <v>407</v>
      </c>
      <c r="C202" s="134">
        <v>0</v>
      </c>
      <c r="D202" s="53">
        <f t="shared" si="1"/>
        <v>0</v>
      </c>
      <c r="E202" s="52"/>
    </row>
    <row r="203" spans="1:5" x14ac:dyDescent="0.2">
      <c r="A203" s="50">
        <v>5534</v>
      </c>
      <c r="B203" s="47" t="s">
        <v>408</v>
      </c>
      <c r="C203" s="134">
        <v>0</v>
      </c>
      <c r="D203" s="53">
        <f t="shared" si="1"/>
        <v>0</v>
      </c>
      <c r="E203" s="52"/>
    </row>
    <row r="204" spans="1:5" x14ac:dyDescent="0.2">
      <c r="A204" s="50">
        <v>5535</v>
      </c>
      <c r="B204" s="47" t="s">
        <v>409</v>
      </c>
      <c r="C204" s="134">
        <v>0</v>
      </c>
      <c r="D204" s="53">
        <f t="shared" si="1"/>
        <v>0</v>
      </c>
      <c r="E204" s="52"/>
    </row>
    <row r="205" spans="1:5" x14ac:dyDescent="0.2">
      <c r="A205" s="50">
        <v>5540</v>
      </c>
      <c r="B205" s="47" t="s">
        <v>410</v>
      </c>
      <c r="C205" s="134">
        <v>0</v>
      </c>
      <c r="D205" s="53">
        <f t="shared" si="1"/>
        <v>0</v>
      </c>
      <c r="E205" s="52"/>
    </row>
    <row r="206" spans="1:5" x14ac:dyDescent="0.2">
      <c r="A206" s="50">
        <v>5541</v>
      </c>
      <c r="B206" s="47" t="s">
        <v>410</v>
      </c>
      <c r="C206" s="134">
        <v>0</v>
      </c>
      <c r="D206" s="53">
        <f t="shared" si="1"/>
        <v>0</v>
      </c>
      <c r="E206" s="52"/>
    </row>
    <row r="207" spans="1:5" x14ac:dyDescent="0.2">
      <c r="A207" s="50">
        <v>5550</v>
      </c>
      <c r="B207" s="47" t="s">
        <v>411</v>
      </c>
      <c r="C207" s="134">
        <v>0</v>
      </c>
      <c r="D207" s="53">
        <f t="shared" si="1"/>
        <v>0</v>
      </c>
      <c r="E207" s="52"/>
    </row>
    <row r="208" spans="1:5" x14ac:dyDescent="0.2">
      <c r="A208" s="50">
        <v>5551</v>
      </c>
      <c r="B208" s="47" t="s">
        <v>411</v>
      </c>
      <c r="C208" s="134">
        <v>0</v>
      </c>
      <c r="D208" s="53">
        <f t="shared" si="1"/>
        <v>0</v>
      </c>
      <c r="E208" s="52"/>
    </row>
    <row r="209" spans="1:5" x14ac:dyDescent="0.2">
      <c r="A209" s="50">
        <v>5590</v>
      </c>
      <c r="B209" s="47" t="s">
        <v>412</v>
      </c>
      <c r="C209" s="134">
        <v>0</v>
      </c>
      <c r="D209" s="53">
        <f t="shared" si="1"/>
        <v>0</v>
      </c>
      <c r="E209" s="52"/>
    </row>
    <row r="210" spans="1:5" x14ac:dyDescent="0.2">
      <c r="A210" s="50">
        <v>5591</v>
      </c>
      <c r="B210" s="47" t="s">
        <v>413</v>
      </c>
      <c r="C210" s="134">
        <v>0</v>
      </c>
      <c r="D210" s="53">
        <f t="shared" si="1"/>
        <v>0</v>
      </c>
      <c r="E210" s="52"/>
    </row>
    <row r="211" spans="1:5" x14ac:dyDescent="0.2">
      <c r="A211" s="50">
        <v>5592</v>
      </c>
      <c r="B211" s="47" t="s">
        <v>414</v>
      </c>
      <c r="C211" s="134">
        <v>0</v>
      </c>
      <c r="D211" s="53">
        <f t="shared" si="1"/>
        <v>0</v>
      </c>
      <c r="E211" s="52"/>
    </row>
    <row r="212" spans="1:5" x14ac:dyDescent="0.2">
      <c r="A212" s="50">
        <v>5593</v>
      </c>
      <c r="B212" s="47" t="s">
        <v>415</v>
      </c>
      <c r="C212" s="134">
        <v>0</v>
      </c>
      <c r="D212" s="53">
        <f t="shared" si="1"/>
        <v>0</v>
      </c>
      <c r="E212" s="52"/>
    </row>
    <row r="213" spans="1:5" x14ac:dyDescent="0.2">
      <c r="A213" s="50">
        <v>5594</v>
      </c>
      <c r="B213" s="47" t="s">
        <v>476</v>
      </c>
      <c r="C213" s="134">
        <v>0</v>
      </c>
      <c r="D213" s="53">
        <f t="shared" si="1"/>
        <v>0</v>
      </c>
      <c r="E213" s="52"/>
    </row>
    <row r="214" spans="1:5" x14ac:dyDescent="0.2">
      <c r="A214" s="50">
        <v>5595</v>
      </c>
      <c r="B214" s="47" t="s">
        <v>417</v>
      </c>
      <c r="C214" s="134">
        <v>0</v>
      </c>
      <c r="D214" s="53">
        <f t="shared" si="1"/>
        <v>0</v>
      </c>
      <c r="E214" s="52"/>
    </row>
    <row r="215" spans="1:5" x14ac:dyDescent="0.2">
      <c r="A215" s="50">
        <v>5596</v>
      </c>
      <c r="B215" s="47" t="s">
        <v>310</v>
      </c>
      <c r="C215" s="134">
        <v>0</v>
      </c>
      <c r="D215" s="53">
        <f t="shared" si="1"/>
        <v>0</v>
      </c>
      <c r="E215" s="52"/>
    </row>
    <row r="216" spans="1:5" x14ac:dyDescent="0.2">
      <c r="A216" s="50">
        <v>5597</v>
      </c>
      <c r="B216" s="47" t="s">
        <v>418</v>
      </c>
      <c r="C216" s="134">
        <v>0</v>
      </c>
      <c r="D216" s="53">
        <f t="shared" si="1"/>
        <v>0</v>
      </c>
      <c r="E216" s="52"/>
    </row>
    <row r="217" spans="1:5" x14ac:dyDescent="0.2">
      <c r="A217" s="50">
        <v>5598</v>
      </c>
      <c r="B217" s="47" t="s">
        <v>477</v>
      </c>
      <c r="C217" s="134">
        <v>0</v>
      </c>
      <c r="D217" s="53">
        <f t="shared" si="1"/>
        <v>0</v>
      </c>
      <c r="E217" s="52"/>
    </row>
    <row r="218" spans="1:5" x14ac:dyDescent="0.2">
      <c r="A218" s="50">
        <v>5599</v>
      </c>
      <c r="B218" s="47" t="s">
        <v>419</v>
      </c>
      <c r="C218" s="134">
        <v>0</v>
      </c>
      <c r="D218" s="53">
        <f t="shared" si="1"/>
        <v>0</v>
      </c>
      <c r="E218" s="52"/>
    </row>
    <row r="219" spans="1:5" x14ac:dyDescent="0.2">
      <c r="A219" s="50">
        <v>5600</v>
      </c>
      <c r="B219" s="47" t="s">
        <v>71</v>
      </c>
      <c r="C219" s="145">
        <f>SUBTOTAL(9,C220:C221)</f>
        <v>51255405.609999999</v>
      </c>
      <c r="D219" s="53">
        <f t="shared" si="1"/>
        <v>0.19728285760268657</v>
      </c>
      <c r="E219" s="52"/>
    </row>
    <row r="220" spans="1:5" x14ac:dyDescent="0.2">
      <c r="A220" s="50">
        <v>5610</v>
      </c>
      <c r="B220" s="47" t="s">
        <v>420</v>
      </c>
      <c r="C220" s="145">
        <f>SUBTOTAL(9,C221:C222)</f>
        <v>51255405.609999999</v>
      </c>
      <c r="D220" s="53">
        <f t="shared" si="1"/>
        <v>0.19728285760268657</v>
      </c>
      <c r="E220" s="52"/>
    </row>
    <row r="221" spans="1:5" x14ac:dyDescent="0.2">
      <c r="A221" s="50">
        <v>5611</v>
      </c>
      <c r="B221" s="47" t="s">
        <v>421</v>
      </c>
      <c r="C221" s="134">
        <v>51255405.609999999</v>
      </c>
      <c r="D221" s="53">
        <f>C221/$C$99</f>
        <v>0.19728285760268657</v>
      </c>
      <c r="E221" s="52"/>
    </row>
    <row r="230" spans="3:3" x14ac:dyDescent="0.2">
      <c r="C230" s="12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36" sqref="B36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6"/>
    </row>
    <row r="2" spans="1:2" ht="15" customHeight="1" x14ac:dyDescent="0.2">
      <c r="A2" s="103" t="s">
        <v>138</v>
      </c>
      <c r="B2" s="104" t="s">
        <v>42</v>
      </c>
    </row>
    <row r="3" spans="1:2" x14ac:dyDescent="0.2">
      <c r="A3" s="14"/>
      <c r="B3" s="117"/>
    </row>
    <row r="4" spans="1:2" ht="14.1" customHeight="1" x14ac:dyDescent="0.2">
      <c r="A4" s="118" t="s">
        <v>530</v>
      </c>
      <c r="B4" s="108" t="s">
        <v>70</v>
      </c>
    </row>
    <row r="5" spans="1:2" ht="14.1" customHeight="1" x14ac:dyDescent="0.2">
      <c r="A5" s="109"/>
      <c r="B5" s="108" t="s">
        <v>43</v>
      </c>
    </row>
    <row r="6" spans="1:2" ht="14.1" customHeight="1" x14ac:dyDescent="0.2">
      <c r="A6" s="109"/>
      <c r="B6" s="108" t="s">
        <v>99</v>
      </c>
    </row>
    <row r="7" spans="1:2" ht="14.1" customHeight="1" x14ac:dyDescent="0.2">
      <c r="A7" s="109"/>
      <c r="B7" s="108" t="s">
        <v>55</v>
      </c>
    </row>
    <row r="8" spans="1:2" x14ac:dyDescent="0.2">
      <c r="A8" s="109"/>
    </row>
    <row r="9" spans="1:2" x14ac:dyDescent="0.2">
      <c r="A9" s="118" t="s">
        <v>531</v>
      </c>
      <c r="B9" s="110" t="s">
        <v>101</v>
      </c>
    </row>
    <row r="10" spans="1:2" ht="15" customHeight="1" x14ac:dyDescent="0.2">
      <c r="A10" s="109"/>
      <c r="B10" s="119" t="s">
        <v>55</v>
      </c>
    </row>
    <row r="11" spans="1:2" x14ac:dyDescent="0.2">
      <c r="A11" s="109"/>
    </row>
    <row r="12" spans="1:2" x14ac:dyDescent="0.2">
      <c r="A12" s="118" t="s">
        <v>533</v>
      </c>
      <c r="B12" s="110" t="s">
        <v>101</v>
      </c>
    </row>
    <row r="13" spans="1:2" ht="22.5" x14ac:dyDescent="0.2">
      <c r="A13" s="109"/>
      <c r="B13" s="110" t="s">
        <v>62</v>
      </c>
    </row>
    <row r="14" spans="1:2" x14ac:dyDescent="0.2">
      <c r="A14" s="109"/>
      <c r="B14" s="119" t="s">
        <v>55</v>
      </c>
    </row>
    <row r="15" spans="1:2" x14ac:dyDescent="0.2">
      <c r="A15" s="109"/>
    </row>
    <row r="16" spans="1:2" x14ac:dyDescent="0.2">
      <c r="A16" s="109"/>
    </row>
    <row r="17" spans="1:2" ht="15" customHeight="1" x14ac:dyDescent="0.2">
      <c r="A17" s="118" t="s">
        <v>534</v>
      </c>
      <c r="B17" s="112" t="s">
        <v>63</v>
      </c>
    </row>
    <row r="18" spans="1:2" ht="15" customHeight="1" x14ac:dyDescent="0.2">
      <c r="A18" s="14"/>
      <c r="B18" s="112" t="s">
        <v>64</v>
      </c>
    </row>
    <row r="19" spans="1:2" x14ac:dyDescent="0.2">
      <c r="A19" s="14"/>
    </row>
    <row r="20" spans="1:2" x14ac:dyDescent="0.2">
      <c r="A20" s="14"/>
    </row>
    <row r="21" spans="1:2" x14ac:dyDescent="0.2">
      <c r="A21" s="14"/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  <row r="32" spans="1:2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6" width="11.140625" style="27" bestFit="1" customWidth="1"/>
    <col min="7" max="16384" width="9.140625" style="27"/>
  </cols>
  <sheetData>
    <row r="1" spans="1:6" ht="18.95" customHeight="1" x14ac:dyDescent="0.2">
      <c r="A1" s="156" t="s">
        <v>554</v>
      </c>
      <c r="B1" s="156"/>
      <c r="C1" s="156"/>
      <c r="D1" s="26" t="s">
        <v>144</v>
      </c>
      <c r="E1" s="123">
        <v>2020</v>
      </c>
    </row>
    <row r="2" spans="1:6" ht="18.95" customHeight="1" x14ac:dyDescent="0.2">
      <c r="A2" s="156" t="s">
        <v>422</v>
      </c>
      <c r="B2" s="156"/>
      <c r="C2" s="156"/>
      <c r="D2" s="26" t="s">
        <v>145</v>
      </c>
      <c r="E2" s="123" t="str">
        <f>ESF!H2</f>
        <v>Trimestral</v>
      </c>
    </row>
    <row r="3" spans="1:6" ht="18.95" customHeight="1" x14ac:dyDescent="0.2">
      <c r="A3" s="156" t="str">
        <f>ACT!A3</f>
        <v>Correspondiente del 01 de Enero al 30 de Septiembre del 2020.</v>
      </c>
      <c r="B3" s="156"/>
      <c r="C3" s="156"/>
      <c r="D3" s="26" t="s">
        <v>147</v>
      </c>
      <c r="E3" s="123">
        <v>3</v>
      </c>
    </row>
    <row r="5" spans="1:6" x14ac:dyDescent="0.2">
      <c r="A5" s="28" t="s">
        <v>148</v>
      </c>
      <c r="B5" s="29"/>
      <c r="C5" s="29"/>
      <c r="D5" s="29"/>
      <c r="E5" s="29"/>
    </row>
    <row r="6" spans="1:6" x14ac:dyDescent="0.2">
      <c r="A6" s="29" t="s">
        <v>125</v>
      </c>
      <c r="B6" s="29"/>
      <c r="C6" s="29"/>
      <c r="D6" s="29"/>
      <c r="E6" s="29"/>
    </row>
    <row r="7" spans="1:6" x14ac:dyDescent="0.2">
      <c r="A7" s="30" t="s">
        <v>97</v>
      </c>
      <c r="B7" s="30" t="s">
        <v>94</v>
      </c>
      <c r="C7" s="30" t="s">
        <v>95</v>
      </c>
      <c r="D7" s="30" t="s">
        <v>96</v>
      </c>
      <c r="E7" s="30" t="s">
        <v>98</v>
      </c>
    </row>
    <row r="8" spans="1:6" x14ac:dyDescent="0.2">
      <c r="A8" s="31">
        <v>3110</v>
      </c>
      <c r="B8" s="27" t="s">
        <v>289</v>
      </c>
      <c r="C8" s="32">
        <v>22266596.239999998</v>
      </c>
    </row>
    <row r="9" spans="1:6" x14ac:dyDescent="0.2">
      <c r="A9" s="31">
        <v>3120</v>
      </c>
      <c r="B9" s="27" t="s">
        <v>423</v>
      </c>
      <c r="C9" s="32">
        <v>1052896.68</v>
      </c>
    </row>
    <row r="10" spans="1:6" x14ac:dyDescent="0.2">
      <c r="A10" s="31">
        <v>3130</v>
      </c>
      <c r="B10" s="27" t="s">
        <v>424</v>
      </c>
      <c r="C10" s="32">
        <v>0</v>
      </c>
    </row>
    <row r="12" spans="1:6" x14ac:dyDescent="0.2">
      <c r="A12" s="29" t="s">
        <v>127</v>
      </c>
      <c r="B12" s="29"/>
      <c r="C12" s="29"/>
      <c r="D12" s="29"/>
      <c r="E12" s="29"/>
    </row>
    <row r="13" spans="1:6" x14ac:dyDescent="0.2">
      <c r="A13" s="30" t="s">
        <v>97</v>
      </c>
      <c r="B13" s="30" t="s">
        <v>94</v>
      </c>
      <c r="C13" s="30" t="s">
        <v>95</v>
      </c>
      <c r="D13" s="30" t="s">
        <v>425</v>
      </c>
      <c r="E13" s="30"/>
    </row>
    <row r="14" spans="1:6" x14ac:dyDescent="0.2">
      <c r="A14" s="31">
        <v>3210</v>
      </c>
      <c r="B14" s="27" t="s">
        <v>426</v>
      </c>
      <c r="C14" s="135">
        <v>93934095.260000005</v>
      </c>
    </row>
    <row r="15" spans="1:6" x14ac:dyDescent="0.2">
      <c r="A15" s="31">
        <v>3220</v>
      </c>
      <c r="B15" s="27" t="s">
        <v>427</v>
      </c>
      <c r="C15" s="135">
        <v>293886431.01999998</v>
      </c>
      <c r="E15" s="125"/>
      <c r="F15" s="125"/>
    </row>
    <row r="16" spans="1:6" x14ac:dyDescent="0.2">
      <c r="A16" s="31">
        <v>3230</v>
      </c>
      <c r="B16" s="27" t="s">
        <v>428</v>
      </c>
      <c r="C16" s="135">
        <v>0</v>
      </c>
    </row>
    <row r="17" spans="1:3" x14ac:dyDescent="0.2">
      <c r="A17" s="31">
        <v>3231</v>
      </c>
      <c r="B17" s="27" t="s">
        <v>429</v>
      </c>
      <c r="C17" s="135">
        <v>0</v>
      </c>
    </row>
    <row r="18" spans="1:3" x14ac:dyDescent="0.2">
      <c r="A18" s="31">
        <v>3232</v>
      </c>
      <c r="B18" s="27" t="s">
        <v>430</v>
      </c>
      <c r="C18" s="135">
        <v>0</v>
      </c>
    </row>
    <row r="19" spans="1:3" x14ac:dyDescent="0.2">
      <c r="A19" s="31">
        <v>3233</v>
      </c>
      <c r="B19" s="27" t="s">
        <v>431</v>
      </c>
      <c r="C19" s="135">
        <v>0</v>
      </c>
    </row>
    <row r="20" spans="1:3" x14ac:dyDescent="0.2">
      <c r="A20" s="31">
        <v>3239</v>
      </c>
      <c r="B20" s="27" t="s">
        <v>432</v>
      </c>
      <c r="C20" s="135">
        <v>0</v>
      </c>
    </row>
    <row r="21" spans="1:3" x14ac:dyDescent="0.2">
      <c r="A21" s="31">
        <v>3240</v>
      </c>
      <c r="B21" s="27" t="s">
        <v>433</v>
      </c>
      <c r="C21" s="135">
        <v>0</v>
      </c>
    </row>
    <row r="22" spans="1:3" x14ac:dyDescent="0.2">
      <c r="A22" s="31">
        <v>3241</v>
      </c>
      <c r="B22" s="27" t="s">
        <v>434</v>
      </c>
      <c r="C22" s="135">
        <v>0</v>
      </c>
    </row>
    <row r="23" spans="1:3" x14ac:dyDescent="0.2">
      <c r="A23" s="31">
        <v>3242</v>
      </c>
      <c r="B23" s="27" t="s">
        <v>435</v>
      </c>
      <c r="C23" s="135">
        <v>0</v>
      </c>
    </row>
    <row r="24" spans="1:3" x14ac:dyDescent="0.2">
      <c r="A24" s="31">
        <v>3243</v>
      </c>
      <c r="B24" s="27" t="s">
        <v>436</v>
      </c>
      <c r="C24" s="135">
        <v>0</v>
      </c>
    </row>
    <row r="25" spans="1:3" x14ac:dyDescent="0.2">
      <c r="A25" s="31">
        <v>3250</v>
      </c>
      <c r="B25" s="27" t="s">
        <v>437</v>
      </c>
      <c r="C25" s="135">
        <v>67111.3</v>
      </c>
    </row>
    <row r="26" spans="1:3" x14ac:dyDescent="0.2">
      <c r="A26" s="31">
        <v>3251</v>
      </c>
      <c r="B26" s="27" t="s">
        <v>438</v>
      </c>
      <c r="C26" s="135">
        <v>0</v>
      </c>
    </row>
    <row r="27" spans="1:3" x14ac:dyDescent="0.2">
      <c r="A27" s="31">
        <v>3252</v>
      </c>
      <c r="B27" s="27" t="s">
        <v>439</v>
      </c>
      <c r="C27" s="135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3" t="s">
        <v>138</v>
      </c>
      <c r="B2" s="104" t="s">
        <v>42</v>
      </c>
    </row>
    <row r="4" spans="1:2" ht="15" customHeight="1" x14ac:dyDescent="0.2">
      <c r="A4" s="118" t="s">
        <v>23</v>
      </c>
      <c r="B4" s="108" t="s">
        <v>70</v>
      </c>
    </row>
    <row r="5" spans="1:2" ht="15" customHeight="1" x14ac:dyDescent="0.2">
      <c r="A5" s="118" t="s">
        <v>25</v>
      </c>
      <c r="B5" s="108" t="s">
        <v>43</v>
      </c>
    </row>
    <row r="6" spans="1:2" ht="15" customHeight="1" x14ac:dyDescent="0.2">
      <c r="B6" s="108" t="s">
        <v>126</v>
      </c>
    </row>
    <row r="7" spans="1:2" ht="15" customHeight="1" x14ac:dyDescent="0.2">
      <c r="B7" s="108" t="s">
        <v>65</v>
      </c>
    </row>
    <row r="8" spans="1:2" ht="15" customHeight="1" x14ac:dyDescent="0.2">
      <c r="B8" s="108" t="s">
        <v>66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16384" width="9.140625" style="27"/>
  </cols>
  <sheetData>
    <row r="1" spans="1:5" s="33" customFormat="1" ht="18.95" customHeight="1" x14ac:dyDescent="0.25">
      <c r="A1" s="156" t="s">
        <v>554</v>
      </c>
      <c r="B1" s="156"/>
      <c r="C1" s="156"/>
      <c r="D1" s="26" t="s">
        <v>144</v>
      </c>
      <c r="E1" s="123">
        <v>2020</v>
      </c>
    </row>
    <row r="2" spans="1:5" s="33" customFormat="1" ht="18.95" customHeight="1" x14ac:dyDescent="0.25">
      <c r="A2" s="156" t="s">
        <v>440</v>
      </c>
      <c r="B2" s="156"/>
      <c r="C2" s="156"/>
      <c r="D2" s="26" t="s">
        <v>145</v>
      </c>
      <c r="E2" s="123" t="str">
        <f>ESF!H2</f>
        <v>Trimestral</v>
      </c>
    </row>
    <row r="3" spans="1:5" s="33" customFormat="1" ht="18.95" customHeight="1" x14ac:dyDescent="0.25">
      <c r="A3" s="156" t="str">
        <f>VHP!A3</f>
        <v>Correspondiente del 01 de Enero al 30 de Septiembre del 2020.</v>
      </c>
      <c r="B3" s="156"/>
      <c r="C3" s="156"/>
      <c r="D3" s="26" t="s">
        <v>147</v>
      </c>
      <c r="E3" s="123">
        <v>3</v>
      </c>
    </row>
    <row r="4" spans="1:5" x14ac:dyDescent="0.2">
      <c r="A4" s="28" t="s">
        <v>148</v>
      </c>
      <c r="B4" s="29"/>
      <c r="C4" s="29"/>
      <c r="D4" s="29"/>
      <c r="E4" s="29"/>
    </row>
    <row r="6" spans="1:5" x14ac:dyDescent="0.2">
      <c r="A6" s="29" t="s">
        <v>128</v>
      </c>
      <c r="B6" s="29"/>
      <c r="C6" s="29"/>
      <c r="D6" s="29"/>
      <c r="E6" s="29"/>
    </row>
    <row r="7" spans="1:5" x14ac:dyDescent="0.2">
      <c r="A7" s="30" t="s">
        <v>97</v>
      </c>
      <c r="B7" s="30" t="s">
        <v>94</v>
      </c>
      <c r="C7" s="30" t="s">
        <v>130</v>
      </c>
      <c r="D7" s="30" t="s">
        <v>131</v>
      </c>
      <c r="E7" s="30"/>
    </row>
    <row r="8" spans="1:5" x14ac:dyDescent="0.2">
      <c r="A8" s="31">
        <v>1111</v>
      </c>
      <c r="B8" s="27" t="s">
        <v>441</v>
      </c>
      <c r="C8" s="136">
        <v>0</v>
      </c>
      <c r="D8" s="136">
        <v>0</v>
      </c>
    </row>
    <row r="9" spans="1:5" x14ac:dyDescent="0.2">
      <c r="A9" s="31">
        <v>1112</v>
      </c>
      <c r="B9" s="27" t="s">
        <v>442</v>
      </c>
      <c r="C9" s="136">
        <v>13010400.9</v>
      </c>
      <c r="D9" s="136">
        <v>10587424.970000001</v>
      </c>
    </row>
    <row r="10" spans="1:5" x14ac:dyDescent="0.2">
      <c r="A10" s="31">
        <v>1113</v>
      </c>
      <c r="B10" s="27" t="s">
        <v>443</v>
      </c>
      <c r="C10" s="136">
        <v>0</v>
      </c>
      <c r="D10" s="136">
        <v>0</v>
      </c>
    </row>
    <row r="11" spans="1:5" x14ac:dyDescent="0.2">
      <c r="A11" s="31">
        <v>1114</v>
      </c>
      <c r="B11" s="27" t="s">
        <v>149</v>
      </c>
      <c r="C11" s="136">
        <v>139536361.84999999</v>
      </c>
      <c r="D11" s="136">
        <v>118126127.27</v>
      </c>
    </row>
    <row r="12" spans="1:5" x14ac:dyDescent="0.2">
      <c r="A12" s="31">
        <v>1115</v>
      </c>
      <c r="B12" s="27" t="s">
        <v>150</v>
      </c>
      <c r="C12" s="136">
        <v>5811446.8300000001</v>
      </c>
      <c r="D12" s="136">
        <v>8670804.5399999991</v>
      </c>
    </row>
    <row r="13" spans="1:5" x14ac:dyDescent="0.2">
      <c r="A13" s="31">
        <v>1116</v>
      </c>
      <c r="B13" s="27" t="s">
        <v>444</v>
      </c>
      <c r="C13" s="136">
        <v>30957.71</v>
      </c>
      <c r="D13" s="136">
        <v>30957.71</v>
      </c>
    </row>
    <row r="14" spans="1:5" x14ac:dyDescent="0.2">
      <c r="A14" s="31">
        <v>1119</v>
      </c>
      <c r="B14" s="27" t="s">
        <v>445</v>
      </c>
      <c r="C14" s="136">
        <v>0</v>
      </c>
      <c r="D14" s="136">
        <v>0</v>
      </c>
    </row>
    <row r="15" spans="1:5" x14ac:dyDescent="0.2">
      <c r="A15" s="31">
        <v>1110</v>
      </c>
      <c r="B15" s="27" t="s">
        <v>446</v>
      </c>
      <c r="C15" s="136">
        <v>158389167.29000002</v>
      </c>
      <c r="D15" s="136">
        <v>137415314.49000001</v>
      </c>
    </row>
    <row r="18" spans="1:5" x14ac:dyDescent="0.2">
      <c r="A18" s="29" t="s">
        <v>129</v>
      </c>
      <c r="B18" s="29"/>
      <c r="C18" s="29"/>
      <c r="D18" s="29"/>
      <c r="E18" s="29"/>
    </row>
    <row r="19" spans="1:5" x14ac:dyDescent="0.2">
      <c r="A19" s="30" t="s">
        <v>97</v>
      </c>
      <c r="B19" s="30" t="s">
        <v>94</v>
      </c>
      <c r="C19" s="30" t="s">
        <v>95</v>
      </c>
      <c r="D19" s="30" t="s">
        <v>447</v>
      </c>
      <c r="E19" s="30" t="s">
        <v>132</v>
      </c>
    </row>
    <row r="20" spans="1:5" x14ac:dyDescent="0.2">
      <c r="A20" s="31">
        <v>1230</v>
      </c>
      <c r="B20" s="27" t="s">
        <v>182</v>
      </c>
      <c r="C20" s="137">
        <v>187416639.38</v>
      </c>
    </row>
    <row r="21" spans="1:5" x14ac:dyDescent="0.2">
      <c r="A21" s="31">
        <v>1231</v>
      </c>
      <c r="B21" s="27" t="s">
        <v>183</v>
      </c>
      <c r="C21" s="137">
        <v>19145452.859999999</v>
      </c>
    </row>
    <row r="22" spans="1:5" x14ac:dyDescent="0.2">
      <c r="A22" s="31">
        <v>1232</v>
      </c>
      <c r="B22" s="27" t="s">
        <v>184</v>
      </c>
      <c r="C22" s="137">
        <v>0</v>
      </c>
    </row>
    <row r="23" spans="1:5" x14ac:dyDescent="0.2">
      <c r="A23" s="31">
        <v>1233</v>
      </c>
      <c r="B23" s="27" t="s">
        <v>185</v>
      </c>
      <c r="C23" s="137">
        <v>0</v>
      </c>
    </row>
    <row r="24" spans="1:5" x14ac:dyDescent="0.2">
      <c r="A24" s="31">
        <v>1234</v>
      </c>
      <c r="B24" s="27" t="s">
        <v>186</v>
      </c>
      <c r="C24" s="137">
        <v>0</v>
      </c>
    </row>
    <row r="25" spans="1:5" x14ac:dyDescent="0.2">
      <c r="A25" s="31">
        <v>1235</v>
      </c>
      <c r="B25" s="27" t="s">
        <v>187</v>
      </c>
      <c r="C25" s="137">
        <v>165350644.53</v>
      </c>
    </row>
    <row r="26" spans="1:5" x14ac:dyDescent="0.2">
      <c r="A26" s="31">
        <v>1236</v>
      </c>
      <c r="B26" s="27" t="s">
        <v>188</v>
      </c>
      <c r="C26" s="137">
        <v>2920541.99</v>
      </c>
    </row>
    <row r="27" spans="1:5" x14ac:dyDescent="0.2">
      <c r="A27" s="31">
        <v>1239</v>
      </c>
      <c r="B27" s="27" t="s">
        <v>189</v>
      </c>
      <c r="C27" s="137">
        <v>0</v>
      </c>
    </row>
    <row r="28" spans="1:5" x14ac:dyDescent="0.2">
      <c r="A28" s="31">
        <v>1240</v>
      </c>
      <c r="B28" s="27" t="s">
        <v>190</v>
      </c>
      <c r="C28" s="137">
        <v>78033170.929999992</v>
      </c>
    </row>
    <row r="29" spans="1:5" x14ac:dyDescent="0.2">
      <c r="A29" s="31">
        <v>1241</v>
      </c>
      <c r="B29" s="27" t="s">
        <v>191</v>
      </c>
      <c r="C29" s="137">
        <v>12608512.73</v>
      </c>
    </row>
    <row r="30" spans="1:5" x14ac:dyDescent="0.2">
      <c r="A30" s="31">
        <v>1242</v>
      </c>
      <c r="B30" s="27" t="s">
        <v>192</v>
      </c>
      <c r="C30" s="137">
        <v>1983322.03</v>
      </c>
    </row>
    <row r="31" spans="1:5" x14ac:dyDescent="0.2">
      <c r="A31" s="31">
        <v>1243</v>
      </c>
      <c r="B31" s="27" t="s">
        <v>193</v>
      </c>
      <c r="C31" s="137">
        <v>217961</v>
      </c>
    </row>
    <row r="32" spans="1:5" x14ac:dyDescent="0.2">
      <c r="A32" s="31">
        <v>1244</v>
      </c>
      <c r="B32" s="27" t="s">
        <v>194</v>
      </c>
      <c r="C32" s="137">
        <v>50749086.969999999</v>
      </c>
    </row>
    <row r="33" spans="1:5" x14ac:dyDescent="0.2">
      <c r="A33" s="31">
        <v>1245</v>
      </c>
      <c r="B33" s="27" t="s">
        <v>195</v>
      </c>
      <c r="C33" s="137">
        <v>3804472.75</v>
      </c>
    </row>
    <row r="34" spans="1:5" x14ac:dyDescent="0.2">
      <c r="A34" s="31">
        <v>1246</v>
      </c>
      <c r="B34" s="27" t="s">
        <v>196</v>
      </c>
      <c r="C34" s="137">
        <v>8669815.4499999993</v>
      </c>
    </row>
    <row r="35" spans="1:5" x14ac:dyDescent="0.2">
      <c r="A35" s="31">
        <v>1247</v>
      </c>
      <c r="B35" s="27" t="s">
        <v>197</v>
      </c>
      <c r="C35" s="137">
        <v>0</v>
      </c>
    </row>
    <row r="36" spans="1:5" x14ac:dyDescent="0.2">
      <c r="A36" s="31">
        <v>1248</v>
      </c>
      <c r="B36" s="27" t="s">
        <v>198</v>
      </c>
      <c r="C36" s="137">
        <v>0</v>
      </c>
    </row>
    <row r="37" spans="1:5" x14ac:dyDescent="0.2">
      <c r="A37" s="31">
        <v>1250</v>
      </c>
      <c r="B37" s="27" t="s">
        <v>200</v>
      </c>
      <c r="C37" s="137">
        <v>131729.54</v>
      </c>
    </row>
    <row r="38" spans="1:5" x14ac:dyDescent="0.2">
      <c r="A38" s="31">
        <v>1251</v>
      </c>
      <c r="B38" s="27" t="s">
        <v>201</v>
      </c>
      <c r="C38" s="137">
        <v>99349.55</v>
      </c>
    </row>
    <row r="39" spans="1:5" x14ac:dyDescent="0.2">
      <c r="A39" s="31">
        <v>1252</v>
      </c>
      <c r="B39" s="27" t="s">
        <v>202</v>
      </c>
      <c r="C39" s="137">
        <v>0</v>
      </c>
    </row>
    <row r="40" spans="1:5" x14ac:dyDescent="0.2">
      <c r="A40" s="31">
        <v>1253</v>
      </c>
      <c r="B40" s="27" t="s">
        <v>203</v>
      </c>
      <c r="C40" s="137">
        <v>0</v>
      </c>
    </row>
    <row r="41" spans="1:5" x14ac:dyDescent="0.2">
      <c r="A41" s="31">
        <v>1254</v>
      </c>
      <c r="B41" s="27" t="s">
        <v>204</v>
      </c>
      <c r="C41" s="137">
        <v>32379.99</v>
      </c>
    </row>
    <row r="42" spans="1:5" x14ac:dyDescent="0.2">
      <c r="A42" s="31">
        <v>1259</v>
      </c>
      <c r="B42" s="27" t="s">
        <v>205</v>
      </c>
      <c r="C42" s="137">
        <v>0</v>
      </c>
    </row>
    <row r="44" spans="1:5" x14ac:dyDescent="0.2">
      <c r="A44" s="29" t="s">
        <v>134</v>
      </c>
      <c r="B44" s="29"/>
      <c r="C44" s="29"/>
      <c r="D44" s="29"/>
      <c r="E44" s="29"/>
    </row>
    <row r="45" spans="1:5" x14ac:dyDescent="0.2">
      <c r="A45" s="30" t="s">
        <v>97</v>
      </c>
      <c r="B45" s="30" t="s">
        <v>94</v>
      </c>
      <c r="C45" s="30" t="s">
        <v>544</v>
      </c>
      <c r="D45" s="30" t="s">
        <v>130</v>
      </c>
      <c r="E45" s="30"/>
    </row>
    <row r="46" spans="1:5" x14ac:dyDescent="0.2">
      <c r="A46" s="31">
        <v>5500</v>
      </c>
      <c r="B46" s="27" t="s">
        <v>393</v>
      </c>
      <c r="C46" s="32">
        <f>C47+C56+C59+C65+C67+C69</f>
        <v>0</v>
      </c>
      <c r="D46" s="138">
        <v>80510.84</v>
      </c>
    </row>
    <row r="47" spans="1:5" x14ac:dyDescent="0.2">
      <c r="A47" s="31">
        <v>5510</v>
      </c>
      <c r="B47" s="27" t="s">
        <v>394</v>
      </c>
      <c r="C47" s="32">
        <f>SUM(C48:C55)</f>
        <v>0</v>
      </c>
      <c r="D47" s="138">
        <v>80510.84</v>
      </c>
    </row>
    <row r="48" spans="1:5" x14ac:dyDescent="0.2">
      <c r="A48" s="31">
        <v>5511</v>
      </c>
      <c r="B48" s="27" t="s">
        <v>395</v>
      </c>
      <c r="C48" s="32">
        <v>0</v>
      </c>
      <c r="D48" s="138">
        <v>0</v>
      </c>
    </row>
    <row r="49" spans="1:4" x14ac:dyDescent="0.2">
      <c r="A49" s="31">
        <v>5512</v>
      </c>
      <c r="B49" s="27" t="s">
        <v>396</v>
      </c>
      <c r="C49" s="32">
        <v>0</v>
      </c>
      <c r="D49" s="138">
        <v>0</v>
      </c>
    </row>
    <row r="50" spans="1:4" x14ac:dyDescent="0.2">
      <c r="A50" s="31">
        <v>5513</v>
      </c>
      <c r="B50" s="27" t="s">
        <v>397</v>
      </c>
      <c r="C50" s="32">
        <v>0</v>
      </c>
      <c r="D50" s="138">
        <v>0</v>
      </c>
    </row>
    <row r="51" spans="1:4" x14ac:dyDescent="0.2">
      <c r="A51" s="31">
        <v>5514</v>
      </c>
      <c r="B51" s="27" t="s">
        <v>398</v>
      </c>
      <c r="C51" s="32">
        <v>0</v>
      </c>
      <c r="D51" s="138">
        <v>0</v>
      </c>
    </row>
    <row r="52" spans="1:4" x14ac:dyDescent="0.2">
      <c r="A52" s="31">
        <v>5515</v>
      </c>
      <c r="B52" s="27" t="s">
        <v>399</v>
      </c>
      <c r="C52" s="32">
        <v>0</v>
      </c>
      <c r="D52" s="138">
        <v>0</v>
      </c>
    </row>
    <row r="53" spans="1:4" x14ac:dyDescent="0.2">
      <c r="A53" s="31">
        <v>5516</v>
      </c>
      <c r="B53" s="27" t="s">
        <v>400</v>
      </c>
      <c r="C53" s="32">
        <v>0</v>
      </c>
      <c r="D53" s="138">
        <v>0</v>
      </c>
    </row>
    <row r="54" spans="1:4" x14ac:dyDescent="0.2">
      <c r="A54" s="31">
        <v>5517</v>
      </c>
      <c r="B54" s="27" t="s">
        <v>401</v>
      </c>
      <c r="C54" s="32">
        <v>0</v>
      </c>
      <c r="D54" s="138">
        <v>0</v>
      </c>
    </row>
    <row r="55" spans="1:4" x14ac:dyDescent="0.2">
      <c r="A55" s="31">
        <v>5518</v>
      </c>
      <c r="B55" s="27" t="s">
        <v>73</v>
      </c>
      <c r="C55" s="32">
        <v>0</v>
      </c>
      <c r="D55" s="138">
        <v>80510.84</v>
      </c>
    </row>
    <row r="56" spans="1:4" x14ac:dyDescent="0.2">
      <c r="A56" s="31">
        <v>5520</v>
      </c>
      <c r="B56" s="27" t="s">
        <v>72</v>
      </c>
      <c r="C56" s="32">
        <f>SUM(C57:C58)</f>
        <v>0</v>
      </c>
      <c r="D56" s="138">
        <v>0</v>
      </c>
    </row>
    <row r="57" spans="1:4" x14ac:dyDescent="0.2">
      <c r="A57" s="31">
        <v>5521</v>
      </c>
      <c r="B57" s="27" t="s">
        <v>402</v>
      </c>
      <c r="C57" s="32">
        <v>0</v>
      </c>
      <c r="D57" s="138">
        <v>0</v>
      </c>
    </row>
    <row r="58" spans="1:4" x14ac:dyDescent="0.2">
      <c r="A58" s="31">
        <v>5522</v>
      </c>
      <c r="B58" s="27" t="s">
        <v>403</v>
      </c>
      <c r="C58" s="32">
        <v>0</v>
      </c>
      <c r="D58" s="138">
        <v>0</v>
      </c>
    </row>
    <row r="59" spans="1:4" x14ac:dyDescent="0.2">
      <c r="A59" s="31">
        <v>5530</v>
      </c>
      <c r="B59" s="27" t="s">
        <v>404</v>
      </c>
      <c r="C59" s="32">
        <f>SUM(C60:C64)</f>
        <v>0</v>
      </c>
      <c r="D59" s="138">
        <v>0</v>
      </c>
    </row>
    <row r="60" spans="1:4" x14ac:dyDescent="0.2">
      <c r="A60" s="31">
        <v>5531</v>
      </c>
      <c r="B60" s="27" t="s">
        <v>405</v>
      </c>
      <c r="C60" s="32">
        <v>0</v>
      </c>
      <c r="D60" s="138">
        <v>0</v>
      </c>
    </row>
    <row r="61" spans="1:4" x14ac:dyDescent="0.2">
      <c r="A61" s="31">
        <v>5532</v>
      </c>
      <c r="B61" s="27" t="s">
        <v>406</v>
      </c>
      <c r="C61" s="32">
        <v>0</v>
      </c>
      <c r="D61" s="138">
        <v>0</v>
      </c>
    </row>
    <row r="62" spans="1:4" x14ac:dyDescent="0.2">
      <c r="A62" s="31">
        <v>5533</v>
      </c>
      <c r="B62" s="27" t="s">
        <v>407</v>
      </c>
      <c r="C62" s="32">
        <v>0</v>
      </c>
      <c r="D62" s="138">
        <v>0</v>
      </c>
    </row>
    <row r="63" spans="1:4" x14ac:dyDescent="0.2">
      <c r="A63" s="31">
        <v>5534</v>
      </c>
      <c r="B63" s="27" t="s">
        <v>408</v>
      </c>
      <c r="C63" s="32">
        <v>0</v>
      </c>
      <c r="D63" s="138">
        <v>0</v>
      </c>
    </row>
    <row r="64" spans="1:4" x14ac:dyDescent="0.2">
      <c r="A64" s="31">
        <v>5535</v>
      </c>
      <c r="B64" s="27" t="s">
        <v>409</v>
      </c>
      <c r="C64" s="32">
        <v>0</v>
      </c>
      <c r="D64" s="138">
        <v>0</v>
      </c>
    </row>
    <row r="65" spans="1:4" x14ac:dyDescent="0.2">
      <c r="A65" s="31">
        <v>5540</v>
      </c>
      <c r="B65" s="27" t="s">
        <v>410</v>
      </c>
      <c r="C65" s="32">
        <f>SUM(C66)</f>
        <v>0</v>
      </c>
      <c r="D65" s="138">
        <v>0</v>
      </c>
    </row>
    <row r="66" spans="1:4" x14ac:dyDescent="0.2">
      <c r="A66" s="31">
        <v>5541</v>
      </c>
      <c r="B66" s="27" t="s">
        <v>410</v>
      </c>
      <c r="C66" s="32">
        <v>0</v>
      </c>
      <c r="D66" s="138">
        <v>0</v>
      </c>
    </row>
    <row r="67" spans="1:4" x14ac:dyDescent="0.2">
      <c r="A67" s="31">
        <v>5550</v>
      </c>
      <c r="B67" s="27" t="s">
        <v>411</v>
      </c>
      <c r="C67" s="32">
        <f>SUM(C68)</f>
        <v>0</v>
      </c>
      <c r="D67" s="138">
        <v>0</v>
      </c>
    </row>
    <row r="68" spans="1:4" x14ac:dyDescent="0.2">
      <c r="A68" s="31">
        <v>5551</v>
      </c>
      <c r="B68" s="27" t="s">
        <v>411</v>
      </c>
      <c r="C68" s="32">
        <v>0</v>
      </c>
      <c r="D68" s="138">
        <v>0</v>
      </c>
    </row>
    <row r="69" spans="1:4" x14ac:dyDescent="0.2">
      <c r="A69" s="31">
        <v>5590</v>
      </c>
      <c r="B69" s="27" t="s">
        <v>412</v>
      </c>
      <c r="C69" s="32">
        <f>SUM(C70:C77)</f>
        <v>0</v>
      </c>
      <c r="D69" s="138">
        <v>0</v>
      </c>
    </row>
    <row r="70" spans="1:4" x14ac:dyDescent="0.2">
      <c r="A70" s="31">
        <v>5591</v>
      </c>
      <c r="B70" s="27" t="s">
        <v>413</v>
      </c>
      <c r="C70" s="32">
        <v>0</v>
      </c>
      <c r="D70" s="138">
        <v>0</v>
      </c>
    </row>
    <row r="71" spans="1:4" x14ac:dyDescent="0.2">
      <c r="A71" s="31">
        <v>5592</v>
      </c>
      <c r="B71" s="27" t="s">
        <v>414</v>
      </c>
      <c r="C71" s="32">
        <v>0</v>
      </c>
      <c r="D71" s="138">
        <v>0</v>
      </c>
    </row>
    <row r="72" spans="1:4" x14ac:dyDescent="0.2">
      <c r="A72" s="31">
        <v>5593</v>
      </c>
      <c r="B72" s="27" t="s">
        <v>415</v>
      </c>
      <c r="C72" s="32">
        <v>0</v>
      </c>
      <c r="D72" s="138">
        <v>0</v>
      </c>
    </row>
    <row r="73" spans="1:4" x14ac:dyDescent="0.2">
      <c r="A73" s="31">
        <v>5594</v>
      </c>
      <c r="B73" s="27" t="s">
        <v>416</v>
      </c>
      <c r="C73" s="32">
        <v>0</v>
      </c>
      <c r="D73" s="138">
        <v>0</v>
      </c>
    </row>
    <row r="74" spans="1:4" x14ac:dyDescent="0.2">
      <c r="A74" s="31">
        <v>5595</v>
      </c>
      <c r="B74" s="27" t="s">
        <v>417</v>
      </c>
      <c r="C74" s="32">
        <v>0</v>
      </c>
      <c r="D74" s="138">
        <v>0</v>
      </c>
    </row>
    <row r="75" spans="1:4" x14ac:dyDescent="0.2">
      <c r="A75" s="31">
        <v>5596</v>
      </c>
      <c r="B75" s="27" t="s">
        <v>310</v>
      </c>
      <c r="C75" s="32">
        <v>0</v>
      </c>
      <c r="D75" s="138">
        <v>0</v>
      </c>
    </row>
    <row r="76" spans="1:4" x14ac:dyDescent="0.2">
      <c r="A76" s="31">
        <v>5597</v>
      </c>
      <c r="B76" s="27" t="s">
        <v>418</v>
      </c>
      <c r="C76" s="32">
        <v>0</v>
      </c>
      <c r="D76" s="138">
        <v>0</v>
      </c>
    </row>
    <row r="77" spans="1:4" x14ac:dyDescent="0.2">
      <c r="A77" s="31">
        <v>5599</v>
      </c>
      <c r="B77" s="27" t="s">
        <v>419</v>
      </c>
      <c r="C77" s="32">
        <v>0</v>
      </c>
      <c r="D77" s="138">
        <v>0</v>
      </c>
    </row>
    <row r="78" spans="1:4" x14ac:dyDescent="0.2">
      <c r="A78" s="31">
        <v>5600</v>
      </c>
      <c r="B78" s="27" t="s">
        <v>71</v>
      </c>
      <c r="C78" s="32">
        <f>C79</f>
        <v>0</v>
      </c>
      <c r="D78" s="138">
        <v>51255405.609999999</v>
      </c>
    </row>
    <row r="79" spans="1:4" x14ac:dyDescent="0.2">
      <c r="A79" s="31">
        <v>5610</v>
      </c>
      <c r="B79" s="27" t="s">
        <v>420</v>
      </c>
      <c r="C79" s="32">
        <f>C80</f>
        <v>0</v>
      </c>
      <c r="D79" s="138">
        <f>D80</f>
        <v>51255405.609999999</v>
      </c>
    </row>
    <row r="80" spans="1:4" x14ac:dyDescent="0.2">
      <c r="A80" s="31">
        <v>5611</v>
      </c>
      <c r="B80" s="27" t="s">
        <v>421</v>
      </c>
      <c r="C80" s="32">
        <v>0</v>
      </c>
      <c r="D80" s="138">
        <v>51255405.609999999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3" t="s">
        <v>138</v>
      </c>
      <c r="B2" s="104" t="s">
        <v>42</v>
      </c>
    </row>
    <row r="3" spans="1:2" x14ac:dyDescent="0.2">
      <c r="B3" s="117"/>
    </row>
    <row r="4" spans="1:2" ht="14.1" customHeight="1" x14ac:dyDescent="0.2">
      <c r="A4" s="118" t="s">
        <v>27</v>
      </c>
      <c r="B4" s="108" t="s">
        <v>70</v>
      </c>
    </row>
    <row r="5" spans="1:2" ht="14.1" customHeight="1" x14ac:dyDescent="0.2">
      <c r="B5" s="108" t="s">
        <v>43</v>
      </c>
    </row>
    <row r="6" spans="1:2" ht="14.1" customHeight="1" x14ac:dyDescent="0.2">
      <c r="B6" s="108" t="s">
        <v>102</v>
      </c>
    </row>
    <row r="7" spans="1:2" ht="14.1" customHeight="1" x14ac:dyDescent="0.2">
      <c r="B7" s="108" t="s">
        <v>103</v>
      </c>
    </row>
    <row r="8" spans="1:2" ht="14.1" customHeight="1" x14ac:dyDescent="0.2"/>
    <row r="9" spans="1:2" x14ac:dyDescent="0.2">
      <c r="A9" s="118" t="s">
        <v>29</v>
      </c>
      <c r="B9" s="110" t="s">
        <v>551</v>
      </c>
    </row>
    <row r="10" spans="1:2" ht="15" customHeight="1" x14ac:dyDescent="0.2">
      <c r="B10" s="110" t="s">
        <v>67</v>
      </c>
    </row>
    <row r="11" spans="1:2" ht="15" customHeight="1" x14ac:dyDescent="0.2">
      <c r="B11" s="120" t="s">
        <v>143</v>
      </c>
    </row>
    <row r="12" spans="1:2" ht="15" customHeight="1" x14ac:dyDescent="0.2"/>
    <row r="13" spans="1:2" x14ac:dyDescent="0.2">
      <c r="A13" s="118" t="s">
        <v>68</v>
      </c>
      <c r="B13" s="108" t="s">
        <v>552</v>
      </c>
    </row>
    <row r="14" spans="1:2" ht="15" customHeight="1" x14ac:dyDescent="0.2">
      <c r="B14" s="108" t="s">
        <v>553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2020-07-24T20:33:33Z</cp:lastPrinted>
  <dcterms:created xsi:type="dcterms:W3CDTF">2012-12-11T20:36:24Z</dcterms:created>
  <dcterms:modified xsi:type="dcterms:W3CDTF">2020-10-22T18:52:04Z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