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4. Trimestre 2020\"/>
    </mc:Choice>
  </mc:AlternateContent>
  <xr:revisionPtr revIDLastSave="0" documentId="13_ncr:1_{29C53831-AD5A-4EB0-AEFB-81C7943040A3}" xr6:coauthVersionLast="46" xr6:coauthVersionMax="46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calcPr calcId="191029"/>
</workbook>
</file>

<file path=xl/calcChain.xml><?xml version="1.0" encoding="utf-8"?>
<calcChain xmlns="http://schemas.openxmlformats.org/spreadsheetml/2006/main">
  <c r="C78" i="62" l="1"/>
  <c r="C37" i="60" l="1"/>
  <c r="A4" i="64" l="1"/>
  <c r="A3" i="64"/>
  <c r="A3" i="63"/>
  <c r="A1" i="63"/>
  <c r="A1" i="64" s="1"/>
  <c r="A3" i="62"/>
  <c r="A1" i="62"/>
  <c r="A3" i="61"/>
  <c r="A1" i="61"/>
  <c r="A3" i="60"/>
  <c r="A3" i="59"/>
  <c r="H2" i="59"/>
  <c r="H3" i="59"/>
  <c r="H1" i="59"/>
  <c r="A1" i="60"/>
  <c r="A1" i="59"/>
  <c r="C99" i="60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220" i="60" l="1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4" i="60"/>
  <c r="C28" i="60"/>
  <c r="C25" i="60"/>
  <c r="C19" i="60"/>
  <c r="C58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E2" i="60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<sst xmlns="http://schemas.openxmlformats.org/spreadsheetml/2006/main" count="796" uniqueCount="558">
  <si>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</si>
  <si>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</si>
  <si>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</si>
  <si>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</si>
  <si>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</si>
  <si>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</si>
  <si>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</si>
  <si>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</si>
  <si>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</si>
  <si>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</si>
  <si>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</si>
  <si>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</si>
  <si>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</si>
  <si>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</si>
  <si>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</si>
  <si>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</si>
  <si>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</si>
  <si>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</si>
  <si>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</si>
  <si>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</si>
  <si>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</si>
  <si>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</si>
  <si>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</si>
  <si>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</si>
  <si>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</si>
  <si>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</si>
  <si>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</si>
  <si>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</si>
  <si>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</si>
  <si>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</si>
  <si>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</si>
  <si>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</si>
  <si>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</si>
  <si>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</si>
  <si>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</si>
  <si>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</si>
  <si>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</si>
  <si>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</si>
  <si>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</si>
  <si>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</si>
  <si>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</si>
  <si>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</si>
  <si>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</si>
  <si>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</si>
  <si>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</si>
  <si>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</si>
  <si>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</si>
  <si>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</si>
  <si>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</si>
  <si>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</si>
  <si>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</si>
  <si>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</si>
  <si>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</si>
  <si>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</si>
  <si>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</si>
  <si>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</si>
  <si>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</si>
  <si>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</si>
  <si>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</si>
  <si>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</si>
  <si>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</si>
  <si>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</si>
  <si>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</si>
  <si>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</si>
  <si>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</si>
  <si>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</si>
  <si>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</si>
  <si>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</si>
  <si>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</si>
  <si>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</si>
  <si>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</si>
  <si>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</si>
  <si>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</si>
  <si>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</si>
  <si>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</si>
  <si>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</si>
  <si>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</si>
  <si>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</si>
  <si>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</si>
  <si>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</si>
  <si>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</si>
  <si>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</si>
  <si>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</si>
  <si>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</si>
  <si>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</si>
  <si>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</si>
  <si>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</si>
  <si>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</si>
  <si>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</si>
  <si>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</si>
  <si>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</si>
  <si>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</si>
  <si>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</si>
  <si>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</si>
  <si>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</si>
  <si>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</si>
  <si>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</si>
  <si>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</si>
  <si>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</si>
  <si>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</si>
  <si>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</si>
  <si>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</si>
  <si>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</si>
  <si>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</si>
  <si>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</si>
  <si>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</si>
  <si>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</si>
  <si>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</si>
  <si>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</si>
  <si>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</si>
  <si>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</si>
  <si>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</si>
  <si>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</si>
  <si>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</si>
  <si>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</si>
  <si>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</si>
  <si>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</si>
  <si>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</si>
  <si>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</si>
  <si>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</si>
  <si>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</si>
  <si>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</si>
  <si>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</si>
  <si>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</si>
  <si>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</si>
  <si>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</si>
  <si>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</si>
  <si>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</si>
  <si>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</si>
  <si>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</si>
  <si>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</si>
  <si>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</si>
  <si>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</si>
  <si>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</si>
  <si>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</si>
  <si>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</si>
  <si>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</si>
  <si>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</si>
  <si>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</si>
  <si>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</si>
  <si>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</si>
  <si>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</si>
  <si>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</si>
  <si>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</si>
  <si>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</si>
  <si>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</si>
  <si>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</si>
  <si>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</si>
  <si>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</si>
  <si>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</si>
  <si>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</si>
  <si>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</si>
  <si>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</si>
  <si>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</si>
  <si>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</si>
  <si>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</si>
  <si>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</si>
  <si>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</si>
  <si>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</si>
  <si>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</si>
  <si>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</si>
  <si>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</si>
  <si>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</si>
  <si>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</si>
  <si>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</si>
  <si>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</si>
  <si>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</si>
  <si>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</si>
  <si>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</si>
  <si>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</si>
  <si>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</si>
  <si>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</si>
  <si>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</si>
  <si>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</si>
  <si>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</si>
  <si>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</si>
  <si>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</si>
  <si>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</si>
  <si>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</si>
  <si>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</si>
  <si>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</si>
  <si>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</si>
  <si>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</si>
  <si>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</si>
  <si>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</si>
  <si>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</si>
  <si>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</si>
  <si>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</si>
  <si>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</si>
  <si>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</si>
  <si>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</si>
  <si>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</si>
  <si>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</si>
  <si>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</si>
  <si>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</si>
  <si>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</si>
  <si>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</si>
  <si>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</si>
  <si>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</si>
  <si>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</si>
  <si>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</si>
  <si>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</si>
  <si>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</si>
  <si>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</si>
  <si>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</si>
  <si>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</si>
  <si>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</si>
  <si>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</si>
  <si>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</si>
  <si>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</si>
  <si>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</si>
  <si>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</si>
  <si>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</si>
  <si>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</si>
  <si>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</si>
  <si>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</si>
  <si>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</si>
  <si>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</si>
  <si>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</si>
  <si>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</si>
  <si>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</si>
  <si>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</si>
  <si>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</si>
  <si>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</si>
  <si>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</si>
  <si>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</si>
  <si>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</si>
  <si>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</si>
  <si>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</si>
  <si>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</si>
  <si>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</si>
  <si>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</si>
  <si>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</si>
  <si>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</si>
  <si>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</si>
  <si>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</si>
  <si>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</si>
  <si>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</si>
  <si>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</si>
  <si>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</si>
  <si>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</si>
  <si>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</si>
  <si>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</si>
  <si>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</si>
  <si>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</si>
  <si>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</si>
  <si>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</si>
  <si>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</si>
  <si>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</si>
  <si>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</si>
  <si>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</si>
  <si>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</si>
  <si>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</si>
  <si>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</si>
  <si>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</si>
  <si>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</si>
  <si>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</si>
  <si>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</si>
  <si>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</si>
  <si>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</si>
  <si>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</si>
  <si>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</si>
  <si>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</si>
  <si>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</si>
  <si>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</si>
  <si>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</si>
  <si>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</si>
  <si>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</si>
  <si>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</si>
  <si>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</si>
  <si>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</si>
  <si>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</si>
  <si>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</si>
  <si>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</si>
  <si>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</si>
  <si>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</si>
  <si>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</si>
  <si>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</si>
  <si>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</si>
  <si>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</si>
  <si>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</si>
  <si>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</si>
  <si>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</si>
  <si>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</si>
  <si>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</si>
  <si>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</si>
  <si>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</si>
  <si>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</si>
  <si>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</si>
  <si>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</si>
  <si>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</si>
  <si>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</si>
  <si>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</si>
  <si>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</si>
  <si>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</si>
  <si>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</si>
  <si>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</si>
  <si>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</si>
  <si>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</si>
  <si>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</si>
  <si>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</si>
  <si>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</si>
  <si>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</si>
  <si>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</si>
  <si>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</si>
  <si>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</si>
  <si>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</si>
  <si>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</si>
  <si>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</si>
  <si>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</si>
  <si>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</si>
  <si>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</si>
  <si>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</si>
  <si>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</si>
  <si>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</si>
  <si>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</si>
  <si>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</si>
  <si>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</si>
  <si>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</si>
  <si>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</si>
  <si>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</si>
  <si>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</si>
  <si>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</si>
  <si>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</si>
  <si>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</si>
  <si>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</si>
  <si>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</si>
  <si>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</si>
  <si>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</si>
  <si>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</si>
  <si>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</si>
  <si>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</si>
  <si>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</si>
  <si>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</si>
  <si>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</si>
  <si>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</si>
  <si>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</si>
  <si>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</si>
  <si>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</si>
  <si>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</si>
  <si>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</si>
  <si>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</si>
  <si>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</si>
  <si>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</si>
  <si>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</si>
  <si>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</si>
  <si>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</si>
  <si>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</si>
  <si>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</si>
  <si>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</si>
  <si>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</si>
  <si>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</si>
  <si>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</si>
  <si>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</si>
  <si>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</si>
  <si>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</si>
  <si>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</si>
  <si>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</si>
  <si>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</si>
  <si>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</si>
  <si>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</si>
  <si>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</si>
  <si>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</si>
  <si>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</si>
  <si>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</si>
  <si>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</si>
  <si>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</si>
  <si>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</si>
  <si>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</si>
  <si>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</si>
  <si>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</si>
  <si>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</si>
  <si>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</si>
  <si>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</si>
  <si>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</si>
  <si>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</si>
  <si>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</si>
  <si>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</si>
  <si>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</si>
  <si>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</si>
  <si>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</si>
  <si>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</si>
  <si>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</si>
  <si>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</si>
  <si>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</si>
  <si>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</si>
  <si>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</si>
  <si>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</si>
  <si>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</si>
  <si>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</si>
  <si>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</si>
  <si>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</si>
  <si>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</si>
  <si>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</si>
  <si>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</si>
  <si>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</si>
  <si>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</si>
  <si>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</si>
  <si>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</si>
  <si>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</si>
  <si>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</si>
  <si>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</si>
  <si>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</si>
  <si>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</si>
  <si>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</si>
  <si>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</si>
  <si>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</si>
  <si>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</si>
  <si>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</si>
  <si>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</si>
  <si>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</si>
  <si>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</si>
  <si>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</si>
  <si>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</si>
  <si>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</si>
  <si>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</si>
  <si>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</si>
  <si>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</si>
  <si>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</si>
  <si>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</si>
  <si>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</si>
  <si>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</si>
  <si>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</si>
  <si>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</si>
  <si>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</si>
  <si>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</si>
  <si>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</si>
  <si>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</si>
  <si>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</si>
  <si>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</si>
  <si>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</si>
  <si>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</si>
  <si>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</si>
  <si>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</si>
  <si>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</si>
  <si>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</si>
  <si>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</si>
  <si>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</si>
  <si>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</si>
  <si>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</si>
  <si>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</si>
  <si>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</si>
  <si>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</si>
  <si>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</si>
  <si>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</si>
  <si>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</si>
  <si>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</si>
  <si>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</si>
  <si>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</si>
  <si>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</si>
  <si>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</si>
  <si>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</si>
  <si>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</si>
  <si>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</si>
  <si>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</si>
  <si>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</si>
  <si>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</si>
  <si>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</si>
  <si>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</si>
  <si>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</si>
  <si>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</si>
  <si>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</si>
  <si>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</si>
  <si>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</si>
  <si>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</si>
  <si>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</si>
  <si>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</si>
  <si>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</si>
  <si>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</si>
  <si>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</si>
  <si>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</si>
  <si>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</si>
  <si>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</si>
  <si>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</si>
  <si>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</si>
  <si>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</si>
  <si>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</si>
  <si>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</si>
  <si>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</si>
  <si>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</si>
  <si>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</si>
  <si>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</si>
  <si>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</si>
  <si>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</si>
  <si>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</si>
  <si>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</si>
  <si>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</si>
  <si>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</si>
  <si>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</si>
  <si>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</si>
  <si>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</si>
  <si>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</si>
  <si>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</si>
  <si>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</si>
  <si>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</si>
  <si>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</si>
  <si>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</si>
  <si>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</si>
  <si>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</si>
  <si>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</si>
  <si>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</si>
  <si>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</si>
  <si>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</si>
  <si>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</si>
  <si>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</si>
  <si>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</si>
  <si>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</si>
  <si>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</si>
  <si>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</si>
  <si>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</si>
  <si>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</si>
  <si>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</si>
  <si>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</si>
  <si>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</si>
  <si>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</si>
  <si>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</si>
  <si>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</si>
  <si>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</si>
  <si>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</si>
  <si>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</si>
  <si>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</si>
  <si>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</si>
  <si>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</si>
  <si>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</si>
  <si>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</si>
  <si>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</si>
  <si>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</si>
  <si>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</si>
  <si>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</si>
  <si>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</si>
  <si>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</si>
  <si>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</si>
  <si>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</si>
  <si>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</si>
  <si>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</si>
  <si>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</si>
  <si>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</si>
  <si>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</si>
  <si>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</si>
  <si>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</si>
  <si>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</si>
  <si>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</si>
  <si>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</si>
  <si>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</si>
  <si>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EJERCICIO:</t>
  </si>
  <si>
    <t>PERIODICIDAD:</t>
  </si>
  <si>
    <t>CORTE:</t>
  </si>
  <si>
    <t xml:space="preserve">Municipio de Valle de Santiago, Gto. </t>
  </si>
  <si>
    <t>Notas de Desglose y Memoria.</t>
  </si>
  <si>
    <t>Trimestral</t>
  </si>
  <si>
    <t>Notas de Desglose del Estado de Situación Financiera.</t>
  </si>
  <si>
    <t>Notas de Desglose del Estado de Actividades.</t>
  </si>
  <si>
    <t>Correspondientes del 01 de Enero al 31 de Diciembre del 2020.</t>
  </si>
  <si>
    <t>Notas de Desglose del Estado de Variación en la Hacienda Pública.</t>
  </si>
  <si>
    <t>Notas de Desglose del Estado de Flujos de Efectivo.</t>
  </si>
  <si>
    <t>Conciliación entre los Ingresos Presupuestarios y Contables.</t>
  </si>
  <si>
    <t>(Cifras en Pesos)</t>
  </si>
  <si>
    <t>Conciliación entre entre los Egresos Presupuestarios y los Gastos Contables.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</si>
</sst>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44">
    <xf numFmtId="0" fontId="0" fillId="0" borderId="0" xfId="0"/>
    <xf numFmtId="0" fontId="9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11" fillId="0" borderId="0" xfId="8" applyFont="1" applyAlignment="1">
      <alignment horizontal="center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Fill="1" applyBorder="1" applyAlignment="1">
      <alignment vertical="center"/>
    </xf>
    <xf numFmtId="0" fontId="10" fillId="0" borderId="9" xfId="13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Fill="1" applyBorder="1" applyAlignment="1">
      <alignment horizontal="left" vertical="center" wrapText="1" indent="1"/>
    </xf>
    <xf numFmtId="0" fontId="11" fillId="0" borderId="2" xfId="13" applyFont="1" applyFill="1" applyBorder="1" applyAlignment="1">
      <alignment horizontal="left" vertical="center"/>
    </xf>
    <xf numFmtId="0" fontId="11" fillId="0" borderId="9" xfId="13" applyFont="1" applyFill="1" applyBorder="1" applyAlignment="1">
      <alignment horizontal="left" vertical="center" indent="1"/>
    </xf>
    <xf numFmtId="0" fontId="11" fillId="0" borderId="9" xfId="13" applyFont="1" applyFill="1" applyBorder="1" applyAlignment="1">
      <alignment horizontal="left" vertical="center" wrapText="1"/>
    </xf>
    <xf numFmtId="4" fontId="11" fillId="0" borderId="9" xfId="13" applyNumberFormat="1" applyFont="1" applyFill="1" applyBorder="1" applyAlignment="1">
      <alignment horizontal="right" vertical="center" wrapText="1" indent="1"/>
    </xf>
    <xf numFmtId="0" fontId="10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Fill="1" applyBorder="1" applyAlignment="1">
      <alignment horizontal="right" vertical="center" indent="1"/>
    </xf>
    <xf numFmtId="0" fontId="11" fillId="0" borderId="9" xfId="13" applyFont="1" applyFill="1" applyBorder="1" applyAlignment="1">
      <alignment horizontal="left" vertical="center"/>
    </xf>
    <xf numFmtId="4" fontId="11" fillId="0" borderId="11" xfId="13" applyNumberFormat="1" applyFont="1" applyFill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7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Fill="1" applyBorder="1" applyAlignment="1">
      <alignment horizontal="right" vertical="center"/>
    </xf>
    <xf numFmtId="0" fontId="10" fillId="0" borderId="12" xfId="13" applyFont="1" applyFill="1" applyBorder="1" applyAlignment="1">
      <alignment vertical="center"/>
    </xf>
    <xf numFmtId="0" fontId="11" fillId="0" borderId="9" xfId="13" applyFont="1" applyFill="1" applyBorder="1" applyAlignment="1">
      <alignment vertical="center"/>
    </xf>
    <xf numFmtId="4" fontId="11" fillId="0" borderId="9" xfId="13" applyNumberFormat="1" applyFont="1" applyFill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9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3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7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3" fillId="5" borderId="0" xfId="12" applyFont="1" applyFill="1" applyAlignment="1">
      <alignment horizontal="center" vertical="top"/>
    </xf>
    <xf numFmtId="0" fontId="7" fillId="0" borderId="0" xfId="3" applyFont="1" applyAlignment="1">
      <alignment horizontal="left" vertical="top" indent="1"/>
    </xf>
    <xf numFmtId="0" fontId="5" fillId="0" borderId="0" xfId="3" applyFont="1" applyAlignment="1">
      <alignment horizontal="left" vertical="top" wrapText="1" indent="1"/>
    </xf>
    <xf numFmtId="49" fontId="3" fillId="0" borderId="2" xfId="13" applyNumberFormat="1" applyFont="1" applyFill="1" applyBorder="1" applyAlignment="1">
      <alignment vertical="center"/>
    </xf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10" fillId="4" borderId="0" xfId="9" applyFont="1" applyFill="1" applyAlignment="1">
      <alignment horizontal="center" vertical="center"/>
    </xf>
    <xf numFmtId="0" fontId="2" fillId="4" borderId="0" xfId="9" applyFont="1" applyFill="1" applyAlignment="1">
      <alignment horizontal="center" vertical="center"/>
    </xf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Border="1" applyAlignment="1">
      <alignment horizontal="center" vertical="center"/>
    </xf>
    <xf numFmtId="0" fontId="9" fillId="8" borderId="19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3" customWidth="1"/>
    <col min="2" max="2" width="73.85546875" style="3" bestFit="1" customWidth="1"/>
    <col min="3" max="3" width="8" style="3" customWidth="1"/>
    <col min="4" max="16384" width="12.85546875" style="3"/>
  </cols>
  <sheetData>
    <row r="1" spans="1:5" ht="18.95" customHeight="1" x14ac:dyDescent="0.2">
      <c r="A1" s="123" t="s">
        <v>547</v>
      </c>
      <c r="B1" s="123"/>
      <c r="C1" s="16"/>
      <c r="D1" s="119" t="s">
        <v>544</v>
      </c>
      <c r="E1" s="118">
        <v>2020</v>
      </c>
    </row>
    <row r="2" spans="1:5" ht="18.95" customHeight="1" x14ac:dyDescent="0.2">
      <c r="A2" s="124" t="s">
        <v>548</v>
      </c>
      <c r="B2" s="124"/>
      <c r="C2" s="32"/>
      <c r="D2" s="119" t="s">
        <v>545</v>
      </c>
      <c r="E2" s="118" t="s">
        <v>549</v>
      </c>
    </row>
    <row r="3" spans="1:5" ht="18.95" customHeight="1" x14ac:dyDescent="0.2">
      <c r="A3" s="125" t="s">
        <v>552</v>
      </c>
      <c r="B3" s="125"/>
      <c r="C3" s="16"/>
      <c r="D3" s="119" t="s">
        <v>546</v>
      </c>
      <c r="E3" s="118">
        <v>4</v>
      </c>
    </row>
    <row r="4" spans="1:5" ht="15" customHeight="1" x14ac:dyDescent="0.2">
      <c r="A4" s="12" t="s">
        <v>33</v>
      </c>
      <c r="B4" s="13" t="s">
        <v>34</v>
      </c>
    </row>
    <row r="5" spans="1:5" x14ac:dyDescent="0.2">
      <c r="A5" s="4"/>
      <c r="B5" s="5"/>
    </row>
    <row r="6" spans="1:5" x14ac:dyDescent="0.2">
      <c r="A6" s="6"/>
      <c r="B6" s="7" t="s">
        <v>37</v>
      </c>
    </row>
    <row r="7" spans="1:5" x14ac:dyDescent="0.2">
      <c r="A7" s="6"/>
      <c r="B7" s="7"/>
    </row>
    <row r="8" spans="1:5" x14ac:dyDescent="0.2">
      <c r="A8" s="6"/>
      <c r="B8" s="8" t="s">
        <v>0</v>
      </c>
    </row>
    <row r="9" spans="1:5" x14ac:dyDescent="0.2">
      <c r="A9" s="39" t="s">
        <v>1</v>
      </c>
      <c r="B9" s="40" t="s">
        <v>2</v>
      </c>
    </row>
    <row r="10" spans="1:5" x14ac:dyDescent="0.2">
      <c r="A10" s="39" t="s">
        <v>3</v>
      </c>
      <c r="B10" s="40" t="s">
        <v>4</v>
      </c>
    </row>
    <row r="11" spans="1:5" x14ac:dyDescent="0.2">
      <c r="A11" s="39" t="s">
        <v>5</v>
      </c>
      <c r="B11" s="40" t="s">
        <v>6</v>
      </c>
    </row>
    <row r="12" spans="1:5" x14ac:dyDescent="0.2">
      <c r="A12" s="39" t="s">
        <v>84</v>
      </c>
      <c r="B12" s="40" t="s">
        <v>535</v>
      </c>
    </row>
    <row r="13" spans="1:5" x14ac:dyDescent="0.2">
      <c r="A13" s="39" t="s">
        <v>7</v>
      </c>
      <c r="B13" s="40" t="s">
        <v>536</v>
      </c>
    </row>
    <row r="14" spans="1:5" x14ac:dyDescent="0.2">
      <c r="A14" s="39" t="s">
        <v>8</v>
      </c>
      <c r="B14" s="40" t="s">
        <v>83</v>
      </c>
    </row>
    <row r="15" spans="1:5" x14ac:dyDescent="0.2">
      <c r="A15" s="39" t="s">
        <v>9</v>
      </c>
      <c r="B15" s="40" t="s">
        <v>10</v>
      </c>
    </row>
    <row r="16" spans="1:5" x14ac:dyDescent="0.2">
      <c r="A16" s="39" t="s">
        <v>11</v>
      </c>
      <c r="B16" s="40" t="s">
        <v>12</v>
      </c>
    </row>
    <row r="17" spans="1:2" x14ac:dyDescent="0.2">
      <c r="A17" s="39" t="s">
        <v>13</v>
      </c>
      <c r="B17" s="40" t="s">
        <v>14</v>
      </c>
    </row>
    <row r="18" spans="1:2" x14ac:dyDescent="0.2">
      <c r="A18" s="39" t="s">
        <v>15</v>
      </c>
      <c r="B18" s="40" t="s">
        <v>16</v>
      </c>
    </row>
    <row r="19" spans="1:2" x14ac:dyDescent="0.2">
      <c r="A19" s="39" t="s">
        <v>17</v>
      </c>
      <c r="B19" s="40" t="s">
        <v>537</v>
      </c>
    </row>
    <row r="20" spans="1:2" x14ac:dyDescent="0.2">
      <c r="A20" s="39" t="s">
        <v>18</v>
      </c>
      <c r="B20" s="40" t="s">
        <v>19</v>
      </c>
    </row>
    <row r="21" spans="1:2" x14ac:dyDescent="0.2">
      <c r="A21" s="39" t="s">
        <v>20</v>
      </c>
      <c r="B21" s="40" t="s">
        <v>133</v>
      </c>
    </row>
    <row r="22" spans="1:2" x14ac:dyDescent="0.2">
      <c r="A22" s="39" t="s">
        <v>21</v>
      </c>
      <c r="B22" s="40" t="s">
        <v>22</v>
      </c>
    </row>
    <row r="23" spans="1:2" x14ac:dyDescent="0.2">
      <c r="A23" s="96" t="s">
        <v>520</v>
      </c>
      <c r="B23" s="97" t="s">
        <v>254</v>
      </c>
    </row>
    <row r="24" spans="1:2" x14ac:dyDescent="0.2">
      <c r="A24" s="96" t="s">
        <v>521</v>
      </c>
      <c r="B24" s="97" t="s">
        <v>522</v>
      </c>
    </row>
    <row r="25" spans="1:2" s="95" customFormat="1" x14ac:dyDescent="0.2">
      <c r="A25" s="96" t="s">
        <v>523</v>
      </c>
      <c r="B25" s="97" t="s">
        <v>291</v>
      </c>
    </row>
    <row r="26" spans="1:2" x14ac:dyDescent="0.2">
      <c r="A26" s="96" t="s">
        <v>524</v>
      </c>
      <c r="B26" s="97" t="s">
        <v>308</v>
      </c>
    </row>
    <row r="27" spans="1:2" x14ac:dyDescent="0.2">
      <c r="A27" s="39" t="s">
        <v>23</v>
      </c>
      <c r="B27" s="40" t="s">
        <v>24</v>
      </c>
    </row>
    <row r="28" spans="1:2" x14ac:dyDescent="0.2">
      <c r="A28" s="39" t="s">
        <v>25</v>
      </c>
      <c r="B28" s="40" t="s">
        <v>26</v>
      </c>
    </row>
    <row r="29" spans="1:2" x14ac:dyDescent="0.2">
      <c r="A29" s="39" t="s">
        <v>27</v>
      </c>
      <c r="B29" s="40" t="s">
        <v>28</v>
      </c>
    </row>
    <row r="30" spans="1:2" x14ac:dyDescent="0.2">
      <c r="A30" s="39" t="s">
        <v>29</v>
      </c>
      <c r="B30" s="40" t="s">
        <v>30</v>
      </c>
    </row>
    <row r="31" spans="1:2" x14ac:dyDescent="0.2">
      <c r="A31" s="39" t="s">
        <v>68</v>
      </c>
      <c r="B31" s="40" t="s">
        <v>69</v>
      </c>
    </row>
    <row r="32" spans="1:2" x14ac:dyDescent="0.2">
      <c r="A32" s="6"/>
      <c r="B32" s="9"/>
    </row>
    <row r="33" spans="1:2" x14ac:dyDescent="0.2">
      <c r="A33" s="6"/>
      <c r="B33" s="8"/>
    </row>
    <row r="34" spans="1:2" x14ac:dyDescent="0.2">
      <c r="A34" s="39" t="s">
        <v>40</v>
      </c>
      <c r="B34" s="40" t="s">
        <v>35</v>
      </c>
    </row>
    <row r="35" spans="1:2" x14ac:dyDescent="0.2">
      <c r="A35" s="39" t="s">
        <v>41</v>
      </c>
      <c r="B35" s="40" t="s">
        <v>36</v>
      </c>
    </row>
    <row r="36" spans="1:2" x14ac:dyDescent="0.2">
      <c r="A36" s="6"/>
      <c r="B36" s="9"/>
    </row>
    <row r="37" spans="1:2" x14ac:dyDescent="0.2">
      <c r="A37" s="6"/>
      <c r="B37" s="7" t="s">
        <v>38</v>
      </c>
    </row>
    <row r="38" spans="1:2" x14ac:dyDescent="0.2">
      <c r="A38" s="6" t="s">
        <v>39</v>
      </c>
      <c r="B38" s="40" t="s">
        <v>31</v>
      </c>
    </row>
    <row r="39" spans="1:2" x14ac:dyDescent="0.2">
      <c r="A39" s="6"/>
      <c r="B39" s="40" t="s">
        <v>32</v>
      </c>
    </row>
    <row r="40" spans="1:2" ht="12" thickBot="1" x14ac:dyDescent="0.25">
      <c r="A40" s="10"/>
      <c r="B40" s="11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18" sqref="C18"/>
    </sheetView>
  </sheetViews>
  <sheetFormatPr baseColWidth="10" defaultColWidth="11.42578125" defaultRowHeight="11.25" x14ac:dyDescent="0.2"/>
  <cols>
    <col min="1" max="1" width="3.28515625" style="35" customWidth="1"/>
    <col min="2" max="2" width="63.140625" style="35" customWidth="1"/>
    <col min="3" max="3" width="17.7109375" style="35" customWidth="1"/>
    <col min="4" max="16384" width="11.42578125" style="35"/>
  </cols>
  <sheetData>
    <row r="1" spans="1:3" s="33" customFormat="1" ht="18" customHeight="1" x14ac:dyDescent="0.25">
      <c r="A1" s="129" t="str">
        <f>EFE!A1</f>
        <v xml:space="preserve">Municipio de Valle de Santiago, Gto. </v>
      </c>
      <c r="B1" s="130"/>
      <c r="C1" s="131"/>
    </row>
    <row r="2" spans="1:3" s="33" customFormat="1" ht="18" customHeight="1" x14ac:dyDescent="0.25">
      <c r="A2" s="132" t="s">
        <v>555</v>
      </c>
      <c r="B2" s="133"/>
      <c r="C2" s="134"/>
    </row>
    <row r="3" spans="1:3" s="33" customFormat="1" ht="18" customHeight="1" x14ac:dyDescent="0.25">
      <c r="A3" s="132" t="str">
        <f>EFE!A3</f>
        <v>Correspondientes del 01 de Enero al 31 de Diciembre del 2020.</v>
      </c>
      <c r="B3" s="133"/>
      <c r="C3" s="134"/>
    </row>
    <row r="4" spans="1:3" s="36" customFormat="1" ht="18" customHeight="1" x14ac:dyDescent="0.2">
      <c r="A4" s="135" t="s">
        <v>556</v>
      </c>
      <c r="B4" s="136"/>
      <c r="C4" s="137"/>
    </row>
    <row r="5" spans="1:3" s="34" customFormat="1" x14ac:dyDescent="0.2">
      <c r="A5" s="52" t="s">
        <v>468</v>
      </c>
      <c r="B5" s="52"/>
      <c r="C5" s="53">
        <v>598103354.12</v>
      </c>
    </row>
    <row r="6" spans="1:3" x14ac:dyDescent="0.2">
      <c r="A6" s="54"/>
      <c r="B6" s="55"/>
      <c r="C6" s="56"/>
    </row>
    <row r="7" spans="1:3" x14ac:dyDescent="0.2">
      <c r="A7" s="65" t="s">
        <v>469</v>
      </c>
      <c r="B7" s="65"/>
      <c r="C7" s="57">
        <f>SUM(C8:C13)</f>
        <v>0</v>
      </c>
    </row>
    <row r="8" spans="1:3" x14ac:dyDescent="0.2">
      <c r="A8" s="74" t="s">
        <v>470</v>
      </c>
      <c r="B8" s="73" t="s">
        <v>292</v>
      </c>
      <c r="C8" s="58">
        <v>0</v>
      </c>
    </row>
    <row r="9" spans="1:3" x14ac:dyDescent="0.2">
      <c r="A9" s="59" t="s">
        <v>471</v>
      </c>
      <c r="B9" s="60" t="s">
        <v>480</v>
      </c>
      <c r="C9" s="58">
        <v>0</v>
      </c>
    </row>
    <row r="10" spans="1:3" x14ac:dyDescent="0.2">
      <c r="A10" s="59" t="s">
        <v>472</v>
      </c>
      <c r="B10" s="60" t="s">
        <v>300</v>
      </c>
      <c r="C10" s="58">
        <v>0</v>
      </c>
    </row>
    <row r="11" spans="1:3" x14ac:dyDescent="0.2">
      <c r="A11" s="59" t="s">
        <v>473</v>
      </c>
      <c r="B11" s="60" t="s">
        <v>301</v>
      </c>
      <c r="C11" s="58">
        <v>0</v>
      </c>
    </row>
    <row r="12" spans="1:3" x14ac:dyDescent="0.2">
      <c r="A12" s="59" t="s">
        <v>474</v>
      </c>
      <c r="B12" s="60" t="s">
        <v>302</v>
      </c>
      <c r="C12" s="58">
        <v>0</v>
      </c>
    </row>
    <row r="13" spans="1:3" x14ac:dyDescent="0.2">
      <c r="A13" s="61" t="s">
        <v>475</v>
      </c>
      <c r="B13" s="62" t="s">
        <v>476</v>
      </c>
      <c r="C13" s="58">
        <v>0</v>
      </c>
    </row>
    <row r="14" spans="1:3" x14ac:dyDescent="0.2">
      <c r="A14" s="72"/>
      <c r="B14" s="63"/>
      <c r="C14" s="64"/>
    </row>
    <row r="15" spans="1:3" x14ac:dyDescent="0.2">
      <c r="A15" s="65" t="s">
        <v>75</v>
      </c>
      <c r="B15" s="55"/>
      <c r="C15" s="57">
        <f>SUM(C16:C18)</f>
        <v>119871415.67</v>
      </c>
    </row>
    <row r="16" spans="1:3" x14ac:dyDescent="0.2">
      <c r="A16" s="66">
        <v>3.1</v>
      </c>
      <c r="B16" s="60" t="s">
        <v>479</v>
      </c>
      <c r="C16" s="58">
        <v>0</v>
      </c>
    </row>
    <row r="17" spans="1:3" x14ac:dyDescent="0.2">
      <c r="A17" s="67">
        <v>3.2</v>
      </c>
      <c r="B17" s="60" t="s">
        <v>477</v>
      </c>
      <c r="C17" s="58">
        <v>119871415.67</v>
      </c>
    </row>
    <row r="18" spans="1:3" x14ac:dyDescent="0.2">
      <c r="A18" s="67">
        <v>3.3</v>
      </c>
      <c r="B18" s="62" t="s">
        <v>478</v>
      </c>
      <c r="C18" s="68">
        <v>0</v>
      </c>
    </row>
    <row r="19" spans="1:3" x14ac:dyDescent="0.2">
      <c r="A19" s="54"/>
      <c r="B19" s="69"/>
      <c r="C19" s="70"/>
    </row>
    <row r="20" spans="1:3" x14ac:dyDescent="0.2">
      <c r="A20" s="71" t="s">
        <v>74</v>
      </c>
      <c r="B20" s="71"/>
      <c r="C20" s="53">
        <f>C5+C7-C15</f>
        <v>478231938.44999999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G29" sqref="G27:G29"/>
    </sheetView>
  </sheetViews>
  <sheetFormatPr baseColWidth="10" defaultColWidth="11.42578125" defaultRowHeight="11.25" x14ac:dyDescent="0.2"/>
  <cols>
    <col min="1" max="1" width="3.7109375" style="35" customWidth="1"/>
    <col min="2" max="2" width="62.140625" style="35" customWidth="1"/>
    <col min="3" max="3" width="17.7109375" style="35" customWidth="1"/>
    <col min="4" max="16384" width="11.42578125" style="35"/>
  </cols>
  <sheetData>
    <row r="1" spans="1:3" s="37" customFormat="1" ht="18.95" customHeight="1" x14ac:dyDescent="0.25">
      <c r="A1" s="138" t="str">
        <f>Conciliacion_Ig!A1</f>
        <v xml:space="preserve">Municipio de Valle de Santiago, Gto. </v>
      </c>
      <c r="B1" s="139"/>
      <c r="C1" s="140"/>
    </row>
    <row r="2" spans="1:3" s="37" customFormat="1" ht="18.95" customHeight="1" x14ac:dyDescent="0.25">
      <c r="A2" s="141" t="s">
        <v>557</v>
      </c>
      <c r="B2" s="142"/>
      <c r="C2" s="143"/>
    </row>
    <row r="3" spans="1:3" s="37" customFormat="1" ht="18.95" customHeight="1" x14ac:dyDescent="0.25">
      <c r="A3" s="141" t="str">
        <f>Conciliacion_Ig!A3</f>
        <v>Correspondientes del 01 de Enero al 31 de Diciembre del 2020.</v>
      </c>
      <c r="B3" s="142"/>
      <c r="C3" s="143"/>
    </row>
    <row r="4" spans="1:3" s="38" customFormat="1" x14ac:dyDescent="0.2">
      <c r="A4" s="135" t="str">
        <f>Conciliacion_Ig!A4</f>
        <v>(Cifras en Pesos)</v>
      </c>
      <c r="B4" s="136"/>
      <c r="C4" s="137"/>
    </row>
    <row r="5" spans="1:3" x14ac:dyDescent="0.2">
      <c r="A5" s="83" t="s">
        <v>481</v>
      </c>
      <c r="B5" s="52"/>
      <c r="C5" s="76">
        <v>540406364.45000005</v>
      </c>
    </row>
    <row r="6" spans="1:3" x14ac:dyDescent="0.2">
      <c r="A6" s="77"/>
      <c r="B6" s="55"/>
      <c r="C6" s="78"/>
    </row>
    <row r="7" spans="1:3" x14ac:dyDescent="0.2">
      <c r="A7" s="65" t="s">
        <v>482</v>
      </c>
      <c r="B7" s="79"/>
      <c r="C7" s="57">
        <f>SUM(C8:C28)</f>
        <v>206422682.53</v>
      </c>
    </row>
    <row r="8" spans="1:3" x14ac:dyDescent="0.2">
      <c r="A8" s="117">
        <v>2.1</v>
      </c>
      <c r="B8" s="84" t="s">
        <v>320</v>
      </c>
      <c r="C8" s="85">
        <v>0</v>
      </c>
    </row>
    <row r="9" spans="1:3" x14ac:dyDescent="0.2">
      <c r="A9" s="117">
        <v>2.2000000000000002</v>
      </c>
      <c r="B9" s="84" t="s">
        <v>317</v>
      </c>
      <c r="C9" s="85">
        <v>0</v>
      </c>
    </row>
    <row r="10" spans="1:3" x14ac:dyDescent="0.2">
      <c r="A10" s="92">
        <v>2.2999999999999998</v>
      </c>
      <c r="B10" s="75" t="s">
        <v>187</v>
      </c>
      <c r="C10" s="85">
        <v>1788216.69</v>
      </c>
    </row>
    <row r="11" spans="1:3" x14ac:dyDescent="0.2">
      <c r="A11" s="92">
        <v>2.4</v>
      </c>
      <c r="B11" s="75" t="s">
        <v>188</v>
      </c>
      <c r="C11" s="85">
        <v>1235246.05</v>
      </c>
    </row>
    <row r="12" spans="1:3" x14ac:dyDescent="0.2">
      <c r="A12" s="92">
        <v>2.5</v>
      </c>
      <c r="B12" s="75" t="s">
        <v>189</v>
      </c>
      <c r="C12" s="85">
        <v>0</v>
      </c>
    </row>
    <row r="13" spans="1:3" x14ac:dyDescent="0.2">
      <c r="A13" s="92">
        <v>2.6</v>
      </c>
      <c r="B13" s="75" t="s">
        <v>190</v>
      </c>
      <c r="C13" s="85">
        <v>2670960.0099999998</v>
      </c>
    </row>
    <row r="14" spans="1:3" x14ac:dyDescent="0.2">
      <c r="A14" s="92">
        <v>2.7</v>
      </c>
      <c r="B14" s="75" t="s">
        <v>191</v>
      </c>
      <c r="C14" s="85">
        <v>17400</v>
      </c>
    </row>
    <row r="15" spans="1:3" x14ac:dyDescent="0.2">
      <c r="A15" s="92">
        <v>2.8</v>
      </c>
      <c r="B15" s="75" t="s">
        <v>192</v>
      </c>
      <c r="C15" s="85">
        <v>344847.85</v>
      </c>
    </row>
    <row r="16" spans="1:3" x14ac:dyDescent="0.2">
      <c r="A16" s="92">
        <v>2.9</v>
      </c>
      <c r="B16" s="75" t="s">
        <v>194</v>
      </c>
      <c r="C16" s="85">
        <v>0</v>
      </c>
    </row>
    <row r="17" spans="1:3" x14ac:dyDescent="0.2">
      <c r="A17" s="92" t="s">
        <v>483</v>
      </c>
      <c r="B17" s="75" t="s">
        <v>484</v>
      </c>
      <c r="C17" s="85">
        <v>0</v>
      </c>
    </row>
    <row r="18" spans="1:3" x14ac:dyDescent="0.2">
      <c r="A18" s="92" t="s">
        <v>513</v>
      </c>
      <c r="B18" s="75" t="s">
        <v>196</v>
      </c>
      <c r="C18" s="85">
        <v>5985.6</v>
      </c>
    </row>
    <row r="19" spans="1:3" x14ac:dyDescent="0.2">
      <c r="A19" s="92" t="s">
        <v>514</v>
      </c>
      <c r="B19" s="75" t="s">
        <v>485</v>
      </c>
      <c r="C19" s="85">
        <v>197933783.25</v>
      </c>
    </row>
    <row r="20" spans="1:3" x14ac:dyDescent="0.2">
      <c r="A20" s="92" t="s">
        <v>515</v>
      </c>
      <c r="B20" s="75" t="s">
        <v>486</v>
      </c>
      <c r="C20" s="85">
        <v>819100.24</v>
      </c>
    </row>
    <row r="21" spans="1:3" x14ac:dyDescent="0.2">
      <c r="A21" s="92" t="s">
        <v>516</v>
      </c>
      <c r="B21" s="75" t="s">
        <v>487</v>
      </c>
      <c r="C21" s="85">
        <v>0</v>
      </c>
    </row>
    <row r="22" spans="1:3" x14ac:dyDescent="0.2">
      <c r="A22" s="92" t="s">
        <v>488</v>
      </c>
      <c r="B22" s="75" t="s">
        <v>489</v>
      </c>
      <c r="C22" s="85">
        <v>0</v>
      </c>
    </row>
    <row r="23" spans="1:3" x14ac:dyDescent="0.2">
      <c r="A23" s="92" t="s">
        <v>490</v>
      </c>
      <c r="B23" s="75" t="s">
        <v>491</v>
      </c>
      <c r="C23" s="85">
        <v>0</v>
      </c>
    </row>
    <row r="24" spans="1:3" x14ac:dyDescent="0.2">
      <c r="A24" s="92" t="s">
        <v>492</v>
      </c>
      <c r="B24" s="75" t="s">
        <v>493</v>
      </c>
      <c r="C24" s="85">
        <v>0</v>
      </c>
    </row>
    <row r="25" spans="1:3" x14ac:dyDescent="0.2">
      <c r="A25" s="92" t="s">
        <v>494</v>
      </c>
      <c r="B25" s="75" t="s">
        <v>495</v>
      </c>
      <c r="C25" s="85">
        <v>0</v>
      </c>
    </row>
    <row r="26" spans="1:3" x14ac:dyDescent="0.2">
      <c r="A26" s="92" t="s">
        <v>496</v>
      </c>
      <c r="B26" s="75" t="s">
        <v>497</v>
      </c>
      <c r="C26" s="85">
        <v>1607142.84</v>
      </c>
    </row>
    <row r="27" spans="1:3" x14ac:dyDescent="0.2">
      <c r="A27" s="92" t="s">
        <v>498</v>
      </c>
      <c r="B27" s="75" t="s">
        <v>499</v>
      </c>
      <c r="C27" s="85">
        <v>0</v>
      </c>
    </row>
    <row r="28" spans="1:3" x14ac:dyDescent="0.2">
      <c r="A28" s="92" t="s">
        <v>500</v>
      </c>
      <c r="B28" s="84" t="s">
        <v>501</v>
      </c>
      <c r="C28" s="85">
        <v>0</v>
      </c>
    </row>
    <row r="29" spans="1:3" x14ac:dyDescent="0.2">
      <c r="A29" s="93"/>
      <c r="B29" s="86"/>
      <c r="C29" s="87"/>
    </row>
    <row r="30" spans="1:3" x14ac:dyDescent="0.2">
      <c r="A30" s="88" t="s">
        <v>502</v>
      </c>
      <c r="B30" s="89"/>
      <c r="C30" s="90">
        <f>SUM(C31:C37)</f>
        <v>65138327.870000005</v>
      </c>
    </row>
    <row r="31" spans="1:3" x14ac:dyDescent="0.2">
      <c r="A31" s="92" t="s">
        <v>503</v>
      </c>
      <c r="B31" s="75" t="s">
        <v>389</v>
      </c>
      <c r="C31" s="85">
        <v>11496010.67</v>
      </c>
    </row>
    <row r="32" spans="1:3" x14ac:dyDescent="0.2">
      <c r="A32" s="92" t="s">
        <v>504</v>
      </c>
      <c r="B32" s="75" t="s">
        <v>72</v>
      </c>
      <c r="C32" s="85">
        <v>0</v>
      </c>
    </row>
    <row r="33" spans="1:3" x14ac:dyDescent="0.2">
      <c r="A33" s="92" t="s">
        <v>505</v>
      </c>
      <c r="B33" s="75" t="s">
        <v>399</v>
      </c>
      <c r="C33" s="85">
        <v>0</v>
      </c>
    </row>
    <row r="34" spans="1:3" x14ac:dyDescent="0.2">
      <c r="A34" s="92" t="s">
        <v>506</v>
      </c>
      <c r="B34" s="75" t="s">
        <v>507</v>
      </c>
      <c r="C34" s="85">
        <v>0</v>
      </c>
    </row>
    <row r="35" spans="1:3" x14ac:dyDescent="0.2">
      <c r="A35" s="92" t="s">
        <v>508</v>
      </c>
      <c r="B35" s="75" t="s">
        <v>509</v>
      </c>
      <c r="C35" s="85">
        <v>0</v>
      </c>
    </row>
    <row r="36" spans="1:3" x14ac:dyDescent="0.2">
      <c r="A36" s="92" t="s">
        <v>510</v>
      </c>
      <c r="B36" s="75" t="s">
        <v>407</v>
      </c>
      <c r="C36" s="85">
        <v>0</v>
      </c>
    </row>
    <row r="37" spans="1:3" x14ac:dyDescent="0.2">
      <c r="A37" s="92" t="s">
        <v>511</v>
      </c>
      <c r="B37" s="84" t="s">
        <v>512</v>
      </c>
      <c r="C37" s="91">
        <v>53642317.200000003</v>
      </c>
    </row>
    <row r="38" spans="1:3" x14ac:dyDescent="0.2">
      <c r="A38" s="77"/>
      <c r="B38" s="80"/>
      <c r="C38" s="81"/>
    </row>
    <row r="39" spans="1:3" x14ac:dyDescent="0.2">
      <c r="A39" s="82" t="s">
        <v>76</v>
      </c>
      <c r="B39" s="52"/>
      <c r="C39" s="53">
        <f>C5-C7+C30</f>
        <v>399122009.79000008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19" customWidth="1"/>
    <col min="2" max="2" width="64.5703125" style="19" bestFit="1" customWidth="1"/>
    <col min="3" max="3" width="16.42578125" style="19" bestFit="1" customWidth="1"/>
    <col min="4" max="4" width="19.140625" style="19" customWidth="1"/>
    <col min="5" max="5" width="28" style="19" customWidth="1"/>
    <col min="6" max="6" width="22.7109375" style="19" customWidth="1"/>
    <col min="7" max="8" width="16.7109375" style="19" customWidth="1"/>
    <col min="9" max="9" width="27.140625" style="19" customWidth="1"/>
    <col min="10" max="16384" width="9.140625" style="19"/>
  </cols>
  <sheetData>
    <row r="1" spans="1:8" s="15" customFormat="1" ht="18.95" customHeight="1" x14ac:dyDescent="0.25">
      <c r="A1" s="126" t="str">
        <f>'Notas a los Edos Financieros'!A1:B1</f>
        <v xml:space="preserve">Municipio de Valle de Santiago, Gto. </v>
      </c>
      <c r="B1" s="127"/>
      <c r="C1" s="127"/>
      <c r="D1" s="127"/>
      <c r="E1" s="127"/>
      <c r="F1" s="127"/>
      <c r="G1" s="119" t="s">
        <v>544</v>
      </c>
      <c r="H1" s="120">
        <f>'Notas a los Edos Financieros'!E1</f>
        <v>2020</v>
      </c>
    </row>
    <row r="2" spans="1:8" s="15" customFormat="1" ht="18.95" customHeight="1" x14ac:dyDescent="0.25">
      <c r="A2" s="126" t="s">
        <v>550</v>
      </c>
      <c r="B2" s="127"/>
      <c r="C2" s="127"/>
      <c r="D2" s="127"/>
      <c r="E2" s="127"/>
      <c r="F2" s="127"/>
      <c r="G2" s="119" t="s">
        <v>545</v>
      </c>
      <c r="H2" s="120" t="str">
        <f>'Notas a los Edos Financieros'!E2</f>
        <v>Trimestral</v>
      </c>
    </row>
    <row r="3" spans="1:8" s="15" customFormat="1" ht="18.95" customHeight="1" x14ac:dyDescent="0.25">
      <c r="A3" s="126" t="str">
        <f>'Notas a los Edos Financieros'!A3:B3</f>
        <v>Correspondientes del 01 de Enero al 31 de Diciembre del 2020.</v>
      </c>
      <c r="B3" s="127"/>
      <c r="C3" s="127"/>
      <c r="D3" s="127"/>
      <c r="E3" s="127"/>
      <c r="F3" s="127"/>
      <c r="G3" s="119" t="s">
        <v>546</v>
      </c>
      <c r="H3" s="120">
        <f>'Notas a los Edos Financieros'!E3</f>
        <v>4</v>
      </c>
    </row>
    <row r="4" spans="1:8" x14ac:dyDescent="0.2">
      <c r="A4" s="17" t="s">
        <v>144</v>
      </c>
      <c r="B4" s="18"/>
      <c r="C4" s="18"/>
      <c r="D4" s="18"/>
      <c r="E4" s="18"/>
      <c r="F4" s="18"/>
      <c r="G4" s="18"/>
      <c r="H4" s="18"/>
    </row>
    <row r="6" spans="1:8" x14ac:dyDescent="0.2">
      <c r="A6" s="18" t="s">
        <v>104</v>
      </c>
      <c r="B6" s="18"/>
      <c r="C6" s="18"/>
      <c r="D6" s="18"/>
      <c r="E6" s="18"/>
      <c r="F6" s="18"/>
      <c r="G6" s="18"/>
      <c r="H6" s="18"/>
    </row>
    <row r="7" spans="1:8" x14ac:dyDescent="0.2">
      <c r="A7" s="20" t="s">
        <v>97</v>
      </c>
      <c r="B7" s="20" t="s">
        <v>94</v>
      </c>
      <c r="C7" s="20" t="s">
        <v>95</v>
      </c>
      <c r="D7" s="20" t="s">
        <v>96</v>
      </c>
      <c r="E7" s="20"/>
      <c r="F7" s="20"/>
      <c r="G7" s="20"/>
      <c r="H7" s="20"/>
    </row>
    <row r="8" spans="1:8" x14ac:dyDescent="0.2">
      <c r="A8" s="21">
        <v>1114</v>
      </c>
      <c r="B8" s="19" t="s">
        <v>145</v>
      </c>
      <c r="C8" s="23">
        <v>91833286.599999994</v>
      </c>
    </row>
    <row r="9" spans="1:8" x14ac:dyDescent="0.2">
      <c r="A9" s="21">
        <v>1115</v>
      </c>
      <c r="B9" s="19" t="s">
        <v>146</v>
      </c>
      <c r="C9" s="23">
        <v>5481594.79</v>
      </c>
    </row>
    <row r="10" spans="1:8" x14ac:dyDescent="0.2">
      <c r="A10" s="21">
        <v>1121</v>
      </c>
      <c r="B10" s="19" t="s">
        <v>147</v>
      </c>
      <c r="C10" s="23">
        <v>0</v>
      </c>
    </row>
    <row r="11" spans="1:8" x14ac:dyDescent="0.2">
      <c r="A11" s="21">
        <v>1211</v>
      </c>
      <c r="B11" s="19" t="s">
        <v>148</v>
      </c>
      <c r="C11" s="23">
        <v>0</v>
      </c>
    </row>
    <row r="13" spans="1:8" x14ac:dyDescent="0.2">
      <c r="A13" s="18" t="s">
        <v>105</v>
      </c>
      <c r="B13" s="18"/>
      <c r="C13" s="18"/>
      <c r="D13" s="18"/>
      <c r="E13" s="18"/>
      <c r="F13" s="18"/>
      <c r="G13" s="18"/>
      <c r="H13" s="18"/>
    </row>
    <row r="14" spans="1:8" x14ac:dyDescent="0.2">
      <c r="A14" s="20" t="s">
        <v>97</v>
      </c>
      <c r="B14" s="20" t="s">
        <v>94</v>
      </c>
      <c r="C14" s="20" t="s">
        <v>95</v>
      </c>
      <c r="D14" s="20">
        <v>2019</v>
      </c>
      <c r="E14" s="20">
        <v>2018</v>
      </c>
      <c r="F14" s="20">
        <v>2017</v>
      </c>
      <c r="G14" s="20">
        <v>2016</v>
      </c>
      <c r="H14" s="20" t="s">
        <v>135</v>
      </c>
    </row>
    <row r="15" spans="1:8" x14ac:dyDescent="0.2">
      <c r="A15" s="21">
        <v>1122</v>
      </c>
      <c r="B15" s="19" t="s">
        <v>149</v>
      </c>
      <c r="C15" s="23">
        <v>926168.03</v>
      </c>
      <c r="D15" s="23">
        <v>930226.42</v>
      </c>
      <c r="E15" s="23">
        <v>936471.35</v>
      </c>
      <c r="F15" s="23">
        <v>944512.65</v>
      </c>
      <c r="G15" s="23">
        <v>935747.47</v>
      </c>
    </row>
    <row r="16" spans="1:8" x14ac:dyDescent="0.2">
      <c r="A16" s="21">
        <v>1124</v>
      </c>
      <c r="B16" s="19" t="s">
        <v>150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8" spans="1:8" x14ac:dyDescent="0.2">
      <c r="A18" s="18" t="s">
        <v>106</v>
      </c>
      <c r="B18" s="18"/>
      <c r="C18" s="18"/>
      <c r="D18" s="18"/>
      <c r="E18" s="18"/>
      <c r="F18" s="18"/>
      <c r="G18" s="18"/>
      <c r="H18" s="18"/>
    </row>
    <row r="19" spans="1:8" x14ac:dyDescent="0.2">
      <c r="A19" s="20" t="s">
        <v>97</v>
      </c>
      <c r="B19" s="20" t="s">
        <v>94</v>
      </c>
      <c r="C19" s="20" t="s">
        <v>95</v>
      </c>
      <c r="D19" s="20" t="s">
        <v>151</v>
      </c>
      <c r="E19" s="20" t="s">
        <v>152</v>
      </c>
      <c r="F19" s="20" t="s">
        <v>153</v>
      </c>
      <c r="G19" s="20" t="s">
        <v>154</v>
      </c>
      <c r="H19" s="20" t="s">
        <v>155</v>
      </c>
    </row>
    <row r="20" spans="1:8" x14ac:dyDescent="0.2">
      <c r="A20" s="21">
        <v>1123</v>
      </c>
      <c r="B20" s="19" t="s">
        <v>156</v>
      </c>
      <c r="C20" s="23">
        <v>125113.06</v>
      </c>
      <c r="D20" s="23">
        <v>125113.06</v>
      </c>
      <c r="E20" s="23">
        <v>0</v>
      </c>
      <c r="F20" s="23">
        <v>0</v>
      </c>
      <c r="G20" s="23">
        <v>0</v>
      </c>
    </row>
    <row r="21" spans="1:8" x14ac:dyDescent="0.2">
      <c r="A21" s="21">
        <v>1125</v>
      </c>
      <c r="B21" s="19" t="s">
        <v>157</v>
      </c>
      <c r="C21" s="23">
        <v>90734.84</v>
      </c>
      <c r="D21" s="23">
        <v>90734.84</v>
      </c>
      <c r="E21" s="23">
        <v>0</v>
      </c>
      <c r="F21" s="23">
        <v>0</v>
      </c>
      <c r="G21" s="23">
        <v>0</v>
      </c>
    </row>
    <row r="22" spans="1:8" x14ac:dyDescent="0.2">
      <c r="A22" s="21">
        <v>1126</v>
      </c>
      <c r="B22" s="19" t="s">
        <v>526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8" x14ac:dyDescent="0.2">
      <c r="A23" s="21">
        <v>1129</v>
      </c>
      <c r="B23" s="19" t="s">
        <v>527</v>
      </c>
      <c r="C23" s="23">
        <v>31343111.93</v>
      </c>
      <c r="D23" s="23">
        <v>31343111.93</v>
      </c>
      <c r="E23" s="23">
        <v>0</v>
      </c>
      <c r="F23" s="23">
        <v>0</v>
      </c>
      <c r="G23" s="23">
        <v>0</v>
      </c>
    </row>
    <row r="24" spans="1:8" x14ac:dyDescent="0.2">
      <c r="A24" s="21">
        <v>1131</v>
      </c>
      <c r="B24" s="19" t="s">
        <v>158</v>
      </c>
      <c r="C24" s="23">
        <v>600</v>
      </c>
      <c r="D24" s="23">
        <v>600</v>
      </c>
      <c r="E24" s="23">
        <v>0</v>
      </c>
      <c r="F24" s="23">
        <v>0</v>
      </c>
      <c r="G24" s="23">
        <v>0</v>
      </c>
    </row>
    <row r="25" spans="1:8" x14ac:dyDescent="0.2">
      <c r="A25" s="21">
        <v>1132</v>
      </c>
      <c r="B25" s="19" t="s">
        <v>159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8" x14ac:dyDescent="0.2">
      <c r="A26" s="21">
        <v>1133</v>
      </c>
      <c r="B26" s="19" t="s">
        <v>160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8" x14ac:dyDescent="0.2">
      <c r="A27" s="21">
        <v>1134</v>
      </c>
      <c r="B27" s="19" t="s">
        <v>161</v>
      </c>
      <c r="C27" s="23">
        <v>19058808.09</v>
      </c>
      <c r="D27" s="23">
        <v>19058808.09</v>
      </c>
      <c r="E27" s="23">
        <v>0</v>
      </c>
      <c r="F27" s="23">
        <v>0</v>
      </c>
      <c r="G27" s="23">
        <v>0</v>
      </c>
    </row>
    <row r="28" spans="1:8" x14ac:dyDescent="0.2">
      <c r="A28" s="21">
        <v>1139</v>
      </c>
      <c r="B28" s="19" t="s">
        <v>162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30" spans="1:8" x14ac:dyDescent="0.2">
      <c r="A30" s="18" t="s">
        <v>528</v>
      </c>
      <c r="B30" s="18"/>
      <c r="C30" s="18"/>
      <c r="D30" s="18"/>
      <c r="E30" s="18"/>
      <c r="F30" s="18"/>
      <c r="G30" s="18"/>
      <c r="H30" s="18"/>
    </row>
    <row r="31" spans="1:8" x14ac:dyDescent="0.2">
      <c r="A31" s="20" t="s">
        <v>97</v>
      </c>
      <c r="B31" s="20" t="s">
        <v>94</v>
      </c>
      <c r="C31" s="20" t="s">
        <v>95</v>
      </c>
      <c r="D31" s="20" t="s">
        <v>109</v>
      </c>
      <c r="E31" s="20" t="s">
        <v>108</v>
      </c>
      <c r="F31" s="20" t="s">
        <v>163</v>
      </c>
      <c r="G31" s="20" t="s">
        <v>111</v>
      </c>
      <c r="H31" s="20"/>
    </row>
    <row r="32" spans="1:8" x14ac:dyDescent="0.2">
      <c r="A32" s="21">
        <v>1140</v>
      </c>
      <c r="B32" s="19" t="s">
        <v>164</v>
      </c>
      <c r="C32" s="23">
        <f>SUM(C33:C37)</f>
        <v>0</v>
      </c>
    </row>
    <row r="33" spans="1:8" x14ac:dyDescent="0.2">
      <c r="A33" s="21">
        <v>1141</v>
      </c>
      <c r="B33" s="19" t="s">
        <v>165</v>
      </c>
      <c r="C33" s="23">
        <v>0</v>
      </c>
    </row>
    <row r="34" spans="1:8" x14ac:dyDescent="0.2">
      <c r="A34" s="21">
        <v>1142</v>
      </c>
      <c r="B34" s="19" t="s">
        <v>166</v>
      </c>
      <c r="C34" s="23">
        <v>0</v>
      </c>
    </row>
    <row r="35" spans="1:8" x14ac:dyDescent="0.2">
      <c r="A35" s="21">
        <v>1143</v>
      </c>
      <c r="B35" s="19" t="s">
        <v>167</v>
      </c>
      <c r="C35" s="23">
        <v>0</v>
      </c>
    </row>
    <row r="36" spans="1:8" x14ac:dyDescent="0.2">
      <c r="A36" s="21">
        <v>1144</v>
      </c>
      <c r="B36" s="19" t="s">
        <v>168</v>
      </c>
      <c r="C36" s="23">
        <v>0</v>
      </c>
    </row>
    <row r="37" spans="1:8" x14ac:dyDescent="0.2">
      <c r="A37" s="21">
        <v>1145</v>
      </c>
      <c r="B37" s="19" t="s">
        <v>169</v>
      </c>
      <c r="C37" s="23">
        <v>0</v>
      </c>
    </row>
    <row r="39" spans="1:8" x14ac:dyDescent="0.2">
      <c r="A39" s="18" t="s">
        <v>170</v>
      </c>
      <c r="B39" s="18"/>
      <c r="C39" s="18"/>
      <c r="D39" s="18"/>
      <c r="E39" s="18"/>
      <c r="F39" s="18"/>
      <c r="G39" s="18"/>
      <c r="H39" s="18"/>
    </row>
    <row r="40" spans="1:8" x14ac:dyDescent="0.2">
      <c r="A40" s="20" t="s">
        <v>97</v>
      </c>
      <c r="B40" s="20" t="s">
        <v>94</v>
      </c>
      <c r="C40" s="20" t="s">
        <v>95</v>
      </c>
      <c r="D40" s="20" t="s">
        <v>107</v>
      </c>
      <c r="E40" s="20" t="s">
        <v>110</v>
      </c>
      <c r="F40" s="20" t="s">
        <v>171</v>
      </c>
      <c r="G40" s="20"/>
      <c r="H40" s="20"/>
    </row>
    <row r="41" spans="1:8" x14ac:dyDescent="0.2">
      <c r="A41" s="21">
        <v>1150</v>
      </c>
      <c r="B41" s="19" t="s">
        <v>172</v>
      </c>
      <c r="C41" s="23">
        <f>C42</f>
        <v>0</v>
      </c>
    </row>
    <row r="42" spans="1:8" x14ac:dyDescent="0.2">
      <c r="A42" s="21">
        <v>1151</v>
      </c>
      <c r="B42" s="19" t="s">
        <v>173</v>
      </c>
      <c r="C42" s="23">
        <v>0</v>
      </c>
    </row>
    <row r="44" spans="1:8" x14ac:dyDescent="0.2">
      <c r="A44" s="18" t="s">
        <v>112</v>
      </c>
      <c r="B44" s="18"/>
      <c r="C44" s="18"/>
      <c r="D44" s="18"/>
      <c r="E44" s="18"/>
      <c r="F44" s="18"/>
      <c r="G44" s="18"/>
      <c r="H44" s="18"/>
    </row>
    <row r="45" spans="1:8" x14ac:dyDescent="0.2">
      <c r="A45" s="20" t="s">
        <v>97</v>
      </c>
      <c r="B45" s="20" t="s">
        <v>94</v>
      </c>
      <c r="C45" s="20" t="s">
        <v>95</v>
      </c>
      <c r="D45" s="20" t="s">
        <v>96</v>
      </c>
      <c r="E45" s="20" t="s">
        <v>155</v>
      </c>
      <c r="F45" s="20"/>
      <c r="G45" s="20"/>
      <c r="H45" s="20"/>
    </row>
    <row r="46" spans="1:8" x14ac:dyDescent="0.2">
      <c r="A46" s="21">
        <v>1213</v>
      </c>
      <c r="B46" s="19" t="s">
        <v>174</v>
      </c>
      <c r="C46" s="23">
        <v>0</v>
      </c>
    </row>
    <row r="48" spans="1:8" x14ac:dyDescent="0.2">
      <c r="A48" s="18" t="s">
        <v>113</v>
      </c>
      <c r="B48" s="18"/>
      <c r="C48" s="18"/>
      <c r="D48" s="18"/>
      <c r="E48" s="18"/>
      <c r="F48" s="18"/>
      <c r="G48" s="18"/>
      <c r="H48" s="18"/>
    </row>
    <row r="49" spans="1:9" x14ac:dyDescent="0.2">
      <c r="A49" s="20" t="s">
        <v>97</v>
      </c>
      <c r="B49" s="20" t="s">
        <v>94</v>
      </c>
      <c r="C49" s="20" t="s">
        <v>95</v>
      </c>
      <c r="D49" s="20"/>
      <c r="E49" s="20"/>
      <c r="F49" s="20"/>
      <c r="G49" s="20"/>
      <c r="H49" s="20"/>
    </row>
    <row r="50" spans="1:9" x14ac:dyDescent="0.2">
      <c r="A50" s="21">
        <v>1214</v>
      </c>
      <c r="B50" s="19" t="s">
        <v>175</v>
      </c>
      <c r="C50" s="23">
        <v>0</v>
      </c>
    </row>
    <row r="52" spans="1:9" x14ac:dyDescent="0.2">
      <c r="A52" s="18" t="s">
        <v>117</v>
      </c>
      <c r="B52" s="18"/>
      <c r="C52" s="18"/>
      <c r="D52" s="18"/>
      <c r="E52" s="18"/>
      <c r="F52" s="18"/>
      <c r="G52" s="18"/>
      <c r="H52" s="18"/>
      <c r="I52" s="18"/>
    </row>
    <row r="53" spans="1:9" x14ac:dyDescent="0.2">
      <c r="A53" s="20" t="s">
        <v>97</v>
      </c>
      <c r="B53" s="20" t="s">
        <v>94</v>
      </c>
      <c r="C53" s="20" t="s">
        <v>95</v>
      </c>
      <c r="D53" s="20" t="s">
        <v>114</v>
      </c>
      <c r="E53" s="20" t="s">
        <v>115</v>
      </c>
      <c r="F53" s="20" t="s">
        <v>107</v>
      </c>
      <c r="G53" s="20" t="s">
        <v>176</v>
      </c>
      <c r="H53" s="20" t="s">
        <v>116</v>
      </c>
      <c r="I53" s="20" t="s">
        <v>177</v>
      </c>
    </row>
    <row r="54" spans="1:9" x14ac:dyDescent="0.2">
      <c r="A54" s="21">
        <v>1230</v>
      </c>
      <c r="B54" s="19" t="s">
        <v>178</v>
      </c>
      <c r="C54" s="23">
        <f>SUM(C55:C61)</f>
        <v>286262813.26000005</v>
      </c>
      <c r="D54" s="23">
        <f>SUM(D55:D61)</f>
        <v>0</v>
      </c>
      <c r="E54" s="23">
        <f>SUM(E55:E61)</f>
        <v>0</v>
      </c>
    </row>
    <row r="55" spans="1:9" x14ac:dyDescent="0.2">
      <c r="A55" s="21">
        <v>1231</v>
      </c>
      <c r="B55" s="19" t="s">
        <v>179</v>
      </c>
      <c r="C55" s="23">
        <v>17723260.940000001</v>
      </c>
      <c r="D55" s="23">
        <v>0</v>
      </c>
      <c r="E55" s="23">
        <v>0</v>
      </c>
    </row>
    <row r="56" spans="1:9" x14ac:dyDescent="0.2">
      <c r="A56" s="21">
        <v>1232</v>
      </c>
      <c r="B56" s="19" t="s">
        <v>180</v>
      </c>
      <c r="C56" s="23">
        <v>0</v>
      </c>
      <c r="D56" s="23">
        <v>0</v>
      </c>
      <c r="E56" s="23">
        <v>0</v>
      </c>
    </row>
    <row r="57" spans="1:9" x14ac:dyDescent="0.2">
      <c r="A57" s="21">
        <v>1233</v>
      </c>
      <c r="B57" s="19" t="s">
        <v>181</v>
      </c>
      <c r="C57" s="23">
        <v>0</v>
      </c>
      <c r="D57" s="23">
        <v>0</v>
      </c>
      <c r="E57" s="23">
        <v>0</v>
      </c>
    </row>
    <row r="58" spans="1:9" x14ac:dyDescent="0.2">
      <c r="A58" s="21">
        <v>1234</v>
      </c>
      <c r="B58" s="19" t="s">
        <v>182</v>
      </c>
      <c r="C58" s="23">
        <v>0</v>
      </c>
      <c r="D58" s="23">
        <v>0</v>
      </c>
      <c r="E58" s="23">
        <v>0</v>
      </c>
    </row>
    <row r="59" spans="1:9" x14ac:dyDescent="0.2">
      <c r="A59" s="21">
        <v>1235</v>
      </c>
      <c r="B59" s="19" t="s">
        <v>183</v>
      </c>
      <c r="C59" s="23">
        <v>264799910.09</v>
      </c>
      <c r="D59" s="23">
        <v>0</v>
      </c>
      <c r="E59" s="23">
        <v>0</v>
      </c>
    </row>
    <row r="60" spans="1:9" x14ac:dyDescent="0.2">
      <c r="A60" s="21">
        <v>1236</v>
      </c>
      <c r="B60" s="19" t="s">
        <v>184</v>
      </c>
      <c r="C60" s="23">
        <v>3739642.23</v>
      </c>
      <c r="D60" s="23">
        <v>0</v>
      </c>
      <c r="E60" s="23">
        <v>0</v>
      </c>
    </row>
    <row r="61" spans="1:9" x14ac:dyDescent="0.2">
      <c r="A61" s="21">
        <v>1239</v>
      </c>
      <c r="B61" s="19" t="s">
        <v>185</v>
      </c>
      <c r="C61" s="23">
        <v>0</v>
      </c>
      <c r="D61" s="23">
        <v>0</v>
      </c>
      <c r="E61" s="23">
        <v>0</v>
      </c>
    </row>
    <row r="62" spans="1:9" x14ac:dyDescent="0.2">
      <c r="A62" s="21">
        <v>1240</v>
      </c>
      <c r="B62" s="19" t="s">
        <v>186</v>
      </c>
      <c r="C62" s="23">
        <f>SUM(C63:C70)</f>
        <v>77600910.99000001</v>
      </c>
      <c r="D62" s="23">
        <f t="shared" ref="D62:E62" si="0">SUM(D63:D70)</f>
        <v>9321725.290000001</v>
      </c>
      <c r="E62" s="23">
        <f t="shared" si="0"/>
        <v>-36345235.600000001</v>
      </c>
    </row>
    <row r="63" spans="1:9" x14ac:dyDescent="0.2">
      <c r="A63" s="21">
        <v>1241</v>
      </c>
      <c r="B63" s="19" t="s">
        <v>187</v>
      </c>
      <c r="C63" s="23">
        <v>12298224.59</v>
      </c>
      <c r="D63" s="23">
        <v>1232147.6000000001</v>
      </c>
      <c r="E63" s="23">
        <v>-5560445.8799999999</v>
      </c>
    </row>
    <row r="64" spans="1:9" x14ac:dyDescent="0.2">
      <c r="A64" s="21">
        <v>1242</v>
      </c>
      <c r="B64" s="19" t="s">
        <v>188</v>
      </c>
      <c r="C64" s="23">
        <v>2974146.65</v>
      </c>
      <c r="D64" s="23">
        <v>290471.69</v>
      </c>
      <c r="E64" s="23">
        <v>-610349.18000000005</v>
      </c>
    </row>
    <row r="65" spans="1:9" x14ac:dyDescent="0.2">
      <c r="A65" s="21">
        <v>1243</v>
      </c>
      <c r="B65" s="19" t="s">
        <v>189</v>
      </c>
      <c r="C65" s="23">
        <v>32013</v>
      </c>
      <c r="D65" s="23">
        <v>18749.189999999999</v>
      </c>
      <c r="E65" s="23">
        <v>-19552.900000000001</v>
      </c>
    </row>
    <row r="66" spans="1:9" x14ac:dyDescent="0.2">
      <c r="A66" s="21">
        <v>1244</v>
      </c>
      <c r="B66" s="19" t="s">
        <v>190</v>
      </c>
      <c r="C66" s="23">
        <v>50425046.969999999</v>
      </c>
      <c r="D66" s="23">
        <v>7334750.7000000002</v>
      </c>
      <c r="E66" s="23">
        <v>-27786661.32</v>
      </c>
    </row>
    <row r="67" spans="1:9" x14ac:dyDescent="0.2">
      <c r="A67" s="21">
        <v>1245</v>
      </c>
      <c r="B67" s="19" t="s">
        <v>191</v>
      </c>
      <c r="C67" s="23">
        <v>3821872.75</v>
      </c>
      <c r="D67" s="23">
        <v>78734.81</v>
      </c>
      <c r="E67" s="23">
        <v>-399642.31</v>
      </c>
    </row>
    <row r="68" spans="1:9" x14ac:dyDescent="0.2">
      <c r="A68" s="21">
        <v>1246</v>
      </c>
      <c r="B68" s="19" t="s">
        <v>192</v>
      </c>
      <c r="C68" s="23">
        <v>8049607.0300000003</v>
      </c>
      <c r="D68" s="23">
        <v>366871.3</v>
      </c>
      <c r="E68" s="23">
        <v>-1968584.01</v>
      </c>
    </row>
    <row r="69" spans="1:9" x14ac:dyDescent="0.2">
      <c r="A69" s="21">
        <v>1247</v>
      </c>
      <c r="B69" s="19" t="s">
        <v>193</v>
      </c>
      <c r="C69" s="23">
        <v>0</v>
      </c>
      <c r="D69" s="23">
        <v>0</v>
      </c>
      <c r="E69" s="23">
        <v>0</v>
      </c>
    </row>
    <row r="70" spans="1:9" x14ac:dyDescent="0.2">
      <c r="A70" s="21">
        <v>1248</v>
      </c>
      <c r="B70" s="19" t="s">
        <v>194</v>
      </c>
      <c r="C70" s="23">
        <v>0</v>
      </c>
      <c r="D70" s="23">
        <v>0</v>
      </c>
      <c r="E70" s="23">
        <v>0</v>
      </c>
    </row>
    <row r="72" spans="1:9" x14ac:dyDescent="0.2">
      <c r="A72" s="18" t="s">
        <v>118</v>
      </c>
      <c r="B72" s="18"/>
      <c r="C72" s="18"/>
      <c r="D72" s="18"/>
      <c r="E72" s="18"/>
      <c r="F72" s="18"/>
      <c r="G72" s="18"/>
      <c r="H72" s="18"/>
      <c r="I72" s="18"/>
    </row>
    <row r="73" spans="1:9" x14ac:dyDescent="0.2">
      <c r="A73" s="20" t="s">
        <v>97</v>
      </c>
      <c r="B73" s="20" t="s">
        <v>94</v>
      </c>
      <c r="C73" s="20" t="s">
        <v>95</v>
      </c>
      <c r="D73" s="20" t="s">
        <v>119</v>
      </c>
      <c r="E73" s="20" t="s">
        <v>195</v>
      </c>
      <c r="F73" s="20" t="s">
        <v>107</v>
      </c>
      <c r="G73" s="20" t="s">
        <v>176</v>
      </c>
      <c r="H73" s="20" t="s">
        <v>116</v>
      </c>
      <c r="I73" s="20" t="s">
        <v>177</v>
      </c>
    </row>
    <row r="74" spans="1:9" x14ac:dyDescent="0.2">
      <c r="A74" s="21">
        <v>1250</v>
      </c>
      <c r="B74" s="19" t="s">
        <v>196</v>
      </c>
      <c r="C74" s="23">
        <f>SUM(C75:C79)</f>
        <v>135966.14000000001</v>
      </c>
      <c r="D74" s="23">
        <f>SUM(D75:D79)</f>
        <v>10178.710000000001</v>
      </c>
      <c r="E74" s="23">
        <f>SUM(E75:E79)</f>
        <v>0</v>
      </c>
    </row>
    <row r="75" spans="1:9" x14ac:dyDescent="0.2">
      <c r="A75" s="21">
        <v>1251</v>
      </c>
      <c r="B75" s="19" t="s">
        <v>197</v>
      </c>
      <c r="C75" s="23">
        <v>97600.55</v>
      </c>
      <c r="D75" s="23">
        <v>9934.9500000000007</v>
      </c>
      <c r="E75" s="23">
        <v>0</v>
      </c>
    </row>
    <row r="76" spans="1:9" x14ac:dyDescent="0.2">
      <c r="A76" s="21">
        <v>1252</v>
      </c>
      <c r="B76" s="19" t="s">
        <v>198</v>
      </c>
      <c r="C76" s="23">
        <v>0</v>
      </c>
      <c r="D76" s="23">
        <v>0</v>
      </c>
      <c r="E76" s="23">
        <v>0</v>
      </c>
    </row>
    <row r="77" spans="1:9" x14ac:dyDescent="0.2">
      <c r="A77" s="21">
        <v>1253</v>
      </c>
      <c r="B77" s="19" t="s">
        <v>199</v>
      </c>
      <c r="C77" s="23">
        <v>0</v>
      </c>
      <c r="D77" s="23">
        <v>0</v>
      </c>
      <c r="E77" s="23">
        <v>0</v>
      </c>
    </row>
    <row r="78" spans="1:9" x14ac:dyDescent="0.2">
      <c r="A78" s="21">
        <v>1254</v>
      </c>
      <c r="B78" s="19" t="s">
        <v>200</v>
      </c>
      <c r="C78" s="23">
        <v>38365.589999999997</v>
      </c>
      <c r="D78" s="23">
        <v>243.76</v>
      </c>
      <c r="E78" s="23">
        <v>0</v>
      </c>
    </row>
    <row r="79" spans="1:9" x14ac:dyDescent="0.2">
      <c r="A79" s="21">
        <v>1259</v>
      </c>
      <c r="B79" s="19" t="s">
        <v>201</v>
      </c>
      <c r="C79" s="23">
        <v>0</v>
      </c>
      <c r="D79" s="23">
        <v>0</v>
      </c>
      <c r="E79" s="23">
        <v>0</v>
      </c>
    </row>
    <row r="80" spans="1:9" x14ac:dyDescent="0.2">
      <c r="A80" s="21">
        <v>1270</v>
      </c>
      <c r="B80" s="19" t="s">
        <v>202</v>
      </c>
      <c r="C80" s="23">
        <f>SUM(C81:C86)</f>
        <v>1176759.67</v>
      </c>
      <c r="D80" s="23">
        <f>SUM(D81:D86)</f>
        <v>0</v>
      </c>
      <c r="E80" s="23">
        <f>SUM(E81:E86)</f>
        <v>0</v>
      </c>
    </row>
    <row r="81" spans="1:8" x14ac:dyDescent="0.2">
      <c r="A81" s="21">
        <v>1271</v>
      </c>
      <c r="B81" s="19" t="s">
        <v>203</v>
      </c>
      <c r="C81" s="23">
        <v>1176759.67</v>
      </c>
      <c r="D81" s="23">
        <v>0</v>
      </c>
      <c r="E81" s="23">
        <v>0</v>
      </c>
    </row>
    <row r="82" spans="1:8" x14ac:dyDescent="0.2">
      <c r="A82" s="21">
        <v>1272</v>
      </c>
      <c r="B82" s="19" t="s">
        <v>204</v>
      </c>
      <c r="C82" s="23">
        <v>0</v>
      </c>
      <c r="D82" s="23">
        <v>0</v>
      </c>
      <c r="E82" s="23">
        <v>0</v>
      </c>
    </row>
    <row r="83" spans="1:8" x14ac:dyDescent="0.2">
      <c r="A83" s="21">
        <v>1273</v>
      </c>
      <c r="B83" s="19" t="s">
        <v>205</v>
      </c>
      <c r="C83" s="23">
        <v>0</v>
      </c>
      <c r="D83" s="23">
        <v>0</v>
      </c>
      <c r="E83" s="23">
        <v>0</v>
      </c>
    </row>
    <row r="84" spans="1:8" x14ac:dyDescent="0.2">
      <c r="A84" s="21">
        <v>1274</v>
      </c>
      <c r="B84" s="19" t="s">
        <v>206</v>
      </c>
      <c r="C84" s="23">
        <v>0</v>
      </c>
      <c r="D84" s="23">
        <v>0</v>
      </c>
      <c r="E84" s="23">
        <v>0</v>
      </c>
    </row>
    <row r="85" spans="1:8" x14ac:dyDescent="0.2">
      <c r="A85" s="21">
        <v>1275</v>
      </c>
      <c r="B85" s="19" t="s">
        <v>207</v>
      </c>
      <c r="C85" s="23">
        <v>0</v>
      </c>
      <c r="D85" s="23">
        <v>0</v>
      </c>
      <c r="E85" s="23">
        <v>0</v>
      </c>
    </row>
    <row r="86" spans="1:8" x14ac:dyDescent="0.2">
      <c r="A86" s="21">
        <v>1279</v>
      </c>
      <c r="B86" s="19" t="s">
        <v>208</v>
      </c>
      <c r="C86" s="23">
        <v>0</v>
      </c>
      <c r="D86" s="23">
        <v>0</v>
      </c>
      <c r="E86" s="23">
        <v>0</v>
      </c>
    </row>
    <row r="88" spans="1:8" x14ac:dyDescent="0.2">
      <c r="A88" s="18" t="s">
        <v>120</v>
      </c>
      <c r="B88" s="18"/>
      <c r="C88" s="18"/>
      <c r="D88" s="18"/>
      <c r="E88" s="18"/>
      <c r="F88" s="18"/>
      <c r="G88" s="18"/>
      <c r="H88" s="18"/>
    </row>
    <row r="89" spans="1:8" x14ac:dyDescent="0.2">
      <c r="A89" s="20" t="s">
        <v>97</v>
      </c>
      <c r="B89" s="20" t="s">
        <v>94</v>
      </c>
      <c r="C89" s="20" t="s">
        <v>95</v>
      </c>
      <c r="D89" s="20" t="s">
        <v>209</v>
      </c>
      <c r="E89" s="20"/>
      <c r="F89" s="20"/>
      <c r="G89" s="20"/>
      <c r="H89" s="20"/>
    </row>
    <row r="90" spans="1:8" x14ac:dyDescent="0.2">
      <c r="A90" s="21">
        <v>1160</v>
      </c>
      <c r="B90" s="19" t="s">
        <v>210</v>
      </c>
      <c r="C90" s="23">
        <f>SUM(C91:C92)</f>
        <v>0</v>
      </c>
    </row>
    <row r="91" spans="1:8" x14ac:dyDescent="0.2">
      <c r="A91" s="21">
        <v>1161</v>
      </c>
      <c r="B91" s="19" t="s">
        <v>211</v>
      </c>
      <c r="C91" s="23">
        <v>0</v>
      </c>
    </row>
    <row r="92" spans="1:8" x14ac:dyDescent="0.2">
      <c r="A92" s="21">
        <v>1162</v>
      </c>
      <c r="B92" s="19" t="s">
        <v>212</v>
      </c>
      <c r="C92" s="23">
        <v>0</v>
      </c>
    </row>
    <row r="94" spans="1:8" x14ac:dyDescent="0.2">
      <c r="A94" s="18" t="s">
        <v>529</v>
      </c>
      <c r="B94" s="18"/>
      <c r="C94" s="18"/>
      <c r="D94" s="18"/>
      <c r="E94" s="18"/>
      <c r="F94" s="18"/>
      <c r="G94" s="18"/>
      <c r="H94" s="18"/>
    </row>
    <row r="95" spans="1:8" x14ac:dyDescent="0.2">
      <c r="A95" s="20" t="s">
        <v>97</v>
      </c>
      <c r="B95" s="20" t="s">
        <v>94</v>
      </c>
      <c r="C95" s="20" t="s">
        <v>95</v>
      </c>
      <c r="D95" s="20" t="s">
        <v>155</v>
      </c>
      <c r="E95" s="20"/>
      <c r="F95" s="20"/>
      <c r="G95" s="20"/>
      <c r="H95" s="20"/>
    </row>
    <row r="96" spans="1:8" x14ac:dyDescent="0.2">
      <c r="A96" s="21">
        <v>1190</v>
      </c>
      <c r="B96" s="19" t="s">
        <v>538</v>
      </c>
      <c r="C96" s="23">
        <f>SUM(C97:C100)</f>
        <v>0</v>
      </c>
    </row>
    <row r="97" spans="1:8" x14ac:dyDescent="0.2">
      <c r="A97" s="21">
        <v>1191</v>
      </c>
      <c r="B97" s="19" t="s">
        <v>530</v>
      </c>
      <c r="C97" s="23">
        <v>0</v>
      </c>
    </row>
    <row r="98" spans="1:8" x14ac:dyDescent="0.2">
      <c r="A98" s="21">
        <v>1192</v>
      </c>
      <c r="B98" s="19" t="s">
        <v>531</v>
      </c>
      <c r="C98" s="23">
        <v>0</v>
      </c>
    </row>
    <row r="99" spans="1:8" x14ac:dyDescent="0.2">
      <c r="A99" s="21">
        <v>1193</v>
      </c>
      <c r="B99" s="19" t="s">
        <v>532</v>
      </c>
      <c r="C99" s="23">
        <v>0</v>
      </c>
    </row>
    <row r="100" spans="1:8" x14ac:dyDescent="0.2">
      <c r="A100" s="21">
        <v>1194</v>
      </c>
      <c r="B100" s="19" t="s">
        <v>533</v>
      </c>
      <c r="C100" s="23">
        <v>0</v>
      </c>
    </row>
    <row r="101" spans="1:8" x14ac:dyDescent="0.2">
      <c r="A101" s="21"/>
      <c r="C101" s="23"/>
    </row>
    <row r="102" spans="1:8" x14ac:dyDescent="0.2">
      <c r="A102" s="20" t="s">
        <v>97</v>
      </c>
      <c r="B102" s="20" t="s">
        <v>94</v>
      </c>
      <c r="C102" s="20" t="s">
        <v>95</v>
      </c>
      <c r="D102" s="20" t="s">
        <v>155</v>
      </c>
      <c r="E102" s="20"/>
      <c r="F102" s="20"/>
      <c r="G102" s="20"/>
      <c r="H102" s="20"/>
    </row>
    <row r="103" spans="1:8" x14ac:dyDescent="0.2">
      <c r="A103" s="21">
        <v>1290</v>
      </c>
      <c r="B103" s="19" t="s">
        <v>213</v>
      </c>
      <c r="C103" s="23">
        <f>SUM(C104:C106)</f>
        <v>0</v>
      </c>
    </row>
    <row r="104" spans="1:8" x14ac:dyDescent="0.2">
      <c r="A104" s="21">
        <v>1291</v>
      </c>
      <c r="B104" s="19" t="s">
        <v>214</v>
      </c>
      <c r="C104" s="23">
        <v>0</v>
      </c>
    </row>
    <row r="105" spans="1:8" x14ac:dyDescent="0.2">
      <c r="A105" s="21">
        <v>1292</v>
      </c>
      <c r="B105" s="19" t="s">
        <v>215</v>
      </c>
      <c r="C105" s="23">
        <v>0</v>
      </c>
    </row>
    <row r="106" spans="1:8" x14ac:dyDescent="0.2">
      <c r="A106" s="21">
        <v>1293</v>
      </c>
      <c r="B106" s="19" t="s">
        <v>216</v>
      </c>
      <c r="C106" s="23">
        <v>0</v>
      </c>
    </row>
    <row r="108" spans="1:8" x14ac:dyDescent="0.2">
      <c r="A108" s="18" t="s">
        <v>122</v>
      </c>
      <c r="B108" s="18"/>
      <c r="C108" s="18"/>
      <c r="D108" s="18"/>
      <c r="E108" s="18"/>
      <c r="F108" s="18"/>
      <c r="G108" s="18"/>
      <c r="H108" s="18"/>
    </row>
    <row r="109" spans="1:8" x14ac:dyDescent="0.2">
      <c r="A109" s="20" t="s">
        <v>97</v>
      </c>
      <c r="B109" s="20" t="s">
        <v>94</v>
      </c>
      <c r="C109" s="20" t="s">
        <v>95</v>
      </c>
      <c r="D109" s="20" t="s">
        <v>151</v>
      </c>
      <c r="E109" s="20" t="s">
        <v>152</v>
      </c>
      <c r="F109" s="20" t="s">
        <v>153</v>
      </c>
      <c r="G109" s="20" t="s">
        <v>217</v>
      </c>
      <c r="H109" s="20" t="s">
        <v>218</v>
      </c>
    </row>
    <row r="110" spans="1:8" x14ac:dyDescent="0.2">
      <c r="A110" s="21">
        <v>2110</v>
      </c>
      <c r="B110" s="19" t="s">
        <v>219</v>
      </c>
      <c r="C110" s="23">
        <f>SUM(C111:C119)</f>
        <v>85395944.859999999</v>
      </c>
      <c r="D110" s="23">
        <f>SUM(D111:D119)</f>
        <v>85395944.859999999</v>
      </c>
      <c r="E110" s="23">
        <f>SUM(E111:E119)</f>
        <v>0</v>
      </c>
      <c r="F110" s="23">
        <f>SUM(F111:F119)</f>
        <v>0</v>
      </c>
      <c r="G110" s="23">
        <f>SUM(G111:G119)</f>
        <v>0</v>
      </c>
    </row>
    <row r="111" spans="1:8" x14ac:dyDescent="0.2">
      <c r="A111" s="21">
        <v>2111</v>
      </c>
      <c r="B111" s="19" t="s">
        <v>220</v>
      </c>
      <c r="C111" s="23">
        <v>1567074.43</v>
      </c>
      <c r="D111" s="23">
        <f>C111</f>
        <v>1567074.43</v>
      </c>
      <c r="E111" s="23">
        <v>0</v>
      </c>
      <c r="F111" s="23">
        <v>0</v>
      </c>
      <c r="G111" s="23">
        <v>0</v>
      </c>
    </row>
    <row r="112" spans="1:8" x14ac:dyDescent="0.2">
      <c r="A112" s="21">
        <v>2112</v>
      </c>
      <c r="B112" s="19" t="s">
        <v>221</v>
      </c>
      <c r="C112" s="23">
        <v>8610336.3900000006</v>
      </c>
      <c r="D112" s="23">
        <f t="shared" ref="D112:D119" si="1">C112</f>
        <v>8610336.3900000006</v>
      </c>
      <c r="E112" s="23">
        <v>0</v>
      </c>
      <c r="F112" s="23">
        <v>0</v>
      </c>
      <c r="G112" s="23">
        <v>0</v>
      </c>
    </row>
    <row r="113" spans="1:8" x14ac:dyDescent="0.2">
      <c r="A113" s="21">
        <v>2113</v>
      </c>
      <c r="B113" s="19" t="s">
        <v>222</v>
      </c>
      <c r="C113" s="23">
        <v>60897801.030000001</v>
      </c>
      <c r="D113" s="23">
        <f t="shared" si="1"/>
        <v>60897801.030000001</v>
      </c>
      <c r="E113" s="23">
        <v>0</v>
      </c>
      <c r="F113" s="23">
        <v>0</v>
      </c>
      <c r="G113" s="23">
        <v>0</v>
      </c>
    </row>
    <row r="114" spans="1:8" x14ac:dyDescent="0.2">
      <c r="A114" s="21">
        <v>2114</v>
      </c>
      <c r="B114" s="19" t="s">
        <v>223</v>
      </c>
      <c r="C114" s="23">
        <v>0</v>
      </c>
      <c r="D114" s="23">
        <f t="shared" si="1"/>
        <v>0</v>
      </c>
      <c r="E114" s="23">
        <v>0</v>
      </c>
      <c r="F114" s="23">
        <v>0</v>
      </c>
      <c r="G114" s="23">
        <v>0</v>
      </c>
    </row>
    <row r="115" spans="1:8" x14ac:dyDescent="0.2">
      <c r="A115" s="21">
        <v>2115</v>
      </c>
      <c r="B115" s="19" t="s">
        <v>224</v>
      </c>
      <c r="C115" s="23">
        <v>4719384.2300000004</v>
      </c>
      <c r="D115" s="23">
        <f t="shared" si="1"/>
        <v>4719384.2300000004</v>
      </c>
      <c r="E115" s="23">
        <v>0</v>
      </c>
      <c r="F115" s="23">
        <v>0</v>
      </c>
      <c r="G115" s="23">
        <v>0</v>
      </c>
    </row>
    <row r="116" spans="1:8" x14ac:dyDescent="0.2">
      <c r="A116" s="21">
        <v>2116</v>
      </c>
      <c r="B116" s="19" t="s">
        <v>225</v>
      </c>
      <c r="C116" s="23">
        <v>0</v>
      </c>
      <c r="D116" s="23">
        <f t="shared" si="1"/>
        <v>0</v>
      </c>
      <c r="E116" s="23">
        <v>0</v>
      </c>
      <c r="F116" s="23">
        <v>0</v>
      </c>
      <c r="G116" s="23">
        <v>0</v>
      </c>
    </row>
    <row r="117" spans="1:8" x14ac:dyDescent="0.2">
      <c r="A117" s="21">
        <v>2117</v>
      </c>
      <c r="B117" s="19" t="s">
        <v>226</v>
      </c>
      <c r="C117" s="23">
        <v>7715320.7699999996</v>
      </c>
      <c r="D117" s="23">
        <f t="shared" si="1"/>
        <v>7715320.7699999996</v>
      </c>
      <c r="E117" s="23">
        <v>0</v>
      </c>
      <c r="F117" s="23">
        <v>0</v>
      </c>
      <c r="G117" s="23">
        <v>0</v>
      </c>
    </row>
    <row r="118" spans="1:8" x14ac:dyDescent="0.2">
      <c r="A118" s="21">
        <v>2118</v>
      </c>
      <c r="B118" s="19" t="s">
        <v>227</v>
      </c>
      <c r="C118" s="23">
        <v>0</v>
      </c>
      <c r="D118" s="23">
        <f t="shared" si="1"/>
        <v>0</v>
      </c>
      <c r="E118" s="23">
        <v>0</v>
      </c>
      <c r="F118" s="23">
        <v>0</v>
      </c>
      <c r="G118" s="23">
        <v>0</v>
      </c>
    </row>
    <row r="119" spans="1:8" x14ac:dyDescent="0.2">
      <c r="A119" s="21">
        <v>2119</v>
      </c>
      <c r="B119" s="19" t="s">
        <v>228</v>
      </c>
      <c r="C119" s="23">
        <v>1886028.01</v>
      </c>
      <c r="D119" s="23">
        <f t="shared" si="1"/>
        <v>1886028.01</v>
      </c>
      <c r="E119" s="23">
        <v>0</v>
      </c>
      <c r="F119" s="23">
        <v>0</v>
      </c>
      <c r="G119" s="23">
        <v>0</v>
      </c>
    </row>
    <row r="120" spans="1:8" x14ac:dyDescent="0.2">
      <c r="A120" s="21">
        <v>2120</v>
      </c>
      <c r="B120" s="19" t="s">
        <v>229</v>
      </c>
      <c r="C120" s="23">
        <f>SUM(C121:C123)</f>
        <v>0</v>
      </c>
      <c r="D120" s="23">
        <f t="shared" ref="D120:G120" si="2">SUM(D121:D123)</f>
        <v>0</v>
      </c>
      <c r="E120" s="23">
        <f t="shared" si="2"/>
        <v>0</v>
      </c>
      <c r="F120" s="23">
        <f t="shared" si="2"/>
        <v>0</v>
      </c>
      <c r="G120" s="23">
        <f t="shared" si="2"/>
        <v>0</v>
      </c>
    </row>
    <row r="121" spans="1:8" x14ac:dyDescent="0.2">
      <c r="A121" s="21">
        <v>2121</v>
      </c>
      <c r="B121" s="19" t="s">
        <v>230</v>
      </c>
      <c r="C121" s="23">
        <v>0</v>
      </c>
      <c r="D121" s="23">
        <f>C121</f>
        <v>0</v>
      </c>
      <c r="E121" s="23">
        <v>0</v>
      </c>
      <c r="F121" s="23">
        <v>0</v>
      </c>
      <c r="G121" s="23">
        <v>0</v>
      </c>
    </row>
    <row r="122" spans="1:8" x14ac:dyDescent="0.2">
      <c r="A122" s="21">
        <v>2122</v>
      </c>
      <c r="B122" s="19" t="s">
        <v>231</v>
      </c>
      <c r="C122" s="23">
        <v>0</v>
      </c>
      <c r="D122" s="23">
        <f t="shared" ref="D122:D123" si="3">C122</f>
        <v>0</v>
      </c>
      <c r="E122" s="23">
        <v>0</v>
      </c>
      <c r="F122" s="23">
        <v>0</v>
      </c>
      <c r="G122" s="23">
        <v>0</v>
      </c>
    </row>
    <row r="123" spans="1:8" x14ac:dyDescent="0.2">
      <c r="A123" s="21">
        <v>2129</v>
      </c>
      <c r="B123" s="19" t="s">
        <v>232</v>
      </c>
      <c r="C123" s="23">
        <v>0</v>
      </c>
      <c r="D123" s="23">
        <f t="shared" si="3"/>
        <v>0</v>
      </c>
      <c r="E123" s="23">
        <v>0</v>
      </c>
      <c r="F123" s="23">
        <v>0</v>
      </c>
      <c r="G123" s="23">
        <v>0</v>
      </c>
    </row>
    <row r="125" spans="1:8" x14ac:dyDescent="0.2">
      <c r="A125" s="18" t="s">
        <v>123</v>
      </c>
      <c r="B125" s="18"/>
      <c r="C125" s="18"/>
      <c r="D125" s="18"/>
      <c r="E125" s="18"/>
      <c r="F125" s="18"/>
      <c r="G125" s="18"/>
      <c r="H125" s="18"/>
    </row>
    <row r="126" spans="1:8" x14ac:dyDescent="0.2">
      <c r="A126" s="20" t="s">
        <v>97</v>
      </c>
      <c r="B126" s="20" t="s">
        <v>94</v>
      </c>
      <c r="C126" s="20" t="s">
        <v>95</v>
      </c>
      <c r="D126" s="20" t="s">
        <v>98</v>
      </c>
      <c r="E126" s="20" t="s">
        <v>155</v>
      </c>
      <c r="F126" s="20"/>
      <c r="G126" s="20"/>
      <c r="H126" s="20"/>
    </row>
    <row r="127" spans="1:8" x14ac:dyDescent="0.2">
      <c r="A127" s="21">
        <v>2160</v>
      </c>
      <c r="B127" s="19" t="s">
        <v>233</v>
      </c>
      <c r="C127" s="23">
        <f>SUM(C128:C133)</f>
        <v>0</v>
      </c>
    </row>
    <row r="128" spans="1:8" x14ac:dyDescent="0.2">
      <c r="A128" s="21">
        <v>2161</v>
      </c>
      <c r="B128" s="19" t="s">
        <v>234</v>
      </c>
      <c r="C128" s="23">
        <v>0</v>
      </c>
    </row>
    <row r="129" spans="1:8" x14ac:dyDescent="0.2">
      <c r="A129" s="21">
        <v>2162</v>
      </c>
      <c r="B129" s="19" t="s">
        <v>235</v>
      </c>
      <c r="C129" s="23">
        <v>0</v>
      </c>
    </row>
    <row r="130" spans="1:8" x14ac:dyDescent="0.2">
      <c r="A130" s="21">
        <v>2163</v>
      </c>
      <c r="B130" s="19" t="s">
        <v>236</v>
      </c>
      <c r="C130" s="23">
        <v>0</v>
      </c>
    </row>
    <row r="131" spans="1:8" x14ac:dyDescent="0.2">
      <c r="A131" s="21">
        <v>2164</v>
      </c>
      <c r="B131" s="19" t="s">
        <v>237</v>
      </c>
      <c r="C131" s="23">
        <v>0</v>
      </c>
    </row>
    <row r="132" spans="1:8" x14ac:dyDescent="0.2">
      <c r="A132" s="21">
        <v>2165</v>
      </c>
      <c r="B132" s="19" t="s">
        <v>238</v>
      </c>
      <c r="C132" s="23">
        <v>0</v>
      </c>
    </row>
    <row r="133" spans="1:8" x14ac:dyDescent="0.2">
      <c r="A133" s="21">
        <v>2166</v>
      </c>
      <c r="B133" s="19" t="s">
        <v>239</v>
      </c>
      <c r="C133" s="23">
        <v>0</v>
      </c>
    </row>
    <row r="134" spans="1:8" x14ac:dyDescent="0.2">
      <c r="A134" s="21">
        <v>2250</v>
      </c>
      <c r="B134" s="19" t="s">
        <v>240</v>
      </c>
      <c r="C134" s="23">
        <f>SUM(C135:C140)</f>
        <v>0</v>
      </c>
    </row>
    <row r="135" spans="1:8" x14ac:dyDescent="0.2">
      <c r="A135" s="21">
        <v>2251</v>
      </c>
      <c r="B135" s="19" t="s">
        <v>241</v>
      </c>
      <c r="C135" s="23">
        <v>0</v>
      </c>
    </row>
    <row r="136" spans="1:8" x14ac:dyDescent="0.2">
      <c r="A136" s="21">
        <v>2252</v>
      </c>
      <c r="B136" s="19" t="s">
        <v>242</v>
      </c>
      <c r="C136" s="23">
        <v>0</v>
      </c>
    </row>
    <row r="137" spans="1:8" x14ac:dyDescent="0.2">
      <c r="A137" s="21">
        <v>2253</v>
      </c>
      <c r="B137" s="19" t="s">
        <v>243</v>
      </c>
      <c r="C137" s="23">
        <v>0</v>
      </c>
    </row>
    <row r="138" spans="1:8" x14ac:dyDescent="0.2">
      <c r="A138" s="21">
        <v>2254</v>
      </c>
      <c r="B138" s="19" t="s">
        <v>244</v>
      </c>
      <c r="C138" s="23">
        <v>0</v>
      </c>
    </row>
    <row r="139" spans="1:8" x14ac:dyDescent="0.2">
      <c r="A139" s="21">
        <v>2255</v>
      </c>
      <c r="B139" s="19" t="s">
        <v>245</v>
      </c>
      <c r="C139" s="23">
        <v>0</v>
      </c>
    </row>
    <row r="140" spans="1:8" x14ac:dyDescent="0.2">
      <c r="A140" s="21">
        <v>2256</v>
      </c>
      <c r="B140" s="19" t="s">
        <v>246</v>
      </c>
      <c r="C140" s="23">
        <v>0</v>
      </c>
    </row>
    <row r="142" spans="1:8" x14ac:dyDescent="0.2">
      <c r="A142" s="18" t="s">
        <v>124</v>
      </c>
      <c r="B142" s="18"/>
      <c r="C142" s="18"/>
      <c r="D142" s="18"/>
      <c r="E142" s="18"/>
      <c r="F142" s="18"/>
      <c r="G142" s="18"/>
      <c r="H142" s="18"/>
    </row>
    <row r="143" spans="1:8" x14ac:dyDescent="0.2">
      <c r="A143" s="22" t="s">
        <v>97</v>
      </c>
      <c r="B143" s="22" t="s">
        <v>94</v>
      </c>
      <c r="C143" s="22" t="s">
        <v>95</v>
      </c>
      <c r="D143" s="22" t="s">
        <v>98</v>
      </c>
      <c r="E143" s="22" t="s">
        <v>155</v>
      </c>
      <c r="F143" s="22"/>
      <c r="G143" s="22"/>
      <c r="H143" s="22"/>
    </row>
    <row r="144" spans="1:8" x14ac:dyDescent="0.2">
      <c r="A144" s="21">
        <v>2159</v>
      </c>
      <c r="B144" s="19" t="s">
        <v>247</v>
      </c>
      <c r="C144" s="23">
        <v>0</v>
      </c>
    </row>
    <row r="145" spans="1:3" x14ac:dyDescent="0.2">
      <c r="A145" s="21">
        <v>2199</v>
      </c>
      <c r="B145" s="19" t="s">
        <v>248</v>
      </c>
      <c r="C145" s="23">
        <v>0</v>
      </c>
    </row>
    <row r="146" spans="1:3" x14ac:dyDescent="0.2">
      <c r="A146" s="21">
        <v>2240</v>
      </c>
      <c r="B146" s="19" t="s">
        <v>249</v>
      </c>
      <c r="C146" s="23">
        <f>SUM(C147:C149)</f>
        <v>0</v>
      </c>
    </row>
    <row r="147" spans="1:3" x14ac:dyDescent="0.2">
      <c r="A147" s="21">
        <v>2241</v>
      </c>
      <c r="B147" s="19" t="s">
        <v>250</v>
      </c>
      <c r="C147" s="23">
        <v>0</v>
      </c>
    </row>
    <row r="148" spans="1:3" x14ac:dyDescent="0.2">
      <c r="A148" s="21">
        <v>2242</v>
      </c>
      <c r="B148" s="19" t="s">
        <v>251</v>
      </c>
      <c r="C148" s="23">
        <v>0</v>
      </c>
    </row>
    <row r="149" spans="1:3" x14ac:dyDescent="0.2">
      <c r="A149" s="21">
        <v>2249</v>
      </c>
      <c r="B149" s="19" t="s">
        <v>252</v>
      </c>
      <c r="C149" s="23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99" t="s">
        <v>138</v>
      </c>
      <c r="B2" s="100" t="s">
        <v>42</v>
      </c>
    </row>
    <row r="3" spans="1:2" x14ac:dyDescent="0.2">
      <c r="A3" s="101"/>
      <c r="B3" s="102"/>
    </row>
    <row r="4" spans="1:2" ht="15" customHeight="1" x14ac:dyDescent="0.2">
      <c r="A4" s="103" t="s">
        <v>1</v>
      </c>
      <c r="B4" s="104" t="s">
        <v>70</v>
      </c>
    </row>
    <row r="5" spans="1:2" ht="15" customHeight="1" x14ac:dyDescent="0.2">
      <c r="A5" s="105"/>
      <c r="B5" s="104" t="s">
        <v>43</v>
      </c>
    </row>
    <row r="6" spans="1:2" ht="15" customHeight="1" x14ac:dyDescent="0.2">
      <c r="A6" s="105"/>
      <c r="B6" s="106" t="s">
        <v>100</v>
      </c>
    </row>
    <row r="7" spans="1:2" ht="15" customHeight="1" x14ac:dyDescent="0.2">
      <c r="A7" s="105"/>
      <c r="B7" s="104" t="s">
        <v>44</v>
      </c>
    </row>
    <row r="8" spans="1:2" x14ac:dyDescent="0.2">
      <c r="A8" s="105"/>
    </row>
    <row r="9" spans="1:2" ht="15" customHeight="1" x14ac:dyDescent="0.2">
      <c r="A9" s="103" t="s">
        <v>3</v>
      </c>
      <c r="B9" s="104" t="s">
        <v>539</v>
      </c>
    </row>
    <row r="10" spans="1:2" ht="15" customHeight="1" x14ac:dyDescent="0.2">
      <c r="A10" s="105"/>
      <c r="B10" s="104" t="s">
        <v>540</v>
      </c>
    </row>
    <row r="11" spans="1:2" ht="15" customHeight="1" x14ac:dyDescent="0.2">
      <c r="A11" s="105"/>
      <c r="B11" s="104" t="s">
        <v>78</v>
      </c>
    </row>
    <row r="12" spans="1:2" ht="15" customHeight="1" x14ac:dyDescent="0.2">
      <c r="A12" s="105"/>
      <c r="B12" s="104" t="s">
        <v>77</v>
      </c>
    </row>
    <row r="13" spans="1:2" ht="15" customHeight="1" x14ac:dyDescent="0.2">
      <c r="A13" s="105"/>
      <c r="B13" s="104" t="s">
        <v>79</v>
      </c>
    </row>
    <row r="14" spans="1:2" x14ac:dyDescent="0.2">
      <c r="A14" s="105"/>
    </row>
    <row r="15" spans="1:2" ht="15" customHeight="1" x14ac:dyDescent="0.2">
      <c r="A15" s="103" t="s">
        <v>5</v>
      </c>
      <c r="B15" s="107" t="s">
        <v>45</v>
      </c>
    </row>
    <row r="16" spans="1:2" ht="15" customHeight="1" x14ac:dyDescent="0.2">
      <c r="A16" s="105"/>
      <c r="B16" s="107" t="s">
        <v>46</v>
      </c>
    </row>
    <row r="17" spans="1:2" ht="15" customHeight="1" x14ac:dyDescent="0.2">
      <c r="A17" s="105"/>
      <c r="B17" s="107" t="s">
        <v>47</v>
      </c>
    </row>
    <row r="18" spans="1:2" ht="15" customHeight="1" x14ac:dyDescent="0.2">
      <c r="A18" s="105"/>
      <c r="B18" s="104" t="s">
        <v>48</v>
      </c>
    </row>
    <row r="19" spans="1:2" ht="15" customHeight="1" x14ac:dyDescent="0.2">
      <c r="A19" s="105"/>
      <c r="B19" s="108" t="s">
        <v>88</v>
      </c>
    </row>
    <row r="20" spans="1:2" x14ac:dyDescent="0.2">
      <c r="A20" s="105"/>
    </row>
    <row r="21" spans="1:2" ht="15" customHeight="1" x14ac:dyDescent="0.2">
      <c r="A21" s="103" t="s">
        <v>84</v>
      </c>
      <c r="B21" s="1" t="s">
        <v>136</v>
      </c>
    </row>
    <row r="22" spans="1:2" ht="15" customHeight="1" x14ac:dyDescent="0.2">
      <c r="A22" s="105"/>
      <c r="B22" s="109" t="s">
        <v>137</v>
      </c>
    </row>
    <row r="23" spans="1:2" x14ac:dyDescent="0.2">
      <c r="A23" s="105"/>
    </row>
    <row r="24" spans="1:2" ht="15" customHeight="1" x14ac:dyDescent="0.2">
      <c r="A24" s="103" t="s">
        <v>7</v>
      </c>
      <c r="B24" s="108" t="s">
        <v>49</v>
      </c>
    </row>
    <row r="25" spans="1:2" ht="15" customHeight="1" x14ac:dyDescent="0.2">
      <c r="A25" s="105"/>
      <c r="B25" s="108" t="s">
        <v>80</v>
      </c>
    </row>
    <row r="26" spans="1:2" ht="15" customHeight="1" x14ac:dyDescent="0.2">
      <c r="A26" s="105"/>
      <c r="B26" s="108" t="s">
        <v>81</v>
      </c>
    </row>
    <row r="27" spans="1:2" x14ac:dyDescent="0.2">
      <c r="A27" s="105"/>
    </row>
    <row r="28" spans="1:2" ht="15" customHeight="1" x14ac:dyDescent="0.2">
      <c r="A28" s="103" t="s">
        <v>8</v>
      </c>
      <c r="B28" s="108" t="s">
        <v>50</v>
      </c>
    </row>
    <row r="29" spans="1:2" ht="15" customHeight="1" x14ac:dyDescent="0.2">
      <c r="A29" s="105"/>
      <c r="B29" s="108" t="s">
        <v>87</v>
      </c>
    </row>
    <row r="30" spans="1:2" ht="15" customHeight="1" x14ac:dyDescent="0.2">
      <c r="A30" s="105"/>
      <c r="B30" s="108" t="s">
        <v>51</v>
      </c>
    </row>
    <row r="31" spans="1:2" ht="15" customHeight="1" x14ac:dyDescent="0.2">
      <c r="A31" s="105"/>
      <c r="B31" s="110" t="s">
        <v>52</v>
      </c>
    </row>
    <row r="32" spans="1:2" x14ac:dyDescent="0.2">
      <c r="A32" s="105"/>
    </row>
    <row r="33" spans="1:2" ht="15" customHeight="1" x14ac:dyDescent="0.2">
      <c r="A33" s="103" t="s">
        <v>9</v>
      </c>
      <c r="B33" s="108" t="s">
        <v>53</v>
      </c>
    </row>
    <row r="34" spans="1:2" ht="15" customHeight="1" x14ac:dyDescent="0.2">
      <c r="A34" s="105"/>
      <c r="B34" s="108" t="s">
        <v>54</v>
      </c>
    </row>
    <row r="35" spans="1:2" x14ac:dyDescent="0.2">
      <c r="A35" s="105"/>
    </row>
    <row r="36" spans="1:2" ht="15" customHeight="1" x14ac:dyDescent="0.2">
      <c r="A36" s="103" t="s">
        <v>11</v>
      </c>
      <c r="B36" s="104" t="s">
        <v>82</v>
      </c>
    </row>
    <row r="37" spans="1:2" ht="15" customHeight="1" x14ac:dyDescent="0.2">
      <c r="A37" s="105"/>
      <c r="B37" s="104" t="s">
        <v>89</v>
      </c>
    </row>
    <row r="38" spans="1:2" ht="15" customHeight="1" x14ac:dyDescent="0.2">
      <c r="A38" s="105"/>
      <c r="B38" s="111" t="s">
        <v>139</v>
      </c>
    </row>
    <row r="39" spans="1:2" ht="15" customHeight="1" x14ac:dyDescent="0.2">
      <c r="A39" s="105"/>
      <c r="B39" s="104" t="s">
        <v>140</v>
      </c>
    </row>
    <row r="40" spans="1:2" ht="15" customHeight="1" x14ac:dyDescent="0.2">
      <c r="A40" s="105"/>
      <c r="B40" s="104" t="s">
        <v>85</v>
      </c>
    </row>
    <row r="41" spans="1:2" ht="15" customHeight="1" x14ac:dyDescent="0.2">
      <c r="A41" s="105"/>
      <c r="B41" s="104" t="s">
        <v>86</v>
      </c>
    </row>
    <row r="42" spans="1:2" x14ac:dyDescent="0.2">
      <c r="A42" s="105"/>
    </row>
    <row r="43" spans="1:2" ht="15" customHeight="1" x14ac:dyDescent="0.2">
      <c r="A43" s="103" t="s">
        <v>13</v>
      </c>
      <c r="B43" s="104" t="s">
        <v>90</v>
      </c>
    </row>
    <row r="44" spans="1:2" ht="15" customHeight="1" x14ac:dyDescent="0.2">
      <c r="A44" s="105"/>
      <c r="B44" s="104" t="s">
        <v>93</v>
      </c>
    </row>
    <row r="45" spans="1:2" ht="15" customHeight="1" x14ac:dyDescent="0.2">
      <c r="A45" s="105"/>
      <c r="B45" s="111" t="s">
        <v>141</v>
      </c>
    </row>
    <row r="46" spans="1:2" ht="15" customHeight="1" x14ac:dyDescent="0.2">
      <c r="A46" s="105"/>
      <c r="B46" s="104" t="s">
        <v>142</v>
      </c>
    </row>
    <row r="47" spans="1:2" ht="15" customHeight="1" x14ac:dyDescent="0.2">
      <c r="A47" s="105"/>
      <c r="B47" s="104" t="s">
        <v>92</v>
      </c>
    </row>
    <row r="48" spans="1:2" ht="15" customHeight="1" x14ac:dyDescent="0.2">
      <c r="A48" s="105"/>
      <c r="B48" s="104" t="s">
        <v>91</v>
      </c>
    </row>
    <row r="49" spans="1:2" x14ac:dyDescent="0.2">
      <c r="A49" s="105"/>
    </row>
    <row r="50" spans="1:2" ht="25.5" customHeight="1" x14ac:dyDescent="0.2">
      <c r="A50" s="103" t="s">
        <v>15</v>
      </c>
      <c r="B50" s="106" t="s">
        <v>121</v>
      </c>
    </row>
    <row r="51" spans="1:2" x14ac:dyDescent="0.2">
      <c r="A51" s="105"/>
    </row>
    <row r="52" spans="1:2" ht="15" customHeight="1" x14ac:dyDescent="0.2">
      <c r="A52" s="103" t="s">
        <v>17</v>
      </c>
      <c r="B52" s="104" t="s">
        <v>55</v>
      </c>
    </row>
    <row r="53" spans="1:2" x14ac:dyDescent="0.2">
      <c r="A53" s="105"/>
    </row>
    <row r="54" spans="1:2" ht="15" customHeight="1" x14ac:dyDescent="0.2">
      <c r="A54" s="103" t="s">
        <v>18</v>
      </c>
      <c r="B54" s="107" t="s">
        <v>56</v>
      </c>
    </row>
    <row r="55" spans="1:2" ht="15" customHeight="1" x14ac:dyDescent="0.2">
      <c r="A55" s="105"/>
      <c r="B55" s="107" t="s">
        <v>57</v>
      </c>
    </row>
    <row r="56" spans="1:2" ht="15" customHeight="1" x14ac:dyDescent="0.2">
      <c r="A56" s="105"/>
      <c r="B56" s="107" t="s">
        <v>58</v>
      </c>
    </row>
    <row r="57" spans="1:2" ht="15" customHeight="1" x14ac:dyDescent="0.2">
      <c r="A57" s="105"/>
      <c r="B57" s="107" t="s">
        <v>59</v>
      </c>
    </row>
    <row r="58" spans="1:2" ht="15" customHeight="1" x14ac:dyDescent="0.2">
      <c r="A58" s="105"/>
      <c r="B58" s="107" t="s">
        <v>60</v>
      </c>
    </row>
    <row r="59" spans="1:2" x14ac:dyDescent="0.2">
      <c r="A59" s="105"/>
    </row>
    <row r="60" spans="1:2" ht="15" customHeight="1" x14ac:dyDescent="0.2">
      <c r="A60" s="103" t="s">
        <v>20</v>
      </c>
      <c r="B60" s="108" t="s">
        <v>61</v>
      </c>
    </row>
    <row r="61" spans="1:2" x14ac:dyDescent="0.2">
      <c r="A61" s="105"/>
      <c r="B61" s="108"/>
    </row>
    <row r="62" spans="1:2" ht="15" customHeight="1" x14ac:dyDescent="0.2">
      <c r="A62" s="103" t="s">
        <v>21</v>
      </c>
      <c r="B62" s="104" t="s">
        <v>55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topLeftCell="A4" zoomScaleNormal="100" workbookViewId="0">
      <selection activeCell="C58" activeCellId="1" sqref="C8 C58"/>
    </sheetView>
  </sheetViews>
  <sheetFormatPr baseColWidth="10" defaultColWidth="9.140625" defaultRowHeight="11.25" x14ac:dyDescent="0.2"/>
  <cols>
    <col min="1" max="1" width="10" style="19" customWidth="1"/>
    <col min="2" max="2" width="83" style="19" customWidth="1"/>
    <col min="3" max="4" width="15.7109375" style="19" customWidth="1"/>
    <col min="5" max="5" width="16.7109375" style="19" customWidth="1"/>
    <col min="6" max="16384" width="9.140625" style="19"/>
  </cols>
  <sheetData>
    <row r="1" spans="1:5" s="24" customFormat="1" ht="18.95" customHeight="1" x14ac:dyDescent="0.25">
      <c r="A1" s="124" t="str">
        <f>'Notas a los Edos Financieros'!A1:B1</f>
        <v xml:space="preserve">Municipio de Valle de Santiago, Gto. </v>
      </c>
      <c r="B1" s="124"/>
      <c r="C1" s="124"/>
      <c r="D1" s="119" t="s">
        <v>544</v>
      </c>
      <c r="E1" s="120">
        <v>2020</v>
      </c>
    </row>
    <row r="2" spans="1:5" s="15" customFormat="1" ht="18.95" customHeight="1" x14ac:dyDescent="0.25">
      <c r="A2" s="124" t="s">
        <v>551</v>
      </c>
      <c r="B2" s="124"/>
      <c r="C2" s="124"/>
      <c r="D2" s="119" t="s">
        <v>545</v>
      </c>
      <c r="E2" s="120" t="str">
        <f>'Notas a los Edos Financieros'!E2</f>
        <v>Trimestral</v>
      </c>
    </row>
    <row r="3" spans="1:5" s="15" customFormat="1" ht="18.95" customHeight="1" x14ac:dyDescent="0.25">
      <c r="A3" s="124" t="str">
        <f>'Notas a los Edos Financieros'!A3:B3</f>
        <v>Correspondientes del 01 de Enero al 31 de Diciembre del 2020.</v>
      </c>
      <c r="B3" s="124"/>
      <c r="C3" s="124"/>
      <c r="D3" s="119" t="s">
        <v>546</v>
      </c>
      <c r="E3" s="120">
        <v>4</v>
      </c>
    </row>
    <row r="4" spans="1:5" x14ac:dyDescent="0.2">
      <c r="A4" s="17" t="s">
        <v>144</v>
      </c>
      <c r="B4" s="18"/>
      <c r="C4" s="18"/>
      <c r="D4" s="18"/>
      <c r="E4" s="18"/>
    </row>
    <row r="6" spans="1:5" x14ac:dyDescent="0.2">
      <c r="A6" s="98" t="s">
        <v>518</v>
      </c>
      <c r="B6" s="41"/>
      <c r="C6" s="41"/>
      <c r="D6" s="41"/>
      <c r="E6" s="41"/>
    </row>
    <row r="7" spans="1:5" x14ac:dyDescent="0.2">
      <c r="A7" s="42" t="s">
        <v>97</v>
      </c>
      <c r="B7" s="42" t="s">
        <v>94</v>
      </c>
      <c r="C7" s="42" t="s">
        <v>95</v>
      </c>
      <c r="D7" s="42" t="s">
        <v>253</v>
      </c>
      <c r="E7" s="42"/>
    </row>
    <row r="8" spans="1:5" x14ac:dyDescent="0.2">
      <c r="A8" s="44">
        <v>4100</v>
      </c>
      <c r="B8" s="45" t="s">
        <v>254</v>
      </c>
      <c r="C8" s="49">
        <f>SUM(C9+C19+C25+C28+C34+C37+C46)</f>
        <v>59438330.010000005</v>
      </c>
      <c r="D8" s="94"/>
      <c r="E8" s="43"/>
    </row>
    <row r="9" spans="1:5" x14ac:dyDescent="0.2">
      <c r="A9" s="44">
        <v>4110</v>
      </c>
      <c r="B9" s="45" t="s">
        <v>255</v>
      </c>
      <c r="C9" s="49">
        <f>SUM(C10:C18)</f>
        <v>21373691.570000004</v>
      </c>
      <c r="D9" s="94"/>
      <c r="E9" s="43"/>
    </row>
    <row r="10" spans="1:5" x14ac:dyDescent="0.2">
      <c r="A10" s="44">
        <v>4111</v>
      </c>
      <c r="B10" s="45" t="s">
        <v>256</v>
      </c>
      <c r="C10" s="49">
        <v>1503</v>
      </c>
      <c r="D10" s="94"/>
      <c r="E10" s="43"/>
    </row>
    <row r="11" spans="1:5" x14ac:dyDescent="0.2">
      <c r="A11" s="44">
        <v>4112</v>
      </c>
      <c r="B11" s="45" t="s">
        <v>257</v>
      </c>
      <c r="C11" s="49">
        <v>20835100.620000001</v>
      </c>
      <c r="D11" s="94"/>
      <c r="E11" s="43"/>
    </row>
    <row r="12" spans="1:5" x14ac:dyDescent="0.2">
      <c r="A12" s="44">
        <v>4113</v>
      </c>
      <c r="B12" s="45" t="s">
        <v>258</v>
      </c>
      <c r="C12" s="49">
        <v>31634.67</v>
      </c>
      <c r="D12" s="94"/>
      <c r="E12" s="43"/>
    </row>
    <row r="13" spans="1:5" x14ac:dyDescent="0.2">
      <c r="A13" s="44">
        <v>4114</v>
      </c>
      <c r="B13" s="45" t="s">
        <v>259</v>
      </c>
      <c r="C13" s="49">
        <v>0</v>
      </c>
      <c r="D13" s="94"/>
      <c r="E13" s="43"/>
    </row>
    <row r="14" spans="1:5" x14ac:dyDescent="0.2">
      <c r="A14" s="44">
        <v>4115</v>
      </c>
      <c r="B14" s="45" t="s">
        <v>260</v>
      </c>
      <c r="C14" s="49">
        <v>0</v>
      </c>
      <c r="D14" s="94"/>
      <c r="E14" s="43"/>
    </row>
    <row r="15" spans="1:5" x14ac:dyDescent="0.2">
      <c r="A15" s="44">
        <v>4116</v>
      </c>
      <c r="B15" s="45" t="s">
        <v>261</v>
      </c>
      <c r="C15" s="49">
        <v>0</v>
      </c>
      <c r="D15" s="94"/>
      <c r="E15" s="43"/>
    </row>
    <row r="16" spans="1:5" x14ac:dyDescent="0.2">
      <c r="A16" s="44">
        <v>4117</v>
      </c>
      <c r="B16" s="45" t="s">
        <v>262</v>
      </c>
      <c r="C16" s="49">
        <v>505453.28</v>
      </c>
      <c r="D16" s="94"/>
      <c r="E16" s="43"/>
    </row>
    <row r="17" spans="1:5" ht="22.5" x14ac:dyDescent="0.2">
      <c r="A17" s="44">
        <v>4118</v>
      </c>
      <c r="B17" s="46" t="s">
        <v>441</v>
      </c>
      <c r="C17" s="49">
        <v>0</v>
      </c>
      <c r="D17" s="94"/>
      <c r="E17" s="43"/>
    </row>
    <row r="18" spans="1:5" x14ac:dyDescent="0.2">
      <c r="A18" s="44">
        <v>4119</v>
      </c>
      <c r="B18" s="45" t="s">
        <v>263</v>
      </c>
      <c r="C18" s="49">
        <v>0</v>
      </c>
      <c r="D18" s="94"/>
      <c r="E18" s="43"/>
    </row>
    <row r="19" spans="1:5" x14ac:dyDescent="0.2">
      <c r="A19" s="44">
        <v>4120</v>
      </c>
      <c r="B19" s="45" t="s">
        <v>264</v>
      </c>
      <c r="C19" s="49">
        <f>SUM(C20:C24)</f>
        <v>0</v>
      </c>
      <c r="D19" s="94"/>
      <c r="E19" s="43"/>
    </row>
    <row r="20" spans="1:5" x14ac:dyDescent="0.2">
      <c r="A20" s="44">
        <v>4121</v>
      </c>
      <c r="B20" s="45" t="s">
        <v>265</v>
      </c>
      <c r="C20" s="49">
        <v>0</v>
      </c>
      <c r="D20" s="94"/>
      <c r="E20" s="43"/>
    </row>
    <row r="21" spans="1:5" x14ac:dyDescent="0.2">
      <c r="A21" s="44">
        <v>4122</v>
      </c>
      <c r="B21" s="45" t="s">
        <v>442</v>
      </c>
      <c r="C21" s="49">
        <v>0</v>
      </c>
      <c r="D21" s="94"/>
      <c r="E21" s="43"/>
    </row>
    <row r="22" spans="1:5" x14ac:dyDescent="0.2">
      <c r="A22" s="44">
        <v>4123</v>
      </c>
      <c r="B22" s="45" t="s">
        <v>266</v>
      </c>
      <c r="C22" s="49">
        <v>0</v>
      </c>
      <c r="D22" s="94"/>
      <c r="E22" s="43"/>
    </row>
    <row r="23" spans="1:5" x14ac:dyDescent="0.2">
      <c r="A23" s="44">
        <v>4124</v>
      </c>
      <c r="B23" s="45" t="s">
        <v>267</v>
      </c>
      <c r="C23" s="49">
        <v>0</v>
      </c>
      <c r="D23" s="94"/>
      <c r="E23" s="43"/>
    </row>
    <row r="24" spans="1:5" x14ac:dyDescent="0.2">
      <c r="A24" s="44">
        <v>4129</v>
      </c>
      <c r="B24" s="45" t="s">
        <v>268</v>
      </c>
      <c r="C24" s="49">
        <v>0</v>
      </c>
      <c r="D24" s="94"/>
      <c r="E24" s="43"/>
    </row>
    <row r="25" spans="1:5" x14ac:dyDescent="0.2">
      <c r="A25" s="44">
        <v>4130</v>
      </c>
      <c r="B25" s="45" t="s">
        <v>269</v>
      </c>
      <c r="C25" s="49">
        <f>SUM(C26:C27)</f>
        <v>7014161.5099999998</v>
      </c>
      <c r="D25" s="94"/>
      <c r="E25" s="43"/>
    </row>
    <row r="26" spans="1:5" x14ac:dyDescent="0.2">
      <c r="A26" s="44">
        <v>4131</v>
      </c>
      <c r="B26" s="45" t="s">
        <v>270</v>
      </c>
      <c r="C26" s="49">
        <v>7014161.5099999998</v>
      </c>
      <c r="D26" s="94"/>
      <c r="E26" s="43"/>
    </row>
    <row r="27" spans="1:5" ht="22.5" x14ac:dyDescent="0.2">
      <c r="A27" s="44">
        <v>4132</v>
      </c>
      <c r="B27" s="46" t="s">
        <v>443</v>
      </c>
      <c r="C27" s="49">
        <v>0</v>
      </c>
      <c r="D27" s="94"/>
      <c r="E27" s="43"/>
    </row>
    <row r="28" spans="1:5" x14ac:dyDescent="0.2">
      <c r="A28" s="44">
        <v>4140</v>
      </c>
      <c r="B28" s="45" t="s">
        <v>271</v>
      </c>
      <c r="C28" s="49">
        <f>SUM(C29:C33)</f>
        <v>25379899.210000001</v>
      </c>
      <c r="D28" s="94"/>
      <c r="E28" s="43"/>
    </row>
    <row r="29" spans="1:5" x14ac:dyDescent="0.2">
      <c r="A29" s="44">
        <v>4141</v>
      </c>
      <c r="B29" s="45" t="s">
        <v>272</v>
      </c>
      <c r="C29" s="49">
        <v>876850.9</v>
      </c>
      <c r="D29" s="94"/>
      <c r="E29" s="43"/>
    </row>
    <row r="30" spans="1:5" x14ac:dyDescent="0.2">
      <c r="A30" s="44">
        <v>4143</v>
      </c>
      <c r="B30" s="45" t="s">
        <v>273</v>
      </c>
      <c r="C30" s="49">
        <v>24473133.530000001</v>
      </c>
      <c r="D30" s="94"/>
      <c r="E30" s="43"/>
    </row>
    <row r="31" spans="1:5" x14ac:dyDescent="0.2">
      <c r="A31" s="44">
        <v>4144</v>
      </c>
      <c r="B31" s="45" t="s">
        <v>274</v>
      </c>
      <c r="C31" s="49">
        <v>0</v>
      </c>
      <c r="D31" s="94"/>
      <c r="E31" s="43"/>
    </row>
    <row r="32" spans="1:5" ht="22.5" x14ac:dyDescent="0.2">
      <c r="A32" s="44">
        <v>4145</v>
      </c>
      <c r="B32" s="46" t="s">
        <v>444</v>
      </c>
      <c r="C32" s="49">
        <v>0</v>
      </c>
      <c r="D32" s="94"/>
      <c r="E32" s="43"/>
    </row>
    <row r="33" spans="1:5" x14ac:dyDescent="0.2">
      <c r="A33" s="44">
        <v>4149</v>
      </c>
      <c r="B33" s="45" t="s">
        <v>275</v>
      </c>
      <c r="C33" s="49">
        <v>29914.78</v>
      </c>
      <c r="D33" s="94"/>
      <c r="E33" s="43"/>
    </row>
    <row r="34" spans="1:5" x14ac:dyDescent="0.2">
      <c r="A34" s="44">
        <v>4150</v>
      </c>
      <c r="B34" s="45" t="s">
        <v>445</v>
      </c>
      <c r="C34" s="49">
        <f>SUM(C35:C36)</f>
        <v>3597372</v>
      </c>
      <c r="D34" s="94"/>
      <c r="E34" s="43"/>
    </row>
    <row r="35" spans="1:5" x14ac:dyDescent="0.2">
      <c r="A35" s="44">
        <v>4151</v>
      </c>
      <c r="B35" s="45" t="s">
        <v>445</v>
      </c>
      <c r="C35" s="49">
        <v>3597372</v>
      </c>
      <c r="D35" s="94"/>
      <c r="E35" s="43"/>
    </row>
    <row r="36" spans="1:5" ht="22.5" x14ac:dyDescent="0.2">
      <c r="A36" s="44">
        <v>4154</v>
      </c>
      <c r="B36" s="46" t="s">
        <v>446</v>
      </c>
      <c r="C36" s="49">
        <v>0</v>
      </c>
      <c r="D36" s="94"/>
      <c r="E36" s="43"/>
    </row>
    <row r="37" spans="1:5" x14ac:dyDescent="0.2">
      <c r="A37" s="44">
        <v>4160</v>
      </c>
      <c r="B37" s="45" t="s">
        <v>447</v>
      </c>
      <c r="C37" s="49">
        <f>SUM(C38:C45)</f>
        <v>2073205.7200000002</v>
      </c>
      <c r="D37" s="94"/>
      <c r="E37" s="43"/>
    </row>
    <row r="38" spans="1:5" x14ac:dyDescent="0.2">
      <c r="A38" s="44">
        <v>4161</v>
      </c>
      <c r="B38" s="45" t="s">
        <v>276</v>
      </c>
      <c r="C38" s="49">
        <v>0</v>
      </c>
      <c r="D38" s="94"/>
      <c r="E38" s="43"/>
    </row>
    <row r="39" spans="1:5" x14ac:dyDescent="0.2">
      <c r="A39" s="44">
        <v>4162</v>
      </c>
      <c r="B39" s="45" t="s">
        <v>277</v>
      </c>
      <c r="C39" s="49">
        <v>1074668.05</v>
      </c>
      <c r="D39" s="94"/>
      <c r="E39" s="43"/>
    </row>
    <row r="40" spans="1:5" x14ac:dyDescent="0.2">
      <c r="A40" s="44">
        <v>4163</v>
      </c>
      <c r="B40" s="45" t="s">
        <v>278</v>
      </c>
      <c r="C40" s="49">
        <v>0</v>
      </c>
      <c r="D40" s="94"/>
      <c r="E40" s="43"/>
    </row>
    <row r="41" spans="1:5" x14ac:dyDescent="0.2">
      <c r="A41" s="44">
        <v>4164</v>
      </c>
      <c r="B41" s="45" t="s">
        <v>279</v>
      </c>
      <c r="C41" s="49">
        <v>0</v>
      </c>
      <c r="D41" s="94"/>
      <c r="E41" s="43"/>
    </row>
    <row r="42" spans="1:5" x14ac:dyDescent="0.2">
      <c r="A42" s="44">
        <v>4165</v>
      </c>
      <c r="B42" s="45" t="s">
        <v>280</v>
      </c>
      <c r="C42" s="49">
        <v>728420.51</v>
      </c>
      <c r="D42" s="94"/>
      <c r="E42" s="43"/>
    </row>
    <row r="43" spans="1:5" ht="22.5" x14ac:dyDescent="0.2">
      <c r="A43" s="44">
        <v>4166</v>
      </c>
      <c r="B43" s="46" t="s">
        <v>448</v>
      </c>
      <c r="C43" s="49">
        <v>0</v>
      </c>
      <c r="D43" s="94"/>
      <c r="E43" s="43"/>
    </row>
    <row r="44" spans="1:5" x14ac:dyDescent="0.2">
      <c r="A44" s="44">
        <v>4168</v>
      </c>
      <c r="B44" s="45" t="s">
        <v>281</v>
      </c>
      <c r="C44" s="49">
        <v>33201.120000000003</v>
      </c>
      <c r="D44" s="94"/>
      <c r="E44" s="43"/>
    </row>
    <row r="45" spans="1:5" x14ac:dyDescent="0.2">
      <c r="A45" s="44">
        <v>4169</v>
      </c>
      <c r="B45" s="45" t="s">
        <v>282</v>
      </c>
      <c r="C45" s="49">
        <v>236916.04</v>
      </c>
      <c r="D45" s="94"/>
      <c r="E45" s="43"/>
    </row>
    <row r="46" spans="1:5" x14ac:dyDescent="0.2">
      <c r="A46" s="44">
        <v>4170</v>
      </c>
      <c r="B46" s="45" t="s">
        <v>449</v>
      </c>
      <c r="C46" s="49">
        <f>SUM(C47:C54)</f>
        <v>0</v>
      </c>
      <c r="D46" s="94"/>
      <c r="E46" s="43"/>
    </row>
    <row r="47" spans="1:5" x14ac:dyDescent="0.2">
      <c r="A47" s="44">
        <v>4171</v>
      </c>
      <c r="B47" s="47" t="s">
        <v>450</v>
      </c>
      <c r="C47" s="49">
        <v>0</v>
      </c>
      <c r="D47" s="94"/>
      <c r="E47" s="43"/>
    </row>
    <row r="48" spans="1:5" x14ac:dyDescent="0.2">
      <c r="A48" s="44">
        <v>4172</v>
      </c>
      <c r="B48" s="45" t="s">
        <v>451</v>
      </c>
      <c r="C48" s="49">
        <v>0</v>
      </c>
      <c r="D48" s="94"/>
      <c r="E48" s="43"/>
    </row>
    <row r="49" spans="1:5" ht="22.5" x14ac:dyDescent="0.2">
      <c r="A49" s="44">
        <v>4173</v>
      </c>
      <c r="B49" s="46" t="s">
        <v>452</v>
      </c>
      <c r="C49" s="49">
        <v>0</v>
      </c>
      <c r="D49" s="94"/>
      <c r="E49" s="43"/>
    </row>
    <row r="50" spans="1:5" ht="22.5" x14ac:dyDescent="0.2">
      <c r="A50" s="44">
        <v>4174</v>
      </c>
      <c r="B50" s="46" t="s">
        <v>453</v>
      </c>
      <c r="C50" s="49">
        <v>0</v>
      </c>
      <c r="D50" s="94"/>
      <c r="E50" s="43"/>
    </row>
    <row r="51" spans="1:5" ht="22.5" x14ac:dyDescent="0.2">
      <c r="A51" s="44">
        <v>4175</v>
      </c>
      <c r="B51" s="46" t="s">
        <v>454</v>
      </c>
      <c r="C51" s="49">
        <v>0</v>
      </c>
      <c r="D51" s="94"/>
      <c r="E51" s="43"/>
    </row>
    <row r="52" spans="1:5" ht="22.5" x14ac:dyDescent="0.2">
      <c r="A52" s="44">
        <v>4176</v>
      </c>
      <c r="B52" s="46" t="s">
        <v>455</v>
      </c>
      <c r="C52" s="49">
        <v>0</v>
      </c>
      <c r="D52" s="94"/>
      <c r="E52" s="43"/>
    </row>
    <row r="53" spans="1:5" ht="22.5" x14ac:dyDescent="0.2">
      <c r="A53" s="44">
        <v>4177</v>
      </c>
      <c r="B53" s="46" t="s">
        <v>456</v>
      </c>
      <c r="C53" s="49">
        <v>0</v>
      </c>
      <c r="D53" s="94"/>
      <c r="E53" s="43"/>
    </row>
    <row r="54" spans="1:5" ht="22.5" x14ac:dyDescent="0.2">
      <c r="A54" s="44">
        <v>4178</v>
      </c>
      <c r="B54" s="46" t="s">
        <v>457</v>
      </c>
      <c r="C54" s="49">
        <v>0</v>
      </c>
      <c r="D54" s="94"/>
      <c r="E54" s="43"/>
    </row>
    <row r="55" spans="1:5" x14ac:dyDescent="0.2">
      <c r="A55" s="44"/>
      <c r="B55" s="46"/>
      <c r="C55" s="49"/>
      <c r="D55" s="94"/>
      <c r="E55" s="43"/>
    </row>
    <row r="56" spans="1:5" x14ac:dyDescent="0.2">
      <c r="A56" s="41" t="s">
        <v>517</v>
      </c>
      <c r="B56" s="41"/>
      <c r="C56" s="41"/>
      <c r="D56" s="41"/>
      <c r="E56" s="41"/>
    </row>
    <row r="57" spans="1:5" x14ac:dyDescent="0.2">
      <c r="A57" s="42" t="s">
        <v>97</v>
      </c>
      <c r="B57" s="42" t="s">
        <v>94</v>
      </c>
      <c r="C57" s="42" t="s">
        <v>95</v>
      </c>
      <c r="D57" s="42" t="s">
        <v>253</v>
      </c>
      <c r="E57" s="42"/>
    </row>
    <row r="58" spans="1:5" ht="33.75" x14ac:dyDescent="0.2">
      <c r="A58" s="44">
        <v>4200</v>
      </c>
      <c r="B58" s="46" t="s">
        <v>458</v>
      </c>
      <c r="C58" s="49">
        <f>+C59+C65</f>
        <v>418793608.44</v>
      </c>
      <c r="D58" s="94"/>
      <c r="E58" s="43"/>
    </row>
    <row r="59" spans="1:5" ht="22.5" x14ac:dyDescent="0.2">
      <c r="A59" s="44">
        <v>4210</v>
      </c>
      <c r="B59" s="46" t="s">
        <v>459</v>
      </c>
      <c r="C59" s="49">
        <f>SUM(C60:C64)</f>
        <v>418793608.44</v>
      </c>
      <c r="D59" s="94"/>
      <c r="E59" s="43"/>
    </row>
    <row r="60" spans="1:5" x14ac:dyDescent="0.2">
      <c r="A60" s="44">
        <v>4211</v>
      </c>
      <c r="B60" s="45" t="s">
        <v>283</v>
      </c>
      <c r="C60" s="49">
        <v>159750372.56999999</v>
      </c>
      <c r="D60" s="94"/>
      <c r="E60" s="43"/>
    </row>
    <row r="61" spans="1:5" x14ac:dyDescent="0.2">
      <c r="A61" s="44">
        <v>4212</v>
      </c>
      <c r="B61" s="45" t="s">
        <v>284</v>
      </c>
      <c r="C61" s="49">
        <v>184974192.41</v>
      </c>
      <c r="D61" s="94"/>
      <c r="E61" s="43"/>
    </row>
    <row r="62" spans="1:5" x14ac:dyDescent="0.2">
      <c r="A62" s="44">
        <v>4213</v>
      </c>
      <c r="B62" s="45" t="s">
        <v>285</v>
      </c>
      <c r="C62" s="49">
        <v>72368205.620000005</v>
      </c>
      <c r="D62" s="94"/>
      <c r="E62" s="43"/>
    </row>
    <row r="63" spans="1:5" x14ac:dyDescent="0.2">
      <c r="A63" s="44">
        <v>4214</v>
      </c>
      <c r="B63" s="45" t="s">
        <v>460</v>
      </c>
      <c r="C63" s="49">
        <v>1700837.84</v>
      </c>
      <c r="D63" s="94"/>
      <c r="E63" s="43"/>
    </row>
    <row r="64" spans="1:5" x14ac:dyDescent="0.2">
      <c r="A64" s="44">
        <v>4215</v>
      </c>
      <c r="B64" s="45" t="s">
        <v>461</v>
      </c>
      <c r="C64" s="49">
        <v>0</v>
      </c>
      <c r="D64" s="94"/>
      <c r="E64" s="43"/>
    </row>
    <row r="65" spans="1:5" x14ac:dyDescent="0.2">
      <c r="A65" s="44">
        <v>4220</v>
      </c>
      <c r="B65" s="45" t="s">
        <v>286</v>
      </c>
      <c r="C65" s="49">
        <f>SUM(C66:C69)</f>
        <v>0</v>
      </c>
      <c r="D65" s="94"/>
      <c r="E65" s="43"/>
    </row>
    <row r="66" spans="1:5" x14ac:dyDescent="0.2">
      <c r="A66" s="44">
        <v>4221</v>
      </c>
      <c r="B66" s="45" t="s">
        <v>287</v>
      </c>
      <c r="C66" s="49">
        <v>0</v>
      </c>
      <c r="D66" s="94"/>
      <c r="E66" s="43"/>
    </row>
    <row r="67" spans="1:5" x14ac:dyDescent="0.2">
      <c r="A67" s="44">
        <v>4223</v>
      </c>
      <c r="B67" s="45" t="s">
        <v>288</v>
      </c>
      <c r="C67" s="49">
        <v>0</v>
      </c>
      <c r="D67" s="94"/>
      <c r="E67" s="43"/>
    </row>
    <row r="68" spans="1:5" x14ac:dyDescent="0.2">
      <c r="A68" s="44">
        <v>4225</v>
      </c>
      <c r="B68" s="45" t="s">
        <v>290</v>
      </c>
      <c r="C68" s="49">
        <v>0</v>
      </c>
      <c r="D68" s="94"/>
      <c r="E68" s="43"/>
    </row>
    <row r="69" spans="1:5" x14ac:dyDescent="0.2">
      <c r="A69" s="44">
        <v>4227</v>
      </c>
      <c r="B69" s="45" t="s">
        <v>462</v>
      </c>
      <c r="C69" s="49">
        <v>0</v>
      </c>
      <c r="D69" s="94"/>
      <c r="E69" s="43"/>
    </row>
    <row r="70" spans="1:5" x14ac:dyDescent="0.2">
      <c r="A70" s="43"/>
      <c r="B70" s="43"/>
      <c r="C70" s="43"/>
      <c r="D70" s="43"/>
      <c r="E70" s="43"/>
    </row>
    <row r="71" spans="1:5" x14ac:dyDescent="0.2">
      <c r="A71" s="98" t="s">
        <v>525</v>
      </c>
      <c r="B71" s="41"/>
      <c r="C71" s="41"/>
      <c r="D71" s="41"/>
      <c r="E71" s="41"/>
    </row>
    <row r="72" spans="1:5" x14ac:dyDescent="0.2">
      <c r="A72" s="42" t="s">
        <v>97</v>
      </c>
      <c r="B72" s="42" t="s">
        <v>94</v>
      </c>
      <c r="C72" s="42" t="s">
        <v>95</v>
      </c>
      <c r="D72" s="42" t="s">
        <v>98</v>
      </c>
      <c r="E72" s="42" t="s">
        <v>155</v>
      </c>
    </row>
    <row r="73" spans="1:5" x14ac:dyDescent="0.2">
      <c r="A73" s="48">
        <v>4300</v>
      </c>
      <c r="B73" s="45" t="s">
        <v>291</v>
      </c>
      <c r="C73" s="49">
        <f>C74+C77+C83+C85+C87</f>
        <v>0</v>
      </c>
      <c r="D73" s="50"/>
      <c r="E73" s="50"/>
    </row>
    <row r="74" spans="1:5" x14ac:dyDescent="0.2">
      <c r="A74" s="48">
        <v>4310</v>
      </c>
      <c r="B74" s="45" t="s">
        <v>292</v>
      </c>
      <c r="C74" s="49">
        <f>SUM(C75:C76)</f>
        <v>0</v>
      </c>
      <c r="D74" s="50"/>
      <c r="E74" s="50"/>
    </row>
    <row r="75" spans="1:5" x14ac:dyDescent="0.2">
      <c r="A75" s="48">
        <v>4311</v>
      </c>
      <c r="B75" s="45" t="s">
        <v>463</v>
      </c>
      <c r="C75" s="49">
        <v>0</v>
      </c>
      <c r="D75" s="50"/>
      <c r="E75" s="50"/>
    </row>
    <row r="76" spans="1:5" x14ac:dyDescent="0.2">
      <c r="A76" s="48">
        <v>4319</v>
      </c>
      <c r="B76" s="45" t="s">
        <v>293</v>
      </c>
      <c r="C76" s="49">
        <v>0</v>
      </c>
      <c r="D76" s="50"/>
      <c r="E76" s="50"/>
    </row>
    <row r="77" spans="1:5" x14ac:dyDescent="0.2">
      <c r="A77" s="48">
        <v>4320</v>
      </c>
      <c r="B77" s="45" t="s">
        <v>294</v>
      </c>
      <c r="C77" s="49">
        <f>SUM(C78:C82)</f>
        <v>0</v>
      </c>
      <c r="D77" s="50"/>
      <c r="E77" s="50"/>
    </row>
    <row r="78" spans="1:5" x14ac:dyDescent="0.2">
      <c r="A78" s="48">
        <v>4321</v>
      </c>
      <c r="B78" s="45" t="s">
        <v>295</v>
      </c>
      <c r="C78" s="49">
        <v>0</v>
      </c>
      <c r="D78" s="50"/>
      <c r="E78" s="50"/>
    </row>
    <row r="79" spans="1:5" x14ac:dyDescent="0.2">
      <c r="A79" s="48">
        <v>4322</v>
      </c>
      <c r="B79" s="45" t="s">
        <v>296</v>
      </c>
      <c r="C79" s="49">
        <v>0</v>
      </c>
      <c r="D79" s="50"/>
      <c r="E79" s="50"/>
    </row>
    <row r="80" spans="1:5" x14ac:dyDescent="0.2">
      <c r="A80" s="48">
        <v>4323</v>
      </c>
      <c r="B80" s="45" t="s">
        <v>297</v>
      </c>
      <c r="C80" s="49">
        <v>0</v>
      </c>
      <c r="D80" s="50"/>
      <c r="E80" s="50"/>
    </row>
    <row r="81" spans="1:5" x14ac:dyDescent="0.2">
      <c r="A81" s="48">
        <v>4324</v>
      </c>
      <c r="B81" s="45" t="s">
        <v>298</v>
      </c>
      <c r="C81" s="49">
        <v>0</v>
      </c>
      <c r="D81" s="50"/>
      <c r="E81" s="50"/>
    </row>
    <row r="82" spans="1:5" x14ac:dyDescent="0.2">
      <c r="A82" s="48">
        <v>4325</v>
      </c>
      <c r="B82" s="45" t="s">
        <v>299</v>
      </c>
      <c r="C82" s="49">
        <v>0</v>
      </c>
      <c r="D82" s="50"/>
      <c r="E82" s="50"/>
    </row>
    <row r="83" spans="1:5" x14ac:dyDescent="0.2">
      <c r="A83" s="48">
        <v>4330</v>
      </c>
      <c r="B83" s="45" t="s">
        <v>300</v>
      </c>
      <c r="C83" s="49">
        <f>SUM(C84)</f>
        <v>0</v>
      </c>
      <c r="D83" s="50"/>
      <c r="E83" s="50"/>
    </row>
    <row r="84" spans="1:5" x14ac:dyDescent="0.2">
      <c r="A84" s="48">
        <v>4331</v>
      </c>
      <c r="B84" s="45" t="s">
        <v>300</v>
      </c>
      <c r="C84" s="49">
        <v>0</v>
      </c>
      <c r="D84" s="50"/>
      <c r="E84" s="50"/>
    </row>
    <row r="85" spans="1:5" x14ac:dyDescent="0.2">
      <c r="A85" s="48">
        <v>4340</v>
      </c>
      <c r="B85" s="45" t="s">
        <v>301</v>
      </c>
      <c r="C85" s="49">
        <f>SUM(C86)</f>
        <v>0</v>
      </c>
      <c r="D85" s="50"/>
      <c r="E85" s="50"/>
    </row>
    <row r="86" spans="1:5" x14ac:dyDescent="0.2">
      <c r="A86" s="48">
        <v>4341</v>
      </c>
      <c r="B86" s="45" t="s">
        <v>301</v>
      </c>
      <c r="C86" s="49">
        <v>0</v>
      </c>
      <c r="D86" s="50"/>
      <c r="E86" s="50"/>
    </row>
    <row r="87" spans="1:5" x14ac:dyDescent="0.2">
      <c r="A87" s="48">
        <v>4390</v>
      </c>
      <c r="B87" s="45" t="s">
        <v>302</v>
      </c>
      <c r="C87" s="49">
        <f>SUM(C88:C94)</f>
        <v>0</v>
      </c>
      <c r="D87" s="50"/>
      <c r="E87" s="50"/>
    </row>
    <row r="88" spans="1:5" x14ac:dyDescent="0.2">
      <c r="A88" s="48">
        <v>4392</v>
      </c>
      <c r="B88" s="45" t="s">
        <v>303</v>
      </c>
      <c r="C88" s="49">
        <v>0</v>
      </c>
      <c r="D88" s="50"/>
      <c r="E88" s="50"/>
    </row>
    <row r="89" spans="1:5" x14ac:dyDescent="0.2">
      <c r="A89" s="48">
        <v>4393</v>
      </c>
      <c r="B89" s="45" t="s">
        <v>464</v>
      </c>
      <c r="C89" s="49">
        <v>0</v>
      </c>
      <c r="D89" s="50"/>
      <c r="E89" s="50"/>
    </row>
    <row r="90" spans="1:5" x14ac:dyDescent="0.2">
      <c r="A90" s="48">
        <v>4394</v>
      </c>
      <c r="B90" s="45" t="s">
        <v>304</v>
      </c>
      <c r="C90" s="49">
        <v>0</v>
      </c>
      <c r="D90" s="50"/>
      <c r="E90" s="50"/>
    </row>
    <row r="91" spans="1:5" x14ac:dyDescent="0.2">
      <c r="A91" s="48">
        <v>4395</v>
      </c>
      <c r="B91" s="45" t="s">
        <v>305</v>
      </c>
      <c r="C91" s="49">
        <v>0</v>
      </c>
      <c r="D91" s="50"/>
      <c r="E91" s="50"/>
    </row>
    <row r="92" spans="1:5" x14ac:dyDescent="0.2">
      <c r="A92" s="48">
        <v>4396</v>
      </c>
      <c r="B92" s="45" t="s">
        <v>306</v>
      </c>
      <c r="C92" s="49">
        <v>0</v>
      </c>
      <c r="D92" s="50"/>
      <c r="E92" s="50"/>
    </row>
    <row r="93" spans="1:5" x14ac:dyDescent="0.2">
      <c r="A93" s="48">
        <v>4397</v>
      </c>
      <c r="B93" s="45" t="s">
        <v>465</v>
      </c>
      <c r="C93" s="49">
        <v>0</v>
      </c>
      <c r="D93" s="50"/>
      <c r="E93" s="50"/>
    </row>
    <row r="94" spans="1:5" x14ac:dyDescent="0.2">
      <c r="A94" s="48">
        <v>4399</v>
      </c>
      <c r="B94" s="45" t="s">
        <v>302</v>
      </c>
      <c r="C94" s="49">
        <v>0</v>
      </c>
      <c r="D94" s="50"/>
      <c r="E94" s="50"/>
    </row>
    <row r="95" spans="1:5" x14ac:dyDescent="0.2">
      <c r="A95" s="43"/>
      <c r="B95" s="43"/>
      <c r="C95" s="43"/>
      <c r="D95" s="43"/>
      <c r="E95" s="43"/>
    </row>
    <row r="96" spans="1:5" x14ac:dyDescent="0.2">
      <c r="A96" s="43"/>
      <c r="B96" s="43"/>
      <c r="C96" s="43"/>
      <c r="D96" s="43"/>
      <c r="E96" s="43"/>
    </row>
    <row r="97" spans="1:5" x14ac:dyDescent="0.2">
      <c r="A97" s="98" t="s">
        <v>519</v>
      </c>
      <c r="B97" s="41"/>
      <c r="C97" s="41"/>
      <c r="D97" s="41"/>
      <c r="E97" s="41"/>
    </row>
    <row r="98" spans="1:5" x14ac:dyDescent="0.2">
      <c r="A98" s="42" t="s">
        <v>97</v>
      </c>
      <c r="B98" s="42" t="s">
        <v>94</v>
      </c>
      <c r="C98" s="42" t="s">
        <v>95</v>
      </c>
      <c r="D98" s="42" t="s">
        <v>307</v>
      </c>
      <c r="E98" s="42" t="s">
        <v>155</v>
      </c>
    </row>
    <row r="99" spans="1:5" x14ac:dyDescent="0.2">
      <c r="A99" s="48">
        <v>5000</v>
      </c>
      <c r="B99" s="45" t="s">
        <v>308</v>
      </c>
      <c r="C99" s="49">
        <f>C100+C128+C161+C171+C186+C219</f>
        <v>399122009.79000002</v>
      </c>
      <c r="D99" s="51">
        <v>1</v>
      </c>
      <c r="E99" s="50"/>
    </row>
    <row r="100" spans="1:5" x14ac:dyDescent="0.2">
      <c r="A100" s="48">
        <v>5100</v>
      </c>
      <c r="B100" s="45" t="s">
        <v>309</v>
      </c>
      <c r="C100" s="49">
        <f>C101+C108+C118</f>
        <v>255476265.92000002</v>
      </c>
      <c r="D100" s="51">
        <f>C100/$C$99</f>
        <v>0.64009565910539512</v>
      </c>
      <c r="E100" s="50"/>
    </row>
    <row r="101" spans="1:5" x14ac:dyDescent="0.2">
      <c r="A101" s="48">
        <v>5110</v>
      </c>
      <c r="B101" s="45" t="s">
        <v>310</v>
      </c>
      <c r="C101" s="49">
        <f>SUM(C102:C107)</f>
        <v>154937461.56</v>
      </c>
      <c r="D101" s="51">
        <f t="shared" ref="D101:D164" si="0">C101/$C$99</f>
        <v>0.38819573403511648</v>
      </c>
      <c r="E101" s="50"/>
    </row>
    <row r="102" spans="1:5" x14ac:dyDescent="0.2">
      <c r="A102" s="48">
        <v>5111</v>
      </c>
      <c r="B102" s="45" t="s">
        <v>311</v>
      </c>
      <c r="C102" s="49">
        <v>99181692.140000001</v>
      </c>
      <c r="D102" s="51">
        <f t="shared" si="0"/>
        <v>0.24849968106791437</v>
      </c>
      <c r="E102" s="50"/>
    </row>
    <row r="103" spans="1:5" x14ac:dyDescent="0.2">
      <c r="A103" s="48">
        <v>5112</v>
      </c>
      <c r="B103" s="45" t="s">
        <v>312</v>
      </c>
      <c r="C103" s="49">
        <v>3346202.75</v>
      </c>
      <c r="D103" s="51">
        <f t="shared" si="0"/>
        <v>8.3839093508288869E-3</v>
      </c>
      <c r="E103" s="50"/>
    </row>
    <row r="104" spans="1:5" x14ac:dyDescent="0.2">
      <c r="A104" s="48">
        <v>5113</v>
      </c>
      <c r="B104" s="45" t="s">
        <v>313</v>
      </c>
      <c r="C104" s="49">
        <v>19846598.280000001</v>
      </c>
      <c r="D104" s="51">
        <f t="shared" si="0"/>
        <v>4.9725642267742599E-2</v>
      </c>
      <c r="E104" s="50"/>
    </row>
    <row r="105" spans="1:5" x14ac:dyDescent="0.2">
      <c r="A105" s="48">
        <v>5114</v>
      </c>
      <c r="B105" s="45" t="s">
        <v>314</v>
      </c>
      <c r="C105" s="49">
        <v>10153835.17</v>
      </c>
      <c r="D105" s="51">
        <f t="shared" si="0"/>
        <v>2.5440429044097292E-2</v>
      </c>
      <c r="E105" s="50"/>
    </row>
    <row r="106" spans="1:5" x14ac:dyDescent="0.2">
      <c r="A106" s="48">
        <v>5115</v>
      </c>
      <c r="B106" s="45" t="s">
        <v>315</v>
      </c>
      <c r="C106" s="49">
        <v>22409133.219999999</v>
      </c>
      <c r="D106" s="51">
        <f t="shared" si="0"/>
        <v>5.6146072304533327E-2</v>
      </c>
      <c r="E106" s="50"/>
    </row>
    <row r="107" spans="1:5" x14ac:dyDescent="0.2">
      <c r="A107" s="48">
        <v>5116</v>
      </c>
      <c r="B107" s="45" t="s">
        <v>316</v>
      </c>
      <c r="C107" s="49">
        <v>0</v>
      </c>
      <c r="D107" s="51">
        <f t="shared" si="0"/>
        <v>0</v>
      </c>
      <c r="E107" s="50"/>
    </row>
    <row r="108" spans="1:5" x14ac:dyDescent="0.2">
      <c r="A108" s="48">
        <v>5120</v>
      </c>
      <c r="B108" s="45" t="s">
        <v>317</v>
      </c>
      <c r="C108" s="49">
        <f>SUM(C109:C117)</f>
        <v>34924033.609999999</v>
      </c>
      <c r="D108" s="51">
        <f t="shared" si="0"/>
        <v>8.7502149100660842E-2</v>
      </c>
      <c r="E108" s="50"/>
    </row>
    <row r="109" spans="1:5" x14ac:dyDescent="0.2">
      <c r="A109" s="48">
        <v>5121</v>
      </c>
      <c r="B109" s="45" t="s">
        <v>318</v>
      </c>
      <c r="C109" s="49">
        <v>3400616.97</v>
      </c>
      <c r="D109" s="51">
        <f t="shared" si="0"/>
        <v>8.5202441523815012E-3</v>
      </c>
      <c r="E109" s="50"/>
    </row>
    <row r="110" spans="1:5" x14ac:dyDescent="0.2">
      <c r="A110" s="48">
        <v>5122</v>
      </c>
      <c r="B110" s="45" t="s">
        <v>319</v>
      </c>
      <c r="C110" s="49">
        <v>556262.02</v>
      </c>
      <c r="D110" s="51">
        <f t="shared" si="0"/>
        <v>1.3937142185986686E-3</v>
      </c>
      <c r="E110" s="50"/>
    </row>
    <row r="111" spans="1:5" x14ac:dyDescent="0.2">
      <c r="A111" s="48">
        <v>5123</v>
      </c>
      <c r="B111" s="45" t="s">
        <v>320</v>
      </c>
      <c r="C111" s="49">
        <v>0</v>
      </c>
      <c r="D111" s="51">
        <f t="shared" si="0"/>
        <v>0</v>
      </c>
      <c r="E111" s="50"/>
    </row>
    <row r="112" spans="1:5" x14ac:dyDescent="0.2">
      <c r="A112" s="48">
        <v>5124</v>
      </c>
      <c r="B112" s="45" t="s">
        <v>321</v>
      </c>
      <c r="C112" s="49">
        <v>5934100.6200000001</v>
      </c>
      <c r="D112" s="51">
        <f t="shared" si="0"/>
        <v>1.4867886196309384E-2</v>
      </c>
      <c r="E112" s="50"/>
    </row>
    <row r="113" spans="1:5" x14ac:dyDescent="0.2">
      <c r="A113" s="48">
        <v>5125</v>
      </c>
      <c r="B113" s="45" t="s">
        <v>322</v>
      </c>
      <c r="C113" s="49">
        <v>797314.63</v>
      </c>
      <c r="D113" s="51">
        <f t="shared" si="0"/>
        <v>1.9976714148626155E-3</v>
      </c>
      <c r="E113" s="50"/>
    </row>
    <row r="114" spans="1:5" x14ac:dyDescent="0.2">
      <c r="A114" s="48">
        <v>5126</v>
      </c>
      <c r="B114" s="45" t="s">
        <v>323</v>
      </c>
      <c r="C114" s="49">
        <v>13792192.220000001</v>
      </c>
      <c r="D114" s="51">
        <f t="shared" si="0"/>
        <v>3.455633085045054E-2</v>
      </c>
      <c r="E114" s="50"/>
    </row>
    <row r="115" spans="1:5" x14ac:dyDescent="0.2">
      <c r="A115" s="48">
        <v>5127</v>
      </c>
      <c r="B115" s="45" t="s">
        <v>324</v>
      </c>
      <c r="C115" s="49">
        <v>5274649.9800000004</v>
      </c>
      <c r="D115" s="51">
        <f t="shared" si="0"/>
        <v>1.3215632940852555E-2</v>
      </c>
      <c r="E115" s="50"/>
    </row>
    <row r="116" spans="1:5" x14ac:dyDescent="0.2">
      <c r="A116" s="48">
        <v>5128</v>
      </c>
      <c r="B116" s="45" t="s">
        <v>325</v>
      </c>
      <c r="C116" s="49">
        <v>591817.91</v>
      </c>
      <c r="D116" s="51">
        <f t="shared" si="0"/>
        <v>1.4827994835749296E-3</v>
      </c>
      <c r="E116" s="50"/>
    </row>
    <row r="117" spans="1:5" x14ac:dyDescent="0.2">
      <c r="A117" s="48">
        <v>5129</v>
      </c>
      <c r="B117" s="45" t="s">
        <v>326</v>
      </c>
      <c r="C117" s="49">
        <v>4577079.26</v>
      </c>
      <c r="D117" s="51">
        <f t="shared" si="0"/>
        <v>1.1467869843630654E-2</v>
      </c>
      <c r="E117" s="50"/>
    </row>
    <row r="118" spans="1:5" x14ac:dyDescent="0.2">
      <c r="A118" s="48">
        <v>5130</v>
      </c>
      <c r="B118" s="45" t="s">
        <v>327</v>
      </c>
      <c r="C118" s="49">
        <f>SUM(C119:C127)</f>
        <v>65614770.749999985</v>
      </c>
      <c r="D118" s="51">
        <f t="shared" si="0"/>
        <v>0.16439777596961769</v>
      </c>
      <c r="E118" s="50"/>
    </row>
    <row r="119" spans="1:5" x14ac:dyDescent="0.2">
      <c r="A119" s="48">
        <v>5131</v>
      </c>
      <c r="B119" s="45" t="s">
        <v>328</v>
      </c>
      <c r="C119" s="49">
        <v>15554737.27</v>
      </c>
      <c r="D119" s="51">
        <f t="shared" si="0"/>
        <v>3.8972386609759255E-2</v>
      </c>
      <c r="E119" s="50"/>
    </row>
    <row r="120" spans="1:5" x14ac:dyDescent="0.2">
      <c r="A120" s="48">
        <v>5132</v>
      </c>
      <c r="B120" s="45" t="s">
        <v>329</v>
      </c>
      <c r="C120" s="49">
        <v>1997755.56</v>
      </c>
      <c r="D120" s="51">
        <f t="shared" si="0"/>
        <v>5.0053755768846948E-3</v>
      </c>
      <c r="E120" s="50"/>
    </row>
    <row r="121" spans="1:5" x14ac:dyDescent="0.2">
      <c r="A121" s="48">
        <v>5133</v>
      </c>
      <c r="B121" s="45" t="s">
        <v>330</v>
      </c>
      <c r="C121" s="49">
        <v>18099968.649999999</v>
      </c>
      <c r="D121" s="51">
        <f t="shared" si="0"/>
        <v>4.5349462585446955E-2</v>
      </c>
      <c r="E121" s="50"/>
    </row>
    <row r="122" spans="1:5" x14ac:dyDescent="0.2">
      <c r="A122" s="48">
        <v>5134</v>
      </c>
      <c r="B122" s="45" t="s">
        <v>331</v>
      </c>
      <c r="C122" s="49">
        <v>2154750.37</v>
      </c>
      <c r="D122" s="51">
        <f t="shared" si="0"/>
        <v>5.3987259964283418E-3</v>
      </c>
      <c r="E122" s="50"/>
    </row>
    <row r="123" spans="1:5" x14ac:dyDescent="0.2">
      <c r="A123" s="48">
        <v>5135</v>
      </c>
      <c r="B123" s="45" t="s">
        <v>332</v>
      </c>
      <c r="C123" s="49">
        <v>1382400.36</v>
      </c>
      <c r="D123" s="51">
        <f t="shared" si="0"/>
        <v>3.4636034247456228E-3</v>
      </c>
      <c r="E123" s="50"/>
    </row>
    <row r="124" spans="1:5" x14ac:dyDescent="0.2">
      <c r="A124" s="48">
        <v>5136</v>
      </c>
      <c r="B124" s="45" t="s">
        <v>333</v>
      </c>
      <c r="C124" s="49">
        <v>2005478.8</v>
      </c>
      <c r="D124" s="51">
        <f t="shared" si="0"/>
        <v>5.0247261509210987E-3</v>
      </c>
      <c r="E124" s="50"/>
    </row>
    <row r="125" spans="1:5" x14ac:dyDescent="0.2">
      <c r="A125" s="48">
        <v>5137</v>
      </c>
      <c r="B125" s="45" t="s">
        <v>334</v>
      </c>
      <c r="C125" s="49">
        <v>123421.21</v>
      </c>
      <c r="D125" s="51">
        <f t="shared" si="0"/>
        <v>3.0923178119126698E-4</v>
      </c>
      <c r="E125" s="50"/>
    </row>
    <row r="126" spans="1:5" x14ac:dyDescent="0.2">
      <c r="A126" s="48">
        <v>5138</v>
      </c>
      <c r="B126" s="45" t="s">
        <v>335</v>
      </c>
      <c r="C126" s="49">
        <v>953099.8</v>
      </c>
      <c r="D126" s="51">
        <f t="shared" si="0"/>
        <v>2.387991081978862E-3</v>
      </c>
      <c r="E126" s="50"/>
    </row>
    <row r="127" spans="1:5" x14ac:dyDescent="0.2">
      <c r="A127" s="48">
        <v>5139</v>
      </c>
      <c r="B127" s="45" t="s">
        <v>336</v>
      </c>
      <c r="C127" s="49">
        <v>23343158.73</v>
      </c>
      <c r="D127" s="51">
        <f t="shared" si="0"/>
        <v>5.8486272762261635E-2</v>
      </c>
      <c r="E127" s="50"/>
    </row>
    <row r="128" spans="1:5" x14ac:dyDescent="0.2">
      <c r="A128" s="48">
        <v>5200</v>
      </c>
      <c r="B128" s="45" t="s">
        <v>337</v>
      </c>
      <c r="C128" s="49">
        <f>C129+C132+C135+C138+C143+C147+C150+C152+C158</f>
        <v>71062985.840000004</v>
      </c>
      <c r="D128" s="51">
        <f t="shared" si="0"/>
        <v>0.17804827620854619</v>
      </c>
      <c r="E128" s="50"/>
    </row>
    <row r="129" spans="1:5" x14ac:dyDescent="0.2">
      <c r="A129" s="48">
        <v>5210</v>
      </c>
      <c r="B129" s="45" t="s">
        <v>338</v>
      </c>
      <c r="C129" s="49">
        <f>SUM(C130:C131)</f>
        <v>0</v>
      </c>
      <c r="D129" s="51">
        <f t="shared" si="0"/>
        <v>0</v>
      </c>
      <c r="E129" s="50"/>
    </row>
    <row r="130" spans="1:5" x14ac:dyDescent="0.2">
      <c r="A130" s="48">
        <v>5211</v>
      </c>
      <c r="B130" s="45" t="s">
        <v>339</v>
      </c>
      <c r="C130" s="49">
        <v>0</v>
      </c>
      <c r="D130" s="51">
        <f t="shared" si="0"/>
        <v>0</v>
      </c>
      <c r="E130" s="50"/>
    </row>
    <row r="131" spans="1:5" x14ac:dyDescent="0.2">
      <c r="A131" s="48">
        <v>5212</v>
      </c>
      <c r="B131" s="45" t="s">
        <v>340</v>
      </c>
      <c r="C131" s="49">
        <v>0</v>
      </c>
      <c r="D131" s="51">
        <f t="shared" si="0"/>
        <v>0</v>
      </c>
      <c r="E131" s="50"/>
    </row>
    <row r="132" spans="1:5" x14ac:dyDescent="0.2">
      <c r="A132" s="48">
        <v>5220</v>
      </c>
      <c r="B132" s="45" t="s">
        <v>341</v>
      </c>
      <c r="C132" s="49">
        <f>SUM(C133:C134)</f>
        <v>15417803.029999999</v>
      </c>
      <c r="D132" s="51">
        <f t="shared" si="0"/>
        <v>3.8629297938522988E-2</v>
      </c>
      <c r="E132" s="50"/>
    </row>
    <row r="133" spans="1:5" x14ac:dyDescent="0.2">
      <c r="A133" s="48">
        <v>5221</v>
      </c>
      <c r="B133" s="45" t="s">
        <v>342</v>
      </c>
      <c r="C133" s="49">
        <v>15417803.029999999</v>
      </c>
      <c r="D133" s="51">
        <f t="shared" si="0"/>
        <v>3.8629297938522988E-2</v>
      </c>
      <c r="E133" s="50"/>
    </row>
    <row r="134" spans="1:5" x14ac:dyDescent="0.2">
      <c r="A134" s="48">
        <v>5222</v>
      </c>
      <c r="B134" s="45" t="s">
        <v>343</v>
      </c>
      <c r="C134" s="49">
        <v>0</v>
      </c>
      <c r="D134" s="51">
        <f t="shared" si="0"/>
        <v>0</v>
      </c>
      <c r="E134" s="50"/>
    </row>
    <row r="135" spans="1:5" x14ac:dyDescent="0.2">
      <c r="A135" s="48">
        <v>5230</v>
      </c>
      <c r="B135" s="45" t="s">
        <v>288</v>
      </c>
      <c r="C135" s="49">
        <f>SUM(C136:C137)</f>
        <v>8956836.7100000009</v>
      </c>
      <c r="D135" s="51">
        <f t="shared" si="0"/>
        <v>2.2441349988973756E-2</v>
      </c>
      <c r="E135" s="50"/>
    </row>
    <row r="136" spans="1:5" x14ac:dyDescent="0.2">
      <c r="A136" s="48">
        <v>5231</v>
      </c>
      <c r="B136" s="45" t="s">
        <v>344</v>
      </c>
      <c r="C136" s="49">
        <v>8956836.7100000009</v>
      </c>
      <c r="D136" s="51">
        <f t="shared" si="0"/>
        <v>2.2441349988973756E-2</v>
      </c>
      <c r="E136" s="50"/>
    </row>
    <row r="137" spans="1:5" x14ac:dyDescent="0.2">
      <c r="A137" s="48">
        <v>5232</v>
      </c>
      <c r="B137" s="45" t="s">
        <v>345</v>
      </c>
      <c r="C137" s="49">
        <v>0</v>
      </c>
      <c r="D137" s="51">
        <f t="shared" si="0"/>
        <v>0</v>
      </c>
      <c r="E137" s="50"/>
    </row>
    <row r="138" spans="1:5" x14ac:dyDescent="0.2">
      <c r="A138" s="48">
        <v>5240</v>
      </c>
      <c r="B138" s="45" t="s">
        <v>289</v>
      </c>
      <c r="C138" s="49">
        <f>SUM(C139:C142)</f>
        <v>39175580.600000001</v>
      </c>
      <c r="D138" s="51">
        <f t="shared" si="0"/>
        <v>9.8154398001283921E-2</v>
      </c>
      <c r="E138" s="50"/>
    </row>
    <row r="139" spans="1:5" x14ac:dyDescent="0.2">
      <c r="A139" s="48">
        <v>5241</v>
      </c>
      <c r="B139" s="45" t="s">
        <v>346</v>
      </c>
      <c r="C139" s="49">
        <v>33708577.149999999</v>
      </c>
      <c r="D139" s="51">
        <f t="shared" si="0"/>
        <v>8.4456823535579831E-2</v>
      </c>
      <c r="E139" s="50"/>
    </row>
    <row r="140" spans="1:5" x14ac:dyDescent="0.2">
      <c r="A140" s="48">
        <v>5242</v>
      </c>
      <c r="B140" s="45" t="s">
        <v>347</v>
      </c>
      <c r="C140" s="49">
        <v>5094986.45</v>
      </c>
      <c r="D140" s="51">
        <f t="shared" si="0"/>
        <v>1.2765486054454255E-2</v>
      </c>
      <c r="E140" s="50"/>
    </row>
    <row r="141" spans="1:5" x14ac:dyDescent="0.2">
      <c r="A141" s="48">
        <v>5243</v>
      </c>
      <c r="B141" s="45" t="s">
        <v>348</v>
      </c>
      <c r="C141" s="49">
        <v>351617</v>
      </c>
      <c r="D141" s="51">
        <f t="shared" si="0"/>
        <v>8.8097622124373698E-4</v>
      </c>
      <c r="E141" s="50"/>
    </row>
    <row r="142" spans="1:5" x14ac:dyDescent="0.2">
      <c r="A142" s="48">
        <v>5244</v>
      </c>
      <c r="B142" s="45" t="s">
        <v>349</v>
      </c>
      <c r="C142" s="49">
        <v>20400</v>
      </c>
      <c r="D142" s="51">
        <f t="shared" si="0"/>
        <v>5.1112190006092519E-5</v>
      </c>
      <c r="E142" s="50"/>
    </row>
    <row r="143" spans="1:5" x14ac:dyDescent="0.2">
      <c r="A143" s="48">
        <v>5250</v>
      </c>
      <c r="B143" s="45" t="s">
        <v>290</v>
      </c>
      <c r="C143" s="49">
        <f>SUM(C144:C146)</f>
        <v>7330565.5</v>
      </c>
      <c r="D143" s="51">
        <f t="shared" si="0"/>
        <v>1.8366728269024832E-2</v>
      </c>
      <c r="E143" s="50"/>
    </row>
    <row r="144" spans="1:5" x14ac:dyDescent="0.2">
      <c r="A144" s="48">
        <v>5251</v>
      </c>
      <c r="B144" s="45" t="s">
        <v>350</v>
      </c>
      <c r="C144" s="49">
        <v>194696</v>
      </c>
      <c r="D144" s="51">
        <f t="shared" si="0"/>
        <v>4.8781073261893083E-4</v>
      </c>
      <c r="E144" s="50"/>
    </row>
    <row r="145" spans="1:5" x14ac:dyDescent="0.2">
      <c r="A145" s="48">
        <v>5252</v>
      </c>
      <c r="B145" s="45" t="s">
        <v>351</v>
      </c>
      <c r="C145" s="49">
        <v>7135869.5</v>
      </c>
      <c r="D145" s="51">
        <f t="shared" si="0"/>
        <v>1.7878917536405903E-2</v>
      </c>
      <c r="E145" s="50"/>
    </row>
    <row r="146" spans="1:5" x14ac:dyDescent="0.2">
      <c r="A146" s="48">
        <v>5259</v>
      </c>
      <c r="B146" s="45" t="s">
        <v>352</v>
      </c>
      <c r="C146" s="49">
        <v>0</v>
      </c>
      <c r="D146" s="51">
        <f t="shared" si="0"/>
        <v>0</v>
      </c>
      <c r="E146" s="50"/>
    </row>
    <row r="147" spans="1:5" x14ac:dyDescent="0.2">
      <c r="A147" s="48">
        <v>5260</v>
      </c>
      <c r="B147" s="45" t="s">
        <v>353</v>
      </c>
      <c r="C147" s="49">
        <f>SUM(C148:C149)</f>
        <v>0</v>
      </c>
      <c r="D147" s="51">
        <f t="shared" si="0"/>
        <v>0</v>
      </c>
      <c r="E147" s="50"/>
    </row>
    <row r="148" spans="1:5" x14ac:dyDescent="0.2">
      <c r="A148" s="48">
        <v>5261</v>
      </c>
      <c r="B148" s="45" t="s">
        <v>354</v>
      </c>
      <c r="C148" s="49">
        <v>0</v>
      </c>
      <c r="D148" s="51">
        <f t="shared" si="0"/>
        <v>0</v>
      </c>
      <c r="E148" s="50"/>
    </row>
    <row r="149" spans="1:5" x14ac:dyDescent="0.2">
      <c r="A149" s="48">
        <v>5262</v>
      </c>
      <c r="B149" s="45" t="s">
        <v>355</v>
      </c>
      <c r="C149" s="49">
        <v>0</v>
      </c>
      <c r="D149" s="51">
        <f t="shared" si="0"/>
        <v>0</v>
      </c>
      <c r="E149" s="50"/>
    </row>
    <row r="150" spans="1:5" x14ac:dyDescent="0.2">
      <c r="A150" s="48">
        <v>5270</v>
      </c>
      <c r="B150" s="45" t="s">
        <v>356</v>
      </c>
      <c r="C150" s="49">
        <f>SUM(C151)</f>
        <v>0</v>
      </c>
      <c r="D150" s="51">
        <f t="shared" si="0"/>
        <v>0</v>
      </c>
      <c r="E150" s="50"/>
    </row>
    <row r="151" spans="1:5" x14ac:dyDescent="0.2">
      <c r="A151" s="48">
        <v>5271</v>
      </c>
      <c r="B151" s="45" t="s">
        <v>357</v>
      </c>
      <c r="C151" s="49">
        <v>0</v>
      </c>
      <c r="D151" s="51">
        <f t="shared" si="0"/>
        <v>0</v>
      </c>
      <c r="E151" s="50"/>
    </row>
    <row r="152" spans="1:5" x14ac:dyDescent="0.2">
      <c r="A152" s="48">
        <v>5280</v>
      </c>
      <c r="B152" s="45" t="s">
        <v>358</v>
      </c>
      <c r="C152" s="49">
        <f>SUM(C153:C157)</f>
        <v>0</v>
      </c>
      <c r="D152" s="51">
        <f t="shared" si="0"/>
        <v>0</v>
      </c>
      <c r="E152" s="50"/>
    </row>
    <row r="153" spans="1:5" x14ac:dyDescent="0.2">
      <c r="A153" s="48">
        <v>5281</v>
      </c>
      <c r="B153" s="45" t="s">
        <v>359</v>
      </c>
      <c r="C153" s="49">
        <v>0</v>
      </c>
      <c r="D153" s="51">
        <f t="shared" si="0"/>
        <v>0</v>
      </c>
      <c r="E153" s="50"/>
    </row>
    <row r="154" spans="1:5" x14ac:dyDescent="0.2">
      <c r="A154" s="48">
        <v>5282</v>
      </c>
      <c r="B154" s="45" t="s">
        <v>360</v>
      </c>
      <c r="C154" s="49">
        <v>0</v>
      </c>
      <c r="D154" s="51">
        <f t="shared" si="0"/>
        <v>0</v>
      </c>
      <c r="E154" s="50"/>
    </row>
    <row r="155" spans="1:5" x14ac:dyDescent="0.2">
      <c r="A155" s="48">
        <v>5283</v>
      </c>
      <c r="B155" s="45" t="s">
        <v>361</v>
      </c>
      <c r="C155" s="49">
        <v>0</v>
      </c>
      <c r="D155" s="51">
        <f t="shared" si="0"/>
        <v>0</v>
      </c>
      <c r="E155" s="50"/>
    </row>
    <row r="156" spans="1:5" x14ac:dyDescent="0.2">
      <c r="A156" s="48">
        <v>5284</v>
      </c>
      <c r="B156" s="45" t="s">
        <v>362</v>
      </c>
      <c r="C156" s="49">
        <v>0</v>
      </c>
      <c r="D156" s="51">
        <f t="shared" si="0"/>
        <v>0</v>
      </c>
      <c r="E156" s="50"/>
    </row>
    <row r="157" spans="1:5" x14ac:dyDescent="0.2">
      <c r="A157" s="48">
        <v>5285</v>
      </c>
      <c r="B157" s="45" t="s">
        <v>363</v>
      </c>
      <c r="C157" s="49">
        <v>0</v>
      </c>
      <c r="D157" s="51">
        <f t="shared" si="0"/>
        <v>0</v>
      </c>
      <c r="E157" s="50"/>
    </row>
    <row r="158" spans="1:5" x14ac:dyDescent="0.2">
      <c r="A158" s="48">
        <v>5290</v>
      </c>
      <c r="B158" s="45" t="s">
        <v>364</v>
      </c>
      <c r="C158" s="49">
        <f>SUM(C159:C160)</f>
        <v>182200</v>
      </c>
      <c r="D158" s="51">
        <f t="shared" si="0"/>
        <v>4.5650201074068906E-4</v>
      </c>
      <c r="E158" s="50"/>
    </row>
    <row r="159" spans="1:5" x14ac:dyDescent="0.2">
      <c r="A159" s="48">
        <v>5291</v>
      </c>
      <c r="B159" s="45" t="s">
        <v>365</v>
      </c>
      <c r="C159" s="49">
        <v>0</v>
      </c>
      <c r="D159" s="51">
        <f t="shared" si="0"/>
        <v>0</v>
      </c>
      <c r="E159" s="50"/>
    </row>
    <row r="160" spans="1:5" x14ac:dyDescent="0.2">
      <c r="A160" s="48">
        <v>5292</v>
      </c>
      <c r="B160" s="45" t="s">
        <v>366</v>
      </c>
      <c r="C160" s="49">
        <v>182200</v>
      </c>
      <c r="D160" s="51">
        <f t="shared" si="0"/>
        <v>4.5650201074068906E-4</v>
      </c>
      <c r="E160" s="50"/>
    </row>
    <row r="161" spans="1:5" x14ac:dyDescent="0.2">
      <c r="A161" s="48">
        <v>5300</v>
      </c>
      <c r="B161" s="45" t="s">
        <v>367</v>
      </c>
      <c r="C161" s="49">
        <f>C162+C165+C168</f>
        <v>6566610.7400000002</v>
      </c>
      <c r="D161" s="51">
        <f t="shared" si="0"/>
        <v>1.6452639992104306E-2</v>
      </c>
      <c r="E161" s="50"/>
    </row>
    <row r="162" spans="1:5" x14ac:dyDescent="0.2">
      <c r="A162" s="48">
        <v>5310</v>
      </c>
      <c r="B162" s="45" t="s">
        <v>283</v>
      </c>
      <c r="C162" s="49">
        <f>C163+C164</f>
        <v>0</v>
      </c>
      <c r="D162" s="51">
        <f t="shared" si="0"/>
        <v>0</v>
      </c>
      <c r="E162" s="50"/>
    </row>
    <row r="163" spans="1:5" x14ac:dyDescent="0.2">
      <c r="A163" s="48">
        <v>5311</v>
      </c>
      <c r="B163" s="45" t="s">
        <v>368</v>
      </c>
      <c r="C163" s="49">
        <v>0</v>
      </c>
      <c r="D163" s="51">
        <f t="shared" si="0"/>
        <v>0</v>
      </c>
      <c r="E163" s="50"/>
    </row>
    <row r="164" spans="1:5" x14ac:dyDescent="0.2">
      <c r="A164" s="48">
        <v>5312</v>
      </c>
      <c r="B164" s="45" t="s">
        <v>369</v>
      </c>
      <c r="C164" s="49">
        <v>0</v>
      </c>
      <c r="D164" s="51">
        <f t="shared" si="0"/>
        <v>0</v>
      </c>
      <c r="E164" s="50"/>
    </row>
    <row r="165" spans="1:5" x14ac:dyDescent="0.2">
      <c r="A165" s="48">
        <v>5320</v>
      </c>
      <c r="B165" s="45" t="s">
        <v>284</v>
      </c>
      <c r="C165" s="49">
        <f>SUM(C166:C167)</f>
        <v>0</v>
      </c>
      <c r="D165" s="51">
        <f t="shared" ref="D165:D221" si="1">C165/$C$99</f>
        <v>0</v>
      </c>
      <c r="E165" s="50"/>
    </row>
    <row r="166" spans="1:5" x14ac:dyDescent="0.2">
      <c r="A166" s="48">
        <v>5321</v>
      </c>
      <c r="B166" s="45" t="s">
        <v>370</v>
      </c>
      <c r="C166" s="49">
        <v>0</v>
      </c>
      <c r="D166" s="51">
        <f t="shared" si="1"/>
        <v>0</v>
      </c>
      <c r="E166" s="50"/>
    </row>
    <row r="167" spans="1:5" x14ac:dyDescent="0.2">
      <c r="A167" s="48">
        <v>5322</v>
      </c>
      <c r="B167" s="45" t="s">
        <v>371</v>
      </c>
      <c r="C167" s="49">
        <v>0</v>
      </c>
      <c r="D167" s="51">
        <f t="shared" si="1"/>
        <v>0</v>
      </c>
      <c r="E167" s="50"/>
    </row>
    <row r="168" spans="1:5" x14ac:dyDescent="0.2">
      <c r="A168" s="48">
        <v>5330</v>
      </c>
      <c r="B168" s="45" t="s">
        <v>285</v>
      </c>
      <c r="C168" s="49">
        <f>SUM(C169:C170)</f>
        <v>6566610.7400000002</v>
      </c>
      <c r="D168" s="51">
        <f t="shared" si="1"/>
        <v>1.6452639992104306E-2</v>
      </c>
      <c r="E168" s="50"/>
    </row>
    <row r="169" spans="1:5" x14ac:dyDescent="0.2">
      <c r="A169" s="48">
        <v>5331</v>
      </c>
      <c r="B169" s="45" t="s">
        <v>372</v>
      </c>
      <c r="C169" s="49">
        <v>6566610.7400000002</v>
      </c>
      <c r="D169" s="51">
        <f t="shared" si="1"/>
        <v>1.6452639992104306E-2</v>
      </c>
      <c r="E169" s="50"/>
    </row>
    <row r="170" spans="1:5" x14ac:dyDescent="0.2">
      <c r="A170" s="48">
        <v>5332</v>
      </c>
      <c r="B170" s="45" t="s">
        <v>373</v>
      </c>
      <c r="C170" s="49">
        <v>0</v>
      </c>
      <c r="D170" s="51">
        <f t="shared" si="1"/>
        <v>0</v>
      </c>
      <c r="E170" s="50"/>
    </row>
    <row r="171" spans="1:5" x14ac:dyDescent="0.2">
      <c r="A171" s="48">
        <v>5400</v>
      </c>
      <c r="B171" s="45" t="s">
        <v>374</v>
      </c>
      <c r="C171" s="49">
        <f>C172+C175+C178+C181+C183</f>
        <v>877819.42</v>
      </c>
      <c r="D171" s="51">
        <f t="shared" si="1"/>
        <v>2.1993761267685261E-3</v>
      </c>
      <c r="E171" s="50"/>
    </row>
    <row r="172" spans="1:5" x14ac:dyDescent="0.2">
      <c r="A172" s="48">
        <v>5410</v>
      </c>
      <c r="B172" s="45" t="s">
        <v>375</v>
      </c>
      <c r="C172" s="49">
        <f>SUM(C173:C174)</f>
        <v>877819.42</v>
      </c>
      <c r="D172" s="51">
        <f t="shared" si="1"/>
        <v>2.1993761267685261E-3</v>
      </c>
      <c r="E172" s="50"/>
    </row>
    <row r="173" spans="1:5" x14ac:dyDescent="0.2">
      <c r="A173" s="48">
        <v>5411</v>
      </c>
      <c r="B173" s="45" t="s">
        <v>376</v>
      </c>
      <c r="C173" s="49">
        <v>877819.42</v>
      </c>
      <c r="D173" s="51">
        <f t="shared" si="1"/>
        <v>2.1993761267685261E-3</v>
      </c>
      <c r="E173" s="50"/>
    </row>
    <row r="174" spans="1:5" x14ac:dyDescent="0.2">
      <c r="A174" s="48">
        <v>5412</v>
      </c>
      <c r="B174" s="45" t="s">
        <v>377</v>
      </c>
      <c r="C174" s="49">
        <v>0</v>
      </c>
      <c r="D174" s="51">
        <f t="shared" si="1"/>
        <v>0</v>
      </c>
      <c r="E174" s="50"/>
    </row>
    <row r="175" spans="1:5" x14ac:dyDescent="0.2">
      <c r="A175" s="48">
        <v>5420</v>
      </c>
      <c r="B175" s="45" t="s">
        <v>378</v>
      </c>
      <c r="C175" s="49">
        <f>SUM(C176:C177)</f>
        <v>0</v>
      </c>
      <c r="D175" s="51">
        <f t="shared" si="1"/>
        <v>0</v>
      </c>
      <c r="E175" s="50"/>
    </row>
    <row r="176" spans="1:5" x14ac:dyDescent="0.2">
      <c r="A176" s="48">
        <v>5421</v>
      </c>
      <c r="B176" s="45" t="s">
        <v>379</v>
      </c>
      <c r="C176" s="49">
        <v>0</v>
      </c>
      <c r="D176" s="51">
        <f t="shared" si="1"/>
        <v>0</v>
      </c>
      <c r="E176" s="50"/>
    </row>
    <row r="177" spans="1:5" x14ac:dyDescent="0.2">
      <c r="A177" s="48">
        <v>5422</v>
      </c>
      <c r="B177" s="45" t="s">
        <v>380</v>
      </c>
      <c r="C177" s="49">
        <v>0</v>
      </c>
      <c r="D177" s="51">
        <f t="shared" si="1"/>
        <v>0</v>
      </c>
      <c r="E177" s="50"/>
    </row>
    <row r="178" spans="1:5" x14ac:dyDescent="0.2">
      <c r="A178" s="48">
        <v>5430</v>
      </c>
      <c r="B178" s="45" t="s">
        <v>381</v>
      </c>
      <c r="C178" s="49">
        <f>SUM(C179:C180)</f>
        <v>0</v>
      </c>
      <c r="D178" s="51">
        <f t="shared" si="1"/>
        <v>0</v>
      </c>
      <c r="E178" s="50"/>
    </row>
    <row r="179" spans="1:5" x14ac:dyDescent="0.2">
      <c r="A179" s="48">
        <v>5431</v>
      </c>
      <c r="B179" s="45" t="s">
        <v>382</v>
      </c>
      <c r="C179" s="49">
        <v>0</v>
      </c>
      <c r="D179" s="51">
        <f t="shared" si="1"/>
        <v>0</v>
      </c>
      <c r="E179" s="50"/>
    </row>
    <row r="180" spans="1:5" x14ac:dyDescent="0.2">
      <c r="A180" s="48">
        <v>5432</v>
      </c>
      <c r="B180" s="45" t="s">
        <v>383</v>
      </c>
      <c r="C180" s="49">
        <v>0</v>
      </c>
      <c r="D180" s="51">
        <f t="shared" si="1"/>
        <v>0</v>
      </c>
      <c r="E180" s="50"/>
    </row>
    <row r="181" spans="1:5" x14ac:dyDescent="0.2">
      <c r="A181" s="48">
        <v>5440</v>
      </c>
      <c r="B181" s="45" t="s">
        <v>384</v>
      </c>
      <c r="C181" s="49">
        <f>SUM(C182)</f>
        <v>0</v>
      </c>
      <c r="D181" s="51">
        <f t="shared" si="1"/>
        <v>0</v>
      </c>
      <c r="E181" s="50"/>
    </row>
    <row r="182" spans="1:5" x14ac:dyDescent="0.2">
      <c r="A182" s="48">
        <v>5441</v>
      </c>
      <c r="B182" s="45" t="s">
        <v>384</v>
      </c>
      <c r="C182" s="49">
        <v>0</v>
      </c>
      <c r="D182" s="51">
        <f t="shared" si="1"/>
        <v>0</v>
      </c>
      <c r="E182" s="50"/>
    </row>
    <row r="183" spans="1:5" x14ac:dyDescent="0.2">
      <c r="A183" s="48">
        <v>5450</v>
      </c>
      <c r="B183" s="45" t="s">
        <v>385</v>
      </c>
      <c r="C183" s="49">
        <f>SUM(C184:C185)</f>
        <v>0</v>
      </c>
      <c r="D183" s="51">
        <f t="shared" si="1"/>
        <v>0</v>
      </c>
      <c r="E183" s="50"/>
    </row>
    <row r="184" spans="1:5" x14ac:dyDescent="0.2">
      <c r="A184" s="48">
        <v>5451</v>
      </c>
      <c r="B184" s="45" t="s">
        <v>386</v>
      </c>
      <c r="C184" s="49">
        <v>0</v>
      </c>
      <c r="D184" s="51">
        <f t="shared" si="1"/>
        <v>0</v>
      </c>
      <c r="E184" s="50"/>
    </row>
    <row r="185" spans="1:5" x14ac:dyDescent="0.2">
      <c r="A185" s="48">
        <v>5452</v>
      </c>
      <c r="B185" s="45" t="s">
        <v>387</v>
      </c>
      <c r="C185" s="49">
        <v>0</v>
      </c>
      <c r="D185" s="51">
        <f t="shared" si="1"/>
        <v>0</v>
      </c>
      <c r="E185" s="50"/>
    </row>
    <row r="186" spans="1:5" x14ac:dyDescent="0.2">
      <c r="A186" s="48">
        <v>5500</v>
      </c>
      <c r="B186" s="45" t="s">
        <v>388</v>
      </c>
      <c r="C186" s="49">
        <f>C187+C196+C199+C205+C207+C209</f>
        <v>11496010.67</v>
      </c>
      <c r="D186" s="51">
        <f t="shared" si="1"/>
        <v>2.8803249101818969E-2</v>
      </c>
      <c r="E186" s="50"/>
    </row>
    <row r="187" spans="1:5" x14ac:dyDescent="0.2">
      <c r="A187" s="48">
        <v>5510</v>
      </c>
      <c r="B187" s="45" t="s">
        <v>389</v>
      </c>
      <c r="C187" s="49">
        <f>SUM(C188:C195)</f>
        <v>11496010.67</v>
      </c>
      <c r="D187" s="51">
        <f t="shared" si="1"/>
        <v>2.8803249101818969E-2</v>
      </c>
      <c r="E187" s="50"/>
    </row>
    <row r="188" spans="1:5" x14ac:dyDescent="0.2">
      <c r="A188" s="48">
        <v>5511</v>
      </c>
      <c r="B188" s="45" t="s">
        <v>390</v>
      </c>
      <c r="C188" s="49">
        <v>0</v>
      </c>
      <c r="D188" s="51">
        <f t="shared" si="1"/>
        <v>0</v>
      </c>
      <c r="E188" s="50"/>
    </row>
    <row r="189" spans="1:5" x14ac:dyDescent="0.2">
      <c r="A189" s="48">
        <v>5512</v>
      </c>
      <c r="B189" s="45" t="s">
        <v>391</v>
      </c>
      <c r="C189" s="49">
        <v>0</v>
      </c>
      <c r="D189" s="51">
        <f t="shared" si="1"/>
        <v>0</v>
      </c>
      <c r="E189" s="50"/>
    </row>
    <row r="190" spans="1:5" x14ac:dyDescent="0.2">
      <c r="A190" s="48">
        <v>5513</v>
      </c>
      <c r="B190" s="45" t="s">
        <v>392</v>
      </c>
      <c r="C190" s="49">
        <v>0</v>
      </c>
      <c r="D190" s="51">
        <f t="shared" si="1"/>
        <v>0</v>
      </c>
      <c r="E190" s="50"/>
    </row>
    <row r="191" spans="1:5" x14ac:dyDescent="0.2">
      <c r="A191" s="48">
        <v>5514</v>
      </c>
      <c r="B191" s="45" t="s">
        <v>393</v>
      </c>
      <c r="C191" s="49">
        <v>0</v>
      </c>
      <c r="D191" s="51">
        <f t="shared" si="1"/>
        <v>0</v>
      </c>
      <c r="E191" s="50"/>
    </row>
    <row r="192" spans="1:5" x14ac:dyDescent="0.2">
      <c r="A192" s="48">
        <v>5515</v>
      </c>
      <c r="B192" s="45" t="s">
        <v>394</v>
      </c>
      <c r="C192" s="49">
        <v>9321725.2899999991</v>
      </c>
      <c r="D192" s="51">
        <f t="shared" si="1"/>
        <v>2.3355578147405777E-2</v>
      </c>
      <c r="E192" s="50"/>
    </row>
    <row r="193" spans="1:5" x14ac:dyDescent="0.2">
      <c r="A193" s="48">
        <v>5516</v>
      </c>
      <c r="B193" s="45" t="s">
        <v>395</v>
      </c>
      <c r="C193" s="49">
        <v>0</v>
      </c>
      <c r="D193" s="51">
        <f t="shared" si="1"/>
        <v>0</v>
      </c>
      <c r="E193" s="50"/>
    </row>
    <row r="194" spans="1:5" x14ac:dyDescent="0.2">
      <c r="A194" s="48">
        <v>5517</v>
      </c>
      <c r="B194" s="45" t="s">
        <v>396</v>
      </c>
      <c r="C194" s="49">
        <v>10178.709999999999</v>
      </c>
      <c r="D194" s="51">
        <f t="shared" si="1"/>
        <v>2.5502752918476173E-5</v>
      </c>
      <c r="E194" s="50"/>
    </row>
    <row r="195" spans="1:5" x14ac:dyDescent="0.2">
      <c r="A195" s="48">
        <v>5518</v>
      </c>
      <c r="B195" s="45" t="s">
        <v>73</v>
      </c>
      <c r="C195" s="49">
        <v>2164106.67</v>
      </c>
      <c r="D195" s="51">
        <f t="shared" si="1"/>
        <v>5.4221682014947139E-3</v>
      </c>
      <c r="E195" s="50"/>
    </row>
    <row r="196" spans="1:5" x14ac:dyDescent="0.2">
      <c r="A196" s="48">
        <v>5520</v>
      </c>
      <c r="B196" s="45" t="s">
        <v>72</v>
      </c>
      <c r="C196" s="49">
        <f>SUM(C197:C198)</f>
        <v>0</v>
      </c>
      <c r="D196" s="51">
        <f t="shared" si="1"/>
        <v>0</v>
      </c>
      <c r="E196" s="50"/>
    </row>
    <row r="197" spans="1:5" x14ac:dyDescent="0.2">
      <c r="A197" s="48">
        <v>5521</v>
      </c>
      <c r="B197" s="45" t="s">
        <v>397</v>
      </c>
      <c r="C197" s="49">
        <v>0</v>
      </c>
      <c r="D197" s="51">
        <f t="shared" si="1"/>
        <v>0</v>
      </c>
      <c r="E197" s="50"/>
    </row>
    <row r="198" spans="1:5" x14ac:dyDescent="0.2">
      <c r="A198" s="48">
        <v>5522</v>
      </c>
      <c r="B198" s="45" t="s">
        <v>398</v>
      </c>
      <c r="C198" s="49">
        <v>0</v>
      </c>
      <c r="D198" s="51">
        <f t="shared" si="1"/>
        <v>0</v>
      </c>
      <c r="E198" s="50"/>
    </row>
    <row r="199" spans="1:5" x14ac:dyDescent="0.2">
      <c r="A199" s="48">
        <v>5530</v>
      </c>
      <c r="B199" s="45" t="s">
        <v>399</v>
      </c>
      <c r="C199" s="49">
        <f>SUM(C200:C204)</f>
        <v>0</v>
      </c>
      <c r="D199" s="51">
        <f t="shared" si="1"/>
        <v>0</v>
      </c>
      <c r="E199" s="50"/>
    </row>
    <row r="200" spans="1:5" x14ac:dyDescent="0.2">
      <c r="A200" s="48">
        <v>5531</v>
      </c>
      <c r="B200" s="45" t="s">
        <v>400</v>
      </c>
      <c r="C200" s="49">
        <v>0</v>
      </c>
      <c r="D200" s="51">
        <f t="shared" si="1"/>
        <v>0</v>
      </c>
      <c r="E200" s="50"/>
    </row>
    <row r="201" spans="1:5" x14ac:dyDescent="0.2">
      <c r="A201" s="48">
        <v>5532</v>
      </c>
      <c r="B201" s="45" t="s">
        <v>401</v>
      </c>
      <c r="C201" s="49">
        <v>0</v>
      </c>
      <c r="D201" s="51">
        <f t="shared" si="1"/>
        <v>0</v>
      </c>
      <c r="E201" s="50"/>
    </row>
    <row r="202" spans="1:5" x14ac:dyDescent="0.2">
      <c r="A202" s="48">
        <v>5533</v>
      </c>
      <c r="B202" s="45" t="s">
        <v>402</v>
      </c>
      <c r="C202" s="49">
        <v>0</v>
      </c>
      <c r="D202" s="51">
        <f t="shared" si="1"/>
        <v>0</v>
      </c>
      <c r="E202" s="50"/>
    </row>
    <row r="203" spans="1:5" x14ac:dyDescent="0.2">
      <c r="A203" s="48">
        <v>5534</v>
      </c>
      <c r="B203" s="45" t="s">
        <v>403</v>
      </c>
      <c r="C203" s="49">
        <v>0</v>
      </c>
      <c r="D203" s="51">
        <f t="shared" si="1"/>
        <v>0</v>
      </c>
      <c r="E203" s="50"/>
    </row>
    <row r="204" spans="1:5" x14ac:dyDescent="0.2">
      <c r="A204" s="48">
        <v>5535</v>
      </c>
      <c r="B204" s="45" t="s">
        <v>404</v>
      </c>
      <c r="C204" s="49">
        <v>0</v>
      </c>
      <c r="D204" s="51">
        <f t="shared" si="1"/>
        <v>0</v>
      </c>
      <c r="E204" s="50"/>
    </row>
    <row r="205" spans="1:5" x14ac:dyDescent="0.2">
      <c r="A205" s="48">
        <v>5540</v>
      </c>
      <c r="B205" s="45" t="s">
        <v>405</v>
      </c>
      <c r="C205" s="49">
        <f>SUM(C206)</f>
        <v>0</v>
      </c>
      <c r="D205" s="51">
        <f t="shared" si="1"/>
        <v>0</v>
      </c>
      <c r="E205" s="50"/>
    </row>
    <row r="206" spans="1:5" x14ac:dyDescent="0.2">
      <c r="A206" s="48">
        <v>5541</v>
      </c>
      <c r="B206" s="45" t="s">
        <v>405</v>
      </c>
      <c r="C206" s="49">
        <v>0</v>
      </c>
      <c r="D206" s="51">
        <f t="shared" si="1"/>
        <v>0</v>
      </c>
      <c r="E206" s="50"/>
    </row>
    <row r="207" spans="1:5" x14ac:dyDescent="0.2">
      <c r="A207" s="48">
        <v>5550</v>
      </c>
      <c r="B207" s="45" t="s">
        <v>406</v>
      </c>
      <c r="C207" s="49">
        <f>C208</f>
        <v>0</v>
      </c>
      <c r="D207" s="51">
        <f t="shared" si="1"/>
        <v>0</v>
      </c>
      <c r="E207" s="50"/>
    </row>
    <row r="208" spans="1:5" x14ac:dyDescent="0.2">
      <c r="A208" s="48">
        <v>5551</v>
      </c>
      <c r="B208" s="45" t="s">
        <v>406</v>
      </c>
      <c r="C208" s="49">
        <v>0</v>
      </c>
      <c r="D208" s="51">
        <f t="shared" si="1"/>
        <v>0</v>
      </c>
      <c r="E208" s="50"/>
    </row>
    <row r="209" spans="1:5" x14ac:dyDescent="0.2">
      <c r="A209" s="48">
        <v>5590</v>
      </c>
      <c r="B209" s="45" t="s">
        <v>407</v>
      </c>
      <c r="C209" s="49">
        <f>SUM(C210:C218)</f>
        <v>0</v>
      </c>
      <c r="D209" s="51">
        <f t="shared" si="1"/>
        <v>0</v>
      </c>
      <c r="E209" s="50"/>
    </row>
    <row r="210" spans="1:5" x14ac:dyDescent="0.2">
      <c r="A210" s="48">
        <v>5591</v>
      </c>
      <c r="B210" s="45" t="s">
        <v>408</v>
      </c>
      <c r="C210" s="49">
        <v>0</v>
      </c>
      <c r="D210" s="51">
        <f t="shared" si="1"/>
        <v>0</v>
      </c>
      <c r="E210" s="50"/>
    </row>
    <row r="211" spans="1:5" x14ac:dyDescent="0.2">
      <c r="A211" s="48">
        <v>5592</v>
      </c>
      <c r="B211" s="45" t="s">
        <v>409</v>
      </c>
      <c r="C211" s="49">
        <v>0</v>
      </c>
      <c r="D211" s="51">
        <f t="shared" si="1"/>
        <v>0</v>
      </c>
      <c r="E211" s="50"/>
    </row>
    <row r="212" spans="1:5" x14ac:dyDescent="0.2">
      <c r="A212" s="48">
        <v>5593</v>
      </c>
      <c r="B212" s="45" t="s">
        <v>410</v>
      </c>
      <c r="C212" s="49">
        <v>0</v>
      </c>
      <c r="D212" s="51">
        <f t="shared" si="1"/>
        <v>0</v>
      </c>
      <c r="E212" s="50"/>
    </row>
    <row r="213" spans="1:5" x14ac:dyDescent="0.2">
      <c r="A213" s="48">
        <v>5594</v>
      </c>
      <c r="B213" s="45" t="s">
        <v>466</v>
      </c>
      <c r="C213" s="49">
        <v>0</v>
      </c>
      <c r="D213" s="51">
        <f t="shared" si="1"/>
        <v>0</v>
      </c>
      <c r="E213" s="50"/>
    </row>
    <row r="214" spans="1:5" x14ac:dyDescent="0.2">
      <c r="A214" s="48">
        <v>5595</v>
      </c>
      <c r="B214" s="45" t="s">
        <v>412</v>
      </c>
      <c r="C214" s="49">
        <v>0</v>
      </c>
      <c r="D214" s="51">
        <f t="shared" si="1"/>
        <v>0</v>
      </c>
      <c r="E214" s="50"/>
    </row>
    <row r="215" spans="1:5" x14ac:dyDescent="0.2">
      <c r="A215" s="48">
        <v>5596</v>
      </c>
      <c r="B215" s="45" t="s">
        <v>305</v>
      </c>
      <c r="C215" s="49">
        <v>0</v>
      </c>
      <c r="D215" s="51">
        <f t="shared" si="1"/>
        <v>0</v>
      </c>
      <c r="E215" s="50"/>
    </row>
    <row r="216" spans="1:5" x14ac:dyDescent="0.2">
      <c r="A216" s="48">
        <v>5597</v>
      </c>
      <c r="B216" s="45" t="s">
        <v>413</v>
      </c>
      <c r="C216" s="49">
        <v>0</v>
      </c>
      <c r="D216" s="51">
        <f t="shared" si="1"/>
        <v>0</v>
      </c>
      <c r="E216" s="50"/>
    </row>
    <row r="217" spans="1:5" x14ac:dyDescent="0.2">
      <c r="A217" s="48">
        <v>5598</v>
      </c>
      <c r="B217" s="45" t="s">
        <v>467</v>
      </c>
      <c r="C217" s="49">
        <v>0</v>
      </c>
      <c r="D217" s="51">
        <f t="shared" si="1"/>
        <v>0</v>
      </c>
      <c r="E217" s="50"/>
    </row>
    <row r="218" spans="1:5" x14ac:dyDescent="0.2">
      <c r="A218" s="48">
        <v>5599</v>
      </c>
      <c r="B218" s="45" t="s">
        <v>414</v>
      </c>
      <c r="C218" s="49">
        <v>0</v>
      </c>
      <c r="D218" s="51">
        <f t="shared" si="1"/>
        <v>0</v>
      </c>
      <c r="E218" s="50"/>
    </row>
    <row r="219" spans="1:5" x14ac:dyDescent="0.2">
      <c r="A219" s="48">
        <v>5600</v>
      </c>
      <c r="B219" s="45" t="s">
        <v>71</v>
      </c>
      <c r="C219" s="49">
        <f>C220</f>
        <v>53642317.200000003</v>
      </c>
      <c r="D219" s="51">
        <f t="shared" si="1"/>
        <v>0.13440079946536693</v>
      </c>
      <c r="E219" s="50"/>
    </row>
    <row r="220" spans="1:5" x14ac:dyDescent="0.2">
      <c r="A220" s="48">
        <v>5610</v>
      </c>
      <c r="B220" s="45" t="s">
        <v>415</v>
      </c>
      <c r="C220" s="49">
        <f>C221</f>
        <v>53642317.200000003</v>
      </c>
      <c r="D220" s="51">
        <f t="shared" si="1"/>
        <v>0.13440079946536693</v>
      </c>
      <c r="E220" s="50"/>
    </row>
    <row r="221" spans="1:5" x14ac:dyDescent="0.2">
      <c r="A221" s="48">
        <v>5611</v>
      </c>
      <c r="B221" s="45" t="s">
        <v>416</v>
      </c>
      <c r="C221" s="49">
        <v>53642317.200000003</v>
      </c>
      <c r="D221" s="51">
        <f t="shared" si="1"/>
        <v>0.13440079946536693</v>
      </c>
      <c r="E221" s="5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2"/>
    </row>
    <row r="2" spans="1:2" ht="15" customHeight="1" x14ac:dyDescent="0.2">
      <c r="A2" s="99" t="s">
        <v>138</v>
      </c>
      <c r="B2" s="100" t="s">
        <v>42</v>
      </c>
    </row>
    <row r="3" spans="1:2" x14ac:dyDescent="0.2">
      <c r="A3" s="14"/>
      <c r="B3" s="113"/>
    </row>
    <row r="4" spans="1:2" ht="14.1" customHeight="1" x14ac:dyDescent="0.2">
      <c r="A4" s="114" t="s">
        <v>520</v>
      </c>
      <c r="B4" s="104" t="s">
        <v>70</v>
      </c>
    </row>
    <row r="5" spans="1:2" ht="14.1" customHeight="1" x14ac:dyDescent="0.2">
      <c r="A5" s="105"/>
      <c r="B5" s="104" t="s">
        <v>43</v>
      </c>
    </row>
    <row r="6" spans="1:2" ht="14.1" customHeight="1" x14ac:dyDescent="0.2">
      <c r="A6" s="105"/>
      <c r="B6" s="104" t="s">
        <v>99</v>
      </c>
    </row>
    <row r="7" spans="1:2" ht="14.1" customHeight="1" x14ac:dyDescent="0.2">
      <c r="A7" s="105"/>
      <c r="B7" s="104" t="s">
        <v>55</v>
      </c>
    </row>
    <row r="8" spans="1:2" x14ac:dyDescent="0.2">
      <c r="A8" s="105"/>
    </row>
    <row r="9" spans="1:2" x14ac:dyDescent="0.2">
      <c r="A9" s="114" t="s">
        <v>521</v>
      </c>
      <c r="B9" s="106" t="s">
        <v>101</v>
      </c>
    </row>
    <row r="10" spans="1:2" ht="15" customHeight="1" x14ac:dyDescent="0.2">
      <c r="A10" s="105"/>
      <c r="B10" s="115" t="s">
        <v>55</v>
      </c>
    </row>
    <row r="11" spans="1:2" x14ac:dyDescent="0.2">
      <c r="A11" s="105"/>
    </row>
    <row r="12" spans="1:2" x14ac:dyDescent="0.2">
      <c r="A12" s="114" t="s">
        <v>523</v>
      </c>
      <c r="B12" s="106" t="s">
        <v>101</v>
      </c>
    </row>
    <row r="13" spans="1:2" ht="22.5" x14ac:dyDescent="0.2">
      <c r="A13" s="105"/>
      <c r="B13" s="106" t="s">
        <v>62</v>
      </c>
    </row>
    <row r="14" spans="1:2" x14ac:dyDescent="0.2">
      <c r="A14" s="105"/>
      <c r="B14" s="115" t="s">
        <v>55</v>
      </c>
    </row>
    <row r="15" spans="1:2" x14ac:dyDescent="0.2">
      <c r="A15" s="105"/>
    </row>
    <row r="16" spans="1:2" x14ac:dyDescent="0.2">
      <c r="A16" s="105"/>
    </row>
    <row r="17" spans="1:2" ht="15" customHeight="1" x14ac:dyDescent="0.2">
      <c r="A17" s="114" t="s">
        <v>524</v>
      </c>
      <c r="B17" s="108" t="s">
        <v>63</v>
      </c>
    </row>
    <row r="18" spans="1:2" ht="15" customHeight="1" x14ac:dyDescent="0.2">
      <c r="A18" s="14"/>
      <c r="B18" s="108" t="s">
        <v>64</v>
      </c>
    </row>
    <row r="19" spans="1:2" x14ac:dyDescent="0.2">
      <c r="A19" s="14"/>
    </row>
    <row r="20" spans="1:2" x14ac:dyDescent="0.2">
      <c r="A20" s="14"/>
    </row>
    <row r="21" spans="1:2" x14ac:dyDescent="0.2">
      <c r="A21" s="14"/>
    </row>
    <row r="22" spans="1:2" x14ac:dyDescent="0.2">
      <c r="A22" s="14"/>
    </row>
    <row r="23" spans="1:2" x14ac:dyDescent="0.2">
      <c r="A23" s="14"/>
    </row>
    <row r="24" spans="1:2" x14ac:dyDescent="0.2">
      <c r="A24" s="14"/>
    </row>
    <row r="25" spans="1:2" x14ac:dyDescent="0.2">
      <c r="A25" s="14"/>
    </row>
    <row r="26" spans="1:2" x14ac:dyDescent="0.2">
      <c r="A26" s="14"/>
    </row>
    <row r="27" spans="1:2" x14ac:dyDescent="0.2">
      <c r="A27" s="14"/>
    </row>
    <row r="28" spans="1:2" x14ac:dyDescent="0.2">
      <c r="A28" s="14"/>
    </row>
    <row r="29" spans="1:2" x14ac:dyDescent="0.2">
      <c r="A29" s="14"/>
    </row>
    <row r="30" spans="1:2" x14ac:dyDescent="0.2">
      <c r="A30" s="14"/>
    </row>
    <row r="31" spans="1:2" x14ac:dyDescent="0.2">
      <c r="A31" s="14"/>
    </row>
    <row r="32" spans="1:2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  <row r="37" spans="1:1" x14ac:dyDescent="0.2">
      <c r="A37" s="1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C29" sqref="C29"/>
    </sheetView>
  </sheetViews>
  <sheetFormatPr baseColWidth="10" defaultColWidth="9.140625" defaultRowHeight="11.25" x14ac:dyDescent="0.2"/>
  <cols>
    <col min="1" max="1" width="10" style="25" customWidth="1"/>
    <col min="2" max="2" width="48.140625" style="25" customWidth="1"/>
    <col min="3" max="3" width="22.85546875" style="25" customWidth="1"/>
    <col min="4" max="5" width="16.7109375" style="25" customWidth="1"/>
    <col min="6" max="16384" width="9.140625" style="25"/>
  </cols>
  <sheetData>
    <row r="1" spans="1:5" ht="18.95" customHeight="1" x14ac:dyDescent="0.2">
      <c r="A1" s="128" t="str">
        <f>ACT!A1</f>
        <v xml:space="preserve">Municipio de Valle de Santiago, Gto. </v>
      </c>
      <c r="B1" s="128"/>
      <c r="C1" s="128"/>
      <c r="D1" s="121" t="s">
        <v>544</v>
      </c>
      <c r="E1" s="122">
        <v>2020</v>
      </c>
    </row>
    <row r="2" spans="1:5" ht="18.95" customHeight="1" x14ac:dyDescent="0.2">
      <c r="A2" s="128" t="s">
        <v>553</v>
      </c>
      <c r="B2" s="128"/>
      <c r="C2" s="128"/>
      <c r="D2" s="119" t="s">
        <v>545</v>
      </c>
      <c r="E2" s="122" t="str">
        <f>ESF!H2</f>
        <v>Trimestral</v>
      </c>
    </row>
    <row r="3" spans="1:5" ht="18.95" customHeight="1" x14ac:dyDescent="0.2">
      <c r="A3" s="128" t="str">
        <f>ACT!A3</f>
        <v>Correspondientes del 01 de Enero al 31 de Diciembre del 2020.</v>
      </c>
      <c r="B3" s="128"/>
      <c r="C3" s="128"/>
      <c r="D3" s="119" t="s">
        <v>546</v>
      </c>
      <c r="E3" s="122">
        <v>4</v>
      </c>
    </row>
    <row r="5" spans="1:5" x14ac:dyDescent="0.2">
      <c r="A5" s="26" t="s">
        <v>144</v>
      </c>
      <c r="B5" s="27"/>
      <c r="C5" s="27"/>
      <c r="D5" s="27"/>
      <c r="E5" s="27"/>
    </row>
    <row r="6" spans="1:5" x14ac:dyDescent="0.2">
      <c r="A6" s="27" t="s">
        <v>125</v>
      </c>
      <c r="B6" s="27"/>
      <c r="C6" s="27"/>
      <c r="D6" s="27"/>
      <c r="E6" s="27"/>
    </row>
    <row r="7" spans="1:5" x14ac:dyDescent="0.2">
      <c r="A7" s="28" t="s">
        <v>97</v>
      </c>
      <c r="B7" s="28" t="s">
        <v>94</v>
      </c>
      <c r="C7" s="28" t="s">
        <v>95</v>
      </c>
      <c r="D7" s="28" t="s">
        <v>96</v>
      </c>
      <c r="E7" s="28" t="s">
        <v>98</v>
      </c>
    </row>
    <row r="8" spans="1:5" x14ac:dyDescent="0.2">
      <c r="A8" s="29">
        <v>3110</v>
      </c>
      <c r="B8" s="25" t="s">
        <v>284</v>
      </c>
      <c r="C8" s="30">
        <v>22266596.239999998</v>
      </c>
    </row>
    <row r="9" spans="1:5" x14ac:dyDescent="0.2">
      <c r="A9" s="29">
        <v>3120</v>
      </c>
      <c r="B9" s="25" t="s">
        <v>417</v>
      </c>
      <c r="C9" s="30">
        <v>1052896.68</v>
      </c>
    </row>
    <row r="10" spans="1:5" x14ac:dyDescent="0.2">
      <c r="A10" s="29">
        <v>3130</v>
      </c>
      <c r="B10" s="25" t="s">
        <v>418</v>
      </c>
      <c r="C10" s="30">
        <v>0</v>
      </c>
    </row>
    <row r="12" spans="1:5" x14ac:dyDescent="0.2">
      <c r="A12" s="27" t="s">
        <v>127</v>
      </c>
      <c r="B12" s="27"/>
      <c r="C12" s="27"/>
      <c r="D12" s="27"/>
      <c r="E12" s="27"/>
    </row>
    <row r="13" spans="1:5" x14ac:dyDescent="0.2">
      <c r="A13" s="28" t="s">
        <v>97</v>
      </c>
      <c r="B13" s="28" t="s">
        <v>94</v>
      </c>
      <c r="C13" s="28" t="s">
        <v>95</v>
      </c>
      <c r="D13" s="28" t="s">
        <v>419</v>
      </c>
      <c r="E13" s="28"/>
    </row>
    <row r="14" spans="1:5" x14ac:dyDescent="0.2">
      <c r="A14" s="29">
        <v>3210</v>
      </c>
      <c r="B14" s="25" t="s">
        <v>420</v>
      </c>
      <c r="C14" s="30">
        <v>79109928.659999996</v>
      </c>
    </row>
    <row r="15" spans="1:5" x14ac:dyDescent="0.2">
      <c r="A15" s="29">
        <v>3220</v>
      </c>
      <c r="B15" s="25" t="s">
        <v>421</v>
      </c>
      <c r="C15" s="30">
        <v>290604689.89999998</v>
      </c>
    </row>
    <row r="16" spans="1:5" x14ac:dyDescent="0.2">
      <c r="A16" s="29">
        <v>3230</v>
      </c>
      <c r="B16" s="25" t="s">
        <v>422</v>
      </c>
      <c r="C16" s="30">
        <f>SUM(C17:C20)</f>
        <v>0</v>
      </c>
    </row>
    <row r="17" spans="1:5" x14ac:dyDescent="0.2">
      <c r="A17" s="29">
        <v>3231</v>
      </c>
      <c r="B17" s="25" t="s">
        <v>423</v>
      </c>
      <c r="C17" s="30">
        <v>0</v>
      </c>
    </row>
    <row r="18" spans="1:5" x14ac:dyDescent="0.2">
      <c r="A18" s="29">
        <v>3232</v>
      </c>
      <c r="B18" s="25" t="s">
        <v>424</v>
      </c>
      <c r="C18" s="30">
        <v>0</v>
      </c>
      <c r="E18" s="30"/>
    </row>
    <row r="19" spans="1:5" x14ac:dyDescent="0.2">
      <c r="A19" s="29">
        <v>3233</v>
      </c>
      <c r="B19" s="25" t="s">
        <v>425</v>
      </c>
      <c r="C19" s="30">
        <v>0</v>
      </c>
    </row>
    <row r="20" spans="1:5" x14ac:dyDescent="0.2">
      <c r="A20" s="29">
        <v>3239</v>
      </c>
      <c r="B20" s="25" t="s">
        <v>426</v>
      </c>
      <c r="C20" s="30">
        <v>0</v>
      </c>
    </row>
    <row r="21" spans="1:5" x14ac:dyDescent="0.2">
      <c r="A21" s="29">
        <v>3240</v>
      </c>
      <c r="B21" s="25" t="s">
        <v>427</v>
      </c>
      <c r="C21" s="30">
        <f>SUM(C22:C24)</f>
        <v>0</v>
      </c>
    </row>
    <row r="22" spans="1:5" x14ac:dyDescent="0.2">
      <c r="A22" s="29">
        <v>3241</v>
      </c>
      <c r="B22" s="25" t="s">
        <v>428</v>
      </c>
      <c r="C22" s="30">
        <v>0</v>
      </c>
    </row>
    <row r="23" spans="1:5" x14ac:dyDescent="0.2">
      <c r="A23" s="29">
        <v>3242</v>
      </c>
      <c r="B23" s="25" t="s">
        <v>429</v>
      </c>
      <c r="C23" s="30">
        <v>0</v>
      </c>
    </row>
    <row r="24" spans="1:5" x14ac:dyDescent="0.2">
      <c r="A24" s="29">
        <v>3243</v>
      </c>
      <c r="B24" s="25" t="s">
        <v>430</v>
      </c>
      <c r="C24" s="30">
        <v>0</v>
      </c>
    </row>
    <row r="25" spans="1:5" x14ac:dyDescent="0.2">
      <c r="A25" s="29">
        <v>3250</v>
      </c>
      <c r="B25" s="25" t="s">
        <v>431</v>
      </c>
      <c r="C25" s="30">
        <f>SUM(C26:C27)</f>
        <v>67111.3</v>
      </c>
    </row>
    <row r="26" spans="1:5" x14ac:dyDescent="0.2">
      <c r="A26" s="29">
        <v>3251</v>
      </c>
      <c r="B26" s="25" t="s">
        <v>432</v>
      </c>
      <c r="C26" s="30">
        <v>0</v>
      </c>
    </row>
    <row r="27" spans="1:5" x14ac:dyDescent="0.2">
      <c r="A27" s="29">
        <v>3252</v>
      </c>
      <c r="B27" s="25" t="s">
        <v>433</v>
      </c>
      <c r="C27" s="30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99" t="s">
        <v>138</v>
      </c>
      <c r="B2" s="100" t="s">
        <v>42</v>
      </c>
    </row>
    <row r="4" spans="1:2" ht="15" customHeight="1" x14ac:dyDescent="0.2">
      <c r="A4" s="114" t="s">
        <v>23</v>
      </c>
      <c r="B4" s="104" t="s">
        <v>70</v>
      </c>
    </row>
    <row r="5" spans="1:2" ht="15" customHeight="1" x14ac:dyDescent="0.2">
      <c r="A5" s="114" t="s">
        <v>25</v>
      </c>
      <c r="B5" s="104" t="s">
        <v>43</v>
      </c>
    </row>
    <row r="6" spans="1:2" ht="15" customHeight="1" x14ac:dyDescent="0.2">
      <c r="B6" s="104" t="s">
        <v>126</v>
      </c>
    </row>
    <row r="7" spans="1:2" ht="15" customHeight="1" x14ac:dyDescent="0.2">
      <c r="B7" s="104" t="s">
        <v>65</v>
      </c>
    </row>
    <row r="8" spans="1:2" ht="15" customHeight="1" x14ac:dyDescent="0.2">
      <c r="B8" s="104" t="s">
        <v>66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25" customWidth="1"/>
    <col min="2" max="2" width="63.42578125" style="25" bestFit="1" customWidth="1"/>
    <col min="3" max="3" width="15.28515625" style="25" bestFit="1" customWidth="1"/>
    <col min="4" max="4" width="16.42578125" style="25" bestFit="1" customWidth="1"/>
    <col min="5" max="5" width="19.140625" style="25" customWidth="1"/>
    <col min="6" max="16384" width="9.140625" style="25"/>
  </cols>
  <sheetData>
    <row r="1" spans="1:5" s="31" customFormat="1" ht="18.95" customHeight="1" x14ac:dyDescent="0.25">
      <c r="A1" s="128" t="str">
        <f>VHP!A1</f>
        <v xml:space="preserve">Municipio de Valle de Santiago, Gto. </v>
      </c>
      <c r="B1" s="128"/>
      <c r="C1" s="128"/>
      <c r="D1" s="121" t="s">
        <v>544</v>
      </c>
      <c r="E1" s="122">
        <v>2020</v>
      </c>
    </row>
    <row r="2" spans="1:5" s="31" customFormat="1" ht="18.95" customHeight="1" x14ac:dyDescent="0.25">
      <c r="A2" s="128" t="s">
        <v>554</v>
      </c>
      <c r="B2" s="128"/>
      <c r="C2" s="128"/>
      <c r="D2" s="119" t="s">
        <v>545</v>
      </c>
      <c r="E2" s="122" t="str">
        <f>ESF!H2</f>
        <v>Trimestral</v>
      </c>
    </row>
    <row r="3" spans="1:5" s="31" customFormat="1" ht="18.95" customHeight="1" x14ac:dyDescent="0.25">
      <c r="A3" s="128" t="str">
        <f>VHP!A3</f>
        <v>Correspondientes del 01 de Enero al 31 de Diciembre del 2020.</v>
      </c>
      <c r="B3" s="128"/>
      <c r="C3" s="128"/>
      <c r="D3" s="119" t="s">
        <v>546</v>
      </c>
      <c r="E3" s="122">
        <v>4</v>
      </c>
    </row>
    <row r="4" spans="1:5" x14ac:dyDescent="0.2">
      <c r="A4" s="26" t="s">
        <v>144</v>
      </c>
      <c r="B4" s="27"/>
      <c r="C4" s="27"/>
      <c r="D4" s="27"/>
      <c r="E4" s="27"/>
    </row>
    <row r="6" spans="1:5" x14ac:dyDescent="0.2">
      <c r="A6" s="27" t="s">
        <v>128</v>
      </c>
      <c r="B6" s="27"/>
      <c r="C6" s="27"/>
      <c r="D6" s="27"/>
      <c r="E6" s="27"/>
    </row>
    <row r="7" spans="1:5" x14ac:dyDescent="0.2">
      <c r="A7" s="28" t="s">
        <v>97</v>
      </c>
      <c r="B7" s="28" t="s">
        <v>94</v>
      </c>
      <c r="C7" s="28" t="s">
        <v>130</v>
      </c>
      <c r="D7" s="28" t="s">
        <v>131</v>
      </c>
      <c r="E7" s="28"/>
    </row>
    <row r="8" spans="1:5" x14ac:dyDescent="0.2">
      <c r="A8" s="29">
        <v>1111</v>
      </c>
      <c r="B8" s="25" t="s">
        <v>434</v>
      </c>
      <c r="C8" s="30">
        <v>0</v>
      </c>
      <c r="D8" s="30">
        <v>0</v>
      </c>
    </row>
    <row r="9" spans="1:5" x14ac:dyDescent="0.2">
      <c r="A9" s="29">
        <v>1112</v>
      </c>
      <c r="B9" s="25" t="s">
        <v>435</v>
      </c>
      <c r="C9" s="30">
        <v>12065607.5</v>
      </c>
      <c r="D9" s="30">
        <v>10587424.970000001</v>
      </c>
    </row>
    <row r="10" spans="1:5" x14ac:dyDescent="0.2">
      <c r="A10" s="29">
        <v>1113</v>
      </c>
      <c r="B10" s="25" t="s">
        <v>436</v>
      </c>
      <c r="C10" s="30">
        <v>0</v>
      </c>
      <c r="D10" s="30">
        <v>0</v>
      </c>
    </row>
    <row r="11" spans="1:5" x14ac:dyDescent="0.2">
      <c r="A11" s="29">
        <v>1114</v>
      </c>
      <c r="B11" s="25" t="s">
        <v>145</v>
      </c>
      <c r="C11" s="30">
        <v>91833286.599999994</v>
      </c>
      <c r="D11" s="30">
        <v>118126127.27</v>
      </c>
    </row>
    <row r="12" spans="1:5" x14ac:dyDescent="0.2">
      <c r="A12" s="29">
        <v>1115</v>
      </c>
      <c r="B12" s="25" t="s">
        <v>146</v>
      </c>
      <c r="C12" s="30">
        <v>5481594.79</v>
      </c>
      <c r="D12" s="30">
        <v>8670804.5399999991</v>
      </c>
    </row>
    <row r="13" spans="1:5" x14ac:dyDescent="0.2">
      <c r="A13" s="29">
        <v>1116</v>
      </c>
      <c r="B13" s="25" t="s">
        <v>437</v>
      </c>
      <c r="C13" s="30">
        <v>30957.71</v>
      </c>
      <c r="D13" s="30">
        <v>30957.71</v>
      </c>
    </row>
    <row r="14" spans="1:5" x14ac:dyDescent="0.2">
      <c r="A14" s="29">
        <v>1119</v>
      </c>
      <c r="B14" s="25" t="s">
        <v>438</v>
      </c>
      <c r="C14" s="30">
        <v>0</v>
      </c>
      <c r="D14" s="30">
        <v>0</v>
      </c>
    </row>
    <row r="15" spans="1:5" x14ac:dyDescent="0.2">
      <c r="A15" s="29">
        <v>1110</v>
      </c>
      <c r="B15" s="25" t="s">
        <v>439</v>
      </c>
      <c r="C15" s="30">
        <f>SUM(C8:C14)</f>
        <v>109411446.59999999</v>
      </c>
      <c r="D15" s="30">
        <f>SUM(D8:D14)</f>
        <v>137415314.49000001</v>
      </c>
    </row>
    <row r="18" spans="1:5" x14ac:dyDescent="0.2">
      <c r="A18" s="27" t="s">
        <v>129</v>
      </c>
      <c r="B18" s="27"/>
      <c r="C18" s="27"/>
      <c r="D18" s="27"/>
      <c r="E18" s="27"/>
    </row>
    <row r="19" spans="1:5" x14ac:dyDescent="0.2">
      <c r="A19" s="28" t="s">
        <v>97</v>
      </c>
      <c r="B19" s="28" t="s">
        <v>94</v>
      </c>
      <c r="C19" s="28" t="s">
        <v>95</v>
      </c>
      <c r="D19" s="28" t="s">
        <v>440</v>
      </c>
      <c r="E19" s="28" t="s">
        <v>132</v>
      </c>
    </row>
    <row r="20" spans="1:5" x14ac:dyDescent="0.2">
      <c r="A20" s="29">
        <v>1230</v>
      </c>
      <c r="B20" s="25" t="s">
        <v>178</v>
      </c>
      <c r="C20" s="30">
        <f>SUM(C21:C27)</f>
        <v>286262813.26000005</v>
      </c>
    </row>
    <row r="21" spans="1:5" x14ac:dyDescent="0.2">
      <c r="A21" s="29">
        <v>1231</v>
      </c>
      <c r="B21" s="25" t="s">
        <v>179</v>
      </c>
      <c r="C21" s="30">
        <v>17723260.940000001</v>
      </c>
    </row>
    <row r="22" spans="1:5" x14ac:dyDescent="0.2">
      <c r="A22" s="29">
        <v>1232</v>
      </c>
      <c r="B22" s="25" t="s">
        <v>180</v>
      </c>
      <c r="C22" s="30">
        <v>0</v>
      </c>
    </row>
    <row r="23" spans="1:5" x14ac:dyDescent="0.2">
      <c r="A23" s="29">
        <v>1233</v>
      </c>
      <c r="B23" s="25" t="s">
        <v>181</v>
      </c>
      <c r="C23" s="30">
        <v>0</v>
      </c>
    </row>
    <row r="24" spans="1:5" x14ac:dyDescent="0.2">
      <c r="A24" s="29">
        <v>1234</v>
      </c>
      <c r="B24" s="25" t="s">
        <v>182</v>
      </c>
      <c r="C24" s="30">
        <v>0</v>
      </c>
    </row>
    <row r="25" spans="1:5" x14ac:dyDescent="0.2">
      <c r="A25" s="29">
        <v>1235</v>
      </c>
      <c r="B25" s="25" t="s">
        <v>183</v>
      </c>
      <c r="C25" s="30">
        <v>264799910.09</v>
      </c>
    </row>
    <row r="26" spans="1:5" x14ac:dyDescent="0.2">
      <c r="A26" s="29">
        <v>1236</v>
      </c>
      <c r="B26" s="25" t="s">
        <v>184</v>
      </c>
      <c r="C26" s="30">
        <v>3739642.23</v>
      </c>
    </row>
    <row r="27" spans="1:5" x14ac:dyDescent="0.2">
      <c r="A27" s="29">
        <v>1239</v>
      </c>
      <c r="B27" s="25" t="s">
        <v>185</v>
      </c>
      <c r="C27" s="30">
        <v>0</v>
      </c>
    </row>
    <row r="28" spans="1:5" x14ac:dyDescent="0.2">
      <c r="A28" s="29">
        <v>1240</v>
      </c>
      <c r="B28" s="25" t="s">
        <v>186</v>
      </c>
      <c r="C28" s="30">
        <f>SUM(C29:C36)</f>
        <v>77600910.99000001</v>
      </c>
    </row>
    <row r="29" spans="1:5" x14ac:dyDescent="0.2">
      <c r="A29" s="29">
        <v>1241</v>
      </c>
      <c r="B29" s="25" t="s">
        <v>187</v>
      </c>
      <c r="C29" s="30">
        <v>12298224.59</v>
      </c>
    </row>
    <row r="30" spans="1:5" x14ac:dyDescent="0.2">
      <c r="A30" s="29">
        <v>1242</v>
      </c>
      <c r="B30" s="25" t="s">
        <v>188</v>
      </c>
      <c r="C30" s="30">
        <v>2974146.65</v>
      </c>
    </row>
    <row r="31" spans="1:5" x14ac:dyDescent="0.2">
      <c r="A31" s="29">
        <v>1243</v>
      </c>
      <c r="B31" s="25" t="s">
        <v>189</v>
      </c>
      <c r="C31" s="30">
        <v>32013</v>
      </c>
    </row>
    <row r="32" spans="1:5" x14ac:dyDescent="0.2">
      <c r="A32" s="29">
        <v>1244</v>
      </c>
      <c r="B32" s="25" t="s">
        <v>190</v>
      </c>
      <c r="C32" s="30">
        <v>50425046.969999999</v>
      </c>
    </row>
    <row r="33" spans="1:5" x14ac:dyDescent="0.2">
      <c r="A33" s="29">
        <v>1245</v>
      </c>
      <c r="B33" s="25" t="s">
        <v>191</v>
      </c>
      <c r="C33" s="30">
        <v>3821872.75</v>
      </c>
    </row>
    <row r="34" spans="1:5" x14ac:dyDescent="0.2">
      <c r="A34" s="29">
        <v>1246</v>
      </c>
      <c r="B34" s="25" t="s">
        <v>192</v>
      </c>
      <c r="C34" s="30">
        <v>8049607.0300000003</v>
      </c>
    </row>
    <row r="35" spans="1:5" x14ac:dyDescent="0.2">
      <c r="A35" s="29">
        <v>1247</v>
      </c>
      <c r="B35" s="25" t="s">
        <v>193</v>
      </c>
      <c r="C35" s="30">
        <v>0</v>
      </c>
    </row>
    <row r="36" spans="1:5" x14ac:dyDescent="0.2">
      <c r="A36" s="29">
        <v>1248</v>
      </c>
      <c r="B36" s="25" t="s">
        <v>194</v>
      </c>
      <c r="C36" s="30">
        <v>0</v>
      </c>
    </row>
    <row r="37" spans="1:5" x14ac:dyDescent="0.2">
      <c r="A37" s="29">
        <v>1250</v>
      </c>
      <c r="B37" s="25" t="s">
        <v>196</v>
      </c>
      <c r="C37" s="30">
        <f>SUM(C38:C42)</f>
        <v>135966.14000000001</v>
      </c>
    </row>
    <row r="38" spans="1:5" x14ac:dyDescent="0.2">
      <c r="A38" s="29">
        <v>1251</v>
      </c>
      <c r="B38" s="25" t="s">
        <v>197</v>
      </c>
      <c r="C38" s="30">
        <v>97600.55</v>
      </c>
    </row>
    <row r="39" spans="1:5" x14ac:dyDescent="0.2">
      <c r="A39" s="29">
        <v>1252</v>
      </c>
      <c r="B39" s="25" t="s">
        <v>198</v>
      </c>
      <c r="C39" s="30">
        <v>0</v>
      </c>
    </row>
    <row r="40" spans="1:5" x14ac:dyDescent="0.2">
      <c r="A40" s="29">
        <v>1253</v>
      </c>
      <c r="B40" s="25" t="s">
        <v>199</v>
      </c>
      <c r="C40" s="30">
        <v>0</v>
      </c>
    </row>
    <row r="41" spans="1:5" x14ac:dyDescent="0.2">
      <c r="A41" s="29">
        <v>1254</v>
      </c>
      <c r="B41" s="25" t="s">
        <v>200</v>
      </c>
      <c r="C41" s="30">
        <v>38365.589999999997</v>
      </c>
    </row>
    <row r="42" spans="1:5" x14ac:dyDescent="0.2">
      <c r="A42" s="29">
        <v>1259</v>
      </c>
      <c r="B42" s="25" t="s">
        <v>201</v>
      </c>
      <c r="C42" s="30">
        <v>0</v>
      </c>
    </row>
    <row r="44" spans="1:5" x14ac:dyDescent="0.2">
      <c r="A44" s="27" t="s">
        <v>134</v>
      </c>
      <c r="B44" s="27"/>
      <c r="C44" s="27"/>
      <c r="D44" s="27"/>
      <c r="E44" s="27"/>
    </row>
    <row r="45" spans="1:5" x14ac:dyDescent="0.2">
      <c r="A45" s="28" t="s">
        <v>97</v>
      </c>
      <c r="B45" s="28" t="s">
        <v>94</v>
      </c>
      <c r="C45" s="28" t="s">
        <v>534</v>
      </c>
      <c r="D45" s="28" t="s">
        <v>130</v>
      </c>
      <c r="E45" s="28"/>
    </row>
    <row r="46" spans="1:5" x14ac:dyDescent="0.2">
      <c r="A46" s="29">
        <v>5500</v>
      </c>
      <c r="B46" s="25" t="s">
        <v>388</v>
      </c>
      <c r="C46" s="30">
        <f>C47+C56+C59+C65+C67+C69</f>
        <v>80510.84</v>
      </c>
      <c r="D46" s="30">
        <f>D47+D56+D59+D65+D67+D69</f>
        <v>11496010.67</v>
      </c>
    </row>
    <row r="47" spans="1:5" x14ac:dyDescent="0.2">
      <c r="A47" s="29">
        <v>5510</v>
      </c>
      <c r="B47" s="25" t="s">
        <v>389</v>
      </c>
      <c r="C47" s="30">
        <f>SUM(C48:C55)</f>
        <v>80510.84</v>
      </c>
      <c r="D47" s="30">
        <f>SUM(D48:D55)</f>
        <v>11496010.67</v>
      </c>
    </row>
    <row r="48" spans="1:5" x14ac:dyDescent="0.2">
      <c r="A48" s="29">
        <v>5511</v>
      </c>
      <c r="B48" s="25" t="s">
        <v>390</v>
      </c>
      <c r="C48" s="30">
        <v>0</v>
      </c>
      <c r="D48" s="30">
        <v>0</v>
      </c>
    </row>
    <row r="49" spans="1:4" x14ac:dyDescent="0.2">
      <c r="A49" s="29">
        <v>5512</v>
      </c>
      <c r="B49" s="25" t="s">
        <v>391</v>
      </c>
      <c r="C49" s="30">
        <v>0</v>
      </c>
      <c r="D49" s="30">
        <v>0</v>
      </c>
    </row>
    <row r="50" spans="1:4" x14ac:dyDescent="0.2">
      <c r="A50" s="29">
        <v>5513</v>
      </c>
      <c r="B50" s="25" t="s">
        <v>392</v>
      </c>
      <c r="C50" s="30">
        <v>0</v>
      </c>
      <c r="D50" s="30">
        <v>0</v>
      </c>
    </row>
    <row r="51" spans="1:4" x14ac:dyDescent="0.2">
      <c r="A51" s="29">
        <v>5514</v>
      </c>
      <c r="B51" s="25" t="s">
        <v>393</v>
      </c>
      <c r="C51" s="30">
        <v>0</v>
      </c>
      <c r="D51" s="30">
        <v>0</v>
      </c>
    </row>
    <row r="52" spans="1:4" x14ac:dyDescent="0.2">
      <c r="A52" s="29">
        <v>5515</v>
      </c>
      <c r="B52" s="25" t="s">
        <v>394</v>
      </c>
      <c r="C52" s="30">
        <v>0</v>
      </c>
      <c r="D52" s="30">
        <v>9321725.2899999991</v>
      </c>
    </row>
    <row r="53" spans="1:4" x14ac:dyDescent="0.2">
      <c r="A53" s="29">
        <v>5516</v>
      </c>
      <c r="B53" s="25" t="s">
        <v>395</v>
      </c>
      <c r="C53" s="30">
        <v>0</v>
      </c>
      <c r="D53" s="30">
        <v>0</v>
      </c>
    </row>
    <row r="54" spans="1:4" x14ac:dyDescent="0.2">
      <c r="A54" s="29">
        <v>5517</v>
      </c>
      <c r="B54" s="25" t="s">
        <v>396</v>
      </c>
      <c r="C54" s="30">
        <v>0</v>
      </c>
      <c r="D54" s="30">
        <v>10178.709999999999</v>
      </c>
    </row>
    <row r="55" spans="1:4" x14ac:dyDescent="0.2">
      <c r="A55" s="29">
        <v>5518</v>
      </c>
      <c r="B55" s="25" t="s">
        <v>73</v>
      </c>
      <c r="C55" s="30">
        <v>80510.84</v>
      </c>
      <c r="D55" s="30">
        <v>2164106.67</v>
      </c>
    </row>
    <row r="56" spans="1:4" x14ac:dyDescent="0.2">
      <c r="A56" s="29">
        <v>5520</v>
      </c>
      <c r="B56" s="25" t="s">
        <v>72</v>
      </c>
      <c r="C56" s="30">
        <f>SUM(C57:C58)</f>
        <v>0</v>
      </c>
      <c r="D56" s="30">
        <f>SUM(D57:D58)</f>
        <v>0</v>
      </c>
    </row>
    <row r="57" spans="1:4" x14ac:dyDescent="0.2">
      <c r="A57" s="29">
        <v>5521</v>
      </c>
      <c r="B57" s="25" t="s">
        <v>397</v>
      </c>
      <c r="C57" s="30">
        <v>0</v>
      </c>
      <c r="D57" s="30">
        <v>0</v>
      </c>
    </row>
    <row r="58" spans="1:4" x14ac:dyDescent="0.2">
      <c r="A58" s="29">
        <v>5522</v>
      </c>
      <c r="B58" s="25" t="s">
        <v>398</v>
      </c>
      <c r="C58" s="30">
        <v>0</v>
      </c>
      <c r="D58" s="30">
        <v>0</v>
      </c>
    </row>
    <row r="59" spans="1:4" x14ac:dyDescent="0.2">
      <c r="A59" s="29">
        <v>5530</v>
      </c>
      <c r="B59" s="25" t="s">
        <v>399</v>
      </c>
      <c r="C59" s="30">
        <f>SUM(C60:C64)</f>
        <v>0</v>
      </c>
      <c r="D59" s="30">
        <f>SUM(D60:D64)</f>
        <v>0</v>
      </c>
    </row>
    <row r="60" spans="1:4" x14ac:dyDescent="0.2">
      <c r="A60" s="29">
        <v>5531</v>
      </c>
      <c r="B60" s="25" t="s">
        <v>400</v>
      </c>
      <c r="C60" s="30">
        <v>0</v>
      </c>
      <c r="D60" s="30">
        <v>0</v>
      </c>
    </row>
    <row r="61" spans="1:4" x14ac:dyDescent="0.2">
      <c r="A61" s="29">
        <v>5532</v>
      </c>
      <c r="B61" s="25" t="s">
        <v>401</v>
      </c>
      <c r="C61" s="30">
        <v>0</v>
      </c>
      <c r="D61" s="30">
        <v>0</v>
      </c>
    </row>
    <row r="62" spans="1:4" x14ac:dyDescent="0.2">
      <c r="A62" s="29">
        <v>5533</v>
      </c>
      <c r="B62" s="25" t="s">
        <v>402</v>
      </c>
      <c r="C62" s="30">
        <v>0</v>
      </c>
      <c r="D62" s="30">
        <v>0</v>
      </c>
    </row>
    <row r="63" spans="1:4" x14ac:dyDescent="0.2">
      <c r="A63" s="29">
        <v>5534</v>
      </c>
      <c r="B63" s="25" t="s">
        <v>403</v>
      </c>
      <c r="C63" s="30">
        <v>0</v>
      </c>
      <c r="D63" s="30">
        <v>0</v>
      </c>
    </row>
    <row r="64" spans="1:4" x14ac:dyDescent="0.2">
      <c r="A64" s="29">
        <v>5535</v>
      </c>
      <c r="B64" s="25" t="s">
        <v>404</v>
      </c>
      <c r="C64" s="30">
        <v>0</v>
      </c>
      <c r="D64" s="30">
        <v>0</v>
      </c>
    </row>
    <row r="65" spans="1:4" x14ac:dyDescent="0.2">
      <c r="A65" s="29">
        <v>5540</v>
      </c>
      <c r="B65" s="25" t="s">
        <v>405</v>
      </c>
      <c r="C65" s="30">
        <f>SUM(C66)</f>
        <v>0</v>
      </c>
      <c r="D65" s="30">
        <f>SUM(D66)</f>
        <v>0</v>
      </c>
    </row>
    <row r="66" spans="1:4" x14ac:dyDescent="0.2">
      <c r="A66" s="29">
        <v>5541</v>
      </c>
      <c r="B66" s="25" t="s">
        <v>405</v>
      </c>
      <c r="C66" s="30">
        <v>0</v>
      </c>
      <c r="D66" s="30">
        <v>0</v>
      </c>
    </row>
    <row r="67" spans="1:4" x14ac:dyDescent="0.2">
      <c r="A67" s="29">
        <v>5550</v>
      </c>
      <c r="B67" s="25" t="s">
        <v>406</v>
      </c>
      <c r="C67" s="30">
        <f>SUM(C68)</f>
        <v>0</v>
      </c>
      <c r="D67" s="30">
        <f>SUM(D68)</f>
        <v>0</v>
      </c>
    </row>
    <row r="68" spans="1:4" x14ac:dyDescent="0.2">
      <c r="A68" s="29">
        <v>5551</v>
      </c>
      <c r="B68" s="25" t="s">
        <v>406</v>
      </c>
      <c r="C68" s="30">
        <v>0</v>
      </c>
      <c r="D68" s="30">
        <v>0</v>
      </c>
    </row>
    <row r="69" spans="1:4" x14ac:dyDescent="0.2">
      <c r="A69" s="29">
        <v>5590</v>
      </c>
      <c r="B69" s="25" t="s">
        <v>407</v>
      </c>
      <c r="C69" s="30">
        <f>SUM(C70:C77)</f>
        <v>0</v>
      </c>
      <c r="D69" s="30">
        <f>SUM(D70:D77)</f>
        <v>0</v>
      </c>
    </row>
    <row r="70" spans="1:4" x14ac:dyDescent="0.2">
      <c r="A70" s="29">
        <v>5591</v>
      </c>
      <c r="B70" s="25" t="s">
        <v>408</v>
      </c>
      <c r="C70" s="30">
        <v>0</v>
      </c>
      <c r="D70" s="30">
        <v>0</v>
      </c>
    </row>
    <row r="71" spans="1:4" x14ac:dyDescent="0.2">
      <c r="A71" s="29">
        <v>5592</v>
      </c>
      <c r="B71" s="25" t="s">
        <v>409</v>
      </c>
      <c r="C71" s="30">
        <v>0</v>
      </c>
      <c r="D71" s="30">
        <v>0</v>
      </c>
    </row>
    <row r="72" spans="1:4" x14ac:dyDescent="0.2">
      <c r="A72" s="29">
        <v>5593</v>
      </c>
      <c r="B72" s="25" t="s">
        <v>410</v>
      </c>
      <c r="C72" s="30">
        <v>0</v>
      </c>
      <c r="D72" s="30">
        <v>0</v>
      </c>
    </row>
    <row r="73" spans="1:4" x14ac:dyDescent="0.2">
      <c r="A73" s="29">
        <v>5594</v>
      </c>
      <c r="B73" s="25" t="s">
        <v>411</v>
      </c>
      <c r="C73" s="30">
        <v>0</v>
      </c>
      <c r="D73" s="30">
        <v>0</v>
      </c>
    </row>
    <row r="74" spans="1:4" x14ac:dyDescent="0.2">
      <c r="A74" s="29">
        <v>5595</v>
      </c>
      <c r="B74" s="25" t="s">
        <v>412</v>
      </c>
      <c r="C74" s="30">
        <v>0</v>
      </c>
      <c r="D74" s="30">
        <v>0</v>
      </c>
    </row>
    <row r="75" spans="1:4" x14ac:dyDescent="0.2">
      <c r="A75" s="29">
        <v>5596</v>
      </c>
      <c r="B75" s="25" t="s">
        <v>305</v>
      </c>
      <c r="C75" s="30">
        <v>0</v>
      </c>
      <c r="D75" s="30">
        <v>0</v>
      </c>
    </row>
    <row r="76" spans="1:4" x14ac:dyDescent="0.2">
      <c r="A76" s="29">
        <v>5597</v>
      </c>
      <c r="B76" s="25" t="s">
        <v>413</v>
      </c>
      <c r="C76" s="30">
        <v>0</v>
      </c>
      <c r="D76" s="30">
        <v>0</v>
      </c>
    </row>
    <row r="77" spans="1:4" x14ac:dyDescent="0.2">
      <c r="A77" s="29">
        <v>5599</v>
      </c>
      <c r="B77" s="25" t="s">
        <v>414</v>
      </c>
      <c r="C77" s="30">
        <v>0</v>
      </c>
      <c r="D77" s="30">
        <v>0</v>
      </c>
    </row>
    <row r="78" spans="1:4" x14ac:dyDescent="0.2">
      <c r="A78" s="29">
        <v>5600</v>
      </c>
      <c r="B78" s="25" t="s">
        <v>71</v>
      </c>
      <c r="C78" s="30">
        <f>C80</f>
        <v>51255405.609999999</v>
      </c>
      <c r="D78" s="30">
        <f>SUM(D79:D80)</f>
        <v>53642317.200000003</v>
      </c>
    </row>
    <row r="79" spans="1:4" x14ac:dyDescent="0.2">
      <c r="A79" s="29">
        <v>5610</v>
      </c>
      <c r="B79" s="25" t="s">
        <v>415</v>
      </c>
      <c r="C79" s="30">
        <v>0</v>
      </c>
      <c r="D79" s="30">
        <v>0</v>
      </c>
    </row>
    <row r="80" spans="1:4" x14ac:dyDescent="0.2">
      <c r="A80" s="29">
        <v>5611</v>
      </c>
      <c r="B80" s="25" t="s">
        <v>416</v>
      </c>
      <c r="C80" s="30">
        <v>51255405.609999999</v>
      </c>
      <c r="D80" s="30">
        <v>53642317.200000003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99" t="s">
        <v>138</v>
      </c>
      <c r="B2" s="100" t="s">
        <v>42</v>
      </c>
    </row>
    <row r="3" spans="1:2" x14ac:dyDescent="0.2">
      <c r="B3" s="113"/>
    </row>
    <row r="4" spans="1:2" ht="14.1" customHeight="1" x14ac:dyDescent="0.2">
      <c r="A4" s="114" t="s">
        <v>27</v>
      </c>
      <c r="B4" s="104" t="s">
        <v>70</v>
      </c>
    </row>
    <row r="5" spans="1:2" ht="14.1" customHeight="1" x14ac:dyDescent="0.2">
      <c r="B5" s="104" t="s">
        <v>43</v>
      </c>
    </row>
    <row r="6" spans="1:2" ht="14.1" customHeight="1" x14ac:dyDescent="0.2">
      <c r="B6" s="104" t="s">
        <v>102</v>
      </c>
    </row>
    <row r="7" spans="1:2" ht="14.1" customHeight="1" x14ac:dyDescent="0.2">
      <c r="B7" s="104" t="s">
        <v>103</v>
      </c>
    </row>
    <row r="8" spans="1:2" ht="14.1" customHeight="1" x14ac:dyDescent="0.2"/>
    <row r="9" spans="1:2" x14ac:dyDescent="0.2">
      <c r="A9" s="114" t="s">
        <v>29</v>
      </c>
      <c r="B9" s="106" t="s">
        <v>541</v>
      </c>
    </row>
    <row r="10" spans="1:2" ht="15" customHeight="1" x14ac:dyDescent="0.2">
      <c r="B10" s="106" t="s">
        <v>67</v>
      </c>
    </row>
    <row r="11" spans="1:2" ht="15" customHeight="1" x14ac:dyDescent="0.2">
      <c r="B11" s="116" t="s">
        <v>143</v>
      </c>
    </row>
    <row r="12" spans="1:2" ht="15" customHeight="1" x14ac:dyDescent="0.2"/>
    <row r="13" spans="1:2" x14ac:dyDescent="0.2">
      <c r="A13" s="114" t="s">
        <v>68</v>
      </c>
      <c r="B13" s="104" t="s">
        <v>542</v>
      </c>
    </row>
    <row r="14" spans="1:2" ht="15" customHeight="1" x14ac:dyDescent="0.2">
      <c r="B14" s="104" t="s">
        <v>543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2021-02-02T16:54:42Z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