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0.Anual 2021\"/>
    </mc:Choice>
  </mc:AlternateContent>
  <xr:revisionPtr revIDLastSave="0" documentId="13_ncr:1_{CBD24069-A05E-4116-BFD3-4CEE3133A6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externalReferences>
    <externalReference r:id="rId2"/>
  </externalReferences>
  <definedNames>
    <definedName name="dCOG">[1]mCOG!$A$2:$C$393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5" i="2" l="1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H1259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H1245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H1224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H1200" i="2"/>
  <c r="G1198" i="2"/>
  <c r="G1197" i="2"/>
  <c r="G1196" i="2"/>
  <c r="G1195" i="2"/>
  <c r="G1194" i="2"/>
  <c r="G1193" i="2"/>
  <c r="G1192" i="2"/>
  <c r="G1191" i="2"/>
  <c r="G1190" i="2"/>
  <c r="H1189" i="2"/>
  <c r="H1140" i="2" s="1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H1120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H1097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H1083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H1062" i="2"/>
  <c r="G1060" i="2"/>
  <c r="G1059" i="2"/>
  <c r="G1058" i="2"/>
  <c r="G1057" i="2"/>
  <c r="G1056" i="2"/>
  <c r="G1055" i="2"/>
  <c r="G1054" i="2"/>
  <c r="G1053" i="2"/>
  <c r="G1052" i="2"/>
  <c r="H1051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H1028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H1002" i="2"/>
  <c r="G1000" i="2"/>
  <c r="G999" i="2"/>
  <c r="G998" i="2"/>
  <c r="G997" i="2"/>
  <c r="G996" i="2"/>
  <c r="G995" i="2"/>
  <c r="G994" i="2"/>
  <c r="G993" i="2"/>
  <c r="G992" i="2"/>
  <c r="G991" i="2"/>
  <c r="H990" i="2"/>
  <c r="G990" i="2"/>
  <c r="G989" i="2"/>
  <c r="G988" i="2"/>
  <c r="G987" i="2"/>
  <c r="G986" i="2"/>
  <c r="G985" i="2"/>
  <c r="H984" i="2"/>
  <c r="G984" i="2"/>
  <c r="G983" i="2"/>
  <c r="G982" i="2"/>
  <c r="G981" i="2"/>
  <c r="G980" i="2"/>
  <c r="G979" i="2"/>
  <c r="H978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H961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H928" i="2"/>
  <c r="H900" i="2" s="1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898" i="2"/>
  <c r="G897" i="2"/>
  <c r="G896" i="2"/>
  <c r="G895" i="2"/>
  <c r="G894" i="2"/>
  <c r="G893" i="2"/>
  <c r="G892" i="2"/>
  <c r="G891" i="2"/>
  <c r="H890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H875" i="2"/>
  <c r="G873" i="2"/>
  <c r="G872" i="2"/>
  <c r="H871" i="2"/>
  <c r="H857" i="2" s="1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H838" i="2"/>
  <c r="G836" i="2"/>
  <c r="G835" i="2"/>
  <c r="G834" i="2"/>
  <c r="G833" i="2"/>
  <c r="G832" i="2"/>
  <c r="G831" i="2"/>
  <c r="G830" i="2"/>
  <c r="G829" i="2"/>
  <c r="G828" i="2"/>
  <c r="G827" i="2"/>
  <c r="H826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H803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H785" i="2"/>
  <c r="G783" i="2"/>
  <c r="G782" i="2"/>
  <c r="G781" i="2"/>
  <c r="G780" i="2"/>
  <c r="G779" i="2"/>
  <c r="G778" i="2"/>
  <c r="G777" i="2"/>
  <c r="H776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H762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H745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H716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H698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H668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H634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H607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H582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H556" i="2"/>
  <c r="G554" i="2"/>
  <c r="G553" i="2"/>
  <c r="G552" i="2"/>
  <c r="G551" i="2"/>
  <c r="G550" i="2"/>
  <c r="G549" i="2"/>
  <c r="G548" i="2"/>
  <c r="G547" i="2"/>
  <c r="G546" i="2"/>
  <c r="G545" i="2"/>
  <c r="G544" i="2"/>
  <c r="H543" i="2"/>
  <c r="G541" i="2"/>
  <c r="G540" i="2"/>
  <c r="G539" i="2"/>
  <c r="G538" i="2"/>
  <c r="G537" i="2"/>
  <c r="G536" i="2"/>
  <c r="G535" i="2"/>
  <c r="G534" i="2"/>
  <c r="H533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H467" i="2"/>
  <c r="G465" i="2"/>
  <c r="G464" i="2"/>
  <c r="G463" i="2"/>
  <c r="G462" i="2"/>
  <c r="G461" i="2"/>
  <c r="G460" i="2"/>
  <c r="H459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H444" i="2"/>
  <c r="G442" i="2"/>
  <c r="G441" i="2"/>
  <c r="G440" i="2"/>
  <c r="G439" i="2"/>
  <c r="H438" i="2"/>
  <c r="G436" i="2"/>
  <c r="G435" i="2"/>
  <c r="G434" i="2"/>
  <c r="G433" i="2"/>
  <c r="G432" i="2"/>
  <c r="G431" i="2"/>
  <c r="G430" i="2"/>
  <c r="G429" i="2"/>
  <c r="H428" i="2"/>
  <c r="G426" i="2"/>
  <c r="G425" i="2"/>
  <c r="G424" i="2"/>
  <c r="G423" i="2"/>
  <c r="G422" i="2"/>
  <c r="G421" i="2"/>
  <c r="G420" i="2"/>
  <c r="G419" i="2"/>
  <c r="G418" i="2"/>
  <c r="G417" i="2"/>
  <c r="H416" i="2"/>
  <c r="G414" i="2"/>
  <c r="G413" i="2"/>
  <c r="G412" i="2"/>
  <c r="G411" i="2"/>
  <c r="G410" i="2"/>
  <c r="G409" i="2"/>
  <c r="G408" i="2"/>
  <c r="G407" i="2"/>
  <c r="G406" i="2"/>
  <c r="H405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H388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H372" i="2"/>
  <c r="G370" i="2"/>
  <c r="G369" i="2"/>
  <c r="G368" i="2"/>
  <c r="G367" i="2"/>
  <c r="G366" i="2"/>
  <c r="G365" i="2"/>
  <c r="G364" i="2"/>
  <c r="G363" i="2"/>
  <c r="G362" i="2"/>
  <c r="G361" i="2"/>
  <c r="G360" i="2"/>
  <c r="H359" i="2"/>
  <c r="G357" i="2"/>
  <c r="G356" i="2"/>
  <c r="G355" i="2"/>
  <c r="G354" i="2"/>
  <c r="G353" i="2"/>
  <c r="G352" i="2"/>
  <c r="G351" i="2"/>
  <c r="G350" i="2"/>
  <c r="G349" i="2"/>
  <c r="G348" i="2"/>
  <c r="H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H326" i="2"/>
  <c r="G324" i="2"/>
  <c r="G323" i="2"/>
  <c r="G322" i="2"/>
  <c r="G321" i="2"/>
  <c r="G320" i="2"/>
  <c r="G319" i="2"/>
  <c r="G318" i="2"/>
  <c r="G317" i="2"/>
  <c r="H316" i="2"/>
  <c r="H282" i="2" s="1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3" i="2"/>
  <c r="G280" i="2"/>
  <c r="G279" i="2"/>
  <c r="G278" i="2"/>
  <c r="G277" i="2"/>
  <c r="G276" i="2"/>
  <c r="G275" i="2"/>
  <c r="G274" i="2"/>
  <c r="G273" i="2"/>
  <c r="G272" i="2"/>
  <c r="G271" i="2"/>
  <c r="H270" i="2"/>
  <c r="G268" i="2"/>
  <c r="G267" i="2"/>
  <c r="G266" i="2"/>
  <c r="G265" i="2"/>
  <c r="G264" i="2"/>
  <c r="G263" i="2"/>
  <c r="G262" i="2"/>
  <c r="H261" i="2"/>
  <c r="G259" i="2"/>
  <c r="G258" i="2"/>
  <c r="G257" i="2"/>
  <c r="G256" i="2"/>
  <c r="G255" i="2"/>
  <c r="G254" i="2"/>
  <c r="G253" i="2"/>
  <c r="G252" i="2"/>
  <c r="G251" i="2"/>
  <c r="G250" i="2"/>
  <c r="G249" i="2"/>
  <c r="H248" i="2"/>
  <c r="G246" i="2"/>
  <c r="G245" i="2"/>
  <c r="G244" i="2"/>
  <c r="G243" i="2"/>
  <c r="G242" i="2"/>
  <c r="G241" i="2"/>
  <c r="G240" i="2"/>
  <c r="G239" i="2"/>
  <c r="G238" i="2"/>
  <c r="G237" i="2"/>
  <c r="G236" i="2"/>
  <c r="H235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H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H197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H177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H151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H120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H94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H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H13" i="2"/>
  <c r="H4" i="2" s="1"/>
  <c r="G11" i="2"/>
  <c r="G10" i="2"/>
  <c r="G9" i="2"/>
  <c r="G8" i="2"/>
  <c r="G7" i="2"/>
  <c r="G6" i="2"/>
  <c r="H5" i="2"/>
</calcChain>
</file>

<file path=xl/sharedStrings.xml><?xml version="1.0" encoding="utf-8"?>
<sst xmlns="http://schemas.openxmlformats.org/spreadsheetml/2006/main" count="4715" uniqueCount="265">
  <si>
    <t xml:space="preserve">   Municipio de Valle de Santiago, Gto.</t>
  </si>
  <si>
    <t>FF</t>
  </si>
  <si>
    <t>CA</t>
  </si>
  <si>
    <t>CP</t>
  </si>
  <si>
    <t>CFG</t>
  </si>
  <si>
    <t>TG</t>
  </si>
  <si>
    <t>COG</t>
  </si>
  <si>
    <t>PARTIDA</t>
  </si>
  <si>
    <t>TOTAL PRESUPUESTO DE EGRESOS</t>
  </si>
  <si>
    <t>0101 PRESIDENTE</t>
  </si>
  <si>
    <t>31111-0101</t>
  </si>
  <si>
    <t>E0001</t>
  </si>
  <si>
    <t>1.3.2</t>
  </si>
  <si>
    <t>1 Corriente</t>
  </si>
  <si>
    <t>0102 SINDICO</t>
  </si>
  <si>
    <t>31111-0102</t>
  </si>
  <si>
    <t>E0002</t>
  </si>
  <si>
    <t>1.1.1</t>
  </si>
  <si>
    <t>2 Capital</t>
  </si>
  <si>
    <t>0103 REGIDORES</t>
  </si>
  <si>
    <t>31111-0103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</si>
  <si>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</si>
  <si>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</si>
  <si>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</si>
  <si>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</si>
  <si>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</si>
  <si>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</si>
  <si>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</si>
  <si>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</si>
  <si>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</si>
  <si>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</si>
  <si>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</si>
  <si>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0201 DESPACHO DEL PRESIDENTE</t>
  </si>
  <si>
    <t>31111-0201</t>
  </si>
  <si>
    <t>E0014</t>
  </si>
  <si>
    <t>1.3.1</t>
  </si>
  <si>
    <t>0301 DESPACHO DEL SECRETARIO PARTICULAR</t>
  </si>
  <si>
    <t>31111-0301</t>
  </si>
  <si>
    <t>E0015</t>
  </si>
  <si>
    <t>2.6.8</t>
  </si>
  <si>
    <t>E0016</t>
  </si>
  <si>
    <t>0303 COMUNICACIÓN SOCIAL</t>
  </si>
  <si>
    <t>31111-0303</t>
  </si>
  <si>
    <t>E0018</t>
  </si>
  <si>
    <t>1.8.3</t>
  </si>
  <si>
    <t>0401 DESPACHO DEL SECRETARIO DE AYUNTAMIENTO</t>
  </si>
  <si>
    <t>31111-0401</t>
  </si>
  <si>
    <t>E0019</t>
  </si>
  <si>
    <t>0402 DIRECCIÓN DE REGLAMENTOS FISCALIZACIÓN</t>
  </si>
  <si>
    <t>31111-0402</t>
  </si>
  <si>
    <t>G0020</t>
  </si>
  <si>
    <t>3.1.1</t>
  </si>
  <si>
    <t>0403 DEPARTAMENTO JURÍDICO</t>
  </si>
  <si>
    <t>31111-0403</t>
  </si>
  <si>
    <t>E0021</t>
  </si>
  <si>
    <t>1.3.5</t>
  </si>
  <si>
    <t>0404 RECLUTAMIENTO Y EXTRANJERÍA</t>
  </si>
  <si>
    <t>31111-0404</t>
  </si>
  <si>
    <t>E0022</t>
  </si>
  <si>
    <t>1.8.5</t>
  </si>
  <si>
    <t>0405 UNIDAD DE ACCESO A LA INFORMACIÓN</t>
  </si>
  <si>
    <t>31111-0405</t>
  </si>
  <si>
    <t>E0023</t>
  </si>
  <si>
    <t>1.8.4</t>
  </si>
  <si>
    <t>0406 JUZGADO ADMINISTRATIVO</t>
  </si>
  <si>
    <t>31111-0406</t>
  </si>
  <si>
    <t>E0024</t>
  </si>
  <si>
    <t>1.2.2</t>
  </si>
  <si>
    <t>0407 ARCHIVO HISTÓRICO</t>
  </si>
  <si>
    <t>31111-0407</t>
  </si>
  <si>
    <t>E0025</t>
  </si>
  <si>
    <t>2.4.2</t>
  </si>
  <si>
    <t>0501 DESPACHO DEL TESORERO</t>
  </si>
  <si>
    <t>31111-0501</t>
  </si>
  <si>
    <t>D0125</t>
  </si>
  <si>
    <t>4.1.1</t>
  </si>
  <si>
    <t>3 Amortización de la deuda y disminución de pasivos</t>
  </si>
  <si>
    <t>AMOR DEUDA INST CRED</t>
  </si>
  <si>
    <t>E0026</t>
  </si>
  <si>
    <t>1.5.1</t>
  </si>
  <si>
    <t>0502 CONTABILIDAD</t>
  </si>
  <si>
    <t>31111-0502</t>
  </si>
  <si>
    <t>E0034</t>
  </si>
  <si>
    <t>1.5.2</t>
  </si>
  <si>
    <t>0503 CATASTRO Y PREDIAL</t>
  </si>
  <si>
    <t>31111-0503</t>
  </si>
  <si>
    <t>E0035</t>
  </si>
  <si>
    <t>0504 CONTROL PATRIMONIAL</t>
  </si>
  <si>
    <t>31111-0504</t>
  </si>
  <si>
    <t>E0036</t>
  </si>
  <si>
    <t>1.8.1</t>
  </si>
  <si>
    <t>0505 DEPARTAMENTO DE INFORMÁTICA</t>
  </si>
  <si>
    <t>31111-0505</t>
  </si>
  <si>
    <t>E0087</t>
  </si>
  <si>
    <t>0601 DESPACHO DEL CONTRALOR</t>
  </si>
  <si>
    <t>31111-0601</t>
  </si>
  <si>
    <t>1.3.4</t>
  </si>
  <si>
    <t>0602 AUDITORÍA</t>
  </si>
  <si>
    <t>31111-0602</t>
  </si>
  <si>
    <t>0603 ASUNTOS JURÍDICOS Y RESPONSABILIDADES</t>
  </si>
  <si>
    <t>31111-0603</t>
  </si>
  <si>
    <t>0604 EVALUACIÓN Y CONTROL DE OBRA PÚBLICA</t>
  </si>
  <si>
    <t>31111-0604</t>
  </si>
  <si>
    <t xml:space="preserve">0605 QUEJAS, DENUNCIAS Y SUGERENCIAS </t>
  </si>
  <si>
    <t>31111-0605</t>
  </si>
  <si>
    <t>0701 DESPACHO DEL DIRECTOR DE OBRAS PÚBLICAS</t>
  </si>
  <si>
    <t>31111-0701</t>
  </si>
  <si>
    <t>E0041</t>
  </si>
  <si>
    <t>0702 PRESUPUESTOS Y PROYECTOS</t>
  </si>
  <si>
    <t>31111-0702</t>
  </si>
  <si>
    <t>E0042</t>
  </si>
  <si>
    <t>2.2.1</t>
  </si>
  <si>
    <t>0703 CONTROL DE OBRA</t>
  </si>
  <si>
    <t>31111-0703</t>
  </si>
  <si>
    <t>E0046</t>
  </si>
  <si>
    <t>K0001</t>
  </si>
  <si>
    <t>K0003</t>
  </si>
  <si>
    <t>K0004</t>
  </si>
  <si>
    <t>K0167</t>
  </si>
  <si>
    <t>1.3.3</t>
  </si>
  <si>
    <t>K0169</t>
  </si>
  <si>
    <t>2.2.3</t>
  </si>
  <si>
    <t>0705 DEPARTAMENTO DE MATERIALES Y EQUIPO PESADO</t>
  </si>
  <si>
    <t>31111-0705</t>
  </si>
  <si>
    <t>E0091</t>
  </si>
  <si>
    <t>0706 ÁREA DE CONSTRUCCIÓN</t>
  </si>
  <si>
    <t>31111-0706</t>
  </si>
  <si>
    <t>E0049</t>
  </si>
  <si>
    <t>0801 DESPACHO DEL DIRECTOR DE SERVICIOS PÚBLICOS</t>
  </si>
  <si>
    <t>31111-0801</t>
  </si>
  <si>
    <t>E0051</t>
  </si>
  <si>
    <t>2.2.6</t>
  </si>
  <si>
    <t>0802 ALUMBRADO PÚBLICO</t>
  </si>
  <si>
    <t>31111-0802</t>
  </si>
  <si>
    <t>E0052</t>
  </si>
  <si>
    <t>2.2.4</t>
  </si>
  <si>
    <t>0803 DEPARTAMENTO DE LIMPIA</t>
  </si>
  <si>
    <t>31111-0803</t>
  </si>
  <si>
    <t>E0053</t>
  </si>
  <si>
    <t>2.1.1</t>
  </si>
  <si>
    <t>0804 PARQUES Y JARDINES</t>
  </si>
  <si>
    <t>31111-0804</t>
  </si>
  <si>
    <t>E0055</t>
  </si>
  <si>
    <t>0805 RASTRO MUNICIPAL</t>
  </si>
  <si>
    <t>31111-0805</t>
  </si>
  <si>
    <t>E0056</t>
  </si>
  <si>
    <t>0806 MERCADO MUNICIPAL</t>
  </si>
  <si>
    <t>31111-0806</t>
  </si>
  <si>
    <t>E0057</t>
  </si>
  <si>
    <t>0807 PANTEONES</t>
  </si>
  <si>
    <t>31111-0807</t>
  </si>
  <si>
    <t>E0058</t>
  </si>
  <si>
    <t>0901 DESPACHO DEL DIRECTOR DE DESARROLLO SOCIAL RURAL</t>
  </si>
  <si>
    <t>31111-0901</t>
  </si>
  <si>
    <t>E0059</t>
  </si>
  <si>
    <t>2.2.7</t>
  </si>
  <si>
    <t>0902 ENLACE MUNICIPAL PROSPERA</t>
  </si>
  <si>
    <t>0903 DEPARTAMENTO DE SALUD</t>
  </si>
  <si>
    <t>31111-0903</t>
  </si>
  <si>
    <t>2.3.1</t>
  </si>
  <si>
    <t>31111-0904</t>
  </si>
  <si>
    <t>E0064</t>
  </si>
  <si>
    <t>1001 DESPACHO DEL DIRECTOR DE DESARROLLO INTEGRAL DE LA MUJER</t>
  </si>
  <si>
    <t>31111-1001</t>
  </si>
  <si>
    <t>1201 DESPACHO DEL DIRECTOR DE DESARROLLO ECONÓMICO</t>
  </si>
  <si>
    <t>31111-1201</t>
  </si>
  <si>
    <t>1202 SERVICIOS EMPRESARIALES</t>
  </si>
  <si>
    <t>31111-1202</t>
  </si>
  <si>
    <t>31111-1301</t>
  </si>
  <si>
    <t>E0075</t>
  </si>
  <si>
    <t xml:space="preserve">1401 DESPACHO DEL DIRECTOR DE EDUCACIÓN </t>
  </si>
  <si>
    <t>31111-1401</t>
  </si>
  <si>
    <t>E0077</t>
  </si>
  <si>
    <t>2.5.6</t>
  </si>
  <si>
    <t>S0238</t>
  </si>
  <si>
    <t>S0239</t>
  </si>
  <si>
    <t>S0240</t>
  </si>
  <si>
    <t>1403 DEPARTAMENTO DE BIBLIOTECA</t>
  </si>
  <si>
    <t>31111-1403</t>
  </si>
  <si>
    <t>E0082</t>
  </si>
  <si>
    <t>1406 AUDITORIO</t>
  </si>
  <si>
    <t>31111-1406</t>
  </si>
  <si>
    <t>E0085</t>
  </si>
  <si>
    <t>1501 DESPACHO DEL OFICIAL MAYOR</t>
  </si>
  <si>
    <t>31111-1501</t>
  </si>
  <si>
    <t>E0086</t>
  </si>
  <si>
    <t>S0147</t>
  </si>
  <si>
    <t>1503 ADQUISICIONES</t>
  </si>
  <si>
    <t>31111-1503</t>
  </si>
  <si>
    <t>E0088</t>
  </si>
  <si>
    <t>1504 RECURSOS HUMANOS</t>
  </si>
  <si>
    <t>31111-1504</t>
  </si>
  <si>
    <t>E0089</t>
  </si>
  <si>
    <t>J0086</t>
  </si>
  <si>
    <t>4 Pensiones y Jubilaciones</t>
  </si>
  <si>
    <t>L0086</t>
  </si>
  <si>
    <t>1701 DIRECCIÓN DE COMISIÓN MUNICIPAL DEL DEPORTE</t>
  </si>
  <si>
    <t>31111-1701</t>
  </si>
  <si>
    <t>E0079</t>
  </si>
  <si>
    <t>2.4.1</t>
  </si>
  <si>
    <t>1703 DEPARTAMENTO DE UNIDAD DEPORTIVA</t>
  </si>
  <si>
    <t>31111-1703</t>
  </si>
  <si>
    <t>E0083</t>
  </si>
  <si>
    <t>1704 DEPARTAMENTO DE GIMNASIO</t>
  </si>
  <si>
    <t>31111-1704</t>
  </si>
  <si>
    <t>E0084</t>
  </si>
  <si>
    <t>1801 DIRECCIÓN DE TURISMO</t>
  </si>
  <si>
    <t>31111-1801</t>
  </si>
  <si>
    <t>3.7.1</t>
  </si>
  <si>
    <t>E0092</t>
  </si>
  <si>
    <t>S0171</t>
  </si>
  <si>
    <t>S0232</t>
  </si>
  <si>
    <t>S0233</t>
  </si>
  <si>
    <t>S0234</t>
  </si>
  <si>
    <t>E0076</t>
  </si>
  <si>
    <t>2.1.6</t>
  </si>
  <si>
    <t>2001 INSTITUTO MUNICIPAL DE LA JUVENTUD</t>
  </si>
  <si>
    <t>31111-2001</t>
  </si>
  <si>
    <t>E0080</t>
  </si>
  <si>
    <t>2101 INSTITUTO DE PLANEACIÓN</t>
  </si>
  <si>
    <t>31111-2101</t>
  </si>
  <si>
    <t>P0131</t>
  </si>
  <si>
    <t>1.3.9</t>
  </si>
  <si>
    <t>2201 COMISARÍA DE SEGURIDAD PÚBLICA</t>
  </si>
  <si>
    <t>31111-2201</t>
  </si>
  <si>
    <t>E0067</t>
  </si>
  <si>
    <t>1.7.1</t>
  </si>
  <si>
    <t>L0068</t>
  </si>
  <si>
    <t>S0148</t>
  </si>
  <si>
    <t>S0203</t>
  </si>
  <si>
    <t>2202 COORDINACIÓN DE PROTECCIÓN CIVIL</t>
  </si>
  <si>
    <t>31111-2202</t>
  </si>
  <si>
    <t>E0069</t>
  </si>
  <si>
    <t>1.7.2</t>
  </si>
  <si>
    <t>N0001</t>
  </si>
  <si>
    <t>2203 COORDINACIÓN DE TRÁNSITO</t>
  </si>
  <si>
    <t>31111-2203</t>
  </si>
  <si>
    <t>E0070</t>
  </si>
  <si>
    <t>2204 CARCEL MUNICIPAL</t>
  </si>
  <si>
    <t>31111-2204</t>
  </si>
  <si>
    <t>E0071</t>
  </si>
  <si>
    <t>1.7.3</t>
  </si>
  <si>
    <t>2205 COORDINACIÓN DE MOVILIDAD Y TRANSPORTE</t>
  </si>
  <si>
    <t>31111-2205</t>
  </si>
  <si>
    <t>E0078</t>
  </si>
  <si>
    <t/>
  </si>
  <si>
    <t>Presupuesto de Egresos para el Ejercicio Fiscal 2021: Original</t>
  </si>
  <si>
    <t>EJECICIO 2021</t>
  </si>
  <si>
    <t>N0002</t>
  </si>
  <si>
    <t>O0041</t>
  </si>
  <si>
    <t>O0042</t>
  </si>
  <si>
    <t>O0043</t>
  </si>
  <si>
    <t>O0044</t>
  </si>
  <si>
    <t>O0045</t>
  </si>
  <si>
    <t>K0171</t>
  </si>
  <si>
    <t>P0065</t>
  </si>
  <si>
    <t>E0098</t>
  </si>
  <si>
    <t>0904 COPLADEM (JEFATURA PROGRAMAS ZONAS RURAL)</t>
  </si>
  <si>
    <t>E0099</t>
  </si>
  <si>
    <t>E0100</t>
  </si>
  <si>
    <t>E0101</t>
  </si>
  <si>
    <t>1301 DESPACHO DEL DIRECTOR DE DESARROLLO URBANO</t>
  </si>
  <si>
    <t>E0102</t>
  </si>
  <si>
    <t>2301 DIRECCIÓN DEL MEDIO AMBIENTE</t>
  </si>
  <si>
    <t>31111-2301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</si>
</sst>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0" tint="-0.499984740745262"/>
      <name val="Arial Narrow"/>
      <family val="2"/>
    </font>
    <font>
      <sz val="8"/>
      <color theme="1"/>
      <name val="Arial Narrow"/>
      <family val="2"/>
    </font>
    <font>
      <sz val="22"/>
      <color theme="0" tint="-0.499984740745262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43" fontId="3" fillId="3" borderId="2" xfId="1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3" applyFont="1" applyFill="1" applyBorder="1" applyAlignment="1" applyProtection="1">
      <alignment horizontal="center" vertical="center"/>
      <protection locked="0"/>
    </xf>
    <xf numFmtId="49" fontId="3" fillId="3" borderId="2" xfId="2" applyNumberFormat="1" applyFont="1" applyFill="1" applyBorder="1" applyAlignment="1">
      <alignment horizontal="center" vertical="center"/>
    </xf>
    <xf numFmtId="49" fontId="3" fillId="3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5" fillId="2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3" fontId="6" fillId="0" borderId="2" xfId="1" applyFont="1" applyFill="1" applyBorder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3" borderId="2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49" fontId="3" fillId="0" borderId="2" xfId="2" applyNumberFormat="1" applyFont="1" applyBorder="1" applyAlignment="1">
      <alignment horizontal="left" vertical="center" wrapText="1"/>
    </xf>
    <xf numFmtId="43" fontId="3" fillId="0" borderId="2" xfId="1" applyFont="1" applyFill="1" applyBorder="1" applyAlignment="1">
      <alignment vertical="center" wrapText="1"/>
    </xf>
    <xf numFmtId="43" fontId="3" fillId="5" borderId="2" xfId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3" fontId="6" fillId="3" borderId="2" xfId="1" applyFont="1" applyFill="1" applyBorder="1" applyAlignment="1">
      <alignment vertical="center" wrapText="1"/>
    </xf>
    <xf numFmtId="49" fontId="10" fillId="0" borderId="2" xfId="4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3" fillId="0" borderId="2" xfId="4" applyNumberFormat="1" applyFont="1" applyBorder="1" applyAlignment="1">
      <alignment horizontal="left" vertical="center" wrapText="1"/>
    </xf>
    <xf numFmtId="43" fontId="3" fillId="0" borderId="0" xfId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 2" xfId="4" xr:uid="{00000000-0005-0000-0000-000002000000}"/>
    <cellStyle name="Normal 2 3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142875</xdr:colOff>
      <xdr:row>1</xdr:row>
      <xdr:rowOff>333208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B76E4C-7FCB-4BA5-9E47-8B2BADEB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780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92565</xdr:colOff>
      <xdr:row>0</xdr:row>
      <xdr:rowOff>42055</xdr:rowOff>
    </xdr:from>
    <xdr:ext cx="563731" cy="692142"/>
    <xdr:pic>
      <xdr:nvPicPr>
        <xdr:cNvPr id="3" name="Imagen 2">
          <a:extLst>
            <a:ext uri="{FF2B5EF4-FFF2-40B4-BE49-F238E27FC236}">
              <a16:creationId xmlns:a16="http://schemas.microsoft.com/office/drawing/2014/main" id="{57872EC9-B39B-4FD3-9024-8F34A47D4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0440" y="42055"/>
          <a:ext cx="563731" cy="69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\Documents\ADMON%202018-2021\2020\0.%20Presupuesto%20Inicial%202020\01%20Valle%20de%20Santiago%20PRESUPUESTO%20DE%20INGRESOS%20Y%20EGRESOS%202020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Resumen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Detalle"/>
      <sheetName val="eProy"/>
      <sheetName val="mC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>
            <v>1111</v>
          </cell>
          <cell r="B2" t="str">
            <v>511101111</v>
          </cell>
          <cell r="C2" t="str">
            <v>Dietas</v>
          </cell>
        </row>
        <row r="3">
          <cell r="A3">
            <v>1121</v>
          </cell>
          <cell r="B3" t="str">
            <v>511101121</v>
          </cell>
          <cell r="C3" t="str">
            <v>Haberes</v>
          </cell>
        </row>
        <row r="4">
          <cell r="A4">
            <v>1131</v>
          </cell>
          <cell r="B4" t="str">
            <v>511101131</v>
          </cell>
          <cell r="C4" t="str">
            <v>Sueldos Base</v>
          </cell>
        </row>
        <row r="5">
          <cell r="A5">
            <v>1132</v>
          </cell>
          <cell r="B5" t="str">
            <v>511101132</v>
          </cell>
          <cell r="C5" t="str">
            <v>Despensa</v>
          </cell>
        </row>
        <row r="6">
          <cell r="A6">
            <v>1133</v>
          </cell>
          <cell r="B6" t="str">
            <v>511101133</v>
          </cell>
          <cell r="C6" t="str">
            <v>Fondo de Ahorro</v>
          </cell>
        </row>
        <row r="7">
          <cell r="A7">
            <v>1134</v>
          </cell>
          <cell r="B7" t="str">
            <v>511101134</v>
          </cell>
          <cell r="C7" t="str">
            <v>Renivelación salarial</v>
          </cell>
        </row>
        <row r="8">
          <cell r="A8">
            <v>1141</v>
          </cell>
          <cell r="B8" t="str">
            <v>511101141</v>
          </cell>
          <cell r="C8" t="str">
            <v>Remuneraciones en el extranjero</v>
          </cell>
        </row>
        <row r="9">
          <cell r="A9">
            <v>1211</v>
          </cell>
          <cell r="B9" t="str">
            <v>511201211</v>
          </cell>
          <cell r="C9" t="str">
            <v>Honorarios</v>
          </cell>
        </row>
        <row r="10">
          <cell r="A10">
            <v>1212</v>
          </cell>
          <cell r="B10" t="str">
            <v>511201212</v>
          </cell>
          <cell r="C10" t="str">
            <v>Honorarios asimilados</v>
          </cell>
        </row>
        <row r="11">
          <cell r="A11">
            <v>1221</v>
          </cell>
          <cell r="B11" t="str">
            <v>511201221</v>
          </cell>
          <cell r="C11" t="str">
            <v>Remuneraciones para eventuales</v>
          </cell>
        </row>
        <row r="12">
          <cell r="A12">
            <v>1231</v>
          </cell>
          <cell r="B12" t="str">
            <v>511201231</v>
          </cell>
          <cell r="C12" t="str">
            <v>Servicio social</v>
          </cell>
        </row>
        <row r="13">
          <cell r="A13">
            <v>1241</v>
          </cell>
          <cell r="B13" t="str">
            <v>511201241</v>
          </cell>
          <cell r="C13" t="str">
            <v>Junta de Conciliación y Arbitraje</v>
          </cell>
        </row>
        <row r="14">
          <cell r="A14">
            <v>1311</v>
          </cell>
          <cell r="B14" t="str">
            <v>511301311</v>
          </cell>
          <cell r="C14" t="str">
            <v>Prima quinquenal</v>
          </cell>
        </row>
        <row r="15">
          <cell r="A15">
            <v>1312</v>
          </cell>
          <cell r="B15" t="str">
            <v>511301312</v>
          </cell>
          <cell r="C15" t="str">
            <v>Antigüedad</v>
          </cell>
        </row>
        <row r="16">
          <cell r="A16">
            <v>1321</v>
          </cell>
          <cell r="B16" t="str">
            <v>511301321</v>
          </cell>
          <cell r="C16" t="str">
            <v>Prima Vacacional</v>
          </cell>
        </row>
        <row r="17">
          <cell r="A17">
            <v>1322</v>
          </cell>
          <cell r="B17" t="str">
            <v>511301322</v>
          </cell>
          <cell r="C17" t="str">
            <v>Prima Dominical</v>
          </cell>
        </row>
        <row r="18">
          <cell r="A18">
            <v>1323</v>
          </cell>
          <cell r="B18" t="str">
            <v>511301323</v>
          </cell>
          <cell r="C18" t="str">
            <v>Gratificación de fin de año</v>
          </cell>
        </row>
        <row r="19">
          <cell r="A19">
            <v>1331</v>
          </cell>
          <cell r="B19" t="str">
            <v>511301331</v>
          </cell>
          <cell r="C19" t="str">
            <v>Remuneraciones por horas extraordinarias</v>
          </cell>
        </row>
        <row r="20">
          <cell r="A20">
            <v>1341</v>
          </cell>
          <cell r="B20" t="str">
            <v>511301341</v>
          </cell>
          <cell r="C20" t="str">
            <v>Compensaciones por servicios eventuales</v>
          </cell>
        </row>
        <row r="21">
          <cell r="A21">
            <v>1342</v>
          </cell>
          <cell r="B21" t="str">
            <v>511301342</v>
          </cell>
          <cell r="C21" t="str">
            <v>Compensaciones por servicios</v>
          </cell>
        </row>
        <row r="22">
          <cell r="A22">
            <v>1351</v>
          </cell>
          <cell r="B22" t="str">
            <v>511301351</v>
          </cell>
          <cell r="C22" t="str">
            <v>Sobrehaberes</v>
          </cell>
        </row>
        <row r="23">
          <cell r="A23">
            <v>1361</v>
          </cell>
          <cell r="B23" t="str">
            <v>511301361</v>
          </cell>
          <cell r="C23" t="str">
            <v>Técnico especial</v>
          </cell>
        </row>
        <row r="24">
          <cell r="A24">
            <v>1371</v>
          </cell>
          <cell r="B24" t="str">
            <v>511301371</v>
          </cell>
          <cell r="C24" t="str">
            <v>Honorarios especiales</v>
          </cell>
        </row>
        <row r="25">
          <cell r="A25">
            <v>1381</v>
          </cell>
          <cell r="B25" t="str">
            <v>511301381</v>
          </cell>
          <cell r="C25" t="str">
            <v>Participaciones por vigilancia</v>
          </cell>
        </row>
        <row r="26">
          <cell r="A26">
            <v>1411</v>
          </cell>
          <cell r="B26" t="str">
            <v>511401411</v>
          </cell>
          <cell r="C26" t="str">
            <v>Aportaciones al ISSEG</v>
          </cell>
        </row>
        <row r="27">
          <cell r="A27">
            <v>1412</v>
          </cell>
          <cell r="B27" t="str">
            <v>511401412</v>
          </cell>
          <cell r="C27" t="str">
            <v>Cuotas al ISSSTE</v>
          </cell>
        </row>
        <row r="28">
          <cell r="A28">
            <v>1413</v>
          </cell>
          <cell r="B28" t="str">
            <v>511401413</v>
          </cell>
          <cell r="C28" t="str">
            <v>Aportaciones IMSS</v>
          </cell>
        </row>
        <row r="29">
          <cell r="A29">
            <v>1421</v>
          </cell>
          <cell r="B29" t="str">
            <v>511401421</v>
          </cell>
          <cell r="C29" t="str">
            <v>Aportaciones INFONAVIT</v>
          </cell>
        </row>
        <row r="30">
          <cell r="A30">
            <v>1431</v>
          </cell>
          <cell r="B30" t="str">
            <v>511401431</v>
          </cell>
          <cell r="C30" t="str">
            <v>Ahorro para el retiro</v>
          </cell>
        </row>
        <row r="31">
          <cell r="A31">
            <v>1441</v>
          </cell>
          <cell r="B31" t="str">
            <v>511401441</v>
          </cell>
          <cell r="C31" t="str">
            <v>Seguros</v>
          </cell>
        </row>
        <row r="32">
          <cell r="A32">
            <v>1511</v>
          </cell>
          <cell r="B32" t="str">
            <v>511501511</v>
          </cell>
          <cell r="C32" t="str">
            <v>Cuotas para el fondo de ahorro</v>
          </cell>
        </row>
        <row r="33">
          <cell r="A33">
            <v>1512</v>
          </cell>
          <cell r="B33" t="str">
            <v>511501512</v>
          </cell>
          <cell r="C33" t="str">
            <v>Cuotas para fondo de trabajo</v>
          </cell>
        </row>
        <row r="34">
          <cell r="A34">
            <v>1521</v>
          </cell>
          <cell r="B34" t="str">
            <v>511501521</v>
          </cell>
          <cell r="C34" t="str">
            <v>Indemnizaciones por accidentes en el trabajo</v>
          </cell>
        </row>
        <row r="35">
          <cell r="A35">
            <v>1522</v>
          </cell>
          <cell r="B35" t="str">
            <v>511501522</v>
          </cell>
          <cell r="C35" t="str">
            <v>Liquid por indem y sueldos y salarios caídos</v>
          </cell>
        </row>
        <row r="36">
          <cell r="A36">
            <v>1523</v>
          </cell>
          <cell r="B36" t="str">
            <v>511501523</v>
          </cell>
          <cell r="C36" t="str">
            <v>Pago por riesgo</v>
          </cell>
        </row>
        <row r="37">
          <cell r="A37">
            <v>1531</v>
          </cell>
          <cell r="B37" t="str">
            <v>511501531</v>
          </cell>
          <cell r="C37" t="str">
            <v>Prestaciones de retiro</v>
          </cell>
        </row>
        <row r="38">
          <cell r="A38">
            <v>1532</v>
          </cell>
          <cell r="B38" t="str">
            <v>511501532</v>
          </cell>
          <cell r="C38" t="str">
            <v>Haberes de retiro</v>
          </cell>
        </row>
        <row r="39">
          <cell r="A39">
            <v>1541</v>
          </cell>
          <cell r="B39" t="str">
            <v>511501541</v>
          </cell>
          <cell r="C39" t="str">
            <v>Prestaciones establecidas por CGT</v>
          </cell>
        </row>
        <row r="40">
          <cell r="A40">
            <v>1551</v>
          </cell>
          <cell r="B40" t="str">
            <v>511501551</v>
          </cell>
          <cell r="C40" t="str">
            <v>Capacitación de los servidores públicos</v>
          </cell>
        </row>
        <row r="41">
          <cell r="A41">
            <v>1591</v>
          </cell>
          <cell r="B41" t="str">
            <v>511501591</v>
          </cell>
          <cell r="C41" t="str">
            <v>Asignaciones adicionales al sueldo</v>
          </cell>
        </row>
        <row r="42">
          <cell r="A42">
            <v>1592</v>
          </cell>
          <cell r="B42" t="str">
            <v>511501592</v>
          </cell>
          <cell r="C42" t="str">
            <v>Otras prestaciones</v>
          </cell>
        </row>
        <row r="43">
          <cell r="A43">
            <v>1593</v>
          </cell>
          <cell r="B43" t="str">
            <v>511501593</v>
          </cell>
          <cell r="C43" t="str">
            <v>Despensa</v>
          </cell>
        </row>
        <row r="44">
          <cell r="A44">
            <v>1594</v>
          </cell>
          <cell r="B44" t="str">
            <v>511501594</v>
          </cell>
          <cell r="C44" t="str">
            <v>Fondo de ahorro</v>
          </cell>
        </row>
        <row r="45">
          <cell r="A45">
            <v>1595</v>
          </cell>
          <cell r="B45" t="str">
            <v>511501595</v>
          </cell>
          <cell r="C45" t="str">
            <v>Fondo de ahorro LECR</v>
          </cell>
        </row>
        <row r="46">
          <cell r="A46">
            <v>1711</v>
          </cell>
          <cell r="B46" t="str">
            <v>511601711</v>
          </cell>
          <cell r="C46" t="str">
            <v>Estímulos por productividad y eficiencia</v>
          </cell>
        </row>
        <row r="47">
          <cell r="A47">
            <v>1712</v>
          </cell>
          <cell r="B47" t="str">
            <v>511601712</v>
          </cell>
          <cell r="C47" t="str">
            <v>Estímulos al personal operativo</v>
          </cell>
        </row>
        <row r="48">
          <cell r="A48">
            <v>1713</v>
          </cell>
          <cell r="B48" t="str">
            <v>511601713</v>
          </cell>
          <cell r="C48" t="str">
            <v>Premio por asistencia</v>
          </cell>
        </row>
        <row r="49">
          <cell r="A49">
            <v>1714</v>
          </cell>
          <cell r="B49" t="str">
            <v>511601714</v>
          </cell>
          <cell r="C49" t="str">
            <v>Premio por puntualidad</v>
          </cell>
        </row>
        <row r="50">
          <cell r="A50">
            <v>1721</v>
          </cell>
          <cell r="B50" t="str">
            <v>511601721</v>
          </cell>
          <cell r="C50" t="str">
            <v>Recompensas</v>
          </cell>
        </row>
        <row r="51">
          <cell r="A51">
            <v>2111</v>
          </cell>
          <cell r="B51" t="str">
            <v>512102111</v>
          </cell>
          <cell r="C51" t="str">
            <v>Materiales y útiles de oficina</v>
          </cell>
        </row>
        <row r="52">
          <cell r="A52">
            <v>2112</v>
          </cell>
          <cell r="B52" t="str">
            <v>512102112</v>
          </cell>
          <cell r="C52" t="str">
            <v>Equipos menores de oficina</v>
          </cell>
        </row>
        <row r="53">
          <cell r="A53">
            <v>2113</v>
          </cell>
          <cell r="B53" t="str">
            <v>512102113</v>
          </cell>
          <cell r="C53" t="str">
            <v>Equipos menores de oficina inventariables</v>
          </cell>
        </row>
        <row r="54">
          <cell r="A54">
            <v>2121</v>
          </cell>
          <cell r="B54" t="str">
            <v>512102121</v>
          </cell>
          <cell r="C54" t="str">
            <v>Materiales y útiles de impresión y reproducción</v>
          </cell>
        </row>
        <row r="55">
          <cell r="A55">
            <v>2131</v>
          </cell>
          <cell r="B55" t="str">
            <v>512102131</v>
          </cell>
          <cell r="C55" t="str">
            <v>Material estadístico y geográfico</v>
          </cell>
        </row>
        <row r="56">
          <cell r="A56">
            <v>2141</v>
          </cell>
          <cell r="B56" t="str">
            <v>512102141</v>
          </cell>
          <cell r="C56" t="str">
            <v>Mat y útiles de tecnologías de la Info y Com</v>
          </cell>
        </row>
        <row r="57">
          <cell r="A57">
            <v>2142</v>
          </cell>
          <cell r="B57" t="str">
            <v>512102142</v>
          </cell>
          <cell r="C57" t="str">
            <v>Equipos menores de tecnologías de la Info y Com</v>
          </cell>
        </row>
        <row r="58">
          <cell r="A58">
            <v>2151</v>
          </cell>
          <cell r="B58" t="str">
            <v>512102151</v>
          </cell>
          <cell r="C58" t="str">
            <v>Material impreso e información digital</v>
          </cell>
        </row>
        <row r="59">
          <cell r="A59">
            <v>2161</v>
          </cell>
          <cell r="B59" t="str">
            <v>512102161</v>
          </cell>
          <cell r="C59" t="str">
            <v>Material de limpieza</v>
          </cell>
        </row>
        <row r="60">
          <cell r="A60">
            <v>2171</v>
          </cell>
          <cell r="B60" t="str">
            <v>512102171</v>
          </cell>
          <cell r="C60" t="str">
            <v>Materiales y útiles de enseñanza</v>
          </cell>
        </row>
        <row r="61">
          <cell r="A61">
            <v>2181</v>
          </cell>
          <cell r="B61" t="str">
            <v>512102181</v>
          </cell>
          <cell r="C61" t="str">
            <v>Mat para el registro e identificación de bienes</v>
          </cell>
        </row>
        <row r="62">
          <cell r="A62">
            <v>2182</v>
          </cell>
          <cell r="B62" t="str">
            <v>512102182</v>
          </cell>
          <cell r="C62" t="str">
            <v>Mat para el registro e identificación de personas</v>
          </cell>
        </row>
        <row r="63">
          <cell r="A63">
            <v>2211</v>
          </cell>
          <cell r="B63" t="str">
            <v>512202211</v>
          </cell>
          <cell r="C63" t="str">
            <v>Prod Alimp efectivos participen en ProgSegPub</v>
          </cell>
        </row>
        <row r="64">
          <cell r="A64">
            <v>2212</v>
          </cell>
          <cell r="B64" t="str">
            <v>512202212</v>
          </cell>
          <cell r="C64" t="str">
            <v>Prod Alim p pers en instalac de depend y ent</v>
          </cell>
        </row>
        <row r="65">
          <cell r="A65">
            <v>2213</v>
          </cell>
          <cell r="B65" t="str">
            <v>512202213</v>
          </cell>
          <cell r="C65" t="str">
            <v>Prod Alim p población en caso de desastres nat</v>
          </cell>
        </row>
        <row r="66">
          <cell r="A66">
            <v>2214</v>
          </cell>
          <cell r="B66" t="str">
            <v>512202214</v>
          </cell>
          <cell r="C66" t="str">
            <v>Productos alimenticios para personas</v>
          </cell>
        </row>
        <row r="67">
          <cell r="A67">
            <v>2221</v>
          </cell>
          <cell r="B67" t="str">
            <v>512202221</v>
          </cell>
          <cell r="C67" t="str">
            <v>Productos alimenticios para animales</v>
          </cell>
        </row>
        <row r="68">
          <cell r="A68">
            <v>2231</v>
          </cell>
          <cell r="B68" t="str">
            <v>512202231</v>
          </cell>
          <cell r="C68" t="str">
            <v>Utensilios para el servicio de alimentación</v>
          </cell>
        </row>
        <row r="69">
          <cell r="A69">
            <v>2311</v>
          </cell>
          <cell r="B69" t="str">
            <v>512302311</v>
          </cell>
          <cell r="C69" t="str">
            <v>Productos alimenticios agropecuarios y forestales</v>
          </cell>
        </row>
        <row r="70">
          <cell r="A70">
            <v>2312</v>
          </cell>
          <cell r="B70" t="str">
            <v>512302312</v>
          </cell>
          <cell r="C70" t="str">
            <v>Material agropecuario</v>
          </cell>
        </row>
        <row r="71">
          <cell r="A71">
            <v>2321</v>
          </cell>
          <cell r="B71" t="str">
            <v>512302321</v>
          </cell>
          <cell r="C71" t="str">
            <v>Insumos textiles</v>
          </cell>
        </row>
        <row r="72">
          <cell r="A72">
            <v>2331</v>
          </cell>
          <cell r="B72" t="str">
            <v>512302331</v>
          </cell>
          <cell r="C72" t="str">
            <v>Productos de papel cartón e impresos</v>
          </cell>
        </row>
        <row r="73">
          <cell r="A73">
            <v>2341</v>
          </cell>
          <cell r="B73" t="str">
            <v>512302341</v>
          </cell>
          <cell r="C73" t="str">
            <v>Combus Lub aditivos carbon y sus derivados</v>
          </cell>
        </row>
        <row r="74">
          <cell r="A74">
            <v>2351</v>
          </cell>
          <cell r="B74" t="str">
            <v>512302351</v>
          </cell>
          <cell r="C74" t="str">
            <v>Productos químicos farmacéuticos y de laboratorio</v>
          </cell>
        </row>
        <row r="75">
          <cell r="A75">
            <v>2361</v>
          </cell>
          <cell r="B75" t="str">
            <v>512302361</v>
          </cell>
          <cell r="C75" t="str">
            <v>Prod metálicos y a base de minerales no metálicos</v>
          </cell>
        </row>
        <row r="76">
          <cell r="A76">
            <v>2371</v>
          </cell>
          <cell r="B76" t="str">
            <v>512302371</v>
          </cell>
          <cell r="C76" t="str">
            <v>Productos de cuero piel plástico y hule</v>
          </cell>
        </row>
        <row r="77">
          <cell r="A77">
            <v>2381</v>
          </cell>
          <cell r="B77" t="str">
            <v>512302381</v>
          </cell>
          <cell r="C77" t="str">
            <v>Mcías p comercialización en tiendas del sec pub</v>
          </cell>
        </row>
        <row r="78">
          <cell r="A78">
            <v>2382</v>
          </cell>
          <cell r="B78" t="str">
            <v>512302382</v>
          </cell>
          <cell r="C78" t="str">
            <v>Mercancías para su distribución a la población</v>
          </cell>
        </row>
        <row r="79">
          <cell r="A79">
            <v>2391</v>
          </cell>
          <cell r="B79" t="str">
            <v>512302391</v>
          </cell>
          <cell r="C79" t="str">
            <v>Otros productos</v>
          </cell>
        </row>
        <row r="80">
          <cell r="A80">
            <v>2411</v>
          </cell>
          <cell r="B80" t="str">
            <v>512402411</v>
          </cell>
          <cell r="C80" t="str">
            <v>Materiales de construcción minerales no metálicos</v>
          </cell>
        </row>
        <row r="81">
          <cell r="A81">
            <v>2421</v>
          </cell>
          <cell r="B81" t="str">
            <v>512402421</v>
          </cell>
          <cell r="C81" t="str">
            <v>Materiales de construcción de concreto</v>
          </cell>
        </row>
        <row r="82">
          <cell r="A82">
            <v>2431</v>
          </cell>
          <cell r="B82" t="str">
            <v>512402431</v>
          </cell>
          <cell r="C82" t="str">
            <v>Materiales de construcción de cal y yeso</v>
          </cell>
        </row>
        <row r="83">
          <cell r="A83">
            <v>2441</v>
          </cell>
          <cell r="B83" t="str">
            <v>512402441</v>
          </cell>
          <cell r="C83" t="str">
            <v>Materiales de construcción de madera</v>
          </cell>
        </row>
        <row r="84">
          <cell r="A84">
            <v>2451</v>
          </cell>
          <cell r="B84" t="str">
            <v>512402451</v>
          </cell>
          <cell r="C84" t="str">
            <v>Materiales de construcción de vidrio</v>
          </cell>
        </row>
        <row r="85">
          <cell r="A85">
            <v>2461</v>
          </cell>
          <cell r="B85" t="str">
            <v>512402461</v>
          </cell>
          <cell r="C85" t="str">
            <v>Material eléctrico y electrónico</v>
          </cell>
        </row>
        <row r="86">
          <cell r="A86">
            <v>2471</v>
          </cell>
          <cell r="B86" t="str">
            <v>512402471</v>
          </cell>
          <cell r="C86" t="str">
            <v>Estructuras y manufacturas</v>
          </cell>
        </row>
        <row r="87">
          <cell r="A87">
            <v>2481</v>
          </cell>
          <cell r="B87" t="str">
            <v>512402481</v>
          </cell>
          <cell r="C87" t="str">
            <v>Materiales complementarios</v>
          </cell>
        </row>
        <row r="88">
          <cell r="A88">
            <v>2491</v>
          </cell>
          <cell r="B88" t="str">
            <v>512402491</v>
          </cell>
          <cell r="C88" t="str">
            <v>Materiales diversos</v>
          </cell>
        </row>
        <row r="89">
          <cell r="A89">
            <v>2492</v>
          </cell>
          <cell r="B89" t="str">
            <v>512402492</v>
          </cell>
          <cell r="C89" t="str">
            <v>Materiales diversos jardinería</v>
          </cell>
        </row>
        <row r="90">
          <cell r="A90">
            <v>2493</v>
          </cell>
          <cell r="B90" t="str">
            <v>512402493</v>
          </cell>
          <cell r="C90" t="str">
            <v>Materiales diversos para matanza</v>
          </cell>
        </row>
        <row r="91">
          <cell r="A91">
            <v>2494</v>
          </cell>
          <cell r="B91" t="str">
            <v>512402494</v>
          </cell>
          <cell r="C91" t="str">
            <v>Materiales diversos para mtto inst dptvas</v>
          </cell>
        </row>
        <row r="92">
          <cell r="A92">
            <v>2511</v>
          </cell>
          <cell r="B92" t="str">
            <v>512502511</v>
          </cell>
          <cell r="C92" t="str">
            <v>Sustancias químicas</v>
          </cell>
        </row>
        <row r="93">
          <cell r="A93">
            <v>2521</v>
          </cell>
          <cell r="B93" t="str">
            <v>512502521</v>
          </cell>
          <cell r="C93" t="str">
            <v>Fertilizantes y abonos</v>
          </cell>
        </row>
        <row r="94">
          <cell r="A94">
            <v>2522</v>
          </cell>
          <cell r="B94" t="str">
            <v>512502522</v>
          </cell>
          <cell r="C94" t="str">
            <v>Plaguicidas y pesticidas</v>
          </cell>
        </row>
        <row r="95">
          <cell r="A95">
            <v>2531</v>
          </cell>
          <cell r="B95" t="str">
            <v>512502531</v>
          </cell>
          <cell r="C95" t="str">
            <v>Medicinas y productos farmacéuticos</v>
          </cell>
        </row>
        <row r="96">
          <cell r="A96">
            <v>2541</v>
          </cell>
          <cell r="B96" t="str">
            <v>512502541</v>
          </cell>
          <cell r="C96" t="str">
            <v>Materiales accesorios y suministros médicos</v>
          </cell>
        </row>
        <row r="97">
          <cell r="A97">
            <v>2551</v>
          </cell>
          <cell r="B97" t="str">
            <v>512502551</v>
          </cell>
          <cell r="C97" t="str">
            <v>Mat accesorios y suministros de laboratorio</v>
          </cell>
        </row>
        <row r="98">
          <cell r="A98">
            <v>2561</v>
          </cell>
          <cell r="B98" t="str">
            <v>512502561</v>
          </cell>
          <cell r="C98" t="str">
            <v>Fibras sintéticas hules plásticos y derivados</v>
          </cell>
        </row>
        <row r="99">
          <cell r="A99">
            <v>2591</v>
          </cell>
          <cell r="B99" t="str">
            <v>512502591</v>
          </cell>
          <cell r="C99" t="str">
            <v>Otros productos quimicos</v>
          </cell>
        </row>
        <row r="100">
          <cell r="A100">
            <v>2611</v>
          </cell>
          <cell r="B100" t="str">
            <v>512602611</v>
          </cell>
          <cell r="C100" t="str">
            <v>Combus Lub y aditivos vehículos Seg Pub</v>
          </cell>
        </row>
        <row r="101">
          <cell r="A101">
            <v>2612</v>
          </cell>
          <cell r="B101" t="str">
            <v>512602612</v>
          </cell>
          <cell r="C101" t="str">
            <v>Combus Lub y aditivos vehículos Serv Pub</v>
          </cell>
        </row>
        <row r="102">
          <cell r="A102">
            <v>2613</v>
          </cell>
          <cell r="B102" t="str">
            <v>512602613</v>
          </cell>
          <cell r="C102" t="str">
            <v>Combus Lub y aditp maq eq Prod y serv Admin</v>
          </cell>
        </row>
        <row r="103">
          <cell r="A103">
            <v>2621</v>
          </cell>
          <cell r="B103" t="str">
            <v>512602621</v>
          </cell>
          <cell r="C103" t="str">
            <v>Carbón y sus derivados</v>
          </cell>
        </row>
        <row r="104">
          <cell r="A104">
            <v>2711</v>
          </cell>
          <cell r="B104" t="str">
            <v>512702711</v>
          </cell>
          <cell r="C104" t="str">
            <v>Vestuario y uniformes</v>
          </cell>
        </row>
        <row r="105">
          <cell r="A105">
            <v>2712</v>
          </cell>
          <cell r="B105" t="str">
            <v>512702712</v>
          </cell>
          <cell r="C105" t="str">
            <v>Banderas, insignias y distintivos</v>
          </cell>
        </row>
        <row r="106">
          <cell r="A106">
            <v>2721</v>
          </cell>
          <cell r="B106" t="str">
            <v>512702721</v>
          </cell>
          <cell r="C106" t="str">
            <v>Prendas de seguridad</v>
          </cell>
        </row>
        <row r="107">
          <cell r="A107">
            <v>2722</v>
          </cell>
          <cell r="B107" t="str">
            <v>512702722</v>
          </cell>
          <cell r="C107" t="str">
            <v>Prendas de protección personal</v>
          </cell>
        </row>
        <row r="108">
          <cell r="A108">
            <v>2731</v>
          </cell>
          <cell r="B108" t="str">
            <v>512702731</v>
          </cell>
          <cell r="C108" t="str">
            <v>Artículos deportivos</v>
          </cell>
        </row>
        <row r="109">
          <cell r="A109">
            <v>2741</v>
          </cell>
          <cell r="B109" t="str">
            <v>512702741</v>
          </cell>
          <cell r="C109" t="str">
            <v>Productos textiles</v>
          </cell>
        </row>
        <row r="110">
          <cell r="A110">
            <v>2751</v>
          </cell>
          <cell r="B110" t="str">
            <v>512702751</v>
          </cell>
          <cell r="C110" t="str">
            <v>Blancos y otros Prod textiles excepto prendas de</v>
          </cell>
        </row>
        <row r="111">
          <cell r="A111">
            <v>2811</v>
          </cell>
          <cell r="B111" t="str">
            <v>512802811</v>
          </cell>
          <cell r="C111" t="str">
            <v>Sustancias y materiales explosivos</v>
          </cell>
        </row>
        <row r="112">
          <cell r="A112">
            <v>2821</v>
          </cell>
          <cell r="B112" t="str">
            <v>512802821</v>
          </cell>
          <cell r="C112" t="str">
            <v>Materiales de seguridad pública</v>
          </cell>
        </row>
        <row r="113">
          <cell r="A113">
            <v>2831</v>
          </cell>
          <cell r="B113" t="str">
            <v>512802831</v>
          </cell>
          <cell r="C113" t="str">
            <v>Prendas de protección para seguridad pública</v>
          </cell>
        </row>
        <row r="114">
          <cell r="A114">
            <v>2832</v>
          </cell>
          <cell r="B114" t="str">
            <v>512802832</v>
          </cell>
          <cell r="C114" t="str">
            <v>Materiales para seguridad vial</v>
          </cell>
        </row>
        <row r="115">
          <cell r="A115">
            <v>2841</v>
          </cell>
          <cell r="B115" t="str">
            <v>512802841</v>
          </cell>
          <cell r="C115" t="str">
            <v>Materiales para seguridad vial</v>
          </cell>
        </row>
        <row r="116">
          <cell r="A116">
            <v>2911</v>
          </cell>
          <cell r="B116" t="str">
            <v>512902911</v>
          </cell>
          <cell r="C116" t="str">
            <v>Herramientas menores</v>
          </cell>
        </row>
        <row r="117">
          <cell r="A117">
            <v>2921</v>
          </cell>
          <cell r="B117" t="str">
            <v>512902921</v>
          </cell>
          <cell r="C117" t="str">
            <v>Refacciones y accesorios menores de edificios</v>
          </cell>
        </row>
        <row r="118">
          <cell r="A118">
            <v>2931</v>
          </cell>
          <cell r="B118" t="str">
            <v>512902931</v>
          </cell>
          <cell r="C118" t="str">
            <v>Refacciones y accesorios menores de mobiliario</v>
          </cell>
        </row>
        <row r="119">
          <cell r="A119">
            <v>2932</v>
          </cell>
          <cell r="B119" t="str">
            <v>512902932</v>
          </cell>
          <cell r="C119" t="str">
            <v>Ref y Acces de Eq educacional y recreativo</v>
          </cell>
        </row>
        <row r="120">
          <cell r="A120">
            <v>2941</v>
          </cell>
          <cell r="B120" t="str">
            <v>512902941</v>
          </cell>
          <cell r="C120" t="str">
            <v>Ref y Acces men Eq cómputo y tecn de la Info</v>
          </cell>
        </row>
        <row r="121">
          <cell r="A121">
            <v>2951</v>
          </cell>
          <cell r="B121" t="str">
            <v>512902951</v>
          </cell>
          <cell r="C121" t="str">
            <v>Ref y Acces men de Eq e instrum med y lab</v>
          </cell>
        </row>
        <row r="122">
          <cell r="A122">
            <v>2961</v>
          </cell>
          <cell r="B122" t="str">
            <v>512902961</v>
          </cell>
          <cell r="C122" t="str">
            <v>Ref y Acces menores de Eq de transporte</v>
          </cell>
        </row>
        <row r="123">
          <cell r="A123">
            <v>2971</v>
          </cell>
          <cell r="B123" t="str">
            <v>512902971</v>
          </cell>
          <cell r="C123" t="str">
            <v>Ref y Acces menores de Eq de defensa y Seg</v>
          </cell>
        </row>
        <row r="124">
          <cell r="A124">
            <v>2981</v>
          </cell>
          <cell r="B124" t="str">
            <v>512902981</v>
          </cell>
          <cell r="C124" t="str">
            <v>Ref y Acces menores de maquinaria y otros Equip</v>
          </cell>
        </row>
        <row r="125">
          <cell r="A125">
            <v>2991</v>
          </cell>
          <cell r="B125" t="str">
            <v>512902991</v>
          </cell>
          <cell r="C125" t="str">
            <v>Ref y Acces menores otros bienes muebles</v>
          </cell>
        </row>
        <row r="126">
          <cell r="A126">
            <v>3111</v>
          </cell>
          <cell r="B126" t="str">
            <v>513103111</v>
          </cell>
          <cell r="C126" t="str">
            <v>Servicio de energía eléctrica</v>
          </cell>
        </row>
        <row r="127">
          <cell r="A127">
            <v>3112</v>
          </cell>
          <cell r="B127" t="str">
            <v>513103112</v>
          </cell>
          <cell r="C127" t="str">
            <v>Alumbrado público</v>
          </cell>
        </row>
        <row r="128">
          <cell r="A128">
            <v>3121</v>
          </cell>
          <cell r="B128" t="str">
            <v>513103121</v>
          </cell>
          <cell r="C128" t="str">
            <v>Servicio de gas</v>
          </cell>
        </row>
        <row r="129">
          <cell r="A129">
            <v>3131</v>
          </cell>
          <cell r="B129" t="str">
            <v>513103131</v>
          </cell>
          <cell r="C129" t="str">
            <v>Servicio de agua</v>
          </cell>
        </row>
        <row r="130">
          <cell r="A130">
            <v>3141</v>
          </cell>
          <cell r="B130" t="str">
            <v>513103141</v>
          </cell>
          <cell r="C130" t="str">
            <v>Servicio telefonía tradicional</v>
          </cell>
        </row>
        <row r="131">
          <cell r="A131">
            <v>3151</v>
          </cell>
          <cell r="B131" t="str">
            <v>513103151</v>
          </cell>
          <cell r="C131" t="str">
            <v>Servicio telefonía celular</v>
          </cell>
        </row>
        <row r="132">
          <cell r="A132">
            <v>3152</v>
          </cell>
          <cell r="B132" t="str">
            <v>513103152</v>
          </cell>
          <cell r="C132" t="str">
            <v>Radiolocalización</v>
          </cell>
        </row>
        <row r="133">
          <cell r="A133">
            <v>3161</v>
          </cell>
          <cell r="B133" t="str">
            <v>513103161</v>
          </cell>
          <cell r="C133" t="str">
            <v>Servicios de telecomunicaciones y satélites</v>
          </cell>
        </row>
        <row r="134">
          <cell r="A134">
            <v>3171</v>
          </cell>
          <cell r="B134" t="str">
            <v>513103171</v>
          </cell>
          <cell r="C134" t="str">
            <v>Servicios de acceso de internet</v>
          </cell>
        </row>
        <row r="135">
          <cell r="A135">
            <v>3172</v>
          </cell>
          <cell r="B135" t="str">
            <v>513103172</v>
          </cell>
          <cell r="C135" t="str">
            <v>Servicios de redes</v>
          </cell>
        </row>
        <row r="136">
          <cell r="A136">
            <v>3173</v>
          </cell>
          <cell r="B136" t="str">
            <v>513103173</v>
          </cell>
          <cell r="C136" t="str">
            <v>Servicios de procesamiento de información</v>
          </cell>
        </row>
        <row r="137">
          <cell r="A137">
            <v>3181</v>
          </cell>
          <cell r="B137" t="str">
            <v>513103181</v>
          </cell>
          <cell r="C137" t="str">
            <v>Servicio postal</v>
          </cell>
        </row>
        <row r="138">
          <cell r="A138">
            <v>3182</v>
          </cell>
          <cell r="B138" t="str">
            <v>513103182</v>
          </cell>
          <cell r="C138" t="str">
            <v>Servicio telegráfico</v>
          </cell>
        </row>
        <row r="139">
          <cell r="A139">
            <v>3191</v>
          </cell>
          <cell r="B139" t="str">
            <v>513103191</v>
          </cell>
          <cell r="C139" t="str">
            <v>Servicios integrales</v>
          </cell>
        </row>
        <row r="140">
          <cell r="A140">
            <v>3192</v>
          </cell>
          <cell r="B140" t="str">
            <v>513103192</v>
          </cell>
          <cell r="C140" t="str">
            <v>Contratación de otros servicios</v>
          </cell>
        </row>
        <row r="141">
          <cell r="A141">
            <v>3211</v>
          </cell>
          <cell r="B141" t="str">
            <v>513203211</v>
          </cell>
          <cell r="C141" t="str">
            <v>Arrendamiento de terrenos</v>
          </cell>
        </row>
        <row r="142">
          <cell r="A142">
            <v>3221</v>
          </cell>
          <cell r="B142" t="str">
            <v>513203221</v>
          </cell>
          <cell r="C142" t="str">
            <v>Arrendamiento de edificios y locales</v>
          </cell>
        </row>
        <row r="143">
          <cell r="A143">
            <v>3231</v>
          </cell>
          <cell r="B143" t="str">
            <v>513203231</v>
          </cell>
          <cell r="C143" t="str">
            <v>Arrendam de Mobil y Eq de administración</v>
          </cell>
        </row>
        <row r="144">
          <cell r="A144">
            <v>3232</v>
          </cell>
          <cell r="B144" t="str">
            <v>513203232</v>
          </cell>
          <cell r="C144" t="str">
            <v>Arrendam de Mobil y Eq educativo y recreativo</v>
          </cell>
        </row>
        <row r="145">
          <cell r="A145">
            <v>3233</v>
          </cell>
          <cell r="B145" t="str">
            <v>513203233</v>
          </cell>
          <cell r="C145" t="str">
            <v>Arrendamiento de equipo y bienes informáticos</v>
          </cell>
        </row>
        <row r="146">
          <cell r="A146">
            <v>3241</v>
          </cell>
          <cell r="B146" t="str">
            <v>513203241</v>
          </cell>
          <cell r="C146" t="str">
            <v>Arrendam de Eq e instrumental med y de lab</v>
          </cell>
        </row>
        <row r="147">
          <cell r="A147">
            <v>3251</v>
          </cell>
          <cell r="B147" t="str">
            <v>513203251</v>
          </cell>
          <cell r="C147" t="str">
            <v>Arrendam Vehículos p Seg pub y nal</v>
          </cell>
        </row>
        <row r="148">
          <cell r="A148">
            <v>3252</v>
          </cell>
          <cell r="B148" t="str">
            <v>513203252</v>
          </cell>
          <cell r="C148" t="str">
            <v>Arrend Vehículos Serv Administrativos</v>
          </cell>
        </row>
        <row r="149">
          <cell r="A149">
            <v>3261</v>
          </cell>
          <cell r="B149" t="str">
            <v>513203261</v>
          </cell>
          <cell r="C149" t="str">
            <v>Arrendamiento de maquinaria y equipo</v>
          </cell>
        </row>
        <row r="150">
          <cell r="A150">
            <v>3262</v>
          </cell>
          <cell r="B150" t="str">
            <v>513203262</v>
          </cell>
          <cell r="C150" t="str">
            <v>Arrendamiento de herramientas</v>
          </cell>
        </row>
        <row r="151">
          <cell r="A151">
            <v>3271</v>
          </cell>
          <cell r="B151" t="str">
            <v>513203271</v>
          </cell>
          <cell r="C151" t="str">
            <v>Arrendamiento de activos intangibles</v>
          </cell>
        </row>
        <row r="152">
          <cell r="A152">
            <v>3281</v>
          </cell>
          <cell r="B152" t="str">
            <v>513203281</v>
          </cell>
          <cell r="C152" t="str">
            <v>Arrendamiento financiero</v>
          </cell>
        </row>
        <row r="153">
          <cell r="A153">
            <v>3291</v>
          </cell>
          <cell r="B153" t="str">
            <v>513203291</v>
          </cell>
          <cell r="C153" t="str">
            <v>Otros Arrendamientos</v>
          </cell>
        </row>
        <row r="154">
          <cell r="A154">
            <v>3311</v>
          </cell>
          <cell r="B154" t="str">
            <v>513303311</v>
          </cell>
          <cell r="C154" t="str">
            <v>Servicios legales</v>
          </cell>
        </row>
        <row r="155">
          <cell r="A155">
            <v>3312</v>
          </cell>
          <cell r="B155" t="str">
            <v>513303312</v>
          </cell>
          <cell r="C155" t="str">
            <v>Servicios de contabilidad</v>
          </cell>
        </row>
        <row r="156">
          <cell r="A156">
            <v>3313</v>
          </cell>
          <cell r="B156" t="str">
            <v>513303313</v>
          </cell>
          <cell r="C156" t="str">
            <v>Servicios de auditoría</v>
          </cell>
        </row>
        <row r="157">
          <cell r="A157">
            <v>3314</v>
          </cell>
          <cell r="B157" t="str">
            <v>513303314</v>
          </cell>
          <cell r="C157" t="str">
            <v>Otros servicios relacionados</v>
          </cell>
        </row>
        <row r="158">
          <cell r="A158">
            <v>3321</v>
          </cell>
          <cell r="B158" t="str">
            <v>513303321</v>
          </cell>
          <cell r="C158" t="str">
            <v>Serv de diseño arquitectura ing y activ relac</v>
          </cell>
        </row>
        <row r="159">
          <cell r="A159">
            <v>3331</v>
          </cell>
          <cell r="B159" t="str">
            <v>513303331</v>
          </cell>
          <cell r="C159" t="str">
            <v>Servicios de consultoría administrativa</v>
          </cell>
        </row>
        <row r="160">
          <cell r="A160">
            <v>3332</v>
          </cell>
          <cell r="B160" t="str">
            <v>513303332</v>
          </cell>
          <cell r="C160" t="str">
            <v>Serv de procesos técnica y en tecn de la Info</v>
          </cell>
        </row>
        <row r="161">
          <cell r="A161">
            <v>3341</v>
          </cell>
          <cell r="B161" t="str">
            <v>513303341</v>
          </cell>
          <cell r="C161" t="str">
            <v>Servicios de capacitación</v>
          </cell>
        </row>
        <row r="162">
          <cell r="A162">
            <v>3351</v>
          </cell>
          <cell r="B162" t="str">
            <v>513303351</v>
          </cell>
          <cell r="C162" t="str">
            <v>Servicios de investigación científica</v>
          </cell>
        </row>
        <row r="163">
          <cell r="A163">
            <v>3352</v>
          </cell>
          <cell r="B163" t="str">
            <v>513303352</v>
          </cell>
          <cell r="C163" t="str">
            <v>Servicios de investigación de desarrollo</v>
          </cell>
        </row>
        <row r="164">
          <cell r="A164">
            <v>3353</v>
          </cell>
          <cell r="B164" t="str">
            <v>513303353</v>
          </cell>
          <cell r="C164" t="str">
            <v>Servicios estadísticos y geográficos</v>
          </cell>
        </row>
        <row r="165">
          <cell r="A165">
            <v>3361</v>
          </cell>
          <cell r="B165" t="str">
            <v>513303361</v>
          </cell>
          <cell r="C165" t="str">
            <v>Impresiones doc ofic p prestación de Serv pub</v>
          </cell>
        </row>
        <row r="166">
          <cell r="A166">
            <v>3371</v>
          </cell>
          <cell r="B166" t="str">
            <v>513303371</v>
          </cell>
          <cell r="C166" t="str">
            <v>Servicios de protección y seguridad</v>
          </cell>
        </row>
        <row r="167">
          <cell r="A167">
            <v>3381</v>
          </cell>
          <cell r="B167" t="str">
            <v>513303381</v>
          </cell>
          <cell r="C167" t="str">
            <v>Servicios de vigilancia</v>
          </cell>
        </row>
        <row r="168">
          <cell r="A168">
            <v>3391</v>
          </cell>
          <cell r="B168" t="str">
            <v>513303391</v>
          </cell>
          <cell r="C168" t="str">
            <v>Serv profesionales científicos y tec integrales</v>
          </cell>
        </row>
        <row r="169">
          <cell r="A169">
            <v>3392</v>
          </cell>
          <cell r="B169" t="str">
            <v>513303392</v>
          </cell>
          <cell r="C169" t="str">
            <v>Servicios profesionales médicos</v>
          </cell>
        </row>
        <row r="170">
          <cell r="A170">
            <v>3411</v>
          </cell>
          <cell r="B170" t="str">
            <v>513403411</v>
          </cell>
          <cell r="C170" t="str">
            <v>Servicios financieros y bancarios</v>
          </cell>
        </row>
        <row r="171">
          <cell r="A171">
            <v>3412</v>
          </cell>
          <cell r="B171" t="str">
            <v>513403412</v>
          </cell>
          <cell r="C171" t="str">
            <v>Diferencias por variaciones en el tipo de cambio</v>
          </cell>
        </row>
        <row r="172">
          <cell r="A172">
            <v>3421</v>
          </cell>
          <cell r="B172" t="str">
            <v>513403421</v>
          </cell>
          <cell r="C172" t="str">
            <v>Serv de cobranza investig crediticia y similar</v>
          </cell>
        </row>
        <row r="173">
          <cell r="A173">
            <v>3431</v>
          </cell>
          <cell r="B173" t="str">
            <v>513403431</v>
          </cell>
          <cell r="C173" t="str">
            <v>Serv de recaudación traslado y custodia valores</v>
          </cell>
        </row>
        <row r="174">
          <cell r="A174">
            <v>3441</v>
          </cell>
          <cell r="B174" t="str">
            <v>513403441</v>
          </cell>
          <cell r="C174" t="str">
            <v>Seguros de responsabilidad patrimonial y fianzas</v>
          </cell>
        </row>
        <row r="175">
          <cell r="A175">
            <v>3451</v>
          </cell>
          <cell r="B175" t="str">
            <v>513403451</v>
          </cell>
          <cell r="C175" t="str">
            <v>Seguro de bienes patrimoniales</v>
          </cell>
        </row>
        <row r="176">
          <cell r="A176">
            <v>3461</v>
          </cell>
          <cell r="B176" t="str">
            <v>513403461</v>
          </cell>
          <cell r="C176" t="str">
            <v>Almacenaje envase y embalaje</v>
          </cell>
        </row>
        <row r="177">
          <cell r="A177">
            <v>3471</v>
          </cell>
          <cell r="B177" t="str">
            <v>513403471</v>
          </cell>
          <cell r="C177" t="str">
            <v>Fletes y maniobras</v>
          </cell>
        </row>
        <row r="178">
          <cell r="A178">
            <v>3481</v>
          </cell>
          <cell r="B178" t="str">
            <v>513403481</v>
          </cell>
          <cell r="C178" t="str">
            <v>Comisiones por ventas</v>
          </cell>
        </row>
        <row r="179">
          <cell r="A179">
            <v>3491</v>
          </cell>
          <cell r="B179" t="str">
            <v>513403491</v>
          </cell>
          <cell r="C179" t="str">
            <v>Serv financ bancarios y comerciales integrales</v>
          </cell>
        </row>
        <row r="180">
          <cell r="A180">
            <v>3511</v>
          </cell>
          <cell r="B180" t="str">
            <v>513503511</v>
          </cell>
          <cell r="C180" t="str">
            <v>Conservación y mantenimiento de inmuebles</v>
          </cell>
        </row>
        <row r="181">
          <cell r="A181">
            <v>3512</v>
          </cell>
          <cell r="B181" t="str">
            <v>513503512</v>
          </cell>
          <cell r="C181" t="str">
            <v>Adaptación de inmuebles</v>
          </cell>
        </row>
        <row r="182">
          <cell r="A182">
            <v>3521</v>
          </cell>
          <cell r="B182" t="str">
            <v>513503521</v>
          </cell>
          <cell r="C182" t="str">
            <v>Instal Rep y mantto  de Mobil y Eq de admon</v>
          </cell>
        </row>
        <row r="183">
          <cell r="A183">
            <v>3522</v>
          </cell>
          <cell r="B183" t="str">
            <v>513503522</v>
          </cell>
          <cell r="C183" t="str">
            <v>Instal Rep y mantto de Mobil y Eq Educativo</v>
          </cell>
        </row>
        <row r="184">
          <cell r="A184">
            <v>3531</v>
          </cell>
          <cell r="B184" t="str">
            <v>513503531</v>
          </cell>
          <cell r="C184" t="str">
            <v>Instal Rep y mantto de bienes informáticos</v>
          </cell>
        </row>
        <row r="185">
          <cell r="A185">
            <v>3541</v>
          </cell>
          <cell r="B185" t="str">
            <v>513503541</v>
          </cell>
          <cell r="C185" t="str">
            <v>Instal Rep y manttoEq e instrumental med y d</v>
          </cell>
        </row>
        <row r="186">
          <cell r="A186">
            <v>3551</v>
          </cell>
          <cell r="B186" t="str">
            <v>513503551</v>
          </cell>
          <cell r="C186" t="str">
            <v>Mantto y conserv Veh terrestres aéreos mariti</v>
          </cell>
        </row>
        <row r="187">
          <cell r="A187">
            <v>3561</v>
          </cell>
          <cell r="B187" t="str">
            <v>513503561</v>
          </cell>
          <cell r="C187" t="str">
            <v>Rep y mantto de Eq de defensa y Seg</v>
          </cell>
        </row>
        <row r="188">
          <cell r="A188">
            <v>3571</v>
          </cell>
          <cell r="B188" t="str">
            <v>513503571</v>
          </cell>
          <cell r="C188" t="str">
            <v>Instal Rep y mantto de maq otros Eq y herrami</v>
          </cell>
        </row>
        <row r="189">
          <cell r="A189">
            <v>3581</v>
          </cell>
          <cell r="B189" t="str">
            <v>513503581</v>
          </cell>
          <cell r="C189" t="str">
            <v>Servicios de limpieza y manejo de desechos</v>
          </cell>
        </row>
        <row r="190">
          <cell r="A190">
            <v>3591</v>
          </cell>
          <cell r="B190" t="str">
            <v>513503591</v>
          </cell>
          <cell r="C190" t="str">
            <v>Servicios de jardinería y fumigación</v>
          </cell>
        </row>
        <row r="191">
          <cell r="A191">
            <v>3611</v>
          </cell>
          <cell r="B191" t="str">
            <v>513603611</v>
          </cell>
          <cell r="C191" t="str">
            <v>Difusión e Info mensajes activ gubernamentales</v>
          </cell>
        </row>
        <row r="192">
          <cell r="A192">
            <v>3612</v>
          </cell>
          <cell r="B192" t="str">
            <v>513603612</v>
          </cell>
          <cell r="C192" t="str">
            <v>Impresión y elaborac public ofic y de informaci</v>
          </cell>
        </row>
        <row r="193">
          <cell r="A193">
            <v>3613</v>
          </cell>
          <cell r="B193" t="str">
            <v>513603613</v>
          </cell>
          <cell r="C193" t="str">
            <v>Espectáculos culturales</v>
          </cell>
        </row>
        <row r="194">
          <cell r="A194">
            <v>3614</v>
          </cell>
          <cell r="B194" t="str">
            <v>513603614</v>
          </cell>
          <cell r="C194" t="str">
            <v>Ins y pubpropias operdependy entque no formen</v>
          </cell>
        </row>
        <row r="195">
          <cell r="A195">
            <v>3621</v>
          </cell>
          <cell r="B195" t="str">
            <v>513603621</v>
          </cell>
          <cell r="C195" t="str">
            <v>Promoción para la venta de bienes o servicios</v>
          </cell>
        </row>
        <row r="196">
          <cell r="A196">
            <v>3631</v>
          </cell>
          <cell r="B196" t="str">
            <v>513603631</v>
          </cell>
          <cell r="C196" t="str">
            <v>Serv de creatividad preproducción y producción d</v>
          </cell>
        </row>
        <row r="197">
          <cell r="A197">
            <v>3641</v>
          </cell>
          <cell r="B197" t="str">
            <v>513603641</v>
          </cell>
          <cell r="C197" t="str">
            <v>Servicios de revelado de fotografías</v>
          </cell>
        </row>
        <row r="198">
          <cell r="A198">
            <v>3651</v>
          </cell>
          <cell r="B198" t="str">
            <v>513603651</v>
          </cell>
          <cell r="C198" t="str">
            <v>Serv de la industria fílmica sonido y del video</v>
          </cell>
        </row>
        <row r="199">
          <cell r="A199">
            <v>3661</v>
          </cell>
          <cell r="B199" t="str">
            <v>513603661</v>
          </cell>
          <cell r="C199" t="str">
            <v>Servicio de creación y difusión contenido exclusiv</v>
          </cell>
        </row>
        <row r="200">
          <cell r="A200">
            <v>3691</v>
          </cell>
          <cell r="B200" t="str">
            <v>513603691</v>
          </cell>
          <cell r="C200" t="str">
            <v>Otros servicios de información</v>
          </cell>
        </row>
        <row r="201">
          <cell r="A201">
            <v>3711</v>
          </cell>
          <cell r="B201" t="str">
            <v>513703711</v>
          </cell>
          <cell r="C201" t="str">
            <v>Pasajes aéreos nac p  Serv pub en comisiones</v>
          </cell>
        </row>
        <row r="202">
          <cell r="A202">
            <v>3712</v>
          </cell>
          <cell r="B202" t="str">
            <v>513703712</v>
          </cell>
          <cell r="C202" t="str">
            <v>Pasajes aéreos internac p  Serv pub en comision</v>
          </cell>
        </row>
        <row r="203">
          <cell r="A203">
            <v>3721</v>
          </cell>
          <cell r="B203" t="str">
            <v>513703721</v>
          </cell>
          <cell r="C203" t="str">
            <v>Pasajes terr nac p  Serv pub en comisiones</v>
          </cell>
        </row>
        <row r="204">
          <cell r="A204">
            <v>3722</v>
          </cell>
          <cell r="B204" t="str">
            <v>513703722</v>
          </cell>
          <cell r="C204" t="str">
            <v>Pasajes terr internac p  Serv pub en comision</v>
          </cell>
        </row>
        <row r="205">
          <cell r="A205">
            <v>3731</v>
          </cell>
          <cell r="B205" t="str">
            <v>513703731</v>
          </cell>
          <cell r="C205" t="str">
            <v>Pasajes marit lac y fluv Nac p SPen comisio</v>
          </cell>
        </row>
        <row r="206">
          <cell r="A206">
            <v>3732</v>
          </cell>
          <cell r="B206" t="str">
            <v>513703732</v>
          </cell>
          <cell r="C206" t="str">
            <v>Pasajes marit lac y fluv Internac p SP comi</v>
          </cell>
        </row>
        <row r="207">
          <cell r="A207">
            <v>3741</v>
          </cell>
          <cell r="B207" t="str">
            <v>513703741</v>
          </cell>
          <cell r="C207" t="str">
            <v>Transporte en vehículos especializados</v>
          </cell>
        </row>
        <row r="208">
          <cell r="A208">
            <v>3751</v>
          </cell>
          <cell r="B208" t="str">
            <v>513703751</v>
          </cell>
          <cell r="C208" t="str">
            <v>Viáticos nac p Serv pub Desemp funciones ofic</v>
          </cell>
        </row>
        <row r="209">
          <cell r="A209">
            <v>3761</v>
          </cell>
          <cell r="B209" t="str">
            <v>513703761</v>
          </cell>
          <cell r="C209" t="str">
            <v>Viáticos en extranjero p Serv pub funciones ofic</v>
          </cell>
        </row>
        <row r="210">
          <cell r="A210">
            <v>3771</v>
          </cell>
          <cell r="B210" t="str">
            <v>513703771</v>
          </cell>
          <cell r="C210" t="str">
            <v>Gastos de instalación y traslado de menaje</v>
          </cell>
        </row>
        <row r="211">
          <cell r="A211">
            <v>3781</v>
          </cell>
          <cell r="B211" t="str">
            <v>513703781</v>
          </cell>
          <cell r="C211" t="str">
            <v>Servicios integrales de traslado y viáticos</v>
          </cell>
        </row>
        <row r="212">
          <cell r="A212">
            <v>3791</v>
          </cell>
          <cell r="B212" t="str">
            <v>513703791</v>
          </cell>
          <cell r="C212" t="str">
            <v>Otros servicios de traslado y hospedaje</v>
          </cell>
        </row>
        <row r="213">
          <cell r="A213">
            <v>3811</v>
          </cell>
          <cell r="B213" t="str">
            <v>513803811</v>
          </cell>
          <cell r="C213" t="str">
            <v>Gastos de ceremonial del H Ayuntamiento</v>
          </cell>
        </row>
        <row r="214">
          <cell r="A214">
            <v>3812</v>
          </cell>
          <cell r="B214" t="str">
            <v>513803812</v>
          </cell>
          <cell r="C214" t="str">
            <v>Gastos de ceremonial de titulares de depend y ent</v>
          </cell>
        </row>
        <row r="215">
          <cell r="A215">
            <v>3821</v>
          </cell>
          <cell r="B215" t="str">
            <v>513803821</v>
          </cell>
          <cell r="C215" t="str">
            <v>Gastos de orden social y cultural</v>
          </cell>
        </row>
        <row r="216">
          <cell r="A216">
            <v>3831</v>
          </cell>
          <cell r="B216" t="str">
            <v>513803831</v>
          </cell>
          <cell r="C216" t="str">
            <v>Congresos y convenciones</v>
          </cell>
        </row>
        <row r="217">
          <cell r="A217">
            <v>3832</v>
          </cell>
          <cell r="B217" t="str">
            <v>513803832</v>
          </cell>
          <cell r="C217" t="str">
            <v>Eventos</v>
          </cell>
        </row>
        <row r="218">
          <cell r="A218">
            <v>3841</v>
          </cell>
          <cell r="B218" t="str">
            <v>513803841</v>
          </cell>
          <cell r="C218" t="str">
            <v>Exposiciones</v>
          </cell>
        </row>
        <row r="219">
          <cell r="A219">
            <v>3851</v>
          </cell>
          <cell r="B219" t="str">
            <v>513803851</v>
          </cell>
          <cell r="C219" t="str">
            <v>Gastos inherentes a la investidura del H Ayuntamie</v>
          </cell>
        </row>
        <row r="220">
          <cell r="A220">
            <v>3852</v>
          </cell>
          <cell r="B220" t="str">
            <v>513803852</v>
          </cell>
          <cell r="C220" t="str">
            <v>Gastos ofic Serv pub superiores y mandos medios</v>
          </cell>
        </row>
        <row r="221">
          <cell r="A221">
            <v>3853</v>
          </cell>
          <cell r="B221" t="str">
            <v>513803853</v>
          </cell>
          <cell r="C221" t="str">
            <v>Gastos de representación</v>
          </cell>
        </row>
        <row r="222">
          <cell r="A222">
            <v>3854</v>
          </cell>
          <cell r="B222" t="str">
            <v>513803854</v>
          </cell>
          <cell r="C222" t="str">
            <v>Gastos de seguridad pública</v>
          </cell>
        </row>
        <row r="223">
          <cell r="A223">
            <v>3911</v>
          </cell>
          <cell r="B223" t="str">
            <v>513903911</v>
          </cell>
          <cell r="C223" t="str">
            <v>Servicios funerarios y de cementerios</v>
          </cell>
        </row>
        <row r="224">
          <cell r="A224">
            <v>3921</v>
          </cell>
          <cell r="B224" t="str">
            <v>513903921</v>
          </cell>
          <cell r="C224" t="str">
            <v>Otros impuestos y derechos</v>
          </cell>
        </row>
        <row r="225">
          <cell r="A225">
            <v>3922</v>
          </cell>
          <cell r="B225" t="str">
            <v>513903922</v>
          </cell>
          <cell r="C225" t="str">
            <v>Impuestos y derechos de exportación</v>
          </cell>
        </row>
        <row r="226">
          <cell r="A226">
            <v>3931</v>
          </cell>
          <cell r="B226" t="str">
            <v>513903931</v>
          </cell>
          <cell r="C226" t="str">
            <v>Impuestos y derechos de importación</v>
          </cell>
        </row>
        <row r="227">
          <cell r="A227">
            <v>3941</v>
          </cell>
          <cell r="B227" t="str">
            <v>513903941</v>
          </cell>
          <cell r="C227" t="str">
            <v>Sentencias y resoluciones judiciales</v>
          </cell>
        </row>
        <row r="228">
          <cell r="A228">
            <v>3951</v>
          </cell>
          <cell r="B228" t="str">
            <v>513903951</v>
          </cell>
          <cell r="C228" t="str">
            <v>Penas multas accesorios y actualizaciones</v>
          </cell>
        </row>
        <row r="229">
          <cell r="A229">
            <v>3961</v>
          </cell>
          <cell r="B229" t="str">
            <v>513903961</v>
          </cell>
          <cell r="C229" t="str">
            <v>Otros gastos por responsabilidades</v>
          </cell>
        </row>
        <row r="230">
          <cell r="A230">
            <v>3981</v>
          </cell>
          <cell r="B230" t="str">
            <v>513903981</v>
          </cell>
          <cell r="C230" t="str">
            <v>Impuesto sobre nóminas</v>
          </cell>
        </row>
        <row r="231">
          <cell r="A231">
            <v>3982</v>
          </cell>
          <cell r="B231" t="str">
            <v>513903982</v>
          </cell>
          <cell r="C231" t="str">
            <v>Otros impuestos</v>
          </cell>
        </row>
        <row r="232">
          <cell r="A232">
            <v>3991</v>
          </cell>
          <cell r="B232" t="str">
            <v>513903991</v>
          </cell>
          <cell r="C232" t="str">
            <v>Deficiente Alumbrado Publico</v>
          </cell>
        </row>
        <row r="233">
          <cell r="A233">
            <v>3992</v>
          </cell>
          <cell r="B233" t="str">
            <v>513903992</v>
          </cell>
          <cell r="C233" t="str">
            <v>Feria Municipal</v>
          </cell>
        </row>
        <row r="234">
          <cell r="A234">
            <v>3993</v>
          </cell>
          <cell r="B234" t="str">
            <v>513903993</v>
          </cell>
          <cell r="C234" t="str">
            <v>Gastos de transición</v>
          </cell>
        </row>
        <row r="235">
          <cell r="A235">
            <v>3994</v>
          </cell>
          <cell r="B235" t="str">
            <v>513903994</v>
          </cell>
          <cell r="C235" t="str">
            <v>Ferias y festivales</v>
          </cell>
        </row>
        <row r="236">
          <cell r="A236">
            <v>4151</v>
          </cell>
          <cell r="B236" t="str">
            <v>521204151</v>
          </cell>
          <cell r="C236" t="str">
            <v>Transferencias para servicios personales</v>
          </cell>
        </row>
        <row r="237">
          <cell r="A237">
            <v>4152</v>
          </cell>
          <cell r="B237" t="str">
            <v>521204152</v>
          </cell>
          <cell r="C237" t="str">
            <v>Transferencias para materiales y suministros</v>
          </cell>
        </row>
        <row r="238">
          <cell r="A238">
            <v>4153</v>
          </cell>
          <cell r="B238" t="str">
            <v>521204153</v>
          </cell>
          <cell r="C238" t="str">
            <v>Transferencias para servicios básicos</v>
          </cell>
        </row>
        <row r="239">
          <cell r="A239">
            <v>4154</v>
          </cell>
          <cell r="B239" t="str">
            <v>521204154</v>
          </cell>
          <cell r="C239" t="str">
            <v>Transf asignaciones subsidios y otras ayudas</v>
          </cell>
        </row>
        <row r="240">
          <cell r="A240">
            <v>4155</v>
          </cell>
          <cell r="B240" t="str">
            <v>521204155</v>
          </cell>
          <cell r="C240" t="str">
            <v>Transf p bienes muebles inmuebles e intangibles</v>
          </cell>
        </row>
        <row r="241">
          <cell r="A241">
            <v>4156</v>
          </cell>
          <cell r="B241" t="str">
            <v>521204156</v>
          </cell>
          <cell r="C241" t="str">
            <v>Transferencias para inversión pública</v>
          </cell>
        </row>
        <row r="242">
          <cell r="A242">
            <v>4157</v>
          </cell>
          <cell r="B242" t="str">
            <v>521204157</v>
          </cell>
          <cell r="C242" t="str">
            <v>Transf p  Inver financieras y otras provisiones</v>
          </cell>
        </row>
        <row r="243">
          <cell r="A243">
            <v>4158</v>
          </cell>
          <cell r="B243" t="str">
            <v>521204158</v>
          </cell>
          <cell r="C243" t="str">
            <v>Transferencias para participaciones y aportaciones</v>
          </cell>
        </row>
        <row r="244">
          <cell r="A244">
            <v>4159</v>
          </cell>
          <cell r="B244" t="str">
            <v>521204159</v>
          </cell>
          <cell r="C244" t="str">
            <v>Transferencias para deuda pública</v>
          </cell>
        </row>
        <row r="245">
          <cell r="A245">
            <v>4211</v>
          </cell>
          <cell r="B245" t="str">
            <v>522104211</v>
          </cell>
          <cell r="C245" t="str">
            <v>Tranferencias otorgadas DIF Municipal</v>
          </cell>
        </row>
        <row r="246">
          <cell r="A246">
            <v>4212</v>
          </cell>
          <cell r="B246" t="str">
            <v>522104212</v>
          </cell>
          <cell r="C246" t="str">
            <v>Transferencias, subsidio casa de la cultura</v>
          </cell>
        </row>
        <row r="247">
          <cell r="A247">
            <v>4231</v>
          </cell>
          <cell r="B247" t="str">
            <v>522104231</v>
          </cell>
          <cell r="C247" t="str">
            <v>Transferencias para servicios personales</v>
          </cell>
        </row>
        <row r="248">
          <cell r="A248">
            <v>4232</v>
          </cell>
          <cell r="B248" t="str">
            <v>522104232</v>
          </cell>
          <cell r="C248" t="str">
            <v>Transferencias para materiales y suministros</v>
          </cell>
        </row>
        <row r="249">
          <cell r="A249">
            <v>4233</v>
          </cell>
          <cell r="B249" t="str">
            <v>522104233</v>
          </cell>
          <cell r="C249" t="str">
            <v>Transferencias para servicios básicos</v>
          </cell>
        </row>
        <row r="250">
          <cell r="A250">
            <v>4234</v>
          </cell>
          <cell r="B250" t="str">
            <v>522104234</v>
          </cell>
          <cell r="C250" t="str">
            <v>Transf asignaciones subsidios y otras ayudas</v>
          </cell>
        </row>
        <row r="251">
          <cell r="A251">
            <v>4235</v>
          </cell>
          <cell r="B251" t="str">
            <v>522104235</v>
          </cell>
          <cell r="C251" t="str">
            <v>Transf p  bienes muebles inmuebles e intangibles</v>
          </cell>
        </row>
        <row r="252">
          <cell r="A252">
            <v>4236</v>
          </cell>
          <cell r="B252" t="str">
            <v>522104236</v>
          </cell>
          <cell r="C252" t="str">
            <v>Transferncias para inversión pública</v>
          </cell>
        </row>
        <row r="253">
          <cell r="A253">
            <v>4237</v>
          </cell>
          <cell r="B253" t="str">
            <v>522104237</v>
          </cell>
          <cell r="C253" t="str">
            <v>Transf p  Inver financieras y otras provisiones</v>
          </cell>
        </row>
        <row r="254">
          <cell r="A254">
            <v>4238</v>
          </cell>
          <cell r="B254" t="str">
            <v>522104238</v>
          </cell>
          <cell r="C254" t="str">
            <v>Transferencias para participaciones y aportaciones</v>
          </cell>
        </row>
        <row r="255">
          <cell r="A255">
            <v>4239</v>
          </cell>
          <cell r="B255" t="str">
            <v>522104239</v>
          </cell>
          <cell r="C255" t="str">
            <v>Transferencias para deuda pública</v>
          </cell>
        </row>
        <row r="256">
          <cell r="A256">
            <v>4311</v>
          </cell>
          <cell r="B256" t="str">
            <v>523104311</v>
          </cell>
          <cell r="C256" t="str">
            <v>Subsidios a la producción</v>
          </cell>
        </row>
        <row r="257">
          <cell r="A257">
            <v>4321</v>
          </cell>
          <cell r="B257" t="str">
            <v>523104321</v>
          </cell>
          <cell r="C257" t="str">
            <v>Subsidios a la distribución</v>
          </cell>
        </row>
        <row r="258">
          <cell r="A258">
            <v>4331</v>
          </cell>
          <cell r="B258" t="str">
            <v>523104331</v>
          </cell>
          <cell r="C258" t="str">
            <v>Subsidios para inversión</v>
          </cell>
        </row>
        <row r="259">
          <cell r="A259">
            <v>4341</v>
          </cell>
          <cell r="B259" t="str">
            <v>523104341</v>
          </cell>
          <cell r="C259" t="str">
            <v>Subsidios a la prestación de servicios públicos</v>
          </cell>
        </row>
        <row r="260">
          <cell r="A260">
            <v>4342</v>
          </cell>
          <cell r="B260" t="str">
            <v>523104342</v>
          </cell>
          <cell r="C260" t="str">
            <v>Subsidios a fideicomisos privados y estatales</v>
          </cell>
        </row>
        <row r="261">
          <cell r="A261">
            <v>4351</v>
          </cell>
          <cell r="B261" t="str">
            <v>523104351</v>
          </cell>
          <cell r="C261" t="str">
            <v>Subsidios p  cubrir diferenciales de tasas de inte</v>
          </cell>
        </row>
        <row r="262">
          <cell r="A262">
            <v>4361</v>
          </cell>
          <cell r="B262" t="str">
            <v>523104361</v>
          </cell>
          <cell r="C262" t="str">
            <v>Subsidios p la adquisición de vivienda de intsoc</v>
          </cell>
        </row>
        <row r="263">
          <cell r="A263">
            <v>4371</v>
          </cell>
          <cell r="B263" t="str">
            <v>523104371</v>
          </cell>
          <cell r="C263" t="str">
            <v>Subsidios al consumo</v>
          </cell>
        </row>
        <row r="264">
          <cell r="A264">
            <v>4391</v>
          </cell>
          <cell r="B264" t="str">
            <v>523104391</v>
          </cell>
          <cell r="C264" t="str">
            <v>Otros subsidios</v>
          </cell>
        </row>
        <row r="265">
          <cell r="A265">
            <v>4411</v>
          </cell>
          <cell r="B265" t="str">
            <v>524104411</v>
          </cell>
          <cell r="C265" t="str">
            <v>Gastos relac con activ culturales deport y ayu</v>
          </cell>
        </row>
        <row r="266">
          <cell r="A266">
            <v>4412</v>
          </cell>
          <cell r="B266" t="str">
            <v>524104412</v>
          </cell>
          <cell r="C266" t="str">
            <v>Funerales y pagas de defunción</v>
          </cell>
        </row>
        <row r="267">
          <cell r="A267">
            <v>4413</v>
          </cell>
          <cell r="B267" t="str">
            <v>524104413</v>
          </cell>
          <cell r="C267" t="str">
            <v>Premios recompensas pensiones de gracia y pensió</v>
          </cell>
        </row>
        <row r="268">
          <cell r="A268">
            <v>4414</v>
          </cell>
          <cell r="B268" t="str">
            <v>524104414</v>
          </cell>
          <cell r="C268" t="str">
            <v>Premios estímulos recompensas y seguros a deport</v>
          </cell>
        </row>
        <row r="269">
          <cell r="A269">
            <v>4415</v>
          </cell>
          <cell r="B269" t="str">
            <v>524104415</v>
          </cell>
          <cell r="C269" t="str">
            <v>Ayudas y apoyos</v>
          </cell>
        </row>
        <row r="270">
          <cell r="A270">
            <v>4416</v>
          </cell>
          <cell r="B270" t="str">
            <v>524104416</v>
          </cell>
          <cell r="C270" t="str">
            <v>Ayudas y apoyos para adultos mayores</v>
          </cell>
        </row>
        <row r="271">
          <cell r="A271">
            <v>4417</v>
          </cell>
          <cell r="B271" t="str">
            <v>524104417</v>
          </cell>
          <cell r="C271" t="str">
            <v>Ayudas y Apoyos a Microempresas</v>
          </cell>
        </row>
        <row r="272">
          <cell r="A272">
            <v>4418</v>
          </cell>
          <cell r="B272" t="str">
            <v>524104418</v>
          </cell>
          <cell r="C272" t="str">
            <v>Ayudas y apoyos a madres solteras</v>
          </cell>
        </row>
        <row r="273">
          <cell r="A273">
            <v>4419</v>
          </cell>
          <cell r="B273" t="str">
            <v>524104419</v>
          </cell>
          <cell r="C273" t="str">
            <v>Ayudas y apoyos para personas con capacidades dife</v>
          </cell>
        </row>
        <row r="274">
          <cell r="A274">
            <v>4421</v>
          </cell>
          <cell r="B274" t="str">
            <v>524204421</v>
          </cell>
          <cell r="C274" t="str">
            <v>Becas</v>
          </cell>
        </row>
        <row r="275">
          <cell r="A275">
            <v>4422</v>
          </cell>
          <cell r="B275" t="str">
            <v>524204422</v>
          </cell>
          <cell r="C275" t="str">
            <v>Despensas</v>
          </cell>
        </row>
        <row r="276">
          <cell r="A276">
            <v>4423</v>
          </cell>
          <cell r="B276" t="str">
            <v>524204423</v>
          </cell>
          <cell r="C276" t="str">
            <v>Ayuda para programas capacitacion (resespu12)</v>
          </cell>
        </row>
        <row r="277">
          <cell r="A277">
            <v>4424</v>
          </cell>
          <cell r="B277" t="str">
            <v>524204424</v>
          </cell>
          <cell r="C277" t="str">
            <v>Astimulos a contribuyentes</v>
          </cell>
        </row>
        <row r="278">
          <cell r="A278">
            <v>4425</v>
          </cell>
          <cell r="B278" t="str">
            <v>524204425</v>
          </cell>
          <cell r="C278" t="str">
            <v>Apoyo a la educación</v>
          </cell>
        </row>
        <row r="279">
          <cell r="A279">
            <v>4431</v>
          </cell>
          <cell r="B279" t="str">
            <v>524304431</v>
          </cell>
          <cell r="C279" t="str">
            <v>Ayudas sociales a instituciones de enseñanza</v>
          </cell>
        </row>
        <row r="280">
          <cell r="A280">
            <v>4432</v>
          </cell>
          <cell r="B280" t="str">
            <v>524304432</v>
          </cell>
          <cell r="C280" t="str">
            <v>Ayuda con mobiliario, equipo y mat para escuelas</v>
          </cell>
        </row>
        <row r="281">
          <cell r="A281">
            <v>4441</v>
          </cell>
          <cell r="B281" t="str">
            <v>524304441</v>
          </cell>
          <cell r="C281" t="str">
            <v>Ayudas sociales a activ científicas o académicas</v>
          </cell>
        </row>
        <row r="282">
          <cell r="A282">
            <v>4451</v>
          </cell>
          <cell r="B282" t="str">
            <v>524304451</v>
          </cell>
          <cell r="C282" t="str">
            <v>Donativos a instituciones sin fines de lucro</v>
          </cell>
        </row>
        <row r="283">
          <cell r="A283">
            <v>4452</v>
          </cell>
          <cell r="B283" t="str">
            <v>524304452</v>
          </cell>
          <cell r="C283" t="str">
            <v>Ayuda social a instituciones de salud</v>
          </cell>
        </row>
        <row r="284">
          <cell r="A284">
            <v>4453</v>
          </cell>
          <cell r="B284" t="str">
            <v>524304453</v>
          </cell>
          <cell r="C284" t="str">
            <v>Ayuda social inst benef albergue de jesus de nazar</v>
          </cell>
        </row>
        <row r="285">
          <cell r="A285">
            <v>4454</v>
          </cell>
          <cell r="B285" t="str">
            <v>524304454</v>
          </cell>
          <cell r="C285" t="str">
            <v>Ayudas sociales a agrupaciones</v>
          </cell>
        </row>
        <row r="286">
          <cell r="A286">
            <v>4455</v>
          </cell>
          <cell r="B286" t="str">
            <v>524304455</v>
          </cell>
          <cell r="C286" t="str">
            <v>Ayuda social inst benef casa hogar la divina provi</v>
          </cell>
        </row>
        <row r="287">
          <cell r="A287">
            <v>4456</v>
          </cell>
          <cell r="B287" t="str">
            <v>524304456</v>
          </cell>
          <cell r="C287" t="str">
            <v>Ayuda asoc diabetes</v>
          </cell>
        </row>
        <row r="288">
          <cell r="A288">
            <v>4457</v>
          </cell>
          <cell r="B288" t="str">
            <v>524304457</v>
          </cell>
          <cell r="C288" t="str">
            <v>Ayuda social inst benef bomberos</v>
          </cell>
        </row>
        <row r="289">
          <cell r="A289">
            <v>4458</v>
          </cell>
          <cell r="B289" t="str">
            <v>524304458</v>
          </cell>
          <cell r="C289" t="str">
            <v>Ayuda social centros cassa</v>
          </cell>
        </row>
        <row r="290">
          <cell r="A290">
            <v>4459</v>
          </cell>
          <cell r="B290" t="str">
            <v>524304459</v>
          </cell>
          <cell r="C290" t="str">
            <v>Ayuda social inst benef voluntarias vicentinas</v>
          </cell>
        </row>
        <row r="291">
          <cell r="A291">
            <v>4461</v>
          </cell>
          <cell r="B291" t="str">
            <v>524304461</v>
          </cell>
          <cell r="C291" t="str">
            <v>Ayudas sociales a cooperativas</v>
          </cell>
        </row>
        <row r="292">
          <cell r="A292">
            <v>4471</v>
          </cell>
          <cell r="B292" t="str">
            <v>524304471</v>
          </cell>
          <cell r="C292" t="str">
            <v>Ayudas sociales a entidades de interés público</v>
          </cell>
        </row>
        <row r="293">
          <cell r="A293">
            <v>4481</v>
          </cell>
          <cell r="B293" t="str">
            <v>524404481</v>
          </cell>
          <cell r="C293" t="str">
            <v>Ayudas por desastres naturales y otros siniestros</v>
          </cell>
        </row>
        <row r="294">
          <cell r="A294">
            <v>4511</v>
          </cell>
          <cell r="B294" t="str">
            <v>525104511</v>
          </cell>
          <cell r="C294" t="str">
            <v>Pensiones</v>
          </cell>
        </row>
        <row r="295">
          <cell r="A295">
            <v>4521</v>
          </cell>
          <cell r="B295" t="str">
            <v>525204521</v>
          </cell>
          <cell r="C295" t="str">
            <v>Jubilaciones</v>
          </cell>
        </row>
        <row r="296">
          <cell r="A296">
            <v>4641</v>
          </cell>
          <cell r="B296" t="str">
            <v>526204641</v>
          </cell>
          <cell r="C296" t="str">
            <v>Transf a fideicom pub ent paraest no empresar</v>
          </cell>
        </row>
        <row r="297">
          <cell r="A297">
            <v>4841</v>
          </cell>
          <cell r="B297" t="str">
            <v>528404841</v>
          </cell>
          <cell r="C297" t="str">
            <v>Donativos a fideicomisos estatales</v>
          </cell>
        </row>
        <row r="298">
          <cell r="A298">
            <v>4931</v>
          </cell>
          <cell r="B298" t="str">
            <v>529204931</v>
          </cell>
          <cell r="C298" t="str">
            <v>Aportacion programa de apoyo a microempresas</v>
          </cell>
        </row>
        <row r="299">
          <cell r="A299">
            <v>4932</v>
          </cell>
          <cell r="B299" t="str">
            <v>529204932</v>
          </cell>
          <cell r="C299" t="str">
            <v>Aportaciones programa mas</v>
          </cell>
        </row>
        <row r="300">
          <cell r="A300">
            <v>4933</v>
          </cell>
          <cell r="B300" t="str">
            <v>529204933</v>
          </cell>
          <cell r="C300" t="str">
            <v>Aportación programa pinta tu muro</v>
          </cell>
        </row>
        <row r="301">
          <cell r="A301">
            <v>4934</v>
          </cell>
          <cell r="B301" t="str">
            <v>529204934</v>
          </cell>
          <cell r="C301" t="str">
            <v>Transferencias para el sector privado externo</v>
          </cell>
        </row>
        <row r="302">
          <cell r="A302">
            <v>5111</v>
          </cell>
          <cell r="B302" t="str">
            <v>124115111</v>
          </cell>
          <cell r="C302" t="str">
            <v>Muebles de oficina y estantería</v>
          </cell>
        </row>
        <row r="303">
          <cell r="A303">
            <v>5121</v>
          </cell>
          <cell r="B303" t="str">
            <v>124125121</v>
          </cell>
          <cell r="C303" t="str">
            <v>Muebles excepto de oficina y estantería</v>
          </cell>
        </row>
        <row r="304">
          <cell r="A304">
            <v>5131</v>
          </cell>
          <cell r="B304" t="str">
            <v>124715131</v>
          </cell>
          <cell r="C304" t="str">
            <v>Libros revistas y otros elementos coleccionables</v>
          </cell>
        </row>
        <row r="305">
          <cell r="A305">
            <v>5132</v>
          </cell>
          <cell r="B305" t="str">
            <v>124715132</v>
          </cell>
          <cell r="C305" t="str">
            <v>Bienes muebles inalienables e imprescriptibles</v>
          </cell>
        </row>
        <row r="306">
          <cell r="A306">
            <v>5133</v>
          </cell>
          <cell r="B306" t="str">
            <v>124715133</v>
          </cell>
          <cell r="C306" t="str">
            <v>Otros bienes artísticos culturales y científicos</v>
          </cell>
        </row>
        <row r="307">
          <cell r="A307">
            <v>5141</v>
          </cell>
          <cell r="B307" t="str">
            <v>124725141</v>
          </cell>
          <cell r="C307" t="str">
            <v>Objetos valiosos</v>
          </cell>
        </row>
        <row r="308">
          <cell r="A308">
            <v>5151</v>
          </cell>
          <cell r="B308" t="str">
            <v>124135151</v>
          </cell>
          <cell r="C308" t="str">
            <v>Computadoras y equipo periférico</v>
          </cell>
        </row>
        <row r="309">
          <cell r="A309">
            <v>5152</v>
          </cell>
          <cell r="B309" t="str">
            <v>124135152</v>
          </cell>
          <cell r="C309" t="str">
            <v>Medios magnéticos y ópticos</v>
          </cell>
        </row>
        <row r="310">
          <cell r="A310">
            <v>5191</v>
          </cell>
          <cell r="B310" t="str">
            <v>124195191</v>
          </cell>
          <cell r="C310" t="str">
            <v>Otros mobiliarios y equipos de administración</v>
          </cell>
        </row>
        <row r="311">
          <cell r="A311">
            <v>5192</v>
          </cell>
          <cell r="B311" t="str">
            <v>124195192</v>
          </cell>
          <cell r="C311" t="str">
            <v>Mobiliario y equipo para comercio y servicios</v>
          </cell>
        </row>
        <row r="312">
          <cell r="A312">
            <v>5211</v>
          </cell>
          <cell r="B312" t="str">
            <v>124215211</v>
          </cell>
          <cell r="C312" t="str">
            <v>Equipo de audio y de video</v>
          </cell>
        </row>
        <row r="313">
          <cell r="A313">
            <v>5221</v>
          </cell>
          <cell r="B313" t="str">
            <v>124225221</v>
          </cell>
          <cell r="C313" t="str">
            <v>Aparatos deportivos</v>
          </cell>
        </row>
        <row r="314">
          <cell r="A314">
            <v>5231</v>
          </cell>
          <cell r="B314" t="str">
            <v>124235231</v>
          </cell>
          <cell r="C314" t="str">
            <v>Camaras fotograficas y de video</v>
          </cell>
        </row>
        <row r="315">
          <cell r="A315">
            <v>5291</v>
          </cell>
          <cell r="B315" t="str">
            <v>124295291</v>
          </cell>
          <cell r="C315" t="str">
            <v>Otro mobiliario y equipo educacional y recreativo</v>
          </cell>
        </row>
        <row r="316">
          <cell r="A316">
            <v>5311</v>
          </cell>
          <cell r="B316" t="str">
            <v>124315311</v>
          </cell>
          <cell r="C316" t="str">
            <v>Equipo para uso médico dental y para laboratorio</v>
          </cell>
        </row>
        <row r="317">
          <cell r="A317">
            <v>5321</v>
          </cell>
          <cell r="B317" t="str">
            <v>124325321</v>
          </cell>
          <cell r="C317" t="str">
            <v>Instrumentos médicos</v>
          </cell>
        </row>
        <row r="318">
          <cell r="A318">
            <v>5322</v>
          </cell>
          <cell r="B318" t="str">
            <v>124325322</v>
          </cell>
          <cell r="C318" t="str">
            <v>Instrumentos de laboratorio</v>
          </cell>
        </row>
        <row r="319">
          <cell r="A319">
            <v>5411</v>
          </cell>
          <cell r="B319" t="str">
            <v>124415411</v>
          </cell>
          <cell r="C319" t="str">
            <v>Automóviles y camiones</v>
          </cell>
        </row>
        <row r="320">
          <cell r="A320">
            <v>5421</v>
          </cell>
          <cell r="B320" t="str">
            <v>124425421</v>
          </cell>
          <cell r="C320" t="str">
            <v>Carrocerías y remolques</v>
          </cell>
        </row>
        <row r="321">
          <cell r="A321">
            <v>5431</v>
          </cell>
          <cell r="B321" t="str">
            <v>124435431</v>
          </cell>
          <cell r="C321" t="str">
            <v>Equipo aeroespacial</v>
          </cell>
        </row>
        <row r="322">
          <cell r="A322">
            <v>5441</v>
          </cell>
          <cell r="B322" t="str">
            <v>124445441</v>
          </cell>
          <cell r="C322" t="str">
            <v>Equipo ferroviario</v>
          </cell>
        </row>
        <row r="323">
          <cell r="A323">
            <v>5451</v>
          </cell>
          <cell r="B323" t="str">
            <v>124455451</v>
          </cell>
          <cell r="C323" t="str">
            <v>Embarcaciones</v>
          </cell>
        </row>
        <row r="324">
          <cell r="A324">
            <v>5491</v>
          </cell>
          <cell r="B324" t="str">
            <v>124495491</v>
          </cell>
          <cell r="C324" t="str">
            <v>Otro equipo de transporte</v>
          </cell>
        </row>
        <row r="325">
          <cell r="A325">
            <v>5511</v>
          </cell>
          <cell r="B325" t="str">
            <v>124505511</v>
          </cell>
          <cell r="C325" t="str">
            <v>Equipo de defensa y de seguridad</v>
          </cell>
        </row>
        <row r="326">
          <cell r="A326">
            <v>5611</v>
          </cell>
          <cell r="B326" t="str">
            <v>124615611</v>
          </cell>
          <cell r="C326" t="str">
            <v>Maquinaria y equipo agropecuario</v>
          </cell>
        </row>
        <row r="327">
          <cell r="A327">
            <v>5621</v>
          </cell>
          <cell r="B327" t="str">
            <v>124625621</v>
          </cell>
          <cell r="C327" t="str">
            <v>Maquinaria y equipo industrial</v>
          </cell>
        </row>
        <row r="328">
          <cell r="A328">
            <v>5631</v>
          </cell>
          <cell r="B328" t="str">
            <v>124635631</v>
          </cell>
          <cell r="C328" t="str">
            <v>Maquinaria y equipo de construccion</v>
          </cell>
        </row>
        <row r="329">
          <cell r="A329">
            <v>5641</v>
          </cell>
          <cell r="B329" t="str">
            <v>124645641</v>
          </cell>
          <cell r="C329" t="str">
            <v>Sistemas de aire acondicionado calefacción y refr</v>
          </cell>
        </row>
        <row r="330">
          <cell r="A330">
            <v>5651</v>
          </cell>
          <cell r="B330" t="str">
            <v>124655651</v>
          </cell>
          <cell r="C330" t="str">
            <v>Equipo de comunicación y telecomunicacion</v>
          </cell>
        </row>
        <row r="331">
          <cell r="A331">
            <v>5661</v>
          </cell>
          <cell r="B331" t="str">
            <v>124665661</v>
          </cell>
          <cell r="C331" t="str">
            <v>Accesorios de iluminación</v>
          </cell>
        </row>
        <row r="332">
          <cell r="A332">
            <v>5662</v>
          </cell>
          <cell r="B332" t="str">
            <v>124665662</v>
          </cell>
          <cell r="C332" t="str">
            <v>Aparatos eléctricos de uso doméstico</v>
          </cell>
        </row>
        <row r="333">
          <cell r="A333">
            <v>5663</v>
          </cell>
          <cell r="B333" t="str">
            <v>124665663</v>
          </cell>
          <cell r="C333" t="str">
            <v>Eq de generación y distrib de energía eléctrica</v>
          </cell>
        </row>
        <row r="334">
          <cell r="A334">
            <v>5671</v>
          </cell>
          <cell r="B334" t="str">
            <v>124675671</v>
          </cell>
          <cell r="C334" t="str">
            <v>Herramientas y maquinas -herramienta</v>
          </cell>
        </row>
        <row r="335">
          <cell r="A335">
            <v>5691</v>
          </cell>
          <cell r="B335" t="str">
            <v>124695691</v>
          </cell>
          <cell r="C335" t="str">
            <v>Otros equipos</v>
          </cell>
        </row>
        <row r="336">
          <cell r="A336">
            <v>5711</v>
          </cell>
          <cell r="B336" t="str">
            <v>124815711</v>
          </cell>
          <cell r="C336" t="str">
            <v>Bovinos</v>
          </cell>
        </row>
        <row r="337">
          <cell r="A337">
            <v>5721</v>
          </cell>
          <cell r="B337" t="str">
            <v>124825721</v>
          </cell>
          <cell r="C337" t="str">
            <v>Porcinos</v>
          </cell>
        </row>
        <row r="338">
          <cell r="A338">
            <v>5731</v>
          </cell>
          <cell r="B338" t="str">
            <v>124835731</v>
          </cell>
          <cell r="C338" t="str">
            <v>Aves</v>
          </cell>
        </row>
        <row r="339">
          <cell r="A339">
            <v>5741</v>
          </cell>
          <cell r="B339" t="str">
            <v>124845741</v>
          </cell>
          <cell r="C339" t="str">
            <v>Ovinos y caprinos</v>
          </cell>
        </row>
        <row r="340">
          <cell r="A340">
            <v>5751</v>
          </cell>
          <cell r="B340" t="str">
            <v>124855751</v>
          </cell>
          <cell r="C340" t="str">
            <v>Peces y acuicultura</v>
          </cell>
        </row>
        <row r="341">
          <cell r="A341">
            <v>5761</v>
          </cell>
          <cell r="B341" t="str">
            <v>124865761</v>
          </cell>
          <cell r="C341" t="str">
            <v>Equinos</v>
          </cell>
        </row>
        <row r="342">
          <cell r="A342">
            <v>5771</v>
          </cell>
          <cell r="B342" t="str">
            <v>124875771</v>
          </cell>
          <cell r="C342" t="str">
            <v>Especies menores y de zoológico</v>
          </cell>
        </row>
        <row r="343">
          <cell r="A343">
            <v>5781</v>
          </cell>
          <cell r="B343" t="str">
            <v>124885781</v>
          </cell>
          <cell r="C343" t="str">
            <v>Arboles y plantas</v>
          </cell>
        </row>
        <row r="344">
          <cell r="A344">
            <v>5791</v>
          </cell>
          <cell r="B344" t="str">
            <v>124895791</v>
          </cell>
          <cell r="C344" t="str">
            <v>Otros activos biologicos</v>
          </cell>
        </row>
        <row r="345">
          <cell r="A345">
            <v>5821</v>
          </cell>
          <cell r="B345" t="str">
            <v>123205821</v>
          </cell>
          <cell r="C345" t="str">
            <v>Viviendas</v>
          </cell>
        </row>
        <row r="346">
          <cell r="A346">
            <v>5831</v>
          </cell>
          <cell r="B346" t="str">
            <v>123305831</v>
          </cell>
          <cell r="C346" t="str">
            <v>Edificios e instalaciones</v>
          </cell>
        </row>
        <row r="347">
          <cell r="A347">
            <v>5891</v>
          </cell>
          <cell r="B347" t="str">
            <v>123405891</v>
          </cell>
          <cell r="C347" t="str">
            <v>Infraestructura</v>
          </cell>
        </row>
        <row r="348">
          <cell r="A348">
            <v>5911</v>
          </cell>
          <cell r="B348" t="str">
            <v>125105911</v>
          </cell>
          <cell r="C348" t="str">
            <v>Software</v>
          </cell>
        </row>
        <row r="349">
          <cell r="A349">
            <v>5921</v>
          </cell>
          <cell r="B349" t="str">
            <v>125215921</v>
          </cell>
          <cell r="C349" t="str">
            <v>Patentes</v>
          </cell>
        </row>
        <row r="350">
          <cell r="A350">
            <v>5951</v>
          </cell>
          <cell r="B350" t="str">
            <v>125315951</v>
          </cell>
          <cell r="C350" t="str">
            <v>Concesiones</v>
          </cell>
        </row>
        <row r="351">
          <cell r="A351">
            <v>5971</v>
          </cell>
          <cell r="B351" t="str">
            <v>125415971</v>
          </cell>
          <cell r="C351" t="str">
            <v>Licencias informaticas e intelectuales</v>
          </cell>
        </row>
        <row r="352">
          <cell r="A352">
            <v>5981</v>
          </cell>
          <cell r="B352" t="str">
            <v>125425981</v>
          </cell>
          <cell r="C352" t="str">
            <v>Licencias industriales comerciales y otras</v>
          </cell>
        </row>
        <row r="353">
          <cell r="A353">
            <v>5991</v>
          </cell>
          <cell r="B353" t="str">
            <v>125905991</v>
          </cell>
          <cell r="C353" t="str">
            <v>Otros activos intangibles</v>
          </cell>
        </row>
        <row r="354">
          <cell r="A354">
            <v>6111</v>
          </cell>
          <cell r="B354" t="str">
            <v>123516111</v>
          </cell>
          <cell r="C354" t="str">
            <v>Edificación habitacional</v>
          </cell>
        </row>
        <row r="355">
          <cell r="A355">
            <v>6121</v>
          </cell>
          <cell r="B355" t="str">
            <v>123526121</v>
          </cell>
          <cell r="C355" t="str">
            <v>Edificación no habitacional</v>
          </cell>
        </row>
        <row r="356">
          <cell r="A356">
            <v>6131</v>
          </cell>
          <cell r="B356" t="str">
            <v>123536131</v>
          </cell>
          <cell r="C356" t="str">
            <v>Constr obras p abastecde agua petróleo gas el</v>
          </cell>
        </row>
        <row r="357">
          <cell r="A357">
            <v>6141</v>
          </cell>
          <cell r="B357" t="str">
            <v>123546141</v>
          </cell>
          <cell r="C357" t="str">
            <v>División de terrenos y Constr de obras de urbaniz</v>
          </cell>
        </row>
        <row r="358">
          <cell r="A358">
            <v>6151</v>
          </cell>
          <cell r="B358" t="str">
            <v>123556151</v>
          </cell>
          <cell r="C358" t="str">
            <v>Construcción de vías de comunicación</v>
          </cell>
        </row>
        <row r="359">
          <cell r="A359">
            <v>6161</v>
          </cell>
          <cell r="B359" t="str">
            <v>123566161</v>
          </cell>
          <cell r="C359" t="str">
            <v>Otras construcc de ingeniería civil u obra pesada</v>
          </cell>
        </row>
        <row r="360">
          <cell r="A360">
            <v>6171</v>
          </cell>
          <cell r="B360" t="str">
            <v>123576171</v>
          </cell>
          <cell r="C360" t="str">
            <v>Instalaciones y equipamiento en construcciones</v>
          </cell>
        </row>
        <row r="361">
          <cell r="A361">
            <v>6191</v>
          </cell>
          <cell r="B361" t="str">
            <v>123596191</v>
          </cell>
          <cell r="C361" t="str">
            <v>Trabajos de acabados en edificaciones y otros trab</v>
          </cell>
        </row>
        <row r="362">
          <cell r="A362">
            <v>6211</v>
          </cell>
          <cell r="B362" t="str">
            <v>123616211</v>
          </cell>
          <cell r="C362" t="str">
            <v>Edificación habitacional</v>
          </cell>
        </row>
        <row r="363">
          <cell r="A363">
            <v>6221</v>
          </cell>
          <cell r="B363" t="str">
            <v>123626221</v>
          </cell>
          <cell r="C363" t="str">
            <v>Edificación no habitacional</v>
          </cell>
        </row>
        <row r="364">
          <cell r="A364">
            <v>6251</v>
          </cell>
          <cell r="B364" t="str">
            <v>123656251</v>
          </cell>
          <cell r="C364" t="str">
            <v>Construcción de vías de comunicación</v>
          </cell>
        </row>
        <row r="365">
          <cell r="A365">
            <v>6261</v>
          </cell>
          <cell r="B365" t="str">
            <v>123666261</v>
          </cell>
          <cell r="C365" t="str">
            <v>Otras construcciones de ingeniería civil u obra pe</v>
          </cell>
        </row>
        <row r="366">
          <cell r="A366">
            <v>6271</v>
          </cell>
          <cell r="B366" t="str">
            <v>123676271</v>
          </cell>
          <cell r="C366" t="str">
            <v>Instalaciones y equipamiento en construcciones</v>
          </cell>
        </row>
        <row r="367">
          <cell r="A367">
            <v>6291</v>
          </cell>
          <cell r="B367" t="str">
            <v>123696291</v>
          </cell>
          <cell r="C367" t="str">
            <v>Trabajos de acabados en edificaciones y otros trab</v>
          </cell>
        </row>
        <row r="368">
          <cell r="A368">
            <v>6321</v>
          </cell>
          <cell r="B368" t="str">
            <v>127106321</v>
          </cell>
          <cell r="C368" t="str">
            <v>Ejecución de Proyectos Productivos</v>
          </cell>
        </row>
        <row r="369">
          <cell r="A369">
            <v>7211</v>
          </cell>
          <cell r="B369" t="str">
            <v>121417211</v>
          </cell>
          <cell r="C369" t="str">
            <v>Accy ParticCapen entParaestno empresy no fin</v>
          </cell>
        </row>
        <row r="370">
          <cell r="A370">
            <v>7311</v>
          </cell>
          <cell r="B370" t="str">
            <v>121217311</v>
          </cell>
          <cell r="C370" t="str">
            <v>Adquisición de bonos</v>
          </cell>
        </row>
        <row r="371">
          <cell r="A371">
            <v>7312</v>
          </cell>
          <cell r="B371" t="str">
            <v>121217312</v>
          </cell>
          <cell r="C371" t="str">
            <v>Adquisición de acciones</v>
          </cell>
        </row>
        <row r="372">
          <cell r="A372">
            <v>7313</v>
          </cell>
          <cell r="B372" t="str">
            <v>121217313</v>
          </cell>
          <cell r="C372" t="str">
            <v>Fideicomisos p  adquisición de títulos de crédito</v>
          </cell>
        </row>
        <row r="373">
          <cell r="A373">
            <v>7321</v>
          </cell>
          <cell r="B373" t="str">
            <v>121227321</v>
          </cell>
          <cell r="C373" t="str">
            <v>Valores represent deuda adq c fines polit econ</v>
          </cell>
        </row>
        <row r="374">
          <cell r="A374">
            <v>7331</v>
          </cell>
          <cell r="B374" t="str">
            <v>121227331</v>
          </cell>
          <cell r="C374" t="str">
            <v>Valores represent deuda adq c fines gestde liq</v>
          </cell>
        </row>
        <row r="375">
          <cell r="A375">
            <v>7341</v>
          </cell>
          <cell r="B375" t="str">
            <v>121237341</v>
          </cell>
          <cell r="C375" t="str">
            <v>Oblig negoc adq c fines de politica economica</v>
          </cell>
        </row>
        <row r="376">
          <cell r="A376">
            <v>7351</v>
          </cell>
          <cell r="B376" t="str">
            <v>121237351</v>
          </cell>
          <cell r="C376" t="str">
            <v>Oblig negoc adq c fines de gestion de liquidez</v>
          </cell>
        </row>
        <row r="377">
          <cell r="A377">
            <v>7391</v>
          </cell>
          <cell r="B377" t="str">
            <v>121297391</v>
          </cell>
          <cell r="C377" t="str">
            <v>Otros valores</v>
          </cell>
        </row>
        <row r="378">
          <cell r="A378">
            <v>7411</v>
          </cell>
          <cell r="B378" t="str">
            <v>122417411</v>
          </cell>
          <cell r="C378" t="str">
            <v>Conc de prest ent paraest c fines polit econ</v>
          </cell>
        </row>
        <row r="379">
          <cell r="A379">
            <v>7541</v>
          </cell>
          <cell r="B379" t="str">
            <v>121347541</v>
          </cell>
          <cell r="C379" t="str">
            <v>Inver fideicomisos pub no empres y no financ</v>
          </cell>
        </row>
        <row r="380">
          <cell r="A380">
            <v>7581</v>
          </cell>
          <cell r="B380" t="str">
            <v>121387581</v>
          </cell>
          <cell r="C380" t="str">
            <v>Inversiones de fideicomisos de municipios</v>
          </cell>
        </row>
        <row r="381">
          <cell r="A381">
            <v>7611</v>
          </cell>
          <cell r="B381" t="str">
            <v>121117611</v>
          </cell>
          <cell r="C381" t="str">
            <v>Depositos a largo plazo en moneda nacional</v>
          </cell>
        </row>
        <row r="382">
          <cell r="A382">
            <v>7621</v>
          </cell>
          <cell r="B382" t="str">
            <v>121127621</v>
          </cell>
          <cell r="C382" t="str">
            <v>Depositos a largo plazo en moneda extranjera</v>
          </cell>
        </row>
        <row r="383">
          <cell r="A383">
            <v>8511</v>
          </cell>
          <cell r="B383" t="str">
            <v>533108511</v>
          </cell>
          <cell r="C383" t="str">
            <v>Convenios de reasignación</v>
          </cell>
        </row>
        <row r="384">
          <cell r="A384">
            <v>9211</v>
          </cell>
          <cell r="B384" t="str">
            <v>541109211</v>
          </cell>
          <cell r="C384" t="str">
            <v>Int de la deuda interna con instit de crédito</v>
          </cell>
        </row>
        <row r="385">
          <cell r="A385">
            <v>9212</v>
          </cell>
          <cell r="B385" t="str">
            <v>541109212</v>
          </cell>
          <cell r="C385" t="str">
            <v>Intereses de la deuda con Gobierno del Estado</v>
          </cell>
        </row>
        <row r="386">
          <cell r="A386">
            <v>9221</v>
          </cell>
          <cell r="B386" t="str">
            <v>541109221</v>
          </cell>
          <cell r="C386" t="str">
            <v>Int deriv de la colocación de títulos y valores</v>
          </cell>
        </row>
        <row r="387">
          <cell r="A387">
            <v>9231</v>
          </cell>
          <cell r="B387" t="str">
            <v>541109231</v>
          </cell>
          <cell r="C387" t="str">
            <v>Intereses por arrendamientos financieros</v>
          </cell>
        </row>
        <row r="388">
          <cell r="A388">
            <v>9311</v>
          </cell>
          <cell r="B388" t="str">
            <v>542109311</v>
          </cell>
          <cell r="C388" t="str">
            <v>Comisiones de la deuda publica interna</v>
          </cell>
        </row>
        <row r="389">
          <cell r="A389">
            <v>9312</v>
          </cell>
          <cell r="B389" t="str">
            <v>542109312</v>
          </cell>
          <cell r="C389" t="str">
            <v>Comisiones de la deuda pub int con Gob del Edo</v>
          </cell>
        </row>
        <row r="390">
          <cell r="A390">
            <v>9411</v>
          </cell>
          <cell r="B390" t="str">
            <v>543109411</v>
          </cell>
          <cell r="C390" t="str">
            <v>Gastos de la deuda publica interna</v>
          </cell>
        </row>
        <row r="391">
          <cell r="A391">
            <v>9412</v>
          </cell>
          <cell r="B391" t="str">
            <v>543109412</v>
          </cell>
          <cell r="C391" t="str">
            <v>Gastos de la deuda pub interna con Gob del Edo</v>
          </cell>
        </row>
        <row r="392">
          <cell r="A392">
            <v>9511</v>
          </cell>
          <cell r="B392" t="str">
            <v>544009511</v>
          </cell>
          <cell r="C392" t="str">
            <v>Costos por cobertura de la deuda pública interna</v>
          </cell>
        </row>
        <row r="393">
          <cell r="A393">
            <v>9512</v>
          </cell>
          <cell r="B393" t="str">
            <v>544009512</v>
          </cell>
          <cell r="C393" t="str">
            <v>Costos por cobert deuda pub int c Gob del Edo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0576-06E7-4A30-A477-E5A7B5D9301D}">
  <dimension ref="A1:L1317"/>
  <sheetViews>
    <sheetView tabSelected="1" workbookViewId="0">
      <selection sqref="A1:H1"/>
    </sheetView>
  </sheetViews>
  <sheetFormatPr baseColWidth="10" defaultColWidth="11.42578125" defaultRowHeight="12.75" x14ac:dyDescent="0.25"/>
  <cols>
    <col min="1" max="1" width="5.7109375" style="17" customWidth="1"/>
    <col min="2" max="2" width="7.85546875" style="17" bestFit="1" customWidth="1"/>
    <col min="3" max="3" width="4.85546875" style="17" bestFit="1" customWidth="1"/>
    <col min="4" max="4" width="4" style="17" bestFit="1" customWidth="1"/>
    <col min="5" max="5" width="33.28515625" style="18" bestFit="1" customWidth="1"/>
    <col min="6" max="6" width="4.7109375" style="17" customWidth="1"/>
    <col min="7" max="7" width="31.7109375" style="33" bestFit="1" customWidth="1"/>
    <col min="8" max="8" width="11" style="40" customWidth="1"/>
    <col min="9" max="16384" width="11.42578125" style="21"/>
  </cols>
  <sheetData>
    <row r="1" spans="1:12" ht="35.25" x14ac:dyDescent="0.3">
      <c r="A1" s="41" t="s">
        <v>0</v>
      </c>
      <c r="B1" s="42"/>
      <c r="C1" s="42"/>
      <c r="D1" s="42"/>
      <c r="E1" s="42"/>
      <c r="F1" s="42"/>
      <c r="G1" s="42"/>
      <c r="H1" s="42"/>
      <c r="I1" s="1"/>
      <c r="J1" s="1"/>
      <c r="K1" s="1"/>
      <c r="L1" s="2"/>
    </row>
    <row r="2" spans="1:12" ht="27" x14ac:dyDescent="0.25">
      <c r="A2" s="43" t="s">
        <v>246</v>
      </c>
      <c r="B2" s="44"/>
      <c r="C2" s="44"/>
      <c r="D2" s="44"/>
      <c r="E2" s="44"/>
      <c r="F2" s="44"/>
      <c r="G2" s="44"/>
      <c r="H2" s="44"/>
      <c r="I2" s="3"/>
      <c r="J2" s="3"/>
      <c r="K2" s="3"/>
      <c r="L2" s="4"/>
    </row>
    <row r="3" spans="1:12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22" t="s">
        <v>247</v>
      </c>
    </row>
    <row r="4" spans="1:12" x14ac:dyDescent="0.25">
      <c r="A4" s="23"/>
      <c r="G4" s="24" t="s">
        <v>8</v>
      </c>
      <c r="H4" s="25">
        <f>SUBTOTAL(9,H6:H1275)</f>
        <v>430000000.00000006</v>
      </c>
    </row>
    <row r="5" spans="1:12" x14ac:dyDescent="0.25">
      <c r="A5" s="5"/>
      <c r="B5" s="5"/>
      <c r="C5" s="5"/>
      <c r="D5" s="5"/>
      <c r="E5" s="7"/>
      <c r="F5" s="8"/>
      <c r="G5" s="9" t="s">
        <v>9</v>
      </c>
      <c r="H5" s="22">
        <f t="shared" ref="H5" si="0">SUBTOTAL(9,H6:H11)</f>
        <v>1652653.32</v>
      </c>
    </row>
    <row r="6" spans="1:12" s="28" customFormat="1" x14ac:dyDescent="0.25">
      <c r="A6" s="10">
        <v>1500521</v>
      </c>
      <c r="B6" s="10" t="s">
        <v>10</v>
      </c>
      <c r="C6" s="10" t="s">
        <v>11</v>
      </c>
      <c r="D6" s="10" t="s">
        <v>12</v>
      </c>
      <c r="E6" s="11" t="s">
        <v>13</v>
      </c>
      <c r="F6" s="10">
        <v>1131</v>
      </c>
      <c r="G6" s="12" t="str">
        <f t="shared" ref="G6:G11" si="1">VLOOKUP(F6,dCOG,3,FALSE)</f>
        <v>Sueldos Base</v>
      </c>
      <c r="H6" s="27">
        <v>908016</v>
      </c>
    </row>
    <row r="7" spans="1:12" s="28" customFormat="1" x14ac:dyDescent="0.25">
      <c r="A7" s="10">
        <v>1500521</v>
      </c>
      <c r="B7" s="10" t="s">
        <v>10</v>
      </c>
      <c r="C7" s="10" t="s">
        <v>11</v>
      </c>
      <c r="D7" s="10" t="s">
        <v>12</v>
      </c>
      <c r="E7" s="11" t="s">
        <v>13</v>
      </c>
      <c r="F7" s="10">
        <v>1321</v>
      </c>
      <c r="G7" s="12" t="str">
        <f t="shared" si="1"/>
        <v>Prima Vacacional</v>
      </c>
      <c r="H7" s="27">
        <v>22234</v>
      </c>
    </row>
    <row r="8" spans="1:12" s="28" customFormat="1" x14ac:dyDescent="0.25">
      <c r="A8" s="10">
        <v>1500521</v>
      </c>
      <c r="B8" s="10" t="s">
        <v>10</v>
      </c>
      <c r="C8" s="10" t="s">
        <v>11</v>
      </c>
      <c r="D8" s="10" t="s">
        <v>12</v>
      </c>
      <c r="E8" s="11" t="s">
        <v>13</v>
      </c>
      <c r="F8" s="10">
        <v>1323</v>
      </c>
      <c r="G8" s="12" t="str">
        <f t="shared" si="1"/>
        <v>Gratificación de fin de año</v>
      </c>
      <c r="H8" s="27">
        <v>185280</v>
      </c>
    </row>
    <row r="9" spans="1:12" s="28" customFormat="1" x14ac:dyDescent="0.25">
      <c r="A9" s="10">
        <v>1500521</v>
      </c>
      <c r="B9" s="10" t="s">
        <v>10</v>
      </c>
      <c r="C9" s="10" t="s">
        <v>11</v>
      </c>
      <c r="D9" s="10" t="s">
        <v>12</v>
      </c>
      <c r="E9" s="11" t="s">
        <v>13</v>
      </c>
      <c r="F9" s="10">
        <v>1592</v>
      </c>
      <c r="G9" s="12" t="str">
        <f t="shared" si="1"/>
        <v>Otras prestaciones</v>
      </c>
      <c r="H9" s="27">
        <v>408000</v>
      </c>
    </row>
    <row r="10" spans="1:12" s="28" customFormat="1" x14ac:dyDescent="0.25">
      <c r="A10" s="10">
        <v>1500521</v>
      </c>
      <c r="B10" s="10" t="s">
        <v>10</v>
      </c>
      <c r="C10" s="10" t="s">
        <v>11</v>
      </c>
      <c r="D10" s="10" t="s">
        <v>12</v>
      </c>
      <c r="E10" s="11" t="s">
        <v>13</v>
      </c>
      <c r="F10" s="10">
        <v>1593</v>
      </c>
      <c r="G10" s="12" t="str">
        <f t="shared" si="1"/>
        <v>Despensa</v>
      </c>
      <c r="H10" s="27">
        <v>18000</v>
      </c>
    </row>
    <row r="11" spans="1:12" s="28" customFormat="1" x14ac:dyDescent="0.25">
      <c r="A11" s="10">
        <v>1500521</v>
      </c>
      <c r="B11" s="10" t="s">
        <v>10</v>
      </c>
      <c r="C11" s="10" t="s">
        <v>11</v>
      </c>
      <c r="D11" s="10" t="s">
        <v>12</v>
      </c>
      <c r="E11" s="11" t="s">
        <v>13</v>
      </c>
      <c r="F11" s="10">
        <v>1595</v>
      </c>
      <c r="G11" s="12" t="str">
        <f t="shared" si="1"/>
        <v>Fondo de ahorro LECR</v>
      </c>
      <c r="H11" s="27">
        <v>111123.32</v>
      </c>
    </row>
    <row r="12" spans="1:12" s="28" customFormat="1" x14ac:dyDescent="0.25">
      <c r="A12" s="17"/>
      <c r="B12" s="17"/>
      <c r="C12" s="17"/>
      <c r="D12" s="17"/>
      <c r="E12" s="29"/>
      <c r="F12" s="17"/>
      <c r="G12" s="30"/>
      <c r="H12" s="31"/>
    </row>
    <row r="13" spans="1:12" s="28" customFormat="1" x14ac:dyDescent="0.25">
      <c r="A13" s="5"/>
      <c r="B13" s="5"/>
      <c r="C13" s="5"/>
      <c r="D13" s="5"/>
      <c r="E13" s="7"/>
      <c r="F13" s="8"/>
      <c r="G13" s="9" t="s">
        <v>14</v>
      </c>
      <c r="H13" s="22">
        <f>SUBTOTAL(9,H14:H33)</f>
        <v>2043635.3</v>
      </c>
    </row>
    <row r="14" spans="1:12" s="28" customFormat="1" x14ac:dyDescent="0.25">
      <c r="A14" s="10">
        <v>1100121</v>
      </c>
      <c r="B14" s="10" t="s">
        <v>15</v>
      </c>
      <c r="C14" s="13" t="s">
        <v>16</v>
      </c>
      <c r="D14" s="14" t="s">
        <v>17</v>
      </c>
      <c r="E14" s="11" t="s">
        <v>13</v>
      </c>
      <c r="F14" s="10">
        <v>2111</v>
      </c>
      <c r="G14" s="12" t="str">
        <f t="shared" ref="G14:G33" si="2">VLOOKUP(F14,dCOG,3,FALSE)</f>
        <v>Materiales y útiles de oficina</v>
      </c>
      <c r="H14" s="27">
        <v>7500</v>
      </c>
    </row>
    <row r="15" spans="1:12" s="28" customFormat="1" x14ac:dyDescent="0.25">
      <c r="A15" s="10">
        <v>1100121</v>
      </c>
      <c r="B15" s="10" t="s">
        <v>15</v>
      </c>
      <c r="C15" s="13" t="s">
        <v>16</v>
      </c>
      <c r="D15" s="14" t="s">
        <v>17</v>
      </c>
      <c r="E15" s="11" t="s">
        <v>13</v>
      </c>
      <c r="F15" s="10">
        <v>2141</v>
      </c>
      <c r="G15" s="12" t="str">
        <f t="shared" si="2"/>
        <v>Mat y útiles de tecnologías de la Info y Com</v>
      </c>
      <c r="H15" s="27">
        <v>7500</v>
      </c>
    </row>
    <row r="16" spans="1:12" s="28" customFormat="1" x14ac:dyDescent="0.25">
      <c r="A16" s="10">
        <v>1100121</v>
      </c>
      <c r="B16" s="10" t="s">
        <v>15</v>
      </c>
      <c r="C16" s="13" t="s">
        <v>16</v>
      </c>
      <c r="D16" s="14" t="s">
        <v>17</v>
      </c>
      <c r="E16" s="11" t="s">
        <v>13</v>
      </c>
      <c r="F16" s="10">
        <v>2531</v>
      </c>
      <c r="G16" s="12" t="str">
        <f t="shared" si="2"/>
        <v>Medicinas y productos farmacéuticos</v>
      </c>
      <c r="H16" s="27">
        <v>15000</v>
      </c>
    </row>
    <row r="17" spans="1:8" s="28" customFormat="1" x14ac:dyDescent="0.25">
      <c r="A17" s="10">
        <v>1100121</v>
      </c>
      <c r="B17" s="10" t="s">
        <v>15</v>
      </c>
      <c r="C17" s="13" t="s">
        <v>16</v>
      </c>
      <c r="D17" s="14" t="s">
        <v>17</v>
      </c>
      <c r="E17" s="11" t="s">
        <v>13</v>
      </c>
      <c r="F17" s="10">
        <v>2612</v>
      </c>
      <c r="G17" s="12" t="str">
        <f t="shared" si="2"/>
        <v>Combus Lub y aditivos vehículos Serv Pub</v>
      </c>
      <c r="H17" s="27">
        <v>33000</v>
      </c>
    </row>
    <row r="18" spans="1:8" x14ac:dyDescent="0.25">
      <c r="A18" s="10">
        <v>1100121</v>
      </c>
      <c r="B18" s="10" t="s">
        <v>15</v>
      </c>
      <c r="C18" s="13" t="s">
        <v>16</v>
      </c>
      <c r="D18" s="14" t="s">
        <v>17</v>
      </c>
      <c r="E18" s="11" t="s">
        <v>13</v>
      </c>
      <c r="F18" s="10">
        <v>3311</v>
      </c>
      <c r="G18" s="12" t="str">
        <f t="shared" si="2"/>
        <v>Servicios legales</v>
      </c>
      <c r="H18" s="27">
        <v>240000</v>
      </c>
    </row>
    <row r="19" spans="1:8" x14ac:dyDescent="0.25">
      <c r="A19" s="10">
        <v>1100121</v>
      </c>
      <c r="B19" s="10" t="s">
        <v>15</v>
      </c>
      <c r="C19" s="13" t="s">
        <v>16</v>
      </c>
      <c r="D19" s="14" t="s">
        <v>17</v>
      </c>
      <c r="E19" s="11" t="s">
        <v>13</v>
      </c>
      <c r="F19" s="10">
        <v>3361</v>
      </c>
      <c r="G19" s="12" t="str">
        <f t="shared" si="2"/>
        <v>Impresiones doc ofic p prestación de Serv pub</v>
      </c>
      <c r="H19" s="27">
        <v>3000</v>
      </c>
    </row>
    <row r="20" spans="1:8" x14ac:dyDescent="0.25">
      <c r="A20" s="10">
        <v>1100121</v>
      </c>
      <c r="B20" s="10" t="s">
        <v>15</v>
      </c>
      <c r="C20" s="13" t="s">
        <v>16</v>
      </c>
      <c r="D20" s="14" t="s">
        <v>17</v>
      </c>
      <c r="E20" s="11" t="s">
        <v>13</v>
      </c>
      <c r="F20" s="10">
        <v>3392</v>
      </c>
      <c r="G20" s="12" t="str">
        <f t="shared" si="2"/>
        <v>Servicios profesionales médicos</v>
      </c>
      <c r="H20" s="27">
        <v>40000</v>
      </c>
    </row>
    <row r="21" spans="1:8" x14ac:dyDescent="0.25">
      <c r="A21" s="10">
        <v>1100121</v>
      </c>
      <c r="B21" s="10" t="s">
        <v>15</v>
      </c>
      <c r="C21" s="13" t="s">
        <v>16</v>
      </c>
      <c r="D21" s="14" t="s">
        <v>17</v>
      </c>
      <c r="E21" s="11" t="s">
        <v>13</v>
      </c>
      <c r="F21" s="10">
        <v>3551</v>
      </c>
      <c r="G21" s="12" t="str">
        <f t="shared" si="2"/>
        <v>Mantto y conserv Veh terrestres aéreos mariti</v>
      </c>
      <c r="H21" s="27">
        <v>3000</v>
      </c>
    </row>
    <row r="22" spans="1:8" x14ac:dyDescent="0.25">
      <c r="A22" s="10">
        <v>1100121</v>
      </c>
      <c r="B22" s="10" t="s">
        <v>15</v>
      </c>
      <c r="C22" s="13" t="s">
        <v>16</v>
      </c>
      <c r="D22" s="14" t="s">
        <v>17</v>
      </c>
      <c r="E22" s="11" t="s">
        <v>13</v>
      </c>
      <c r="F22" s="10">
        <v>3791</v>
      </c>
      <c r="G22" s="12" t="str">
        <f t="shared" si="2"/>
        <v>Otros servicios de traslado y hospedaje</v>
      </c>
      <c r="H22" s="27">
        <v>1000</v>
      </c>
    </row>
    <row r="23" spans="1:8" x14ac:dyDescent="0.25">
      <c r="A23" s="10">
        <v>1100121</v>
      </c>
      <c r="B23" s="10" t="s">
        <v>15</v>
      </c>
      <c r="C23" s="13" t="s">
        <v>16</v>
      </c>
      <c r="D23" s="14" t="s">
        <v>17</v>
      </c>
      <c r="E23" s="11" t="s">
        <v>13</v>
      </c>
      <c r="F23" s="10">
        <v>4415</v>
      </c>
      <c r="G23" s="12" t="str">
        <f t="shared" si="2"/>
        <v>Ayudas y apoyos</v>
      </c>
      <c r="H23" s="27">
        <v>200000</v>
      </c>
    </row>
    <row r="24" spans="1:8" x14ac:dyDescent="0.25">
      <c r="A24" s="10">
        <v>1100121</v>
      </c>
      <c r="B24" s="10" t="s">
        <v>15</v>
      </c>
      <c r="C24" s="13" t="s">
        <v>16</v>
      </c>
      <c r="D24" s="14" t="s">
        <v>17</v>
      </c>
      <c r="E24" s="11" t="s">
        <v>18</v>
      </c>
      <c r="F24" s="10">
        <v>5151</v>
      </c>
      <c r="G24" s="12" t="str">
        <f t="shared" si="2"/>
        <v>Computadoras y equipo periférico</v>
      </c>
      <c r="H24" s="27">
        <v>1500</v>
      </c>
    </row>
    <row r="25" spans="1:8" x14ac:dyDescent="0.25">
      <c r="A25" s="10">
        <v>1500521</v>
      </c>
      <c r="B25" s="10" t="s">
        <v>15</v>
      </c>
      <c r="C25" s="13" t="s">
        <v>16</v>
      </c>
      <c r="D25" s="14" t="s">
        <v>17</v>
      </c>
      <c r="E25" s="11" t="s">
        <v>13</v>
      </c>
      <c r="F25" s="10">
        <v>1111</v>
      </c>
      <c r="G25" s="12" t="str">
        <f t="shared" si="2"/>
        <v>Dietas</v>
      </c>
      <c r="H25" s="32">
        <v>539220</v>
      </c>
    </row>
    <row r="26" spans="1:8" x14ac:dyDescent="0.25">
      <c r="A26" s="10">
        <v>1500521</v>
      </c>
      <c r="B26" s="10" t="s">
        <v>15</v>
      </c>
      <c r="C26" s="13" t="s">
        <v>16</v>
      </c>
      <c r="D26" s="14" t="s">
        <v>17</v>
      </c>
      <c r="E26" s="11" t="s">
        <v>13</v>
      </c>
      <c r="F26" s="10">
        <v>1131</v>
      </c>
      <c r="G26" s="12" t="str">
        <f t="shared" si="2"/>
        <v>Sueldos Base</v>
      </c>
      <c r="H26" s="32">
        <v>106812</v>
      </c>
    </row>
    <row r="27" spans="1:8" x14ac:dyDescent="0.25">
      <c r="A27" s="10">
        <v>1500521</v>
      </c>
      <c r="B27" s="10" t="s">
        <v>15</v>
      </c>
      <c r="C27" s="13" t="s">
        <v>16</v>
      </c>
      <c r="D27" s="14" t="s">
        <v>17</v>
      </c>
      <c r="E27" s="11" t="s">
        <v>13</v>
      </c>
      <c r="F27" s="10">
        <v>1321</v>
      </c>
      <c r="G27" s="12" t="str">
        <f t="shared" si="2"/>
        <v>Prima Vacacional</v>
      </c>
      <c r="H27" s="32">
        <v>14967</v>
      </c>
    </row>
    <row r="28" spans="1:8" x14ac:dyDescent="0.25">
      <c r="A28" s="10">
        <v>1500521</v>
      </c>
      <c r="B28" s="10" t="s">
        <v>15</v>
      </c>
      <c r="C28" s="13" t="s">
        <v>16</v>
      </c>
      <c r="D28" s="14" t="s">
        <v>17</v>
      </c>
      <c r="E28" s="11" t="s">
        <v>13</v>
      </c>
      <c r="F28" s="10">
        <v>1323</v>
      </c>
      <c r="G28" s="12" t="str">
        <f t="shared" si="2"/>
        <v>Gratificación de fin de año</v>
      </c>
      <c r="H28" s="32">
        <v>124727</v>
      </c>
    </row>
    <row r="29" spans="1:8" x14ac:dyDescent="0.25">
      <c r="A29" s="10">
        <v>1500521</v>
      </c>
      <c r="B29" s="10" t="s">
        <v>15</v>
      </c>
      <c r="C29" s="13" t="s">
        <v>16</v>
      </c>
      <c r="D29" s="14" t="s">
        <v>17</v>
      </c>
      <c r="E29" s="11" t="s">
        <v>13</v>
      </c>
      <c r="F29" s="10">
        <v>1592</v>
      </c>
      <c r="G29" s="12" t="str">
        <f t="shared" si="2"/>
        <v>Otras prestaciones</v>
      </c>
      <c r="H29" s="32">
        <v>216000</v>
      </c>
    </row>
    <row r="30" spans="1:8" x14ac:dyDescent="0.25">
      <c r="A30" s="10">
        <v>1500521</v>
      </c>
      <c r="B30" s="10" t="s">
        <v>15</v>
      </c>
      <c r="C30" s="13" t="s">
        <v>16</v>
      </c>
      <c r="D30" s="14" t="s">
        <v>17</v>
      </c>
      <c r="E30" s="11" t="s">
        <v>13</v>
      </c>
      <c r="F30" s="10">
        <v>1593</v>
      </c>
      <c r="G30" s="12" t="str">
        <f t="shared" si="2"/>
        <v>Despensa</v>
      </c>
      <c r="H30" s="32">
        <v>36000</v>
      </c>
    </row>
    <row r="31" spans="1:8" x14ac:dyDescent="0.25">
      <c r="A31" s="10">
        <v>1500521</v>
      </c>
      <c r="B31" s="10" t="s">
        <v>15</v>
      </c>
      <c r="C31" s="13" t="s">
        <v>16</v>
      </c>
      <c r="D31" s="14" t="s">
        <v>17</v>
      </c>
      <c r="E31" s="11" t="s">
        <v>13</v>
      </c>
      <c r="F31" s="10">
        <v>1595</v>
      </c>
      <c r="G31" s="12" t="str">
        <f t="shared" si="2"/>
        <v>Fondo de ahorro LECR</v>
      </c>
      <c r="H31" s="27">
        <v>64409.3</v>
      </c>
    </row>
    <row r="32" spans="1:8" x14ac:dyDescent="0.25">
      <c r="A32" s="10">
        <v>1500521</v>
      </c>
      <c r="B32" s="10" t="s">
        <v>15</v>
      </c>
      <c r="C32" s="13" t="s">
        <v>16</v>
      </c>
      <c r="D32" s="14" t="s">
        <v>17</v>
      </c>
      <c r="E32" s="11" t="s">
        <v>13</v>
      </c>
      <c r="F32" s="10">
        <v>3951</v>
      </c>
      <c r="G32" s="12" t="str">
        <f t="shared" si="2"/>
        <v>Penas multas accesorios y actualizaciones</v>
      </c>
      <c r="H32" s="27">
        <v>90000</v>
      </c>
    </row>
    <row r="33" spans="1:8" x14ac:dyDescent="0.25">
      <c r="A33" s="10">
        <v>1500521</v>
      </c>
      <c r="B33" s="10" t="s">
        <v>15</v>
      </c>
      <c r="C33" s="13" t="s">
        <v>16</v>
      </c>
      <c r="D33" s="14" t="s">
        <v>17</v>
      </c>
      <c r="E33" s="11" t="s">
        <v>13</v>
      </c>
      <c r="F33" s="10">
        <v>3961</v>
      </c>
      <c r="G33" s="12" t="str">
        <f t="shared" si="2"/>
        <v>Otros gastos por responsabilidades</v>
      </c>
      <c r="H33" s="27">
        <v>300000</v>
      </c>
    </row>
    <row r="34" spans="1:8" x14ac:dyDescent="0.25">
      <c r="E34" s="29"/>
      <c r="G34" s="30"/>
      <c r="H34" s="31"/>
    </row>
    <row r="35" spans="1:8" x14ac:dyDescent="0.25">
      <c r="A35" s="5"/>
      <c r="B35" s="5"/>
      <c r="C35" s="5"/>
      <c r="D35" s="5"/>
      <c r="E35" s="7"/>
      <c r="F35" s="8"/>
      <c r="G35" s="9" t="s">
        <v>19</v>
      </c>
      <c r="H35" s="22">
        <f>SUBTOTAL(9,H36:H92)</f>
        <v>11241313.869999999</v>
      </c>
    </row>
    <row r="36" spans="1:8" x14ac:dyDescent="0.25">
      <c r="A36" s="10">
        <v>1100121</v>
      </c>
      <c r="B36" s="10" t="s">
        <v>20</v>
      </c>
      <c r="C36" s="13" t="s">
        <v>21</v>
      </c>
      <c r="D36" s="14" t="s">
        <v>17</v>
      </c>
      <c r="E36" s="11" t="s">
        <v>13</v>
      </c>
      <c r="F36" s="10">
        <v>2531</v>
      </c>
      <c r="G36" s="12" t="str">
        <f t="shared" ref="G36:G60" si="3">VLOOKUP(F36,dCOG,3,FALSE)</f>
        <v>Medicinas y productos farmacéuticos</v>
      </c>
      <c r="H36" s="27">
        <v>20000</v>
      </c>
    </row>
    <row r="37" spans="1:8" x14ac:dyDescent="0.25">
      <c r="A37" s="10">
        <v>1100121</v>
      </c>
      <c r="B37" s="10" t="s">
        <v>20</v>
      </c>
      <c r="C37" s="13" t="s">
        <v>21</v>
      </c>
      <c r="D37" s="14" t="s">
        <v>17</v>
      </c>
      <c r="E37" s="11" t="s">
        <v>13</v>
      </c>
      <c r="F37" s="10">
        <v>2612</v>
      </c>
      <c r="G37" s="12" t="str">
        <f t="shared" si="3"/>
        <v>Combus Lub y aditivos vehículos Serv Pub</v>
      </c>
      <c r="H37" s="27">
        <v>60000</v>
      </c>
    </row>
    <row r="38" spans="1:8" x14ac:dyDescent="0.25">
      <c r="A38" s="10">
        <v>1100121</v>
      </c>
      <c r="B38" s="10" t="s">
        <v>20</v>
      </c>
      <c r="C38" s="13" t="s">
        <v>21</v>
      </c>
      <c r="D38" s="14" t="s">
        <v>17</v>
      </c>
      <c r="E38" s="11" t="s">
        <v>13</v>
      </c>
      <c r="F38" s="10">
        <v>2961</v>
      </c>
      <c r="G38" s="12" t="str">
        <f t="shared" si="3"/>
        <v>Ref y Acces menores de Eq de transporte</v>
      </c>
      <c r="H38" s="27">
        <v>12000</v>
      </c>
    </row>
    <row r="39" spans="1:8" x14ac:dyDescent="0.25">
      <c r="A39" s="10">
        <v>1100121</v>
      </c>
      <c r="B39" s="10" t="s">
        <v>20</v>
      </c>
      <c r="C39" s="13" t="s">
        <v>21</v>
      </c>
      <c r="D39" s="14" t="s">
        <v>17</v>
      </c>
      <c r="E39" s="11" t="s">
        <v>13</v>
      </c>
      <c r="F39" s="10">
        <v>3151</v>
      </c>
      <c r="G39" s="12" t="str">
        <f t="shared" si="3"/>
        <v>Servicio telefonía celular</v>
      </c>
      <c r="H39" s="27">
        <v>3000</v>
      </c>
    </row>
    <row r="40" spans="1:8" x14ac:dyDescent="0.25">
      <c r="A40" s="10">
        <v>1100121</v>
      </c>
      <c r="B40" s="10" t="s">
        <v>20</v>
      </c>
      <c r="C40" s="13" t="s">
        <v>21</v>
      </c>
      <c r="D40" s="14" t="s">
        <v>17</v>
      </c>
      <c r="E40" s="11" t="s">
        <v>13</v>
      </c>
      <c r="F40" s="10">
        <v>3392</v>
      </c>
      <c r="G40" s="12" t="str">
        <f t="shared" si="3"/>
        <v>Servicios profesionales médicos</v>
      </c>
      <c r="H40" s="27">
        <v>15000</v>
      </c>
    </row>
    <row r="41" spans="1:8" x14ac:dyDescent="0.25">
      <c r="A41" s="10">
        <v>1100121</v>
      </c>
      <c r="B41" s="10" t="s">
        <v>20</v>
      </c>
      <c r="C41" s="13" t="s">
        <v>21</v>
      </c>
      <c r="D41" s="14" t="s">
        <v>17</v>
      </c>
      <c r="E41" s="11" t="s">
        <v>13</v>
      </c>
      <c r="F41" s="10">
        <v>3551</v>
      </c>
      <c r="G41" s="12" t="str">
        <f t="shared" si="3"/>
        <v>Mantto y conserv Veh terrestres aéreos mariti</v>
      </c>
      <c r="H41" s="27">
        <v>10000</v>
      </c>
    </row>
    <row r="42" spans="1:8" x14ac:dyDescent="0.25">
      <c r="A42" s="10">
        <v>1100121</v>
      </c>
      <c r="B42" s="10" t="s">
        <v>20</v>
      </c>
      <c r="C42" s="13" t="s">
        <v>21</v>
      </c>
      <c r="D42" s="14" t="s">
        <v>17</v>
      </c>
      <c r="E42" s="11" t="s">
        <v>13</v>
      </c>
      <c r="F42" s="10">
        <v>4415</v>
      </c>
      <c r="G42" s="12" t="str">
        <f t="shared" si="3"/>
        <v>Ayudas y apoyos</v>
      </c>
      <c r="H42" s="27">
        <v>100000</v>
      </c>
    </row>
    <row r="43" spans="1:8" x14ac:dyDescent="0.25">
      <c r="A43" s="10">
        <v>1100121</v>
      </c>
      <c r="B43" s="10" t="s">
        <v>20</v>
      </c>
      <c r="C43" s="13" t="s">
        <v>22</v>
      </c>
      <c r="D43" s="14" t="s">
        <v>17</v>
      </c>
      <c r="E43" s="11" t="s">
        <v>13</v>
      </c>
      <c r="F43" s="10">
        <v>4415</v>
      </c>
      <c r="G43" s="12" t="str">
        <f t="shared" si="3"/>
        <v>Ayudas y apoyos</v>
      </c>
      <c r="H43" s="27">
        <v>220000</v>
      </c>
    </row>
    <row r="44" spans="1:8" x14ac:dyDescent="0.25">
      <c r="A44" s="10">
        <v>1100121</v>
      </c>
      <c r="B44" s="10" t="s">
        <v>20</v>
      </c>
      <c r="C44" s="13" t="s">
        <v>23</v>
      </c>
      <c r="D44" s="14" t="s">
        <v>17</v>
      </c>
      <c r="E44" s="11" t="s">
        <v>13</v>
      </c>
      <c r="F44" s="10">
        <v>2531</v>
      </c>
      <c r="G44" s="12" t="str">
        <f t="shared" si="3"/>
        <v>Medicinas y productos farmacéuticos</v>
      </c>
      <c r="H44" s="27">
        <v>15000</v>
      </c>
    </row>
    <row r="45" spans="1:8" x14ac:dyDescent="0.25">
      <c r="A45" s="10">
        <v>1100121</v>
      </c>
      <c r="B45" s="10" t="s">
        <v>20</v>
      </c>
      <c r="C45" s="13" t="s">
        <v>23</v>
      </c>
      <c r="D45" s="14" t="s">
        <v>17</v>
      </c>
      <c r="E45" s="11" t="s">
        <v>13</v>
      </c>
      <c r="F45" s="10">
        <v>2612</v>
      </c>
      <c r="G45" s="12" t="str">
        <f t="shared" si="3"/>
        <v>Combus Lub y aditivos vehículos Serv Pub</v>
      </c>
      <c r="H45" s="27">
        <v>40000</v>
      </c>
    </row>
    <row r="46" spans="1:8" x14ac:dyDescent="0.25">
      <c r="A46" s="10">
        <v>1100121</v>
      </c>
      <c r="B46" s="10" t="s">
        <v>20</v>
      </c>
      <c r="C46" s="13" t="s">
        <v>23</v>
      </c>
      <c r="D46" s="14" t="s">
        <v>17</v>
      </c>
      <c r="E46" s="11" t="s">
        <v>13</v>
      </c>
      <c r="F46" s="10">
        <v>3392</v>
      </c>
      <c r="G46" s="12" t="str">
        <f t="shared" si="3"/>
        <v>Servicios profesionales médicos</v>
      </c>
      <c r="H46" s="27">
        <v>12000</v>
      </c>
    </row>
    <row r="47" spans="1:8" x14ac:dyDescent="0.25">
      <c r="A47" s="10">
        <v>1100121</v>
      </c>
      <c r="B47" s="10" t="s">
        <v>20</v>
      </c>
      <c r="C47" s="13" t="s">
        <v>23</v>
      </c>
      <c r="D47" s="14" t="s">
        <v>17</v>
      </c>
      <c r="E47" s="11" t="s">
        <v>13</v>
      </c>
      <c r="F47" s="10">
        <v>3551</v>
      </c>
      <c r="G47" s="12" t="str">
        <f t="shared" si="3"/>
        <v>Mantto y conserv Veh terrestres aéreos mariti</v>
      </c>
      <c r="H47" s="27">
        <v>8000</v>
      </c>
    </row>
    <row r="48" spans="1:8" x14ac:dyDescent="0.25">
      <c r="A48" s="10">
        <v>1100121</v>
      </c>
      <c r="B48" s="10" t="s">
        <v>20</v>
      </c>
      <c r="C48" s="13" t="s">
        <v>23</v>
      </c>
      <c r="D48" s="14" t="s">
        <v>17</v>
      </c>
      <c r="E48" s="11" t="s">
        <v>13</v>
      </c>
      <c r="F48" s="10">
        <v>4415</v>
      </c>
      <c r="G48" s="12" t="str">
        <f t="shared" si="3"/>
        <v>Ayudas y apoyos</v>
      </c>
      <c r="H48" s="27">
        <v>145000</v>
      </c>
    </row>
    <row r="49" spans="1:8" x14ac:dyDescent="0.25">
      <c r="A49" s="10">
        <v>1100121</v>
      </c>
      <c r="B49" s="10" t="s">
        <v>20</v>
      </c>
      <c r="C49" s="13" t="s">
        <v>24</v>
      </c>
      <c r="D49" s="14" t="s">
        <v>17</v>
      </c>
      <c r="E49" s="11" t="s">
        <v>13</v>
      </c>
      <c r="F49" s="10">
        <v>2531</v>
      </c>
      <c r="G49" s="12" t="str">
        <f t="shared" si="3"/>
        <v>Medicinas y productos farmacéuticos</v>
      </c>
      <c r="H49" s="27">
        <v>20000</v>
      </c>
    </row>
    <row r="50" spans="1:8" x14ac:dyDescent="0.25">
      <c r="A50" s="10">
        <v>1100121</v>
      </c>
      <c r="B50" s="10" t="s">
        <v>20</v>
      </c>
      <c r="C50" s="13" t="s">
        <v>24</v>
      </c>
      <c r="D50" s="14" t="s">
        <v>17</v>
      </c>
      <c r="E50" s="11" t="s">
        <v>13</v>
      </c>
      <c r="F50" s="10">
        <v>2612</v>
      </c>
      <c r="G50" s="12" t="str">
        <f t="shared" si="3"/>
        <v>Combus Lub y aditivos vehículos Serv Pub</v>
      </c>
      <c r="H50" s="27">
        <v>30000</v>
      </c>
    </row>
    <row r="51" spans="1:8" x14ac:dyDescent="0.25">
      <c r="A51" s="10">
        <v>1100121</v>
      </c>
      <c r="B51" s="10" t="s">
        <v>20</v>
      </c>
      <c r="C51" s="13" t="s">
        <v>24</v>
      </c>
      <c r="D51" s="14" t="s">
        <v>17</v>
      </c>
      <c r="E51" s="11" t="s">
        <v>13</v>
      </c>
      <c r="F51" s="10">
        <v>2961</v>
      </c>
      <c r="G51" s="12" t="str">
        <f t="shared" si="3"/>
        <v>Ref y Acces menores de Eq de transporte</v>
      </c>
      <c r="H51" s="27">
        <v>10000</v>
      </c>
    </row>
    <row r="52" spans="1:8" x14ac:dyDescent="0.25">
      <c r="A52" s="10">
        <v>1100121</v>
      </c>
      <c r="B52" s="10" t="s">
        <v>20</v>
      </c>
      <c r="C52" s="13" t="s">
        <v>24</v>
      </c>
      <c r="D52" s="14" t="s">
        <v>17</v>
      </c>
      <c r="E52" s="11" t="s">
        <v>13</v>
      </c>
      <c r="F52" s="10">
        <v>3392</v>
      </c>
      <c r="G52" s="12" t="str">
        <f t="shared" si="3"/>
        <v>Servicios profesionales médicos</v>
      </c>
      <c r="H52" s="27">
        <v>20000</v>
      </c>
    </row>
    <row r="53" spans="1:8" x14ac:dyDescent="0.25">
      <c r="A53" s="10">
        <v>1100121</v>
      </c>
      <c r="B53" s="10" t="s">
        <v>20</v>
      </c>
      <c r="C53" s="13" t="s">
        <v>24</v>
      </c>
      <c r="D53" s="14" t="s">
        <v>17</v>
      </c>
      <c r="E53" s="11" t="s">
        <v>13</v>
      </c>
      <c r="F53" s="10">
        <v>3551</v>
      </c>
      <c r="G53" s="12" t="str">
        <f t="shared" si="3"/>
        <v>Mantto y conserv Veh terrestres aéreos mariti</v>
      </c>
      <c r="H53" s="27">
        <v>20000</v>
      </c>
    </row>
    <row r="54" spans="1:8" x14ac:dyDescent="0.25">
      <c r="A54" s="10">
        <v>1100121</v>
      </c>
      <c r="B54" s="10" t="s">
        <v>20</v>
      </c>
      <c r="C54" s="13" t="s">
        <v>24</v>
      </c>
      <c r="D54" s="14" t="s">
        <v>17</v>
      </c>
      <c r="E54" s="11" t="s">
        <v>13</v>
      </c>
      <c r="F54" s="10">
        <v>4415</v>
      </c>
      <c r="G54" s="12" t="str">
        <f t="shared" si="3"/>
        <v>Ayudas y apoyos</v>
      </c>
      <c r="H54" s="27">
        <v>120000</v>
      </c>
    </row>
    <row r="55" spans="1:8" x14ac:dyDescent="0.25">
      <c r="A55" s="10">
        <v>1100121</v>
      </c>
      <c r="B55" s="10" t="s">
        <v>20</v>
      </c>
      <c r="C55" s="13" t="s">
        <v>25</v>
      </c>
      <c r="D55" s="14" t="s">
        <v>17</v>
      </c>
      <c r="E55" s="11" t="s">
        <v>13</v>
      </c>
      <c r="F55" s="10">
        <v>2531</v>
      </c>
      <c r="G55" s="12" t="str">
        <f t="shared" si="3"/>
        <v>Medicinas y productos farmacéuticos</v>
      </c>
      <c r="H55" s="27">
        <v>40000</v>
      </c>
    </row>
    <row r="56" spans="1:8" x14ac:dyDescent="0.25">
      <c r="A56" s="10">
        <v>1100121</v>
      </c>
      <c r="B56" s="10" t="s">
        <v>20</v>
      </c>
      <c r="C56" s="13" t="s">
        <v>25</v>
      </c>
      <c r="D56" s="14" t="s">
        <v>17</v>
      </c>
      <c r="E56" s="11" t="s">
        <v>13</v>
      </c>
      <c r="F56" s="10">
        <v>2612</v>
      </c>
      <c r="G56" s="12" t="str">
        <f t="shared" si="3"/>
        <v>Combus Lub y aditivos vehículos Serv Pub</v>
      </c>
      <c r="H56" s="27">
        <v>30000</v>
      </c>
    </row>
    <row r="57" spans="1:8" x14ac:dyDescent="0.25">
      <c r="A57" s="10">
        <v>1100121</v>
      </c>
      <c r="B57" s="10" t="s">
        <v>20</v>
      </c>
      <c r="C57" s="13" t="s">
        <v>25</v>
      </c>
      <c r="D57" s="14" t="s">
        <v>17</v>
      </c>
      <c r="E57" s="11" t="s">
        <v>13</v>
      </c>
      <c r="F57" s="10">
        <v>3392</v>
      </c>
      <c r="G57" s="12" t="str">
        <f t="shared" si="3"/>
        <v>Servicios profesionales médicos</v>
      </c>
      <c r="H57" s="27">
        <v>150000</v>
      </c>
    </row>
    <row r="58" spans="1:8" x14ac:dyDescent="0.25">
      <c r="A58" s="10">
        <v>1100121</v>
      </c>
      <c r="B58" s="10" t="s">
        <v>20</v>
      </c>
      <c r="C58" s="13" t="s">
        <v>26</v>
      </c>
      <c r="D58" s="14" t="s">
        <v>17</v>
      </c>
      <c r="E58" s="11" t="s">
        <v>13</v>
      </c>
      <c r="F58" s="10">
        <v>2612</v>
      </c>
      <c r="G58" s="12" t="str">
        <f t="shared" si="3"/>
        <v>Combus Lub y aditivos vehículos Serv Pub</v>
      </c>
      <c r="H58" s="27">
        <v>84000</v>
      </c>
    </row>
    <row r="59" spans="1:8" x14ac:dyDescent="0.25">
      <c r="A59" s="10">
        <v>1100121</v>
      </c>
      <c r="B59" s="10" t="s">
        <v>20</v>
      </c>
      <c r="C59" s="13" t="s">
        <v>26</v>
      </c>
      <c r="D59" s="14" t="s">
        <v>17</v>
      </c>
      <c r="E59" s="11" t="s">
        <v>13</v>
      </c>
      <c r="F59" s="10">
        <v>2961</v>
      </c>
      <c r="G59" s="12" t="str">
        <f t="shared" si="3"/>
        <v>Ref y Acces menores de Eq de transporte</v>
      </c>
      <c r="H59" s="27">
        <v>18000</v>
      </c>
    </row>
    <row r="60" spans="1:8" x14ac:dyDescent="0.25">
      <c r="A60" s="10">
        <v>1100121</v>
      </c>
      <c r="B60" s="10" t="s">
        <v>20</v>
      </c>
      <c r="C60" s="13" t="s">
        <v>26</v>
      </c>
      <c r="D60" s="14" t="s">
        <v>17</v>
      </c>
      <c r="E60" s="11" t="s">
        <v>13</v>
      </c>
      <c r="F60" s="10">
        <v>3151</v>
      </c>
      <c r="G60" s="12" t="str">
        <f t="shared" si="3"/>
        <v>Servicio telefonía celular</v>
      </c>
      <c r="H60" s="27">
        <v>30000</v>
      </c>
    </row>
    <row r="61" spans="1:8" x14ac:dyDescent="0.25">
      <c r="A61" s="10">
        <v>1100121</v>
      </c>
      <c r="B61" s="10" t="s">
        <v>20</v>
      </c>
      <c r="C61" s="13" t="s">
        <v>26</v>
      </c>
      <c r="D61" s="14" t="s">
        <v>17</v>
      </c>
      <c r="E61" s="11" t="s">
        <v>13</v>
      </c>
      <c r="F61" s="10">
        <v>3392</v>
      </c>
      <c r="G61" s="12" t="str">
        <f t="shared" ref="G61:G87" si="4">VLOOKUP(F61,dCOG,3,FALSE)</f>
        <v>Servicios profesionales médicos</v>
      </c>
      <c r="H61" s="27">
        <v>14000</v>
      </c>
    </row>
    <row r="62" spans="1:8" x14ac:dyDescent="0.25">
      <c r="A62" s="10">
        <v>1100121</v>
      </c>
      <c r="B62" s="10" t="s">
        <v>20</v>
      </c>
      <c r="C62" s="13" t="s">
        <v>26</v>
      </c>
      <c r="D62" s="14" t="s">
        <v>17</v>
      </c>
      <c r="E62" s="11" t="s">
        <v>13</v>
      </c>
      <c r="F62" s="10">
        <v>3551</v>
      </c>
      <c r="G62" s="12" t="str">
        <f t="shared" si="4"/>
        <v>Mantto y conserv Veh terrestres aéreos mariti</v>
      </c>
      <c r="H62" s="27">
        <v>13000</v>
      </c>
    </row>
    <row r="63" spans="1:8" x14ac:dyDescent="0.25">
      <c r="A63" s="10">
        <v>1100121</v>
      </c>
      <c r="B63" s="10" t="s">
        <v>20</v>
      </c>
      <c r="C63" s="13" t="s">
        <v>26</v>
      </c>
      <c r="D63" s="14" t="s">
        <v>17</v>
      </c>
      <c r="E63" s="11" t="s">
        <v>13</v>
      </c>
      <c r="F63" s="10">
        <v>4415</v>
      </c>
      <c r="G63" s="12" t="str">
        <f t="shared" si="4"/>
        <v>Ayudas y apoyos</v>
      </c>
      <c r="H63" s="27">
        <v>61000</v>
      </c>
    </row>
    <row r="64" spans="1:8" x14ac:dyDescent="0.25">
      <c r="A64" s="10">
        <v>1100121</v>
      </c>
      <c r="B64" s="10" t="s">
        <v>20</v>
      </c>
      <c r="C64" s="13" t="s">
        <v>27</v>
      </c>
      <c r="D64" s="14" t="s">
        <v>17</v>
      </c>
      <c r="E64" s="11" t="s">
        <v>13</v>
      </c>
      <c r="F64" s="10">
        <v>2531</v>
      </c>
      <c r="G64" s="12" t="str">
        <f t="shared" si="4"/>
        <v>Medicinas y productos farmacéuticos</v>
      </c>
      <c r="H64" s="27">
        <v>30000</v>
      </c>
    </row>
    <row r="65" spans="1:8" x14ac:dyDescent="0.25">
      <c r="A65" s="10">
        <v>1100121</v>
      </c>
      <c r="B65" s="10" t="s">
        <v>20</v>
      </c>
      <c r="C65" s="13" t="s">
        <v>27</v>
      </c>
      <c r="D65" s="14" t="s">
        <v>17</v>
      </c>
      <c r="E65" s="11" t="s">
        <v>13</v>
      </c>
      <c r="F65" s="10">
        <v>2612</v>
      </c>
      <c r="G65" s="12" t="str">
        <f t="shared" si="4"/>
        <v>Combus Lub y aditivos vehículos Serv Pub</v>
      </c>
      <c r="H65" s="27">
        <v>150000</v>
      </c>
    </row>
    <row r="66" spans="1:8" x14ac:dyDescent="0.25">
      <c r="A66" s="10">
        <v>1100121</v>
      </c>
      <c r="B66" s="10" t="s">
        <v>20</v>
      </c>
      <c r="C66" s="13" t="s">
        <v>27</v>
      </c>
      <c r="D66" s="14" t="s">
        <v>17</v>
      </c>
      <c r="E66" s="11" t="s">
        <v>13</v>
      </c>
      <c r="F66" s="10">
        <v>3151</v>
      </c>
      <c r="G66" s="12" t="str">
        <f t="shared" si="4"/>
        <v>Servicio telefonía celular</v>
      </c>
      <c r="H66" s="27">
        <v>30000</v>
      </c>
    </row>
    <row r="67" spans="1:8" x14ac:dyDescent="0.25">
      <c r="A67" s="10">
        <v>1100121</v>
      </c>
      <c r="B67" s="10" t="s">
        <v>20</v>
      </c>
      <c r="C67" s="13" t="s">
        <v>27</v>
      </c>
      <c r="D67" s="14" t="s">
        <v>17</v>
      </c>
      <c r="E67" s="11" t="s">
        <v>13</v>
      </c>
      <c r="F67" s="10">
        <v>4415</v>
      </c>
      <c r="G67" s="12" t="str">
        <f t="shared" si="4"/>
        <v>Ayudas y apoyos</v>
      </c>
      <c r="H67" s="27">
        <v>10000</v>
      </c>
    </row>
    <row r="68" spans="1:8" x14ac:dyDescent="0.25">
      <c r="A68" s="10">
        <v>1100121</v>
      </c>
      <c r="B68" s="10" t="s">
        <v>20</v>
      </c>
      <c r="C68" s="13" t="s">
        <v>28</v>
      </c>
      <c r="D68" s="15" t="s">
        <v>17</v>
      </c>
      <c r="E68" s="16" t="s">
        <v>13</v>
      </c>
      <c r="F68" s="15">
        <v>2612</v>
      </c>
      <c r="G68" s="12" t="str">
        <f t="shared" si="4"/>
        <v>Combus Lub y aditivos vehículos Serv Pub</v>
      </c>
      <c r="H68" s="27">
        <v>35000</v>
      </c>
    </row>
    <row r="69" spans="1:8" x14ac:dyDescent="0.25">
      <c r="A69" s="10">
        <v>1100121</v>
      </c>
      <c r="B69" s="10" t="s">
        <v>20</v>
      </c>
      <c r="C69" s="13" t="s">
        <v>28</v>
      </c>
      <c r="D69" s="15" t="s">
        <v>17</v>
      </c>
      <c r="E69" s="16" t="s">
        <v>13</v>
      </c>
      <c r="F69" s="15">
        <v>2961</v>
      </c>
      <c r="G69" s="12" t="str">
        <f t="shared" si="4"/>
        <v>Ref y Acces menores de Eq de transporte</v>
      </c>
      <c r="H69" s="27">
        <v>5000</v>
      </c>
    </row>
    <row r="70" spans="1:8" x14ac:dyDescent="0.25">
      <c r="A70" s="10">
        <v>1100121</v>
      </c>
      <c r="B70" s="10" t="s">
        <v>20</v>
      </c>
      <c r="C70" s="13" t="s">
        <v>28</v>
      </c>
      <c r="D70" s="15" t="s">
        <v>17</v>
      </c>
      <c r="E70" s="16" t="s">
        <v>13</v>
      </c>
      <c r="F70" s="15">
        <v>4415</v>
      </c>
      <c r="G70" s="12" t="str">
        <f t="shared" si="4"/>
        <v>Ayudas y apoyos</v>
      </c>
      <c r="H70" s="27">
        <v>180000</v>
      </c>
    </row>
    <row r="71" spans="1:8" x14ac:dyDescent="0.25">
      <c r="A71" s="10">
        <v>1100121</v>
      </c>
      <c r="B71" s="10" t="s">
        <v>20</v>
      </c>
      <c r="C71" s="13" t="s">
        <v>29</v>
      </c>
      <c r="D71" s="14" t="s">
        <v>17</v>
      </c>
      <c r="E71" s="11" t="s">
        <v>13</v>
      </c>
      <c r="F71" s="10">
        <v>2612</v>
      </c>
      <c r="G71" s="12" t="str">
        <f t="shared" si="4"/>
        <v>Combus Lub y aditivos vehículos Serv Pub</v>
      </c>
      <c r="H71" s="27">
        <v>40000</v>
      </c>
    </row>
    <row r="72" spans="1:8" x14ac:dyDescent="0.25">
      <c r="A72" s="10">
        <v>1100121</v>
      </c>
      <c r="B72" s="10" t="s">
        <v>20</v>
      </c>
      <c r="C72" s="13" t="s">
        <v>29</v>
      </c>
      <c r="D72" s="14" t="s">
        <v>17</v>
      </c>
      <c r="E72" s="11" t="s">
        <v>13</v>
      </c>
      <c r="F72" s="10">
        <v>4415</v>
      </c>
      <c r="G72" s="12" t="str">
        <f t="shared" si="4"/>
        <v>Ayudas y apoyos</v>
      </c>
      <c r="H72" s="27">
        <v>180000</v>
      </c>
    </row>
    <row r="73" spans="1:8" x14ac:dyDescent="0.25">
      <c r="A73" s="10">
        <v>1100121</v>
      </c>
      <c r="B73" s="10" t="s">
        <v>20</v>
      </c>
      <c r="C73" s="13" t="s">
        <v>30</v>
      </c>
      <c r="D73" s="14" t="s">
        <v>17</v>
      </c>
      <c r="E73" s="11" t="s">
        <v>13</v>
      </c>
      <c r="F73" s="10">
        <v>2531</v>
      </c>
      <c r="G73" s="12" t="str">
        <f t="shared" si="4"/>
        <v>Medicinas y productos farmacéuticos</v>
      </c>
      <c r="H73" s="27">
        <v>60000</v>
      </c>
    </row>
    <row r="74" spans="1:8" x14ac:dyDescent="0.25">
      <c r="A74" s="10">
        <v>1100121</v>
      </c>
      <c r="B74" s="10" t="s">
        <v>20</v>
      </c>
      <c r="C74" s="13" t="s">
        <v>30</v>
      </c>
      <c r="D74" s="14" t="s">
        <v>17</v>
      </c>
      <c r="E74" s="11" t="s">
        <v>13</v>
      </c>
      <c r="F74" s="10">
        <v>2612</v>
      </c>
      <c r="G74" s="12" t="str">
        <f t="shared" si="4"/>
        <v>Combus Lub y aditivos vehículos Serv Pub</v>
      </c>
      <c r="H74" s="27">
        <v>80000</v>
      </c>
    </row>
    <row r="75" spans="1:8" x14ac:dyDescent="0.25">
      <c r="A75" s="10">
        <v>1100121</v>
      </c>
      <c r="B75" s="10" t="s">
        <v>20</v>
      </c>
      <c r="C75" s="13" t="s">
        <v>30</v>
      </c>
      <c r="D75" s="14" t="s">
        <v>17</v>
      </c>
      <c r="E75" s="11" t="s">
        <v>13</v>
      </c>
      <c r="F75" s="10">
        <v>2961</v>
      </c>
      <c r="G75" s="12" t="str">
        <f t="shared" si="4"/>
        <v>Ref y Acces menores de Eq de transporte</v>
      </c>
      <c r="H75" s="27">
        <v>20000</v>
      </c>
    </row>
    <row r="76" spans="1:8" x14ac:dyDescent="0.25">
      <c r="A76" s="10">
        <v>1100121</v>
      </c>
      <c r="B76" s="10" t="s">
        <v>20</v>
      </c>
      <c r="C76" s="13" t="s">
        <v>30</v>
      </c>
      <c r="D76" s="14" t="s">
        <v>17</v>
      </c>
      <c r="E76" s="11" t="s">
        <v>13</v>
      </c>
      <c r="F76" s="10">
        <v>3392</v>
      </c>
      <c r="G76" s="12" t="str">
        <f t="shared" si="4"/>
        <v>Servicios profesionales médicos</v>
      </c>
      <c r="H76" s="27">
        <v>40000</v>
      </c>
    </row>
    <row r="77" spans="1:8" x14ac:dyDescent="0.25">
      <c r="A77" s="10">
        <v>1100121</v>
      </c>
      <c r="B77" s="10" t="s">
        <v>20</v>
      </c>
      <c r="C77" s="13" t="s">
        <v>30</v>
      </c>
      <c r="D77" s="14" t="s">
        <v>17</v>
      </c>
      <c r="E77" s="11" t="s">
        <v>13</v>
      </c>
      <c r="F77" s="10">
        <v>3551</v>
      </c>
      <c r="G77" s="12" t="str">
        <f t="shared" si="4"/>
        <v>Mantto y conserv Veh terrestres aéreos mariti</v>
      </c>
      <c r="H77" s="27">
        <v>20000</v>
      </c>
    </row>
    <row r="78" spans="1:8" x14ac:dyDescent="0.25">
      <c r="A78" s="10">
        <v>1100121</v>
      </c>
      <c r="B78" s="10" t="s">
        <v>20</v>
      </c>
      <c r="C78" s="13" t="s">
        <v>30</v>
      </c>
      <c r="D78" s="14" t="s">
        <v>17</v>
      </c>
      <c r="E78" s="11" t="s">
        <v>13</v>
      </c>
      <c r="F78" s="10">
        <v>4415</v>
      </c>
      <c r="G78" s="12" t="str">
        <f t="shared" si="4"/>
        <v>Ayudas y apoyos</v>
      </c>
      <c r="H78" s="27">
        <v>0</v>
      </c>
    </row>
    <row r="79" spans="1:8" x14ac:dyDescent="0.25">
      <c r="A79" s="10">
        <v>1100121</v>
      </c>
      <c r="B79" s="10" t="s">
        <v>20</v>
      </c>
      <c r="C79" s="13" t="s">
        <v>31</v>
      </c>
      <c r="D79" s="14" t="s">
        <v>17</v>
      </c>
      <c r="E79" s="11" t="s">
        <v>13</v>
      </c>
      <c r="F79" s="10">
        <v>2111</v>
      </c>
      <c r="G79" s="12" t="str">
        <f t="shared" si="4"/>
        <v>Materiales y útiles de oficina</v>
      </c>
      <c r="H79" s="27">
        <v>12000</v>
      </c>
    </row>
    <row r="80" spans="1:8" x14ac:dyDescent="0.25">
      <c r="A80" s="10">
        <v>1100121</v>
      </c>
      <c r="B80" s="10" t="s">
        <v>20</v>
      </c>
      <c r="C80" s="13" t="s">
        <v>31</v>
      </c>
      <c r="D80" s="14" t="s">
        <v>17</v>
      </c>
      <c r="E80" s="11" t="s">
        <v>13</v>
      </c>
      <c r="F80" s="10">
        <v>2141</v>
      </c>
      <c r="G80" s="12" t="str">
        <f t="shared" si="4"/>
        <v>Mat y útiles de tecnologías de la Info y Com</v>
      </c>
      <c r="H80" s="27">
        <v>15000</v>
      </c>
    </row>
    <row r="81" spans="1:8" x14ac:dyDescent="0.25">
      <c r="A81" s="10">
        <v>1100121</v>
      </c>
      <c r="B81" s="10" t="s">
        <v>20</v>
      </c>
      <c r="C81" s="13" t="s">
        <v>31</v>
      </c>
      <c r="D81" s="14" t="s">
        <v>17</v>
      </c>
      <c r="E81" s="11" t="s">
        <v>13</v>
      </c>
      <c r="F81" s="10">
        <v>2161</v>
      </c>
      <c r="G81" s="12" t="str">
        <f t="shared" si="4"/>
        <v>Material de limpieza</v>
      </c>
      <c r="H81" s="27">
        <v>4000</v>
      </c>
    </row>
    <row r="82" spans="1:8" x14ac:dyDescent="0.25">
      <c r="A82" s="10">
        <v>1100121</v>
      </c>
      <c r="B82" s="10" t="s">
        <v>20</v>
      </c>
      <c r="C82" s="13" t="s">
        <v>31</v>
      </c>
      <c r="D82" s="14" t="s">
        <v>17</v>
      </c>
      <c r="E82" s="11" t="s">
        <v>13</v>
      </c>
      <c r="F82" s="10">
        <v>2212</v>
      </c>
      <c r="G82" s="12" t="str">
        <f t="shared" si="4"/>
        <v>Prod Alim p pers en instalac de depend y ent</v>
      </c>
      <c r="H82" s="27">
        <v>12000</v>
      </c>
    </row>
    <row r="83" spans="1:8" x14ac:dyDescent="0.25">
      <c r="A83" s="10">
        <v>1100121</v>
      </c>
      <c r="B83" s="10" t="s">
        <v>20</v>
      </c>
      <c r="C83" s="13" t="s">
        <v>31</v>
      </c>
      <c r="D83" s="14" t="s">
        <v>17</v>
      </c>
      <c r="E83" s="11" t="s">
        <v>13</v>
      </c>
      <c r="F83" s="10">
        <v>2481</v>
      </c>
      <c r="G83" s="12" t="str">
        <f t="shared" si="4"/>
        <v>Materiales complementarios</v>
      </c>
      <c r="H83" s="27">
        <v>4000</v>
      </c>
    </row>
    <row r="84" spans="1:8" x14ac:dyDescent="0.25">
      <c r="A84" s="10">
        <v>1100121</v>
      </c>
      <c r="B84" s="10" t="s">
        <v>20</v>
      </c>
      <c r="C84" s="13" t="s">
        <v>31</v>
      </c>
      <c r="D84" s="14" t="s">
        <v>17</v>
      </c>
      <c r="E84" s="11" t="s">
        <v>18</v>
      </c>
      <c r="F84" s="10">
        <v>5111</v>
      </c>
      <c r="G84" s="12" t="str">
        <f t="shared" si="4"/>
        <v>Muebles de oficina y estantería</v>
      </c>
      <c r="H84" s="27">
        <v>1500</v>
      </c>
    </row>
    <row r="85" spans="1:8" x14ac:dyDescent="0.25">
      <c r="A85" s="10">
        <v>1100121</v>
      </c>
      <c r="B85" s="10" t="s">
        <v>20</v>
      </c>
      <c r="C85" s="13" t="s">
        <v>31</v>
      </c>
      <c r="D85" s="14" t="s">
        <v>17</v>
      </c>
      <c r="E85" s="11" t="s">
        <v>18</v>
      </c>
      <c r="F85" s="10">
        <v>5151</v>
      </c>
      <c r="G85" s="12" t="str">
        <f t="shared" si="4"/>
        <v>Computadoras y equipo periférico</v>
      </c>
      <c r="H85" s="27">
        <v>1500</v>
      </c>
    </row>
    <row r="86" spans="1:8" x14ac:dyDescent="0.25">
      <c r="A86" s="10">
        <v>1500521</v>
      </c>
      <c r="B86" s="10" t="s">
        <v>20</v>
      </c>
      <c r="C86" s="13" t="s">
        <v>31</v>
      </c>
      <c r="D86" s="14" t="s">
        <v>17</v>
      </c>
      <c r="E86" s="11" t="s">
        <v>13</v>
      </c>
      <c r="F86" s="10">
        <v>1111</v>
      </c>
      <c r="G86" s="12" t="str">
        <f t="shared" si="4"/>
        <v>Dietas</v>
      </c>
      <c r="H86" s="32">
        <v>4833960</v>
      </c>
    </row>
    <row r="87" spans="1:8" x14ac:dyDescent="0.25">
      <c r="A87" s="10">
        <v>1500521</v>
      </c>
      <c r="B87" s="10" t="s">
        <v>20</v>
      </c>
      <c r="C87" s="13" t="s">
        <v>31</v>
      </c>
      <c r="D87" s="14" t="s">
        <v>17</v>
      </c>
      <c r="E87" s="11" t="s">
        <v>13</v>
      </c>
      <c r="F87" s="10">
        <v>1131</v>
      </c>
      <c r="G87" s="12" t="str">
        <f t="shared" si="4"/>
        <v>Sueldos Base</v>
      </c>
      <c r="H87" s="32">
        <v>311136</v>
      </c>
    </row>
    <row r="88" spans="1:8" x14ac:dyDescent="0.25">
      <c r="A88" s="10">
        <v>1500521</v>
      </c>
      <c r="B88" s="10" t="s">
        <v>20</v>
      </c>
      <c r="C88" s="13" t="s">
        <v>31</v>
      </c>
      <c r="D88" s="14" t="s">
        <v>17</v>
      </c>
      <c r="E88" s="11" t="s">
        <v>13</v>
      </c>
      <c r="F88" s="10">
        <v>1321</v>
      </c>
      <c r="G88" s="12" t="str">
        <f t="shared" ref="G88:G92" si="5">VLOOKUP(F88,dCOG,3,FALSE)</f>
        <v>Prima Vacacional</v>
      </c>
      <c r="H88" s="32">
        <v>121355</v>
      </c>
    </row>
    <row r="89" spans="1:8" x14ac:dyDescent="0.25">
      <c r="A89" s="10">
        <v>1500521</v>
      </c>
      <c r="B89" s="10" t="s">
        <v>20</v>
      </c>
      <c r="C89" s="13" t="s">
        <v>31</v>
      </c>
      <c r="D89" s="14" t="s">
        <v>17</v>
      </c>
      <c r="E89" s="11" t="s">
        <v>13</v>
      </c>
      <c r="F89" s="10">
        <v>1323</v>
      </c>
      <c r="G89" s="12" t="str">
        <f t="shared" si="5"/>
        <v>Gratificación de fin de año</v>
      </c>
      <c r="H89" s="32">
        <v>1011264</v>
      </c>
    </row>
    <row r="90" spans="1:8" x14ac:dyDescent="0.25">
      <c r="A90" s="10">
        <v>1500521</v>
      </c>
      <c r="B90" s="10" t="s">
        <v>20</v>
      </c>
      <c r="C90" s="13" t="s">
        <v>31</v>
      </c>
      <c r="D90" s="14" t="s">
        <v>17</v>
      </c>
      <c r="E90" s="11" t="s">
        <v>13</v>
      </c>
      <c r="F90" s="10">
        <v>1592</v>
      </c>
      <c r="G90" s="12" t="str">
        <f t="shared" si="5"/>
        <v>Otras prestaciones</v>
      </c>
      <c r="H90" s="32">
        <v>1920000</v>
      </c>
    </row>
    <row r="91" spans="1:8" x14ac:dyDescent="0.25">
      <c r="A91" s="10">
        <v>1500521</v>
      </c>
      <c r="B91" s="10" t="s">
        <v>20</v>
      </c>
      <c r="C91" s="13" t="s">
        <v>31</v>
      </c>
      <c r="D91" s="14" t="s">
        <v>17</v>
      </c>
      <c r="E91" s="11" t="s">
        <v>13</v>
      </c>
      <c r="F91" s="10">
        <v>1593</v>
      </c>
      <c r="G91" s="12" t="str">
        <f t="shared" si="5"/>
        <v>Despensa</v>
      </c>
      <c r="H91" s="32">
        <v>216000</v>
      </c>
    </row>
    <row r="92" spans="1:8" x14ac:dyDescent="0.25">
      <c r="A92" s="10">
        <v>1500521</v>
      </c>
      <c r="B92" s="10" t="s">
        <v>20</v>
      </c>
      <c r="C92" s="13" t="s">
        <v>31</v>
      </c>
      <c r="D92" s="14" t="s">
        <v>17</v>
      </c>
      <c r="E92" s="11" t="s">
        <v>13</v>
      </c>
      <c r="F92" s="10">
        <v>1595</v>
      </c>
      <c r="G92" s="12" t="str">
        <f t="shared" si="5"/>
        <v>Fondo de ahorro LECR</v>
      </c>
      <c r="H92" s="27">
        <v>577598.87</v>
      </c>
    </row>
    <row r="93" spans="1:8" x14ac:dyDescent="0.25">
      <c r="E93" s="29"/>
      <c r="G93" s="30"/>
      <c r="H93" s="31"/>
    </row>
    <row r="94" spans="1:8" x14ac:dyDescent="0.25">
      <c r="A94" s="5"/>
      <c r="B94" s="5"/>
      <c r="C94" s="5"/>
      <c r="D94" s="5"/>
      <c r="E94" s="7"/>
      <c r="F94" s="8"/>
      <c r="G94" s="9" t="s">
        <v>32</v>
      </c>
      <c r="H94" s="22">
        <f t="shared" ref="H94" si="6">SUBTOTAL(9,H95:H118)</f>
        <v>2708727</v>
      </c>
    </row>
    <row r="95" spans="1:8" x14ac:dyDescent="0.25">
      <c r="A95" s="10">
        <v>1100121</v>
      </c>
      <c r="B95" s="10" t="s">
        <v>33</v>
      </c>
      <c r="C95" s="10" t="s">
        <v>34</v>
      </c>
      <c r="D95" s="10" t="s">
        <v>35</v>
      </c>
      <c r="E95" s="11" t="s">
        <v>13</v>
      </c>
      <c r="F95" s="10">
        <v>2111</v>
      </c>
      <c r="G95" s="12" t="str">
        <f t="shared" ref="G95:G117" si="7">VLOOKUP(F95,dCOG,3,FALSE)</f>
        <v>Materiales y útiles de oficina</v>
      </c>
      <c r="H95" s="27">
        <v>20000</v>
      </c>
    </row>
    <row r="96" spans="1:8" x14ac:dyDescent="0.25">
      <c r="A96" s="10">
        <v>1100121</v>
      </c>
      <c r="B96" s="10" t="s">
        <v>33</v>
      </c>
      <c r="C96" s="10" t="s">
        <v>34</v>
      </c>
      <c r="D96" s="10" t="s">
        <v>35</v>
      </c>
      <c r="E96" s="11" t="s">
        <v>13</v>
      </c>
      <c r="F96" s="10">
        <v>2141</v>
      </c>
      <c r="G96" s="12" t="str">
        <f t="shared" si="7"/>
        <v>Mat y útiles de tecnologías de la Info y Com</v>
      </c>
      <c r="H96" s="27">
        <v>40000</v>
      </c>
    </row>
    <row r="97" spans="1:8" x14ac:dyDescent="0.25">
      <c r="A97" s="10">
        <v>1100121</v>
      </c>
      <c r="B97" s="10" t="s">
        <v>33</v>
      </c>
      <c r="C97" s="10" t="s">
        <v>34</v>
      </c>
      <c r="D97" s="10" t="s">
        <v>35</v>
      </c>
      <c r="E97" s="11" t="s">
        <v>13</v>
      </c>
      <c r="F97" s="10">
        <v>2161</v>
      </c>
      <c r="G97" s="12" t="str">
        <f t="shared" si="7"/>
        <v>Material de limpieza</v>
      </c>
      <c r="H97" s="27">
        <v>15000</v>
      </c>
    </row>
    <row r="98" spans="1:8" x14ac:dyDescent="0.25">
      <c r="A98" s="10">
        <v>1100121</v>
      </c>
      <c r="B98" s="10" t="s">
        <v>33</v>
      </c>
      <c r="C98" s="10" t="s">
        <v>34</v>
      </c>
      <c r="D98" s="10" t="s">
        <v>35</v>
      </c>
      <c r="E98" s="11" t="s">
        <v>13</v>
      </c>
      <c r="F98" s="10">
        <v>2212</v>
      </c>
      <c r="G98" s="12" t="str">
        <f t="shared" si="7"/>
        <v>Prod Alim p pers en instalac de depend y ent</v>
      </c>
      <c r="H98" s="27">
        <v>60000</v>
      </c>
    </row>
    <row r="99" spans="1:8" x14ac:dyDescent="0.25">
      <c r="A99" s="10">
        <v>1100121</v>
      </c>
      <c r="B99" s="10" t="s">
        <v>33</v>
      </c>
      <c r="C99" s="10" t="s">
        <v>34</v>
      </c>
      <c r="D99" s="10" t="s">
        <v>35</v>
      </c>
      <c r="E99" s="11" t="s">
        <v>13</v>
      </c>
      <c r="F99" s="10">
        <v>2214</v>
      </c>
      <c r="G99" s="12" t="str">
        <f t="shared" si="7"/>
        <v>Productos alimenticios para personas</v>
      </c>
      <c r="H99" s="27">
        <v>150000</v>
      </c>
    </row>
    <row r="100" spans="1:8" x14ac:dyDescent="0.25">
      <c r="A100" s="10">
        <v>1100121</v>
      </c>
      <c r="B100" s="10" t="s">
        <v>33</v>
      </c>
      <c r="C100" s="10" t="s">
        <v>34</v>
      </c>
      <c r="D100" s="10" t="s">
        <v>35</v>
      </c>
      <c r="E100" s="11" t="s">
        <v>13</v>
      </c>
      <c r="F100" s="10">
        <v>2531</v>
      </c>
      <c r="G100" s="12" t="str">
        <f t="shared" si="7"/>
        <v>Medicinas y productos farmacéuticos</v>
      </c>
      <c r="H100" s="27">
        <v>50000</v>
      </c>
    </row>
    <row r="101" spans="1:8" x14ac:dyDescent="0.25">
      <c r="A101" s="10">
        <v>1100121</v>
      </c>
      <c r="B101" s="10" t="s">
        <v>33</v>
      </c>
      <c r="C101" s="10" t="s">
        <v>34</v>
      </c>
      <c r="D101" s="10" t="s">
        <v>35</v>
      </c>
      <c r="E101" s="11" t="s">
        <v>13</v>
      </c>
      <c r="F101" s="10">
        <v>2612</v>
      </c>
      <c r="G101" s="12" t="str">
        <f t="shared" si="7"/>
        <v>Combus Lub y aditivos vehículos Serv Pub</v>
      </c>
      <c r="H101" s="27">
        <v>30000</v>
      </c>
    </row>
    <row r="102" spans="1:8" x14ac:dyDescent="0.25">
      <c r="A102" s="10">
        <v>1100121</v>
      </c>
      <c r="B102" s="10" t="s">
        <v>33</v>
      </c>
      <c r="C102" s="10" t="s">
        <v>34</v>
      </c>
      <c r="D102" s="10" t="s">
        <v>35</v>
      </c>
      <c r="E102" s="11" t="s">
        <v>13</v>
      </c>
      <c r="F102" s="10">
        <v>3331</v>
      </c>
      <c r="G102" s="12" t="str">
        <f t="shared" si="7"/>
        <v>Servicios de consultoría administrativa</v>
      </c>
      <c r="H102" s="27">
        <v>300000</v>
      </c>
    </row>
    <row r="103" spans="1:8" x14ac:dyDescent="0.25">
      <c r="A103" s="10">
        <v>1100121</v>
      </c>
      <c r="B103" s="10" t="s">
        <v>33</v>
      </c>
      <c r="C103" s="10" t="s">
        <v>34</v>
      </c>
      <c r="D103" s="10" t="s">
        <v>35</v>
      </c>
      <c r="E103" s="11" t="s">
        <v>13</v>
      </c>
      <c r="F103" s="10">
        <v>3341</v>
      </c>
      <c r="G103" s="12" t="str">
        <f t="shared" si="7"/>
        <v>Servicios de capacitación</v>
      </c>
      <c r="H103" s="27">
        <v>50000</v>
      </c>
    </row>
    <row r="104" spans="1:8" x14ac:dyDescent="0.25">
      <c r="A104" s="10">
        <v>1100121</v>
      </c>
      <c r="B104" s="10" t="s">
        <v>33</v>
      </c>
      <c r="C104" s="10" t="s">
        <v>34</v>
      </c>
      <c r="D104" s="10" t="s">
        <v>35</v>
      </c>
      <c r="E104" s="11" t="s">
        <v>13</v>
      </c>
      <c r="F104" s="10">
        <v>3392</v>
      </c>
      <c r="G104" s="12" t="str">
        <f t="shared" si="7"/>
        <v>Servicios profesionales médicos</v>
      </c>
      <c r="H104" s="27">
        <v>50000</v>
      </c>
    </row>
    <row r="105" spans="1:8" x14ac:dyDescent="0.25">
      <c r="A105" s="10">
        <v>1100121</v>
      </c>
      <c r="B105" s="10" t="s">
        <v>33</v>
      </c>
      <c r="C105" s="10" t="s">
        <v>34</v>
      </c>
      <c r="D105" s="10" t="s">
        <v>35</v>
      </c>
      <c r="E105" s="11" t="s">
        <v>13</v>
      </c>
      <c r="F105" s="10">
        <v>3711</v>
      </c>
      <c r="G105" s="12" t="str">
        <f t="shared" si="7"/>
        <v>Pasajes aéreos nac p  Serv pub en comisiones</v>
      </c>
      <c r="H105" s="27">
        <v>30000</v>
      </c>
    </row>
    <row r="106" spans="1:8" x14ac:dyDescent="0.25">
      <c r="A106" s="10">
        <v>1100121</v>
      </c>
      <c r="B106" s="10" t="s">
        <v>33</v>
      </c>
      <c r="C106" s="10" t="s">
        <v>34</v>
      </c>
      <c r="D106" s="10" t="s">
        <v>35</v>
      </c>
      <c r="E106" s="11" t="s">
        <v>13</v>
      </c>
      <c r="F106" s="10">
        <v>3751</v>
      </c>
      <c r="G106" s="12" t="str">
        <f t="shared" si="7"/>
        <v>Viáticos nac p Serv pub Desemp funciones ofic</v>
      </c>
      <c r="H106" s="27">
        <v>90000</v>
      </c>
    </row>
    <row r="107" spans="1:8" x14ac:dyDescent="0.25">
      <c r="A107" s="10">
        <v>1100121</v>
      </c>
      <c r="B107" s="10" t="s">
        <v>33</v>
      </c>
      <c r="C107" s="10" t="s">
        <v>34</v>
      </c>
      <c r="D107" s="10" t="s">
        <v>35</v>
      </c>
      <c r="E107" s="11" t="s">
        <v>13</v>
      </c>
      <c r="F107" s="10">
        <v>3761</v>
      </c>
      <c r="G107" s="12" t="str">
        <f t="shared" si="7"/>
        <v>Viáticos en extranjero p Serv pub funciones ofic</v>
      </c>
      <c r="H107" s="27">
        <v>36000</v>
      </c>
    </row>
    <row r="108" spans="1:8" x14ac:dyDescent="0.25">
      <c r="A108" s="10">
        <v>1100121</v>
      </c>
      <c r="B108" s="10" t="s">
        <v>33</v>
      </c>
      <c r="C108" s="10" t="s">
        <v>34</v>
      </c>
      <c r="D108" s="10" t="s">
        <v>35</v>
      </c>
      <c r="E108" s="11" t="s">
        <v>13</v>
      </c>
      <c r="F108" s="10">
        <v>3791</v>
      </c>
      <c r="G108" s="12" t="str">
        <f t="shared" si="7"/>
        <v>Otros servicios de traslado y hospedaje</v>
      </c>
      <c r="H108" s="27">
        <v>24000</v>
      </c>
    </row>
    <row r="109" spans="1:8" x14ac:dyDescent="0.25">
      <c r="A109" s="10">
        <v>1100121</v>
      </c>
      <c r="B109" s="10" t="s">
        <v>33</v>
      </c>
      <c r="C109" s="10" t="s">
        <v>34</v>
      </c>
      <c r="D109" s="10" t="s">
        <v>35</v>
      </c>
      <c r="E109" s="11" t="s">
        <v>13</v>
      </c>
      <c r="F109" s="10">
        <v>4415</v>
      </c>
      <c r="G109" s="12" t="str">
        <f t="shared" si="7"/>
        <v>Ayudas y apoyos</v>
      </c>
      <c r="H109" s="27">
        <v>100000</v>
      </c>
    </row>
    <row r="110" spans="1:8" x14ac:dyDescent="0.25">
      <c r="A110" s="10">
        <v>1100121</v>
      </c>
      <c r="B110" s="10" t="s">
        <v>33</v>
      </c>
      <c r="C110" s="10" t="s">
        <v>34</v>
      </c>
      <c r="D110" s="10" t="s">
        <v>35</v>
      </c>
      <c r="E110" s="11" t="s">
        <v>18</v>
      </c>
      <c r="F110" s="10">
        <v>5151</v>
      </c>
      <c r="G110" s="12" t="str">
        <f t="shared" ref="G110" si="8">VLOOKUP(F110,dCOG,3,FALSE)</f>
        <v>Computadoras y equipo periférico</v>
      </c>
      <c r="H110" s="27">
        <v>1500</v>
      </c>
    </row>
    <row r="111" spans="1:8" x14ac:dyDescent="0.25">
      <c r="A111" s="10">
        <v>1500521</v>
      </c>
      <c r="B111" s="10" t="s">
        <v>33</v>
      </c>
      <c r="C111" s="10" t="s">
        <v>34</v>
      </c>
      <c r="D111" s="10" t="s">
        <v>35</v>
      </c>
      <c r="E111" s="11" t="s">
        <v>13</v>
      </c>
      <c r="F111" s="10">
        <v>1131</v>
      </c>
      <c r="G111" s="12" t="str">
        <f t="shared" si="7"/>
        <v>Sueldos Base</v>
      </c>
      <c r="H111" s="32">
        <v>1044888</v>
      </c>
    </row>
    <row r="112" spans="1:8" x14ac:dyDescent="0.25">
      <c r="A112" s="10">
        <v>1500521</v>
      </c>
      <c r="B112" s="10" t="s">
        <v>33</v>
      </c>
      <c r="C112" s="10" t="s">
        <v>34</v>
      </c>
      <c r="D112" s="10" t="s">
        <v>35</v>
      </c>
      <c r="E112" s="11" t="s">
        <v>13</v>
      </c>
      <c r="F112" s="10">
        <v>1321</v>
      </c>
      <c r="G112" s="12" t="str">
        <f t="shared" si="7"/>
        <v>Prima Vacacional</v>
      </c>
      <c r="H112" s="32">
        <v>19216</v>
      </c>
    </row>
    <row r="113" spans="1:8" x14ac:dyDescent="0.25">
      <c r="A113" s="10">
        <v>1500521</v>
      </c>
      <c r="B113" s="10" t="s">
        <v>33</v>
      </c>
      <c r="C113" s="10" t="s">
        <v>34</v>
      </c>
      <c r="D113" s="10" t="s">
        <v>35</v>
      </c>
      <c r="E113" s="11" t="s">
        <v>13</v>
      </c>
      <c r="F113" s="10">
        <v>1323</v>
      </c>
      <c r="G113" s="12" t="str">
        <f t="shared" si="7"/>
        <v>Gratificación de fin de año</v>
      </c>
      <c r="H113" s="32">
        <v>160123</v>
      </c>
    </row>
    <row r="114" spans="1:8" x14ac:dyDescent="0.25">
      <c r="A114" s="10">
        <v>1500521</v>
      </c>
      <c r="B114" s="10" t="s">
        <v>33</v>
      </c>
      <c r="C114" s="10" t="s">
        <v>34</v>
      </c>
      <c r="D114" s="10" t="s">
        <v>35</v>
      </c>
      <c r="E114" s="11" t="s">
        <v>13</v>
      </c>
      <c r="F114" s="10">
        <v>1593</v>
      </c>
      <c r="G114" s="12" t="str">
        <f t="shared" si="7"/>
        <v>Despensa</v>
      </c>
      <c r="H114" s="32">
        <v>108000</v>
      </c>
    </row>
    <row r="115" spans="1:8" x14ac:dyDescent="0.25">
      <c r="A115" s="10">
        <v>1500521</v>
      </c>
      <c r="B115" s="10" t="s">
        <v>33</v>
      </c>
      <c r="C115" s="10" t="s">
        <v>34</v>
      </c>
      <c r="D115" s="10" t="s">
        <v>35</v>
      </c>
      <c r="E115" s="11" t="s">
        <v>13</v>
      </c>
      <c r="F115" s="10">
        <v>1711</v>
      </c>
      <c r="G115" s="12" t="str">
        <f t="shared" si="7"/>
        <v>Estímulos por productividad y eficiencia</v>
      </c>
      <c r="H115" s="27">
        <v>0</v>
      </c>
    </row>
    <row r="116" spans="1:8" x14ac:dyDescent="0.25">
      <c r="A116" s="10">
        <v>1500521</v>
      </c>
      <c r="B116" s="10" t="s">
        <v>33</v>
      </c>
      <c r="C116" s="10" t="s">
        <v>34</v>
      </c>
      <c r="D116" s="10" t="s">
        <v>35</v>
      </c>
      <c r="E116" s="11" t="s">
        <v>13</v>
      </c>
      <c r="F116" s="10">
        <v>3331</v>
      </c>
      <c r="G116" s="12" t="str">
        <f t="shared" si="7"/>
        <v>Servicios de consultoría administrativa</v>
      </c>
      <c r="H116" s="27">
        <v>200000</v>
      </c>
    </row>
    <row r="117" spans="1:8" x14ac:dyDescent="0.25">
      <c r="A117" s="10">
        <v>1500521</v>
      </c>
      <c r="B117" s="10" t="s">
        <v>33</v>
      </c>
      <c r="C117" s="10" t="s">
        <v>34</v>
      </c>
      <c r="D117" s="10" t="s">
        <v>35</v>
      </c>
      <c r="E117" s="11" t="s">
        <v>13</v>
      </c>
      <c r="F117" s="10">
        <v>3751</v>
      </c>
      <c r="G117" s="12" t="str">
        <f t="shared" si="7"/>
        <v>Viáticos nac p Serv pub Desemp funciones ofic</v>
      </c>
      <c r="H117" s="27">
        <v>30000</v>
      </c>
    </row>
    <row r="118" spans="1:8" x14ac:dyDescent="0.25">
      <c r="A118" s="10">
        <v>1500521</v>
      </c>
      <c r="B118" s="10" t="s">
        <v>33</v>
      </c>
      <c r="C118" s="10" t="s">
        <v>34</v>
      </c>
      <c r="D118" s="10" t="s">
        <v>35</v>
      </c>
      <c r="E118" s="11" t="s">
        <v>13</v>
      </c>
      <c r="F118" s="10">
        <v>4415</v>
      </c>
      <c r="G118" s="12" t="str">
        <f t="shared" ref="G118" si="9">VLOOKUP(F118,dCOG,3,FALSE)</f>
        <v>Ayudas y apoyos</v>
      </c>
      <c r="H118" s="27">
        <v>100000</v>
      </c>
    </row>
    <row r="119" spans="1:8" x14ac:dyDescent="0.25">
      <c r="E119" s="29"/>
      <c r="G119" s="30"/>
      <c r="H119" s="31"/>
    </row>
    <row r="120" spans="1:8" ht="25.5" x14ac:dyDescent="0.25">
      <c r="A120" s="5"/>
      <c r="B120" s="5"/>
      <c r="C120" s="5"/>
      <c r="D120" s="5"/>
      <c r="E120" s="7"/>
      <c r="F120" s="8"/>
      <c r="G120" s="9" t="s">
        <v>36</v>
      </c>
      <c r="H120" s="22">
        <f>SUBTOTAL(9,H121:H149)</f>
        <v>12289304</v>
      </c>
    </row>
    <row r="121" spans="1:8" x14ac:dyDescent="0.25">
      <c r="A121" s="10">
        <v>1100121</v>
      </c>
      <c r="B121" s="10" t="s">
        <v>37</v>
      </c>
      <c r="C121" s="13" t="s">
        <v>38</v>
      </c>
      <c r="D121" s="10" t="s">
        <v>39</v>
      </c>
      <c r="E121" s="11" t="s">
        <v>13</v>
      </c>
      <c r="F121" s="10">
        <v>4415</v>
      </c>
      <c r="G121" s="12" t="str">
        <f t="shared" ref="G121:G149" si="10">VLOOKUP(F121,dCOG,3,FALSE)</f>
        <v>Ayudas y apoyos</v>
      </c>
      <c r="H121" s="27">
        <v>6500000</v>
      </c>
    </row>
    <row r="122" spans="1:8" x14ac:dyDescent="0.25">
      <c r="A122" s="10">
        <v>1100121</v>
      </c>
      <c r="B122" s="10" t="s">
        <v>37</v>
      </c>
      <c r="C122" s="13" t="s">
        <v>38</v>
      </c>
      <c r="D122" s="10" t="s">
        <v>39</v>
      </c>
      <c r="E122" s="11" t="s">
        <v>13</v>
      </c>
      <c r="F122" s="10">
        <v>4451</v>
      </c>
      <c r="G122" s="12" t="str">
        <f t="shared" si="10"/>
        <v>Donativos a instituciones sin fines de lucro</v>
      </c>
      <c r="H122" s="27">
        <v>450000</v>
      </c>
    </row>
    <row r="123" spans="1:8" x14ac:dyDescent="0.25">
      <c r="A123" s="10">
        <v>1100121</v>
      </c>
      <c r="B123" s="10" t="s">
        <v>37</v>
      </c>
      <c r="C123" s="13" t="s">
        <v>38</v>
      </c>
      <c r="D123" s="10" t="s">
        <v>39</v>
      </c>
      <c r="E123" s="11" t="s">
        <v>13</v>
      </c>
      <c r="F123" s="10">
        <v>4452</v>
      </c>
      <c r="G123" s="12" t="str">
        <f t="shared" si="10"/>
        <v>Ayuda social a instituciones de salud</v>
      </c>
      <c r="H123" s="27">
        <v>120000</v>
      </c>
    </row>
    <row r="124" spans="1:8" x14ac:dyDescent="0.25">
      <c r="A124" s="10">
        <v>1100121</v>
      </c>
      <c r="B124" s="10" t="s">
        <v>37</v>
      </c>
      <c r="C124" s="13" t="s">
        <v>38</v>
      </c>
      <c r="D124" s="10" t="s">
        <v>39</v>
      </c>
      <c r="E124" s="11" t="s">
        <v>13</v>
      </c>
      <c r="F124" s="10">
        <v>4457</v>
      </c>
      <c r="G124" s="12" t="str">
        <f t="shared" si="10"/>
        <v>Ayuda social inst benef bomberos</v>
      </c>
      <c r="H124" s="27">
        <v>70000</v>
      </c>
    </row>
    <row r="125" spans="1:8" x14ac:dyDescent="0.25">
      <c r="A125" s="10">
        <v>1500521</v>
      </c>
      <c r="B125" s="10" t="s">
        <v>37</v>
      </c>
      <c r="C125" s="10" t="s">
        <v>38</v>
      </c>
      <c r="D125" s="10" t="s">
        <v>39</v>
      </c>
      <c r="E125" s="11" t="s">
        <v>13</v>
      </c>
      <c r="F125" s="10">
        <v>4415</v>
      </c>
      <c r="G125" s="12" t="str">
        <f t="shared" si="10"/>
        <v>Ayudas y apoyos</v>
      </c>
      <c r="H125" s="27">
        <v>1000000</v>
      </c>
    </row>
    <row r="126" spans="1:8" x14ac:dyDescent="0.25">
      <c r="A126" s="10">
        <v>1100121</v>
      </c>
      <c r="B126" s="10" t="s">
        <v>37</v>
      </c>
      <c r="C126" s="10" t="s">
        <v>40</v>
      </c>
      <c r="D126" s="10" t="s">
        <v>35</v>
      </c>
      <c r="E126" s="11" t="s">
        <v>13</v>
      </c>
      <c r="F126" s="10">
        <v>2111</v>
      </c>
      <c r="G126" s="12" t="str">
        <f t="shared" si="10"/>
        <v>Materiales y útiles de oficina</v>
      </c>
      <c r="H126" s="27">
        <v>15000</v>
      </c>
    </row>
    <row r="127" spans="1:8" x14ac:dyDescent="0.25">
      <c r="A127" s="10">
        <v>1100121</v>
      </c>
      <c r="B127" s="10" t="s">
        <v>37</v>
      </c>
      <c r="C127" s="10" t="s">
        <v>40</v>
      </c>
      <c r="D127" s="10" t="s">
        <v>35</v>
      </c>
      <c r="E127" s="11" t="s">
        <v>13</v>
      </c>
      <c r="F127" s="10">
        <v>2141</v>
      </c>
      <c r="G127" s="12" t="str">
        <f t="shared" si="10"/>
        <v>Mat y útiles de tecnologías de la Info y Com</v>
      </c>
      <c r="H127" s="27">
        <v>15000</v>
      </c>
    </row>
    <row r="128" spans="1:8" x14ac:dyDescent="0.25">
      <c r="A128" s="10">
        <v>1100121</v>
      </c>
      <c r="B128" s="10" t="s">
        <v>37</v>
      </c>
      <c r="C128" s="10" t="s">
        <v>40</v>
      </c>
      <c r="D128" s="10" t="s">
        <v>35</v>
      </c>
      <c r="E128" s="11" t="s">
        <v>13</v>
      </c>
      <c r="F128" s="10">
        <v>2151</v>
      </c>
      <c r="G128" s="12" t="str">
        <f t="shared" si="10"/>
        <v>Material impreso e información digital</v>
      </c>
      <c r="H128" s="27">
        <v>1500</v>
      </c>
    </row>
    <row r="129" spans="1:8" x14ac:dyDescent="0.25">
      <c r="A129" s="10">
        <v>1100121</v>
      </c>
      <c r="B129" s="10" t="s">
        <v>37</v>
      </c>
      <c r="C129" s="10" t="s">
        <v>40</v>
      </c>
      <c r="D129" s="10" t="s">
        <v>35</v>
      </c>
      <c r="E129" s="11" t="s">
        <v>13</v>
      </c>
      <c r="F129" s="10">
        <v>2161</v>
      </c>
      <c r="G129" s="12" t="str">
        <f t="shared" si="10"/>
        <v>Material de limpieza</v>
      </c>
      <c r="H129" s="27">
        <v>1500</v>
      </c>
    </row>
    <row r="130" spans="1:8" x14ac:dyDescent="0.25">
      <c r="A130" s="10">
        <v>1100121</v>
      </c>
      <c r="B130" s="10" t="s">
        <v>37</v>
      </c>
      <c r="C130" s="10" t="s">
        <v>40</v>
      </c>
      <c r="D130" s="10" t="s">
        <v>35</v>
      </c>
      <c r="E130" s="11" t="s">
        <v>13</v>
      </c>
      <c r="F130" s="10">
        <v>2212</v>
      </c>
      <c r="G130" s="12" t="str">
        <f t="shared" si="10"/>
        <v>Prod Alim p pers en instalac de depend y ent</v>
      </c>
      <c r="H130" s="27">
        <v>45000</v>
      </c>
    </row>
    <row r="131" spans="1:8" x14ac:dyDescent="0.25">
      <c r="A131" s="10">
        <v>1100121</v>
      </c>
      <c r="B131" s="10" t="s">
        <v>37</v>
      </c>
      <c r="C131" s="10" t="s">
        <v>40</v>
      </c>
      <c r="D131" s="10" t="s">
        <v>35</v>
      </c>
      <c r="E131" s="11" t="s">
        <v>13</v>
      </c>
      <c r="F131" s="10">
        <v>2214</v>
      </c>
      <c r="G131" s="12" t="str">
        <f t="shared" si="10"/>
        <v>Productos alimenticios para personas</v>
      </c>
      <c r="H131" s="27">
        <v>9000</v>
      </c>
    </row>
    <row r="132" spans="1:8" x14ac:dyDescent="0.25">
      <c r="A132" s="10">
        <v>1100121</v>
      </c>
      <c r="B132" s="10" t="s">
        <v>37</v>
      </c>
      <c r="C132" s="10" t="s">
        <v>40</v>
      </c>
      <c r="D132" s="10" t="s">
        <v>35</v>
      </c>
      <c r="E132" s="11" t="s">
        <v>13</v>
      </c>
      <c r="F132" s="10">
        <v>2231</v>
      </c>
      <c r="G132" s="12" t="str">
        <f t="shared" si="10"/>
        <v>Utensilios para el servicio de alimentación</v>
      </c>
      <c r="H132" s="27">
        <v>3000</v>
      </c>
    </row>
    <row r="133" spans="1:8" x14ac:dyDescent="0.25">
      <c r="A133" s="10">
        <v>1100121</v>
      </c>
      <c r="B133" s="10" t="s">
        <v>37</v>
      </c>
      <c r="C133" s="10" t="s">
        <v>40</v>
      </c>
      <c r="D133" s="10" t="s">
        <v>35</v>
      </c>
      <c r="E133" s="11" t="s">
        <v>13</v>
      </c>
      <c r="F133" s="10">
        <v>2481</v>
      </c>
      <c r="G133" s="12" t="str">
        <f t="shared" si="10"/>
        <v>Materiales complementarios</v>
      </c>
      <c r="H133" s="27">
        <v>3000</v>
      </c>
    </row>
    <row r="134" spans="1:8" x14ac:dyDescent="0.25">
      <c r="A134" s="10">
        <v>1100121</v>
      </c>
      <c r="B134" s="10" t="s">
        <v>37</v>
      </c>
      <c r="C134" s="10" t="s">
        <v>40</v>
      </c>
      <c r="D134" s="10" t="s">
        <v>35</v>
      </c>
      <c r="E134" s="11" t="s">
        <v>13</v>
      </c>
      <c r="F134" s="10">
        <v>3751</v>
      </c>
      <c r="G134" s="12" t="str">
        <f t="shared" si="10"/>
        <v>Viáticos nac p Serv pub Desemp funciones ofic</v>
      </c>
      <c r="H134" s="27">
        <v>3000</v>
      </c>
    </row>
    <row r="135" spans="1:8" x14ac:dyDescent="0.25">
      <c r="A135" s="10">
        <v>1100121</v>
      </c>
      <c r="B135" s="10" t="s">
        <v>37</v>
      </c>
      <c r="C135" s="10" t="s">
        <v>40</v>
      </c>
      <c r="D135" s="10" t="s">
        <v>35</v>
      </c>
      <c r="E135" s="11" t="s">
        <v>13</v>
      </c>
      <c r="F135" s="10">
        <v>3821</v>
      </c>
      <c r="G135" s="12" t="str">
        <f t="shared" si="10"/>
        <v>Gastos de orden social y cultural</v>
      </c>
      <c r="H135" s="27">
        <v>6000</v>
      </c>
    </row>
    <row r="136" spans="1:8" x14ac:dyDescent="0.25">
      <c r="A136" s="10">
        <v>1100121</v>
      </c>
      <c r="B136" s="10" t="s">
        <v>37</v>
      </c>
      <c r="C136" s="10" t="s">
        <v>40</v>
      </c>
      <c r="D136" s="10" t="s">
        <v>35</v>
      </c>
      <c r="E136" s="11" t="s">
        <v>13</v>
      </c>
      <c r="F136" s="10">
        <v>3832</v>
      </c>
      <c r="G136" s="12" t="str">
        <f t="shared" si="10"/>
        <v>Eventos</v>
      </c>
      <c r="H136" s="27">
        <v>400000</v>
      </c>
    </row>
    <row r="137" spans="1:8" x14ac:dyDescent="0.25">
      <c r="A137" s="10">
        <v>1100121</v>
      </c>
      <c r="B137" s="10" t="s">
        <v>37</v>
      </c>
      <c r="C137" s="10" t="s">
        <v>40</v>
      </c>
      <c r="D137" s="10" t="s">
        <v>35</v>
      </c>
      <c r="E137" s="11" t="s">
        <v>18</v>
      </c>
      <c r="F137" s="10">
        <v>5111</v>
      </c>
      <c r="G137" s="12" t="str">
        <f t="shared" si="10"/>
        <v>Muebles de oficina y estantería</v>
      </c>
      <c r="H137" s="27">
        <v>1500</v>
      </c>
    </row>
    <row r="138" spans="1:8" x14ac:dyDescent="0.25">
      <c r="A138" s="10">
        <v>1100121</v>
      </c>
      <c r="B138" s="10" t="s">
        <v>37</v>
      </c>
      <c r="C138" s="10" t="s">
        <v>40</v>
      </c>
      <c r="D138" s="10" t="s">
        <v>35</v>
      </c>
      <c r="E138" s="11" t="s">
        <v>18</v>
      </c>
      <c r="F138" s="10">
        <v>5121</v>
      </c>
      <c r="G138" s="12" t="str">
        <f t="shared" si="10"/>
        <v>Muebles excepto de oficina y estantería</v>
      </c>
      <c r="H138" s="27">
        <v>1500</v>
      </c>
    </row>
    <row r="139" spans="1:8" x14ac:dyDescent="0.25">
      <c r="A139" s="10">
        <v>1100121</v>
      </c>
      <c r="B139" s="10" t="s">
        <v>37</v>
      </c>
      <c r="C139" s="10" t="s">
        <v>40</v>
      </c>
      <c r="D139" s="10" t="s">
        <v>35</v>
      </c>
      <c r="E139" s="11" t="s">
        <v>18</v>
      </c>
      <c r="F139" s="10">
        <v>5151</v>
      </c>
      <c r="G139" s="12" t="str">
        <f t="shared" si="10"/>
        <v>Computadoras y equipo periférico</v>
      </c>
      <c r="H139" s="27">
        <v>1500</v>
      </c>
    </row>
    <row r="140" spans="1:8" x14ac:dyDescent="0.25">
      <c r="A140" s="10">
        <v>1100121</v>
      </c>
      <c r="B140" s="10" t="s">
        <v>37</v>
      </c>
      <c r="C140" s="10" t="s">
        <v>40</v>
      </c>
      <c r="D140" s="10" t="s">
        <v>35</v>
      </c>
      <c r="E140" s="11" t="s">
        <v>18</v>
      </c>
      <c r="F140" s="10">
        <v>5191</v>
      </c>
      <c r="G140" s="12" t="str">
        <f t="shared" si="10"/>
        <v>Otros mobiliarios y equipos de administración</v>
      </c>
      <c r="H140" s="27">
        <v>1500</v>
      </c>
    </row>
    <row r="141" spans="1:8" x14ac:dyDescent="0.25">
      <c r="A141" s="10">
        <v>1100121</v>
      </c>
      <c r="B141" s="10" t="s">
        <v>37</v>
      </c>
      <c r="C141" s="10" t="s">
        <v>40</v>
      </c>
      <c r="D141" s="10" t="s">
        <v>35</v>
      </c>
      <c r="E141" s="11" t="s">
        <v>18</v>
      </c>
      <c r="F141" s="10">
        <v>5211</v>
      </c>
      <c r="G141" s="12" t="str">
        <f t="shared" si="10"/>
        <v>Equipo de audio y de video</v>
      </c>
      <c r="H141" s="27">
        <v>30000</v>
      </c>
    </row>
    <row r="142" spans="1:8" x14ac:dyDescent="0.25">
      <c r="A142" s="10">
        <v>1500521</v>
      </c>
      <c r="B142" s="10" t="s">
        <v>37</v>
      </c>
      <c r="C142" s="10" t="s">
        <v>248</v>
      </c>
      <c r="D142" s="10" t="s">
        <v>233</v>
      </c>
      <c r="E142" s="11" t="s">
        <v>13</v>
      </c>
      <c r="F142" s="10">
        <v>2161</v>
      </c>
      <c r="G142" s="12" t="str">
        <f t="shared" si="10"/>
        <v>Material de limpieza</v>
      </c>
      <c r="H142" s="27">
        <v>100000</v>
      </c>
    </row>
    <row r="143" spans="1:8" x14ac:dyDescent="0.25">
      <c r="A143" s="10">
        <v>1500521</v>
      </c>
      <c r="B143" s="10" t="s">
        <v>37</v>
      </c>
      <c r="C143" s="10" t="s">
        <v>248</v>
      </c>
      <c r="D143" s="10" t="s">
        <v>233</v>
      </c>
      <c r="E143" s="11" t="s">
        <v>13</v>
      </c>
      <c r="F143" s="10">
        <v>2721</v>
      </c>
      <c r="G143" s="12" t="str">
        <f t="shared" si="10"/>
        <v>Prendas de seguridad</v>
      </c>
      <c r="H143" s="27">
        <v>100000</v>
      </c>
    </row>
    <row r="144" spans="1:8" x14ac:dyDescent="0.25">
      <c r="A144" s="10">
        <v>1500521</v>
      </c>
      <c r="B144" s="10" t="s">
        <v>37</v>
      </c>
      <c r="C144" s="10" t="s">
        <v>248</v>
      </c>
      <c r="D144" s="10" t="s">
        <v>233</v>
      </c>
      <c r="E144" s="11" t="s">
        <v>13</v>
      </c>
      <c r="F144" s="10">
        <v>4417</v>
      </c>
      <c r="G144" s="12" t="str">
        <f t="shared" si="10"/>
        <v>Ayudas y Apoyos a Microempresas</v>
      </c>
      <c r="H144" s="27">
        <v>1000000</v>
      </c>
    </row>
    <row r="145" spans="1:8" x14ac:dyDescent="0.25">
      <c r="A145" s="10">
        <v>1500521</v>
      </c>
      <c r="B145" s="10" t="s">
        <v>37</v>
      </c>
      <c r="C145" s="10" t="s">
        <v>40</v>
      </c>
      <c r="D145" s="10" t="s">
        <v>35</v>
      </c>
      <c r="E145" s="11" t="s">
        <v>13</v>
      </c>
      <c r="F145" s="10">
        <v>1131</v>
      </c>
      <c r="G145" s="12" t="str">
        <f t="shared" si="10"/>
        <v>Sueldos Base</v>
      </c>
      <c r="H145" s="32">
        <v>1387476</v>
      </c>
    </row>
    <row r="146" spans="1:8" x14ac:dyDescent="0.25">
      <c r="A146" s="10">
        <v>1500521</v>
      </c>
      <c r="B146" s="10" t="s">
        <v>37</v>
      </c>
      <c r="C146" s="10" t="s">
        <v>40</v>
      </c>
      <c r="D146" s="10" t="s">
        <v>35</v>
      </c>
      <c r="E146" s="11" t="s">
        <v>13</v>
      </c>
      <c r="F146" s="10">
        <v>1321</v>
      </c>
      <c r="G146" s="12" t="str">
        <f t="shared" si="10"/>
        <v>Prima Vacacional</v>
      </c>
      <c r="H146" s="32">
        <v>26126</v>
      </c>
    </row>
    <row r="147" spans="1:8" x14ac:dyDescent="0.25">
      <c r="A147" s="10">
        <v>1500521</v>
      </c>
      <c r="B147" s="10" t="s">
        <v>37</v>
      </c>
      <c r="C147" s="10" t="s">
        <v>40</v>
      </c>
      <c r="D147" s="10" t="s">
        <v>35</v>
      </c>
      <c r="E147" s="11" t="s">
        <v>13</v>
      </c>
      <c r="F147" s="10">
        <v>1323</v>
      </c>
      <c r="G147" s="12" t="str">
        <f t="shared" si="10"/>
        <v>Gratificación de fin de año</v>
      </c>
      <c r="H147" s="32">
        <v>217702</v>
      </c>
    </row>
    <row r="148" spans="1:8" x14ac:dyDescent="0.25">
      <c r="A148" s="10">
        <v>1500521</v>
      </c>
      <c r="B148" s="10" t="s">
        <v>37</v>
      </c>
      <c r="C148" s="10" t="s">
        <v>40</v>
      </c>
      <c r="D148" s="10" t="s">
        <v>35</v>
      </c>
      <c r="E148" s="11" t="s">
        <v>13</v>
      </c>
      <c r="F148" s="10">
        <v>1593</v>
      </c>
      <c r="G148" s="12" t="str">
        <f t="shared" si="10"/>
        <v>Despensa</v>
      </c>
      <c r="H148" s="32">
        <v>180000</v>
      </c>
    </row>
    <row r="149" spans="1:8" x14ac:dyDescent="0.25">
      <c r="A149" s="10">
        <v>1500521</v>
      </c>
      <c r="B149" s="10" t="s">
        <v>37</v>
      </c>
      <c r="C149" s="10" t="s">
        <v>40</v>
      </c>
      <c r="D149" s="10" t="s">
        <v>35</v>
      </c>
      <c r="E149" s="11" t="s">
        <v>13</v>
      </c>
      <c r="F149" s="10">
        <v>3832</v>
      </c>
      <c r="G149" s="12" t="str">
        <f t="shared" si="10"/>
        <v>Eventos</v>
      </c>
      <c r="H149" s="27">
        <v>600000</v>
      </c>
    </row>
    <row r="150" spans="1:8" x14ac:dyDescent="0.25">
      <c r="E150" s="29"/>
      <c r="G150" s="30"/>
      <c r="H150" s="31"/>
    </row>
    <row r="151" spans="1:8" x14ac:dyDescent="0.25">
      <c r="A151" s="5"/>
      <c r="B151" s="5"/>
      <c r="C151" s="5"/>
      <c r="D151" s="5"/>
      <c r="E151" s="7"/>
      <c r="F151" s="8"/>
      <c r="G151" s="9" t="s">
        <v>41</v>
      </c>
      <c r="H151" s="22">
        <f t="shared" ref="H151" si="11">SUBTOTAL(9,H152:H175)</f>
        <v>3945374</v>
      </c>
    </row>
    <row r="152" spans="1:8" x14ac:dyDescent="0.25">
      <c r="A152" s="10">
        <v>1100121</v>
      </c>
      <c r="B152" s="10" t="s">
        <v>42</v>
      </c>
      <c r="C152" s="10" t="s">
        <v>43</v>
      </c>
      <c r="D152" s="10" t="s">
        <v>44</v>
      </c>
      <c r="E152" s="11" t="s">
        <v>13</v>
      </c>
      <c r="F152" s="10">
        <v>2111</v>
      </c>
      <c r="G152" s="12" t="str">
        <f t="shared" ref="G152:G175" si="12">VLOOKUP(F152,dCOG,3,FALSE)</f>
        <v>Materiales y útiles de oficina</v>
      </c>
      <c r="H152" s="27">
        <v>15000</v>
      </c>
    </row>
    <row r="153" spans="1:8" x14ac:dyDescent="0.25">
      <c r="A153" s="10">
        <v>1100121</v>
      </c>
      <c r="B153" s="10" t="s">
        <v>42</v>
      </c>
      <c r="C153" s="10" t="s">
        <v>43</v>
      </c>
      <c r="D153" s="10" t="s">
        <v>44</v>
      </c>
      <c r="E153" s="11" t="s">
        <v>13</v>
      </c>
      <c r="F153" s="10">
        <v>2141</v>
      </c>
      <c r="G153" s="12" t="str">
        <f t="shared" si="12"/>
        <v>Mat y útiles de tecnologías de la Info y Com</v>
      </c>
      <c r="H153" s="27">
        <v>9000</v>
      </c>
    </row>
    <row r="154" spans="1:8" x14ac:dyDescent="0.25">
      <c r="A154" s="10">
        <v>1100121</v>
      </c>
      <c r="B154" s="10" t="s">
        <v>42</v>
      </c>
      <c r="C154" s="10" t="s">
        <v>43</v>
      </c>
      <c r="D154" s="10" t="s">
        <v>44</v>
      </c>
      <c r="E154" s="11" t="s">
        <v>13</v>
      </c>
      <c r="F154" s="10">
        <v>2151</v>
      </c>
      <c r="G154" s="12" t="str">
        <f t="shared" si="12"/>
        <v>Material impreso e información digital</v>
      </c>
      <c r="H154" s="27">
        <v>250000</v>
      </c>
    </row>
    <row r="155" spans="1:8" x14ac:dyDescent="0.25">
      <c r="A155" s="10">
        <v>1100121</v>
      </c>
      <c r="B155" s="10" t="s">
        <v>42</v>
      </c>
      <c r="C155" s="10" t="s">
        <v>43</v>
      </c>
      <c r="D155" s="10" t="s">
        <v>44</v>
      </c>
      <c r="E155" s="11" t="s">
        <v>13</v>
      </c>
      <c r="F155" s="10">
        <v>2941</v>
      </c>
      <c r="G155" s="12" t="str">
        <f t="shared" si="12"/>
        <v>Ref y Acces men Eq cómputo y tecn de la Info</v>
      </c>
      <c r="H155" s="27">
        <v>6000</v>
      </c>
    </row>
    <row r="156" spans="1:8" x14ac:dyDescent="0.25">
      <c r="A156" s="10">
        <v>1100121</v>
      </c>
      <c r="B156" s="10" t="s">
        <v>42</v>
      </c>
      <c r="C156" s="10" t="s">
        <v>43</v>
      </c>
      <c r="D156" s="10" t="s">
        <v>44</v>
      </c>
      <c r="E156" s="11" t="s">
        <v>13</v>
      </c>
      <c r="F156" s="10">
        <v>3161</v>
      </c>
      <c r="G156" s="12" t="str">
        <f t="shared" si="12"/>
        <v>Servicios de telecomunicaciones y satélites</v>
      </c>
      <c r="H156" s="27">
        <v>6000</v>
      </c>
    </row>
    <row r="157" spans="1:8" x14ac:dyDescent="0.25">
      <c r="A157" s="10">
        <v>1100121</v>
      </c>
      <c r="B157" s="10" t="s">
        <v>42</v>
      </c>
      <c r="C157" s="10" t="s">
        <v>43</v>
      </c>
      <c r="D157" s="10" t="s">
        <v>44</v>
      </c>
      <c r="E157" s="11" t="s">
        <v>13</v>
      </c>
      <c r="F157" s="10">
        <v>3171</v>
      </c>
      <c r="G157" s="12" t="str">
        <f t="shared" si="12"/>
        <v>Servicios de acceso de internet</v>
      </c>
      <c r="H157" s="27">
        <v>130000</v>
      </c>
    </row>
    <row r="158" spans="1:8" x14ac:dyDescent="0.25">
      <c r="A158" s="10">
        <v>1100121</v>
      </c>
      <c r="B158" s="10" t="s">
        <v>42</v>
      </c>
      <c r="C158" s="10" t="s">
        <v>43</v>
      </c>
      <c r="D158" s="10" t="s">
        <v>44</v>
      </c>
      <c r="E158" s="11" t="s">
        <v>13</v>
      </c>
      <c r="F158" s="10">
        <v>3271</v>
      </c>
      <c r="G158" s="12" t="str">
        <f t="shared" ref="G158" si="13">VLOOKUP(F158,dCOG,3,FALSE)</f>
        <v>Arrendamiento de activos intangibles</v>
      </c>
      <c r="H158" s="27">
        <v>7000</v>
      </c>
    </row>
    <row r="159" spans="1:8" x14ac:dyDescent="0.25">
      <c r="A159" s="10">
        <v>1100121</v>
      </c>
      <c r="B159" s="10" t="s">
        <v>42</v>
      </c>
      <c r="C159" s="10" t="s">
        <v>43</v>
      </c>
      <c r="D159" s="10" t="s">
        <v>44</v>
      </c>
      <c r="E159" s="11" t="s">
        <v>13</v>
      </c>
      <c r="F159" s="10">
        <v>3531</v>
      </c>
      <c r="G159" s="12" t="str">
        <f t="shared" ref="G159" si="14">VLOOKUP(F159,dCOG,3,FALSE)</f>
        <v>Instal Rep y mantto de bienes informáticos</v>
      </c>
      <c r="H159" s="27">
        <v>9000</v>
      </c>
    </row>
    <row r="160" spans="1:8" x14ac:dyDescent="0.25">
      <c r="A160" s="10">
        <v>1100121</v>
      </c>
      <c r="B160" s="10" t="s">
        <v>42</v>
      </c>
      <c r="C160" s="10" t="s">
        <v>43</v>
      </c>
      <c r="D160" s="10" t="s">
        <v>44</v>
      </c>
      <c r="E160" s="11" t="s">
        <v>13</v>
      </c>
      <c r="F160" s="10">
        <v>3612</v>
      </c>
      <c r="G160" s="12" t="str">
        <f t="shared" si="12"/>
        <v>Impresión y elaborac public ofic y de informaci</v>
      </c>
      <c r="H160" s="27">
        <v>350000</v>
      </c>
    </row>
    <row r="161" spans="1:8" x14ac:dyDescent="0.25">
      <c r="A161" s="10">
        <v>1100121</v>
      </c>
      <c r="B161" s="10" t="s">
        <v>42</v>
      </c>
      <c r="C161" s="10" t="s">
        <v>43</v>
      </c>
      <c r="D161" s="10" t="s">
        <v>44</v>
      </c>
      <c r="E161" s="11" t="s">
        <v>13</v>
      </c>
      <c r="F161" s="10">
        <v>3614</v>
      </c>
      <c r="G161" s="12" t="str">
        <f t="shared" si="12"/>
        <v>Ins y pubpropias operdependy entque no formen</v>
      </c>
      <c r="H161" s="27">
        <v>1500000</v>
      </c>
    </row>
    <row r="162" spans="1:8" x14ac:dyDescent="0.25">
      <c r="A162" s="10">
        <v>1100121</v>
      </c>
      <c r="B162" s="10" t="s">
        <v>42</v>
      </c>
      <c r="C162" s="10" t="s">
        <v>43</v>
      </c>
      <c r="D162" s="10" t="s">
        <v>44</v>
      </c>
      <c r="E162" s="11" t="s">
        <v>13</v>
      </c>
      <c r="F162" s="10">
        <v>3631</v>
      </c>
      <c r="G162" s="12" t="str">
        <f t="shared" si="12"/>
        <v>Serv de creatividad preproducción y producción d</v>
      </c>
      <c r="H162" s="27">
        <v>120000</v>
      </c>
    </row>
    <row r="163" spans="1:8" x14ac:dyDescent="0.25">
      <c r="A163" s="10">
        <v>1100121</v>
      </c>
      <c r="B163" s="10" t="s">
        <v>42</v>
      </c>
      <c r="C163" s="10" t="s">
        <v>43</v>
      </c>
      <c r="D163" s="10" t="s">
        <v>44</v>
      </c>
      <c r="E163" s="11" t="s">
        <v>13</v>
      </c>
      <c r="F163" s="10">
        <v>3832</v>
      </c>
      <c r="G163" s="12" t="str">
        <f t="shared" si="12"/>
        <v>Eventos</v>
      </c>
      <c r="H163" s="27">
        <v>100000</v>
      </c>
    </row>
    <row r="164" spans="1:8" x14ac:dyDescent="0.25">
      <c r="A164" s="10">
        <v>1100121</v>
      </c>
      <c r="B164" s="10" t="s">
        <v>42</v>
      </c>
      <c r="C164" s="10" t="s">
        <v>43</v>
      </c>
      <c r="D164" s="10" t="s">
        <v>44</v>
      </c>
      <c r="E164" s="11" t="s">
        <v>18</v>
      </c>
      <c r="F164" s="10">
        <v>5111</v>
      </c>
      <c r="G164" s="12" t="str">
        <f t="shared" ref="G164" si="15">VLOOKUP(F164,dCOG,3,FALSE)</f>
        <v>Muebles de oficina y estantería</v>
      </c>
      <c r="H164" s="27">
        <v>12000</v>
      </c>
    </row>
    <row r="165" spans="1:8" x14ac:dyDescent="0.25">
      <c r="A165" s="10">
        <v>1100121</v>
      </c>
      <c r="B165" s="10" t="s">
        <v>42</v>
      </c>
      <c r="C165" s="10" t="s">
        <v>43</v>
      </c>
      <c r="D165" s="10" t="s">
        <v>44</v>
      </c>
      <c r="E165" s="11" t="s">
        <v>18</v>
      </c>
      <c r="F165" s="10">
        <v>5151</v>
      </c>
      <c r="G165" s="12" t="str">
        <f t="shared" si="12"/>
        <v>Computadoras y equipo periférico</v>
      </c>
      <c r="H165" s="27">
        <v>45000</v>
      </c>
    </row>
    <row r="166" spans="1:8" x14ac:dyDescent="0.25">
      <c r="A166" s="10">
        <v>1100121</v>
      </c>
      <c r="B166" s="10" t="s">
        <v>42</v>
      </c>
      <c r="C166" s="10" t="s">
        <v>43</v>
      </c>
      <c r="D166" s="10" t="s">
        <v>44</v>
      </c>
      <c r="E166" s="11" t="s">
        <v>18</v>
      </c>
      <c r="F166" s="10">
        <v>5211</v>
      </c>
      <c r="G166" s="12" t="str">
        <f t="shared" si="12"/>
        <v>Equipo de audio y de video</v>
      </c>
      <c r="H166" s="27">
        <v>90000</v>
      </c>
    </row>
    <row r="167" spans="1:8" x14ac:dyDescent="0.25">
      <c r="A167" s="10">
        <v>1100121</v>
      </c>
      <c r="B167" s="10" t="s">
        <v>42</v>
      </c>
      <c r="C167" s="10" t="s">
        <v>43</v>
      </c>
      <c r="D167" s="10" t="s">
        <v>44</v>
      </c>
      <c r="E167" s="11" t="s">
        <v>18</v>
      </c>
      <c r="F167" s="10">
        <v>5231</v>
      </c>
      <c r="G167" s="12" t="str">
        <f t="shared" si="12"/>
        <v>Camaras fotograficas y de video</v>
      </c>
      <c r="H167" s="27">
        <v>30000</v>
      </c>
    </row>
    <row r="168" spans="1:8" x14ac:dyDescent="0.25">
      <c r="A168" s="10">
        <v>1100121</v>
      </c>
      <c r="B168" s="10" t="s">
        <v>42</v>
      </c>
      <c r="C168" s="10" t="s">
        <v>43</v>
      </c>
      <c r="D168" s="10" t="s">
        <v>44</v>
      </c>
      <c r="E168" s="11" t="s">
        <v>18</v>
      </c>
      <c r="F168" s="10">
        <v>5291</v>
      </c>
      <c r="G168" s="12" t="str">
        <f t="shared" si="12"/>
        <v>Otro mobiliario y equipo educacional y recreativo</v>
      </c>
      <c r="H168" s="27">
        <v>1500</v>
      </c>
    </row>
    <row r="169" spans="1:8" x14ac:dyDescent="0.25">
      <c r="A169" s="10">
        <v>1500521</v>
      </c>
      <c r="B169" s="10" t="s">
        <v>42</v>
      </c>
      <c r="C169" s="10" t="s">
        <v>43</v>
      </c>
      <c r="D169" s="10" t="s">
        <v>44</v>
      </c>
      <c r="E169" s="11" t="s">
        <v>13</v>
      </c>
      <c r="F169" s="10">
        <v>1131</v>
      </c>
      <c r="G169" s="12" t="str">
        <f t="shared" si="12"/>
        <v>Sueldos Base</v>
      </c>
      <c r="H169" s="32">
        <v>615180</v>
      </c>
    </row>
    <row r="170" spans="1:8" x14ac:dyDescent="0.25">
      <c r="A170" s="10">
        <v>1500521</v>
      </c>
      <c r="B170" s="10" t="s">
        <v>42</v>
      </c>
      <c r="C170" s="10" t="s">
        <v>43</v>
      </c>
      <c r="D170" s="10" t="s">
        <v>44</v>
      </c>
      <c r="E170" s="11" t="s">
        <v>13</v>
      </c>
      <c r="F170" s="10">
        <v>1321</v>
      </c>
      <c r="G170" s="12" t="str">
        <f t="shared" si="12"/>
        <v>Prima Vacacional</v>
      </c>
      <c r="H170" s="32">
        <v>11753</v>
      </c>
    </row>
    <row r="171" spans="1:8" x14ac:dyDescent="0.25">
      <c r="A171" s="10">
        <v>1500521</v>
      </c>
      <c r="B171" s="10" t="s">
        <v>42</v>
      </c>
      <c r="C171" s="10" t="s">
        <v>43</v>
      </c>
      <c r="D171" s="10" t="s">
        <v>44</v>
      </c>
      <c r="E171" s="11" t="s">
        <v>13</v>
      </c>
      <c r="F171" s="10">
        <v>1323</v>
      </c>
      <c r="G171" s="12" t="str">
        <f t="shared" si="12"/>
        <v>Gratificación de fin de año</v>
      </c>
      <c r="H171" s="32">
        <v>97941</v>
      </c>
    </row>
    <row r="172" spans="1:8" x14ac:dyDescent="0.25">
      <c r="A172" s="10">
        <v>1500521</v>
      </c>
      <c r="B172" s="10" t="s">
        <v>42</v>
      </c>
      <c r="C172" s="10" t="s">
        <v>43</v>
      </c>
      <c r="D172" s="10" t="s">
        <v>44</v>
      </c>
      <c r="E172" s="11" t="s">
        <v>13</v>
      </c>
      <c r="F172" s="10">
        <v>1593</v>
      </c>
      <c r="G172" s="12" t="str">
        <f t="shared" si="12"/>
        <v>Despensa</v>
      </c>
      <c r="H172" s="32">
        <v>90000</v>
      </c>
    </row>
    <row r="173" spans="1:8" x14ac:dyDescent="0.25">
      <c r="A173" s="10">
        <v>1500521</v>
      </c>
      <c r="B173" s="10" t="s">
        <v>42</v>
      </c>
      <c r="C173" s="10" t="s">
        <v>43</v>
      </c>
      <c r="D173" s="10" t="s">
        <v>44</v>
      </c>
      <c r="E173" s="11" t="s">
        <v>13</v>
      </c>
      <c r="F173" s="10">
        <v>2151</v>
      </c>
      <c r="G173" s="12" t="str">
        <f t="shared" ref="G173" si="16">VLOOKUP(F173,dCOG,3,FALSE)</f>
        <v>Material impreso e información digital</v>
      </c>
      <c r="H173" s="27">
        <v>150000</v>
      </c>
    </row>
    <row r="174" spans="1:8" x14ac:dyDescent="0.25">
      <c r="A174" s="10">
        <v>1500521</v>
      </c>
      <c r="B174" s="10" t="s">
        <v>42</v>
      </c>
      <c r="C174" s="10" t="s">
        <v>43</v>
      </c>
      <c r="D174" s="10" t="s">
        <v>44</v>
      </c>
      <c r="E174" s="11" t="s">
        <v>13</v>
      </c>
      <c r="F174" s="10">
        <v>3612</v>
      </c>
      <c r="G174" s="12" t="str">
        <f t="shared" ref="G174" si="17">VLOOKUP(F174,dCOG,3,FALSE)</f>
        <v>Impresión y elaborac public ofic y de informaci</v>
      </c>
      <c r="H174" s="27">
        <v>200000</v>
      </c>
    </row>
    <row r="175" spans="1:8" x14ac:dyDescent="0.25">
      <c r="A175" s="10">
        <v>1500521</v>
      </c>
      <c r="B175" s="10" t="s">
        <v>42</v>
      </c>
      <c r="C175" s="10" t="s">
        <v>43</v>
      </c>
      <c r="D175" s="10" t="s">
        <v>44</v>
      </c>
      <c r="E175" s="11" t="s">
        <v>13</v>
      </c>
      <c r="F175" s="10">
        <v>3832</v>
      </c>
      <c r="G175" s="12" t="str">
        <f t="shared" si="12"/>
        <v>Eventos</v>
      </c>
      <c r="H175" s="27">
        <v>100000</v>
      </c>
    </row>
    <row r="176" spans="1:8" x14ac:dyDescent="0.25">
      <c r="E176" s="29"/>
      <c r="G176" s="30"/>
      <c r="H176" s="31"/>
    </row>
    <row r="177" spans="1:8" ht="25.5" x14ac:dyDescent="0.25">
      <c r="A177" s="5"/>
      <c r="B177" s="5"/>
      <c r="C177" s="5"/>
      <c r="D177" s="5"/>
      <c r="E177" s="7"/>
      <c r="F177" s="8"/>
      <c r="G177" s="9" t="s">
        <v>45</v>
      </c>
      <c r="H177" s="22">
        <f t="shared" ref="H177" si="18">SUBTOTAL(9,H178:H195)</f>
        <v>2242416</v>
      </c>
    </row>
    <row r="178" spans="1:8" x14ac:dyDescent="0.25">
      <c r="A178" s="10">
        <v>1100121</v>
      </c>
      <c r="B178" s="10" t="s">
        <v>46</v>
      </c>
      <c r="C178" s="10" t="s">
        <v>47</v>
      </c>
      <c r="D178" s="10" t="s">
        <v>12</v>
      </c>
      <c r="E178" s="11" t="s">
        <v>13</v>
      </c>
      <c r="F178" s="10">
        <v>2111</v>
      </c>
      <c r="G178" s="12" t="str">
        <f t="shared" ref="G178:G195" si="19">VLOOKUP(F178,dCOG,3,FALSE)</f>
        <v>Materiales y útiles de oficina</v>
      </c>
      <c r="H178" s="27">
        <v>30000</v>
      </c>
    </row>
    <row r="179" spans="1:8" x14ac:dyDescent="0.25">
      <c r="A179" s="10">
        <v>1100121</v>
      </c>
      <c r="B179" s="10" t="s">
        <v>46</v>
      </c>
      <c r="C179" s="10" t="s">
        <v>47</v>
      </c>
      <c r="D179" s="10" t="s">
        <v>12</v>
      </c>
      <c r="E179" s="11" t="s">
        <v>13</v>
      </c>
      <c r="F179" s="10">
        <v>2141</v>
      </c>
      <c r="G179" s="12" t="str">
        <f t="shared" si="19"/>
        <v>Mat y útiles de tecnologías de la Info y Com</v>
      </c>
      <c r="H179" s="27">
        <v>30000</v>
      </c>
    </row>
    <row r="180" spans="1:8" x14ac:dyDescent="0.25">
      <c r="A180" s="10">
        <v>1100121</v>
      </c>
      <c r="B180" s="10" t="s">
        <v>46</v>
      </c>
      <c r="C180" s="10" t="s">
        <v>47</v>
      </c>
      <c r="D180" s="10" t="s">
        <v>12</v>
      </c>
      <c r="E180" s="11" t="s">
        <v>13</v>
      </c>
      <c r="F180" s="10">
        <v>2151</v>
      </c>
      <c r="G180" s="12" t="str">
        <f t="shared" si="19"/>
        <v>Material impreso e información digital</v>
      </c>
      <c r="H180" s="27">
        <v>6000</v>
      </c>
    </row>
    <row r="181" spans="1:8" x14ac:dyDescent="0.25">
      <c r="A181" s="10">
        <v>1100121</v>
      </c>
      <c r="B181" s="10" t="s">
        <v>46</v>
      </c>
      <c r="C181" s="10" t="s">
        <v>47</v>
      </c>
      <c r="D181" s="10" t="s">
        <v>12</v>
      </c>
      <c r="E181" s="11" t="s">
        <v>13</v>
      </c>
      <c r="F181" s="10">
        <v>2161</v>
      </c>
      <c r="G181" s="12" t="str">
        <f t="shared" si="19"/>
        <v>Material de limpieza</v>
      </c>
      <c r="H181" s="27">
        <v>12000</v>
      </c>
    </row>
    <row r="182" spans="1:8" x14ac:dyDescent="0.25">
      <c r="A182" s="10">
        <v>1100121</v>
      </c>
      <c r="B182" s="10" t="s">
        <v>46</v>
      </c>
      <c r="C182" s="10" t="s">
        <v>47</v>
      </c>
      <c r="D182" s="10" t="s">
        <v>12</v>
      </c>
      <c r="E182" s="11" t="s">
        <v>13</v>
      </c>
      <c r="F182" s="10">
        <v>2212</v>
      </c>
      <c r="G182" s="12" t="str">
        <f t="shared" si="19"/>
        <v>Prod Alim p pers en instalac de depend y ent</v>
      </c>
      <c r="H182" s="27">
        <v>12000</v>
      </c>
    </row>
    <row r="183" spans="1:8" x14ac:dyDescent="0.25">
      <c r="A183" s="10">
        <v>1100121</v>
      </c>
      <c r="B183" s="10" t="s">
        <v>46</v>
      </c>
      <c r="C183" s="10" t="s">
        <v>47</v>
      </c>
      <c r="D183" s="10" t="s">
        <v>12</v>
      </c>
      <c r="E183" s="11" t="s">
        <v>13</v>
      </c>
      <c r="F183" s="10">
        <v>2612</v>
      </c>
      <c r="G183" s="12" t="str">
        <f t="shared" si="19"/>
        <v>Combus Lub y aditivos vehículos Serv Pub</v>
      </c>
      <c r="H183" s="27">
        <v>10000</v>
      </c>
    </row>
    <row r="184" spans="1:8" x14ac:dyDescent="0.25">
      <c r="A184" s="10">
        <v>1100121</v>
      </c>
      <c r="B184" s="10" t="s">
        <v>46</v>
      </c>
      <c r="C184" s="10" t="s">
        <v>47</v>
      </c>
      <c r="D184" s="10" t="s">
        <v>12</v>
      </c>
      <c r="E184" s="11" t="s">
        <v>13</v>
      </c>
      <c r="F184" s="10">
        <v>2941</v>
      </c>
      <c r="G184" s="12" t="str">
        <f t="shared" ref="G184" si="20">VLOOKUP(F184,dCOG,3,FALSE)</f>
        <v>Ref y Acces men Eq cómputo y tecn de la Info</v>
      </c>
      <c r="H184" s="27">
        <v>3000</v>
      </c>
    </row>
    <row r="185" spans="1:8" x14ac:dyDescent="0.25">
      <c r="A185" s="10">
        <v>1100121</v>
      </c>
      <c r="B185" s="10" t="s">
        <v>46</v>
      </c>
      <c r="C185" s="10" t="s">
        <v>47</v>
      </c>
      <c r="D185" s="10" t="s">
        <v>12</v>
      </c>
      <c r="E185" s="11" t="s">
        <v>13</v>
      </c>
      <c r="F185" s="10">
        <v>3181</v>
      </c>
      <c r="G185" s="12" t="str">
        <f t="shared" si="19"/>
        <v>Servicio postal</v>
      </c>
      <c r="H185" s="27">
        <v>3000</v>
      </c>
    </row>
    <row r="186" spans="1:8" x14ac:dyDescent="0.25">
      <c r="A186" s="10">
        <v>1100121</v>
      </c>
      <c r="B186" s="10" t="s">
        <v>46</v>
      </c>
      <c r="C186" s="10" t="s">
        <v>47</v>
      </c>
      <c r="D186" s="10" t="s">
        <v>12</v>
      </c>
      <c r="E186" s="11" t="s">
        <v>13</v>
      </c>
      <c r="F186" s="10">
        <v>3361</v>
      </c>
      <c r="G186" s="12" t="str">
        <f t="shared" si="19"/>
        <v>Impresiones doc ofic p prestación de Serv pub</v>
      </c>
      <c r="H186" s="27">
        <v>9000</v>
      </c>
    </row>
    <row r="187" spans="1:8" x14ac:dyDescent="0.25">
      <c r="A187" s="10">
        <v>1100121</v>
      </c>
      <c r="B187" s="10" t="s">
        <v>46</v>
      </c>
      <c r="C187" s="10" t="s">
        <v>47</v>
      </c>
      <c r="D187" s="10" t="s">
        <v>12</v>
      </c>
      <c r="E187" s="11" t="s">
        <v>13</v>
      </c>
      <c r="F187" s="10">
        <v>3751</v>
      </c>
      <c r="G187" s="12" t="str">
        <f t="shared" si="19"/>
        <v>Viáticos nac p Serv pub Desemp funciones ofic</v>
      </c>
      <c r="H187" s="27">
        <v>18000</v>
      </c>
    </row>
    <row r="188" spans="1:8" x14ac:dyDescent="0.25">
      <c r="A188" s="10">
        <v>1100121</v>
      </c>
      <c r="B188" s="10" t="s">
        <v>46</v>
      </c>
      <c r="C188" s="10" t="s">
        <v>47</v>
      </c>
      <c r="D188" s="10" t="s">
        <v>12</v>
      </c>
      <c r="E188" s="11" t="s">
        <v>13</v>
      </c>
      <c r="F188" s="10">
        <v>3791</v>
      </c>
      <c r="G188" s="12" t="str">
        <f t="shared" si="19"/>
        <v>Otros servicios de traslado y hospedaje</v>
      </c>
      <c r="H188" s="27">
        <v>1500</v>
      </c>
    </row>
    <row r="189" spans="1:8" x14ac:dyDescent="0.25">
      <c r="A189" s="10">
        <v>1100121</v>
      </c>
      <c r="B189" s="10" t="s">
        <v>46</v>
      </c>
      <c r="C189" s="10" t="s">
        <v>47</v>
      </c>
      <c r="D189" s="10" t="s">
        <v>12</v>
      </c>
      <c r="E189" s="11" t="s">
        <v>13</v>
      </c>
      <c r="F189" s="10">
        <v>3832</v>
      </c>
      <c r="G189" s="12" t="str">
        <f t="shared" si="19"/>
        <v>Eventos</v>
      </c>
      <c r="H189" s="27">
        <v>6000</v>
      </c>
    </row>
    <row r="190" spans="1:8" x14ac:dyDescent="0.25">
      <c r="A190" s="10">
        <v>1100121</v>
      </c>
      <c r="B190" s="10" t="s">
        <v>46</v>
      </c>
      <c r="C190" s="10" t="s">
        <v>47</v>
      </c>
      <c r="D190" s="10" t="s">
        <v>12</v>
      </c>
      <c r="E190" s="11" t="s">
        <v>18</v>
      </c>
      <c r="F190" s="10">
        <v>5111</v>
      </c>
      <c r="G190" s="12" t="str">
        <f t="shared" si="19"/>
        <v>Muebles de oficina y estantería</v>
      </c>
      <c r="H190" s="27">
        <v>1500</v>
      </c>
    </row>
    <row r="191" spans="1:8" x14ac:dyDescent="0.25">
      <c r="A191" s="10">
        <v>1100121</v>
      </c>
      <c r="B191" s="10" t="s">
        <v>46</v>
      </c>
      <c r="C191" s="10" t="s">
        <v>47</v>
      </c>
      <c r="D191" s="10" t="s">
        <v>12</v>
      </c>
      <c r="E191" s="11" t="s">
        <v>18</v>
      </c>
      <c r="F191" s="10">
        <v>5151</v>
      </c>
      <c r="G191" s="12" t="str">
        <f t="shared" si="19"/>
        <v>Computadoras y equipo periférico</v>
      </c>
      <c r="H191" s="27">
        <v>1500</v>
      </c>
    </row>
    <row r="192" spans="1:8" x14ac:dyDescent="0.25">
      <c r="A192" s="10">
        <v>1500521</v>
      </c>
      <c r="B192" s="10" t="s">
        <v>46</v>
      </c>
      <c r="C192" s="10" t="s">
        <v>47</v>
      </c>
      <c r="D192" s="10" t="s">
        <v>12</v>
      </c>
      <c r="E192" s="11" t="s">
        <v>13</v>
      </c>
      <c r="F192" s="10">
        <v>1131</v>
      </c>
      <c r="G192" s="12" t="str">
        <f t="shared" si="19"/>
        <v>Sueldos Base</v>
      </c>
      <c r="H192" s="32">
        <v>1636368</v>
      </c>
    </row>
    <row r="193" spans="1:8" x14ac:dyDescent="0.25">
      <c r="A193" s="10">
        <v>1500521</v>
      </c>
      <c r="B193" s="10" t="s">
        <v>46</v>
      </c>
      <c r="C193" s="10" t="s">
        <v>47</v>
      </c>
      <c r="D193" s="10" t="s">
        <v>12</v>
      </c>
      <c r="E193" s="11" t="s">
        <v>13</v>
      </c>
      <c r="F193" s="10">
        <v>1321</v>
      </c>
      <c r="G193" s="12" t="str">
        <f t="shared" si="19"/>
        <v>Prima Vacacional</v>
      </c>
      <c r="H193" s="32">
        <v>30274</v>
      </c>
    </row>
    <row r="194" spans="1:8" x14ac:dyDescent="0.25">
      <c r="A194" s="10">
        <v>1500521</v>
      </c>
      <c r="B194" s="10" t="s">
        <v>46</v>
      </c>
      <c r="C194" s="10" t="s">
        <v>47</v>
      </c>
      <c r="D194" s="10" t="s">
        <v>12</v>
      </c>
      <c r="E194" s="11" t="s">
        <v>13</v>
      </c>
      <c r="F194" s="10">
        <v>1323</v>
      </c>
      <c r="G194" s="12" t="str">
        <f t="shared" si="19"/>
        <v>Gratificación de fin de año</v>
      </c>
      <c r="H194" s="32">
        <v>252274</v>
      </c>
    </row>
    <row r="195" spans="1:8" x14ac:dyDescent="0.25">
      <c r="A195" s="10">
        <v>1500521</v>
      </c>
      <c r="B195" s="10" t="s">
        <v>46</v>
      </c>
      <c r="C195" s="10" t="s">
        <v>47</v>
      </c>
      <c r="D195" s="10" t="s">
        <v>12</v>
      </c>
      <c r="E195" s="11" t="s">
        <v>13</v>
      </c>
      <c r="F195" s="10">
        <v>1593</v>
      </c>
      <c r="G195" s="12" t="str">
        <f t="shared" si="19"/>
        <v>Despensa</v>
      </c>
      <c r="H195" s="32">
        <v>180000</v>
      </c>
    </row>
    <row r="196" spans="1:8" x14ac:dyDescent="0.25">
      <c r="E196" s="29"/>
      <c r="G196" s="30"/>
      <c r="H196" s="31"/>
    </row>
    <row r="197" spans="1:8" ht="25.5" x14ac:dyDescent="0.25">
      <c r="A197" s="5"/>
      <c r="B197" s="5"/>
      <c r="C197" s="5"/>
      <c r="D197" s="5"/>
      <c r="E197" s="7"/>
      <c r="F197" s="8"/>
      <c r="G197" s="9" t="s">
        <v>48</v>
      </c>
      <c r="H197" s="22">
        <f t="shared" ref="H197" si="21">SUBTOTAL(9,H198:H212)</f>
        <v>3635859</v>
      </c>
    </row>
    <row r="198" spans="1:8" x14ac:dyDescent="0.25">
      <c r="A198" s="10">
        <v>1100121</v>
      </c>
      <c r="B198" s="10" t="s">
        <v>49</v>
      </c>
      <c r="C198" s="10" t="s">
        <v>50</v>
      </c>
      <c r="D198" s="10" t="s">
        <v>51</v>
      </c>
      <c r="E198" s="11" t="s">
        <v>13</v>
      </c>
      <c r="F198" s="10">
        <v>2111</v>
      </c>
      <c r="G198" s="12" t="str">
        <f t="shared" ref="G198:G212" si="22">VLOOKUP(F198,dCOG,3,FALSE)</f>
        <v>Materiales y útiles de oficina</v>
      </c>
      <c r="H198" s="27">
        <v>9000</v>
      </c>
    </row>
    <row r="199" spans="1:8" x14ac:dyDescent="0.25">
      <c r="A199" s="10">
        <v>1100121</v>
      </c>
      <c r="B199" s="10" t="s">
        <v>49</v>
      </c>
      <c r="C199" s="10" t="s">
        <v>50</v>
      </c>
      <c r="D199" s="10" t="s">
        <v>51</v>
      </c>
      <c r="E199" s="11" t="s">
        <v>13</v>
      </c>
      <c r="F199" s="10">
        <v>2141</v>
      </c>
      <c r="G199" s="12" t="str">
        <f t="shared" si="22"/>
        <v>Mat y útiles de tecnologías de la Info y Com</v>
      </c>
      <c r="H199" s="27">
        <v>19000</v>
      </c>
    </row>
    <row r="200" spans="1:8" x14ac:dyDescent="0.25">
      <c r="A200" s="10">
        <v>1100121</v>
      </c>
      <c r="B200" s="10" t="s">
        <v>49</v>
      </c>
      <c r="C200" s="10" t="s">
        <v>50</v>
      </c>
      <c r="D200" s="10" t="s">
        <v>51</v>
      </c>
      <c r="E200" s="11" t="s">
        <v>13</v>
      </c>
      <c r="F200" s="10">
        <v>2151</v>
      </c>
      <c r="G200" s="12" t="str">
        <f t="shared" si="22"/>
        <v>Material impreso e información digital</v>
      </c>
      <c r="H200" s="27">
        <v>16000</v>
      </c>
    </row>
    <row r="201" spans="1:8" x14ac:dyDescent="0.25">
      <c r="A201" s="10">
        <v>1100121</v>
      </c>
      <c r="B201" s="10" t="s">
        <v>49</v>
      </c>
      <c r="C201" s="10" t="s">
        <v>50</v>
      </c>
      <c r="D201" s="10" t="s">
        <v>51</v>
      </c>
      <c r="E201" s="11" t="s">
        <v>13</v>
      </c>
      <c r="F201" s="10">
        <v>2161</v>
      </c>
      <c r="G201" s="12" t="str">
        <f t="shared" si="22"/>
        <v>Material de limpieza</v>
      </c>
      <c r="H201" s="27">
        <v>2500</v>
      </c>
    </row>
    <row r="202" spans="1:8" x14ac:dyDescent="0.25">
      <c r="A202" s="10">
        <v>1100121</v>
      </c>
      <c r="B202" s="10" t="s">
        <v>49</v>
      </c>
      <c r="C202" s="10" t="s">
        <v>50</v>
      </c>
      <c r="D202" s="10" t="s">
        <v>51</v>
      </c>
      <c r="E202" s="11" t="s">
        <v>13</v>
      </c>
      <c r="F202" s="10">
        <v>2212</v>
      </c>
      <c r="G202" s="12" t="str">
        <f t="shared" si="22"/>
        <v>Prod Alim p pers en instalac de depend y ent</v>
      </c>
      <c r="H202" s="27">
        <v>3000</v>
      </c>
    </row>
    <row r="203" spans="1:8" x14ac:dyDescent="0.25">
      <c r="A203" s="10">
        <v>1100121</v>
      </c>
      <c r="B203" s="10" t="s">
        <v>49</v>
      </c>
      <c r="C203" s="10" t="s">
        <v>50</v>
      </c>
      <c r="D203" s="10" t="s">
        <v>51</v>
      </c>
      <c r="E203" s="11" t="s">
        <v>13</v>
      </c>
      <c r="F203" s="10">
        <v>3171</v>
      </c>
      <c r="G203" s="12" t="str">
        <f t="shared" ref="G203" si="23">VLOOKUP(F203,dCOG,3,FALSE)</f>
        <v>Servicios de acceso de internet</v>
      </c>
      <c r="H203" s="27">
        <v>4500</v>
      </c>
    </row>
    <row r="204" spans="1:8" x14ac:dyDescent="0.25">
      <c r="A204" s="10">
        <v>1100121</v>
      </c>
      <c r="B204" s="10" t="s">
        <v>49</v>
      </c>
      <c r="C204" s="10" t="s">
        <v>50</v>
      </c>
      <c r="D204" s="10" t="s">
        <v>51</v>
      </c>
      <c r="E204" s="11" t="s">
        <v>13</v>
      </c>
      <c r="F204" s="10">
        <v>3521</v>
      </c>
      <c r="G204" s="12" t="str">
        <f t="shared" si="22"/>
        <v>Instal Rep y mantto  de Mobil y Eq de admon</v>
      </c>
      <c r="H204" s="27">
        <v>3000</v>
      </c>
    </row>
    <row r="205" spans="1:8" x14ac:dyDescent="0.25">
      <c r="A205" s="10">
        <v>1100121</v>
      </c>
      <c r="B205" s="10" t="s">
        <v>49</v>
      </c>
      <c r="C205" s="10" t="s">
        <v>50</v>
      </c>
      <c r="D205" s="10" t="s">
        <v>51</v>
      </c>
      <c r="E205" s="11" t="s">
        <v>13</v>
      </c>
      <c r="F205" s="10">
        <v>3561</v>
      </c>
      <c r="G205" s="12" t="str">
        <f t="shared" si="22"/>
        <v>Rep y mantto de Eq de defensa y Seg</v>
      </c>
      <c r="H205" s="27">
        <v>3000</v>
      </c>
    </row>
    <row r="206" spans="1:8" x14ac:dyDescent="0.25">
      <c r="A206" s="10">
        <v>1100121</v>
      </c>
      <c r="B206" s="10" t="s">
        <v>49</v>
      </c>
      <c r="C206" s="10" t="s">
        <v>50</v>
      </c>
      <c r="D206" s="10" t="s">
        <v>51</v>
      </c>
      <c r="E206" s="11" t="s">
        <v>18</v>
      </c>
      <c r="F206" s="10">
        <v>5111</v>
      </c>
      <c r="G206" s="12" t="str">
        <f t="shared" si="22"/>
        <v>Muebles de oficina y estantería</v>
      </c>
      <c r="H206" s="27">
        <v>1500</v>
      </c>
    </row>
    <row r="207" spans="1:8" x14ac:dyDescent="0.25">
      <c r="A207" s="10">
        <v>1100121</v>
      </c>
      <c r="B207" s="10" t="s">
        <v>49</v>
      </c>
      <c r="C207" s="10" t="s">
        <v>50</v>
      </c>
      <c r="D207" s="10" t="s">
        <v>51</v>
      </c>
      <c r="E207" s="11" t="s">
        <v>18</v>
      </c>
      <c r="F207" s="10">
        <v>5151</v>
      </c>
      <c r="G207" s="12" t="str">
        <f t="shared" si="22"/>
        <v>Computadoras y equipo periférico</v>
      </c>
      <c r="H207" s="27">
        <v>18000</v>
      </c>
    </row>
    <row r="208" spans="1:8" x14ac:dyDescent="0.25">
      <c r="A208" s="10">
        <v>1100121</v>
      </c>
      <c r="B208" s="10" t="s">
        <v>49</v>
      </c>
      <c r="C208" s="10" t="s">
        <v>50</v>
      </c>
      <c r="D208" s="10" t="s">
        <v>51</v>
      </c>
      <c r="E208" s="11" t="s">
        <v>18</v>
      </c>
      <c r="F208" s="10">
        <v>5651</v>
      </c>
      <c r="G208" s="12" t="str">
        <f t="shared" si="22"/>
        <v>Equipo de comunicación y telecomunicacion</v>
      </c>
      <c r="H208" s="27">
        <v>21000</v>
      </c>
    </row>
    <row r="209" spans="1:8" x14ac:dyDescent="0.25">
      <c r="A209" s="10">
        <v>1500521</v>
      </c>
      <c r="B209" s="10" t="s">
        <v>49</v>
      </c>
      <c r="C209" s="10" t="s">
        <v>50</v>
      </c>
      <c r="D209" s="10" t="s">
        <v>51</v>
      </c>
      <c r="E209" s="11" t="s">
        <v>13</v>
      </c>
      <c r="F209" s="10">
        <v>1131</v>
      </c>
      <c r="G209" s="12" t="str">
        <f t="shared" si="22"/>
        <v>Sueldos Base</v>
      </c>
      <c r="H209" s="32">
        <v>2681448</v>
      </c>
    </row>
    <row r="210" spans="1:8" x14ac:dyDescent="0.25">
      <c r="A210" s="10">
        <v>1500521</v>
      </c>
      <c r="B210" s="10" t="s">
        <v>49</v>
      </c>
      <c r="C210" s="10" t="s">
        <v>50</v>
      </c>
      <c r="D210" s="10" t="s">
        <v>51</v>
      </c>
      <c r="E210" s="11" t="s">
        <v>13</v>
      </c>
      <c r="F210" s="10">
        <v>1321</v>
      </c>
      <c r="G210" s="12" t="str">
        <f t="shared" si="22"/>
        <v>Prima Vacacional</v>
      </c>
      <c r="H210" s="32">
        <v>50990</v>
      </c>
    </row>
    <row r="211" spans="1:8" x14ac:dyDescent="0.25">
      <c r="A211" s="10">
        <v>1500521</v>
      </c>
      <c r="B211" s="10" t="s">
        <v>49</v>
      </c>
      <c r="C211" s="10" t="s">
        <v>50</v>
      </c>
      <c r="D211" s="10" t="s">
        <v>51</v>
      </c>
      <c r="E211" s="11" t="s">
        <v>13</v>
      </c>
      <c r="F211" s="10">
        <v>1323</v>
      </c>
      <c r="G211" s="12" t="str">
        <f t="shared" si="22"/>
        <v>Gratificación de fin de año</v>
      </c>
      <c r="H211" s="32">
        <v>424921</v>
      </c>
    </row>
    <row r="212" spans="1:8" x14ac:dyDescent="0.25">
      <c r="A212" s="10">
        <v>1500521</v>
      </c>
      <c r="B212" s="10" t="s">
        <v>49</v>
      </c>
      <c r="C212" s="10" t="s">
        <v>50</v>
      </c>
      <c r="D212" s="10" t="s">
        <v>51</v>
      </c>
      <c r="E212" s="11" t="s">
        <v>13</v>
      </c>
      <c r="F212" s="10">
        <v>1593</v>
      </c>
      <c r="G212" s="12" t="str">
        <f t="shared" si="22"/>
        <v>Despensa</v>
      </c>
      <c r="H212" s="32">
        <v>378000</v>
      </c>
    </row>
    <row r="213" spans="1:8" x14ac:dyDescent="0.25">
      <c r="E213" s="17"/>
      <c r="H213" s="31"/>
    </row>
    <row r="214" spans="1:8" x14ac:dyDescent="0.25">
      <c r="A214" s="5"/>
      <c r="B214" s="5"/>
      <c r="C214" s="5"/>
      <c r="D214" s="5"/>
      <c r="E214" s="7"/>
      <c r="F214" s="8"/>
      <c r="G214" s="9" t="s">
        <v>52</v>
      </c>
      <c r="H214" s="22">
        <f t="shared" ref="H214" si="24">SUBTOTAL(9,H215:H233)</f>
        <v>1962421</v>
      </c>
    </row>
    <row r="215" spans="1:8" x14ac:dyDescent="0.25">
      <c r="A215" s="10">
        <v>1100121</v>
      </c>
      <c r="B215" s="10" t="s">
        <v>53</v>
      </c>
      <c r="C215" s="10" t="s">
        <v>54</v>
      </c>
      <c r="D215" s="10" t="s">
        <v>55</v>
      </c>
      <c r="E215" s="11" t="s">
        <v>13</v>
      </c>
      <c r="F215" s="10">
        <v>2111</v>
      </c>
      <c r="G215" s="12" t="str">
        <f t="shared" ref="G215:G233" si="25">VLOOKUP(F215,dCOG,3,FALSE)</f>
        <v>Materiales y útiles de oficina</v>
      </c>
      <c r="H215" s="27">
        <v>18000</v>
      </c>
    </row>
    <row r="216" spans="1:8" x14ac:dyDescent="0.25">
      <c r="A216" s="10">
        <v>1100121</v>
      </c>
      <c r="B216" s="10" t="s">
        <v>53</v>
      </c>
      <c r="C216" s="10" t="s">
        <v>54</v>
      </c>
      <c r="D216" s="10" t="s">
        <v>55</v>
      </c>
      <c r="E216" s="11" t="s">
        <v>13</v>
      </c>
      <c r="F216" s="10">
        <v>2141</v>
      </c>
      <c r="G216" s="12" t="str">
        <f t="shared" si="25"/>
        <v>Mat y útiles de tecnologías de la Info y Com</v>
      </c>
      <c r="H216" s="27">
        <v>12000</v>
      </c>
    </row>
    <row r="217" spans="1:8" x14ac:dyDescent="0.25">
      <c r="A217" s="10">
        <v>1100121</v>
      </c>
      <c r="B217" s="10" t="s">
        <v>53</v>
      </c>
      <c r="C217" s="10" t="s">
        <v>54</v>
      </c>
      <c r="D217" s="10" t="s">
        <v>55</v>
      </c>
      <c r="E217" s="11" t="s">
        <v>13</v>
      </c>
      <c r="F217" s="10">
        <v>2151</v>
      </c>
      <c r="G217" s="12" t="str">
        <f t="shared" si="25"/>
        <v>Material impreso e información digital</v>
      </c>
      <c r="H217" s="27">
        <v>1500</v>
      </c>
    </row>
    <row r="218" spans="1:8" x14ac:dyDescent="0.25">
      <c r="A218" s="10">
        <v>1100121</v>
      </c>
      <c r="B218" s="10" t="s">
        <v>53</v>
      </c>
      <c r="C218" s="10" t="s">
        <v>54</v>
      </c>
      <c r="D218" s="10" t="s">
        <v>55</v>
      </c>
      <c r="E218" s="11" t="s">
        <v>13</v>
      </c>
      <c r="F218" s="10">
        <v>2212</v>
      </c>
      <c r="G218" s="12" t="str">
        <f t="shared" si="25"/>
        <v>Prod Alim p pers en instalac de depend y ent</v>
      </c>
      <c r="H218" s="27">
        <v>6000</v>
      </c>
    </row>
    <row r="219" spans="1:8" x14ac:dyDescent="0.25">
      <c r="A219" s="10">
        <v>1100121</v>
      </c>
      <c r="B219" s="10" t="s">
        <v>53</v>
      </c>
      <c r="C219" s="10" t="s">
        <v>54</v>
      </c>
      <c r="D219" s="10" t="s">
        <v>55</v>
      </c>
      <c r="E219" s="11" t="s">
        <v>13</v>
      </c>
      <c r="F219" s="10">
        <v>3181</v>
      </c>
      <c r="G219" s="12" t="str">
        <f t="shared" si="25"/>
        <v>Servicio postal</v>
      </c>
      <c r="H219" s="27">
        <v>3000</v>
      </c>
    </row>
    <row r="220" spans="1:8" x14ac:dyDescent="0.25">
      <c r="A220" s="10">
        <v>1100121</v>
      </c>
      <c r="B220" s="10" t="s">
        <v>53</v>
      </c>
      <c r="C220" s="10" t="s">
        <v>54</v>
      </c>
      <c r="D220" s="10" t="s">
        <v>55</v>
      </c>
      <c r="E220" s="11" t="s">
        <v>13</v>
      </c>
      <c r="F220" s="10">
        <v>3311</v>
      </c>
      <c r="G220" s="12" t="str">
        <f t="shared" si="25"/>
        <v>Servicios legales</v>
      </c>
      <c r="H220" s="27">
        <v>300000</v>
      </c>
    </row>
    <row r="221" spans="1:8" x14ac:dyDescent="0.25">
      <c r="A221" s="10">
        <v>1100121</v>
      </c>
      <c r="B221" s="10" t="s">
        <v>53</v>
      </c>
      <c r="C221" s="10" t="s">
        <v>54</v>
      </c>
      <c r="D221" s="10" t="s">
        <v>55</v>
      </c>
      <c r="E221" s="11" t="s">
        <v>13</v>
      </c>
      <c r="F221" s="10">
        <v>3361</v>
      </c>
      <c r="G221" s="12" t="str">
        <f t="shared" si="25"/>
        <v>Impresiones doc ofic p prestación de Serv pub</v>
      </c>
      <c r="H221" s="27">
        <v>3000</v>
      </c>
    </row>
    <row r="222" spans="1:8" x14ac:dyDescent="0.25">
      <c r="A222" s="10">
        <v>1100121</v>
      </c>
      <c r="B222" s="10" t="s">
        <v>53</v>
      </c>
      <c r="C222" s="10" t="s">
        <v>54</v>
      </c>
      <c r="D222" s="10" t="s">
        <v>55</v>
      </c>
      <c r="E222" s="11" t="s">
        <v>13</v>
      </c>
      <c r="F222" s="10">
        <v>3751</v>
      </c>
      <c r="G222" s="12" t="str">
        <f t="shared" si="25"/>
        <v>Viáticos nac p Serv pub Desemp funciones ofic</v>
      </c>
      <c r="H222" s="27">
        <v>12000</v>
      </c>
    </row>
    <row r="223" spans="1:8" x14ac:dyDescent="0.25">
      <c r="A223" s="10">
        <v>1100121</v>
      </c>
      <c r="B223" s="10" t="s">
        <v>53</v>
      </c>
      <c r="C223" s="10" t="s">
        <v>54</v>
      </c>
      <c r="D223" s="10" t="s">
        <v>55</v>
      </c>
      <c r="E223" s="11" t="s">
        <v>13</v>
      </c>
      <c r="F223" s="10">
        <v>3791</v>
      </c>
      <c r="G223" s="12" t="str">
        <f t="shared" si="25"/>
        <v>Otros servicios de traslado y hospedaje</v>
      </c>
      <c r="H223" s="27">
        <v>18000</v>
      </c>
    </row>
    <row r="224" spans="1:8" x14ac:dyDescent="0.25">
      <c r="A224" s="10">
        <v>1100121</v>
      </c>
      <c r="B224" s="10" t="s">
        <v>53</v>
      </c>
      <c r="C224" s="10" t="s">
        <v>54</v>
      </c>
      <c r="D224" s="10" t="s">
        <v>55</v>
      </c>
      <c r="E224" s="11" t="s">
        <v>13</v>
      </c>
      <c r="F224" s="10">
        <v>3921</v>
      </c>
      <c r="G224" s="12" t="str">
        <f t="shared" si="25"/>
        <v>Otros impuestos y derechos</v>
      </c>
      <c r="H224" s="27">
        <v>18000</v>
      </c>
    </row>
    <row r="225" spans="1:8" x14ac:dyDescent="0.25">
      <c r="A225" s="10">
        <v>1100121</v>
      </c>
      <c r="B225" s="10" t="s">
        <v>53</v>
      </c>
      <c r="C225" s="10" t="s">
        <v>54</v>
      </c>
      <c r="D225" s="10" t="s">
        <v>55</v>
      </c>
      <c r="E225" s="11" t="s">
        <v>13</v>
      </c>
      <c r="F225" s="10">
        <v>3941</v>
      </c>
      <c r="G225" s="12" t="str">
        <f t="shared" si="25"/>
        <v>Sentencias y resoluciones judiciales</v>
      </c>
      <c r="H225" s="27">
        <v>100000</v>
      </c>
    </row>
    <row r="226" spans="1:8" x14ac:dyDescent="0.25">
      <c r="A226" s="10">
        <v>1100121</v>
      </c>
      <c r="B226" s="10" t="s">
        <v>53</v>
      </c>
      <c r="C226" s="10" t="s">
        <v>54</v>
      </c>
      <c r="D226" s="10" t="s">
        <v>55</v>
      </c>
      <c r="E226" s="11" t="s">
        <v>13</v>
      </c>
      <c r="F226" s="10">
        <v>3951</v>
      </c>
      <c r="G226" s="12" t="str">
        <f t="shared" si="25"/>
        <v>Penas multas accesorios y actualizaciones</v>
      </c>
      <c r="H226" s="27">
        <v>30000</v>
      </c>
    </row>
    <row r="227" spans="1:8" x14ac:dyDescent="0.25">
      <c r="A227" s="10">
        <v>1100121</v>
      </c>
      <c r="B227" s="10" t="s">
        <v>53</v>
      </c>
      <c r="C227" s="10" t="s">
        <v>54</v>
      </c>
      <c r="D227" s="10" t="s">
        <v>55</v>
      </c>
      <c r="E227" s="11" t="s">
        <v>13</v>
      </c>
      <c r="F227" s="10">
        <v>3961</v>
      </c>
      <c r="G227" s="12" t="str">
        <f t="shared" si="25"/>
        <v>Otros gastos por responsabilidades</v>
      </c>
      <c r="H227" s="27">
        <v>100000</v>
      </c>
    </row>
    <row r="228" spans="1:8" x14ac:dyDescent="0.25">
      <c r="A228" s="10">
        <v>1100121</v>
      </c>
      <c r="B228" s="10" t="s">
        <v>53</v>
      </c>
      <c r="C228" s="10" t="s">
        <v>54</v>
      </c>
      <c r="D228" s="10" t="s">
        <v>55</v>
      </c>
      <c r="E228" s="11" t="s">
        <v>18</v>
      </c>
      <c r="F228" s="10">
        <v>5151</v>
      </c>
      <c r="G228" s="12" t="str">
        <f t="shared" ref="G228" si="26">VLOOKUP(F228,dCOG,3,FALSE)</f>
        <v>Computadoras y equipo periférico</v>
      </c>
      <c r="H228" s="27">
        <v>1500</v>
      </c>
    </row>
    <row r="229" spans="1:8" x14ac:dyDescent="0.25">
      <c r="A229" s="10">
        <v>1500521</v>
      </c>
      <c r="B229" s="10" t="s">
        <v>53</v>
      </c>
      <c r="C229" s="10" t="s">
        <v>54</v>
      </c>
      <c r="D229" s="10" t="s">
        <v>55</v>
      </c>
      <c r="E229" s="11" t="s">
        <v>13</v>
      </c>
      <c r="F229" s="10">
        <v>1131</v>
      </c>
      <c r="G229" s="12" t="str">
        <f t="shared" si="25"/>
        <v>Sueldos Base</v>
      </c>
      <c r="H229" s="32">
        <v>1007844</v>
      </c>
    </row>
    <row r="230" spans="1:8" x14ac:dyDescent="0.25">
      <c r="A230" s="10">
        <v>1500521</v>
      </c>
      <c r="B230" s="10" t="s">
        <v>53</v>
      </c>
      <c r="C230" s="10" t="s">
        <v>54</v>
      </c>
      <c r="D230" s="10" t="s">
        <v>55</v>
      </c>
      <c r="E230" s="11" t="s">
        <v>13</v>
      </c>
      <c r="F230" s="10">
        <v>1321</v>
      </c>
      <c r="G230" s="12" t="str">
        <f t="shared" si="25"/>
        <v>Prima Vacacional</v>
      </c>
      <c r="H230" s="32">
        <v>18598</v>
      </c>
    </row>
    <row r="231" spans="1:8" x14ac:dyDescent="0.25">
      <c r="A231" s="10">
        <v>1500521</v>
      </c>
      <c r="B231" s="10" t="s">
        <v>53</v>
      </c>
      <c r="C231" s="10" t="s">
        <v>54</v>
      </c>
      <c r="D231" s="10" t="s">
        <v>55</v>
      </c>
      <c r="E231" s="11" t="s">
        <v>13</v>
      </c>
      <c r="F231" s="10">
        <v>1323</v>
      </c>
      <c r="G231" s="12" t="str">
        <f t="shared" si="25"/>
        <v>Gratificación de fin de año</v>
      </c>
      <c r="H231" s="32">
        <v>154979</v>
      </c>
    </row>
    <row r="232" spans="1:8" x14ac:dyDescent="0.25">
      <c r="A232" s="10">
        <v>1500521</v>
      </c>
      <c r="B232" s="10" t="s">
        <v>53</v>
      </c>
      <c r="C232" s="10" t="s">
        <v>54</v>
      </c>
      <c r="D232" s="10" t="s">
        <v>55</v>
      </c>
      <c r="E232" s="11" t="s">
        <v>13</v>
      </c>
      <c r="F232" s="10">
        <v>1593</v>
      </c>
      <c r="G232" s="12" t="str">
        <f t="shared" si="25"/>
        <v>Despensa</v>
      </c>
      <c r="H232" s="32">
        <v>108000</v>
      </c>
    </row>
    <row r="233" spans="1:8" x14ac:dyDescent="0.25">
      <c r="A233" s="10">
        <v>1500521</v>
      </c>
      <c r="B233" s="10" t="s">
        <v>53</v>
      </c>
      <c r="C233" s="10" t="s">
        <v>54</v>
      </c>
      <c r="D233" s="10" t="s">
        <v>55</v>
      </c>
      <c r="E233" s="11" t="s">
        <v>13</v>
      </c>
      <c r="F233" s="10">
        <v>3951</v>
      </c>
      <c r="G233" s="12" t="str">
        <f t="shared" si="25"/>
        <v>Penas multas accesorios y actualizaciones</v>
      </c>
      <c r="H233" s="27">
        <v>50000</v>
      </c>
    </row>
    <row r="234" spans="1:8" x14ac:dyDescent="0.25">
      <c r="E234" s="29"/>
      <c r="G234" s="30"/>
      <c r="H234" s="31"/>
    </row>
    <row r="235" spans="1:8" x14ac:dyDescent="0.25">
      <c r="A235" s="5"/>
      <c r="B235" s="5"/>
      <c r="C235" s="5"/>
      <c r="D235" s="5"/>
      <c r="E235" s="7"/>
      <c r="F235" s="8"/>
      <c r="G235" s="9" t="s">
        <v>56</v>
      </c>
      <c r="H235" s="22">
        <f t="shared" ref="H235" si="27">SUBTOTAL(9,H236:H246)</f>
        <v>122174</v>
      </c>
    </row>
    <row r="236" spans="1:8" x14ac:dyDescent="0.25">
      <c r="A236" s="10">
        <v>1100121</v>
      </c>
      <c r="B236" s="10" t="s">
        <v>57</v>
      </c>
      <c r="C236" s="10" t="s">
        <v>58</v>
      </c>
      <c r="D236" s="10" t="s">
        <v>59</v>
      </c>
      <c r="E236" s="11" t="s">
        <v>13</v>
      </c>
      <c r="F236" s="10">
        <v>2111</v>
      </c>
      <c r="G236" s="12" t="str">
        <f t="shared" ref="G236:G246" si="28">VLOOKUP(F236,dCOG,3,FALSE)</f>
        <v>Materiales y útiles de oficina</v>
      </c>
      <c r="H236" s="27">
        <v>3500</v>
      </c>
    </row>
    <row r="237" spans="1:8" x14ac:dyDescent="0.25">
      <c r="A237" s="10">
        <v>1100121</v>
      </c>
      <c r="B237" s="10" t="s">
        <v>57</v>
      </c>
      <c r="C237" s="10" t="s">
        <v>58</v>
      </c>
      <c r="D237" s="10" t="s">
        <v>59</v>
      </c>
      <c r="E237" s="11" t="s">
        <v>13</v>
      </c>
      <c r="F237" s="10">
        <v>2141</v>
      </c>
      <c r="G237" s="12" t="str">
        <f t="shared" si="28"/>
        <v>Mat y útiles de tecnologías de la Info y Com</v>
      </c>
      <c r="H237" s="27">
        <v>3000</v>
      </c>
    </row>
    <row r="238" spans="1:8" x14ac:dyDescent="0.25">
      <c r="A238" s="10">
        <v>1100121</v>
      </c>
      <c r="B238" s="10" t="s">
        <v>57</v>
      </c>
      <c r="C238" s="10" t="s">
        <v>58</v>
      </c>
      <c r="D238" s="10" t="s">
        <v>59</v>
      </c>
      <c r="E238" s="11" t="s">
        <v>13</v>
      </c>
      <c r="F238" s="10">
        <v>2151</v>
      </c>
      <c r="G238" s="12" t="str">
        <f t="shared" si="28"/>
        <v>Material impreso e información digital</v>
      </c>
      <c r="H238" s="27">
        <v>1500</v>
      </c>
    </row>
    <row r="239" spans="1:8" x14ac:dyDescent="0.25">
      <c r="A239" s="10">
        <v>1100121</v>
      </c>
      <c r="B239" s="10" t="s">
        <v>57</v>
      </c>
      <c r="C239" s="10" t="s">
        <v>58</v>
      </c>
      <c r="D239" s="10" t="s">
        <v>59</v>
      </c>
      <c r="E239" s="11" t="s">
        <v>13</v>
      </c>
      <c r="F239" s="10">
        <v>2161</v>
      </c>
      <c r="G239" s="12" t="str">
        <f t="shared" si="28"/>
        <v>Material de limpieza</v>
      </c>
      <c r="H239" s="27">
        <v>1500</v>
      </c>
    </row>
    <row r="240" spans="1:8" x14ac:dyDescent="0.25">
      <c r="A240" s="10">
        <v>1100121</v>
      </c>
      <c r="B240" s="10" t="s">
        <v>57</v>
      </c>
      <c r="C240" s="10" t="s">
        <v>58</v>
      </c>
      <c r="D240" s="10" t="s">
        <v>59</v>
      </c>
      <c r="E240" s="11" t="s">
        <v>13</v>
      </c>
      <c r="F240" s="10">
        <v>2212</v>
      </c>
      <c r="G240" s="12" t="str">
        <f t="shared" si="28"/>
        <v>Prod Alim p pers en instalac de depend y ent</v>
      </c>
      <c r="H240" s="27">
        <v>1200</v>
      </c>
    </row>
    <row r="241" spans="1:8" x14ac:dyDescent="0.25">
      <c r="A241" s="10">
        <v>1100121</v>
      </c>
      <c r="B241" s="10" t="s">
        <v>57</v>
      </c>
      <c r="C241" s="10" t="s">
        <v>58</v>
      </c>
      <c r="D241" s="10" t="s">
        <v>59</v>
      </c>
      <c r="E241" s="11" t="s">
        <v>13</v>
      </c>
      <c r="F241" s="10">
        <v>2941</v>
      </c>
      <c r="G241" s="12" t="str">
        <f t="shared" ref="G241" si="29">VLOOKUP(F241,dCOG,3,FALSE)</f>
        <v>Ref y Acces men Eq cómputo y tecn de la Info</v>
      </c>
      <c r="H241" s="27">
        <v>1800</v>
      </c>
    </row>
    <row r="242" spans="1:8" x14ac:dyDescent="0.25">
      <c r="A242" s="10">
        <v>1100121</v>
      </c>
      <c r="B242" s="10" t="s">
        <v>57</v>
      </c>
      <c r="C242" s="10" t="s">
        <v>58</v>
      </c>
      <c r="D242" s="10" t="s">
        <v>59</v>
      </c>
      <c r="E242" s="11" t="s">
        <v>18</v>
      </c>
      <c r="F242" s="10">
        <v>5151</v>
      </c>
      <c r="G242" s="12" t="str">
        <f t="shared" si="28"/>
        <v>Computadoras y equipo periférico</v>
      </c>
      <c r="H242" s="27">
        <v>1500</v>
      </c>
    </row>
    <row r="243" spans="1:8" x14ac:dyDescent="0.25">
      <c r="A243" s="10">
        <v>1500521</v>
      </c>
      <c r="B243" s="10" t="s">
        <v>57</v>
      </c>
      <c r="C243" s="10" t="s">
        <v>58</v>
      </c>
      <c r="D243" s="10" t="s">
        <v>59</v>
      </c>
      <c r="E243" s="11" t="s">
        <v>13</v>
      </c>
      <c r="F243" s="10">
        <v>1131</v>
      </c>
      <c r="G243" s="12" t="str">
        <f t="shared" si="28"/>
        <v>Sueldos Base</v>
      </c>
      <c r="H243" s="32">
        <v>75612</v>
      </c>
    </row>
    <row r="244" spans="1:8" x14ac:dyDescent="0.25">
      <c r="A244" s="10">
        <v>1500521</v>
      </c>
      <c r="B244" s="10" t="s">
        <v>57</v>
      </c>
      <c r="C244" s="10" t="s">
        <v>58</v>
      </c>
      <c r="D244" s="10" t="s">
        <v>59</v>
      </c>
      <c r="E244" s="11" t="s">
        <v>13</v>
      </c>
      <c r="F244" s="10">
        <v>1321</v>
      </c>
      <c r="G244" s="12" t="str">
        <f t="shared" si="28"/>
        <v>Prima Vacacional</v>
      </c>
      <c r="H244" s="32">
        <v>1560</v>
      </c>
    </row>
    <row r="245" spans="1:8" x14ac:dyDescent="0.25">
      <c r="A245" s="10">
        <v>1500521</v>
      </c>
      <c r="B245" s="10" t="s">
        <v>57</v>
      </c>
      <c r="C245" s="10" t="s">
        <v>58</v>
      </c>
      <c r="D245" s="10" t="s">
        <v>59</v>
      </c>
      <c r="E245" s="11" t="s">
        <v>13</v>
      </c>
      <c r="F245" s="10">
        <v>1323</v>
      </c>
      <c r="G245" s="12" t="str">
        <f t="shared" si="28"/>
        <v>Gratificación de fin de año</v>
      </c>
      <c r="H245" s="32">
        <v>13002</v>
      </c>
    </row>
    <row r="246" spans="1:8" x14ac:dyDescent="0.25">
      <c r="A246" s="10">
        <v>1500521</v>
      </c>
      <c r="B246" s="10" t="s">
        <v>57</v>
      </c>
      <c r="C246" s="10" t="s">
        <v>58</v>
      </c>
      <c r="D246" s="10" t="s">
        <v>59</v>
      </c>
      <c r="E246" s="11" t="s">
        <v>13</v>
      </c>
      <c r="F246" s="10">
        <v>1593</v>
      </c>
      <c r="G246" s="12" t="str">
        <f t="shared" si="28"/>
        <v>Despensa</v>
      </c>
      <c r="H246" s="32">
        <v>18000</v>
      </c>
    </row>
    <row r="247" spans="1:8" x14ac:dyDescent="0.25">
      <c r="E247" s="29"/>
      <c r="G247" s="30"/>
      <c r="H247" s="31"/>
    </row>
    <row r="248" spans="1:8" ht="25.5" x14ac:dyDescent="0.25">
      <c r="A248" s="5"/>
      <c r="B248" s="5"/>
      <c r="C248" s="5"/>
      <c r="D248" s="5"/>
      <c r="E248" s="7"/>
      <c r="F248" s="8"/>
      <c r="G248" s="9" t="s">
        <v>60</v>
      </c>
      <c r="H248" s="22">
        <f>SUBTOTAL(9,H249:H259)</f>
        <v>649438</v>
      </c>
    </row>
    <row r="249" spans="1:8" x14ac:dyDescent="0.25">
      <c r="A249" s="10">
        <v>1100121</v>
      </c>
      <c r="B249" s="10" t="s">
        <v>61</v>
      </c>
      <c r="C249" s="10" t="s">
        <v>62</v>
      </c>
      <c r="D249" s="10" t="s">
        <v>63</v>
      </c>
      <c r="E249" s="11" t="s">
        <v>13</v>
      </c>
      <c r="F249" s="10">
        <v>2111</v>
      </c>
      <c r="G249" s="12" t="str">
        <f t="shared" ref="G249:G259" si="30">VLOOKUP(F249,dCOG,3,FALSE)</f>
        <v>Materiales y útiles de oficina</v>
      </c>
      <c r="H249" s="27">
        <v>12000</v>
      </c>
    </row>
    <row r="250" spans="1:8" x14ac:dyDescent="0.25">
      <c r="A250" s="10">
        <v>1100121</v>
      </c>
      <c r="B250" s="10" t="s">
        <v>61</v>
      </c>
      <c r="C250" s="10" t="s">
        <v>62</v>
      </c>
      <c r="D250" s="10" t="s">
        <v>63</v>
      </c>
      <c r="E250" s="11" t="s">
        <v>13</v>
      </c>
      <c r="F250" s="10">
        <v>2141</v>
      </c>
      <c r="G250" s="12" t="str">
        <f t="shared" si="30"/>
        <v>Mat y útiles de tecnologías de la Info y Com</v>
      </c>
      <c r="H250" s="27">
        <v>12000</v>
      </c>
    </row>
    <row r="251" spans="1:8" x14ac:dyDescent="0.25">
      <c r="A251" s="10">
        <v>1100121</v>
      </c>
      <c r="B251" s="10" t="s">
        <v>61</v>
      </c>
      <c r="C251" s="10" t="s">
        <v>62</v>
      </c>
      <c r="D251" s="10" t="s">
        <v>63</v>
      </c>
      <c r="E251" s="11" t="s">
        <v>13</v>
      </c>
      <c r="F251" s="10">
        <v>2151</v>
      </c>
      <c r="G251" s="12" t="str">
        <f t="shared" si="30"/>
        <v>Material impreso e información digital</v>
      </c>
      <c r="H251" s="27">
        <v>3000</v>
      </c>
    </row>
    <row r="252" spans="1:8" x14ac:dyDescent="0.25">
      <c r="A252" s="10">
        <v>1100121</v>
      </c>
      <c r="B252" s="10" t="s">
        <v>61</v>
      </c>
      <c r="C252" s="10" t="s">
        <v>62</v>
      </c>
      <c r="D252" s="10" t="s">
        <v>63</v>
      </c>
      <c r="E252" s="11" t="s">
        <v>13</v>
      </c>
      <c r="F252" s="10">
        <v>2161</v>
      </c>
      <c r="G252" s="12" t="str">
        <f t="shared" si="30"/>
        <v>Material de limpieza</v>
      </c>
      <c r="H252" s="27">
        <v>6000</v>
      </c>
    </row>
    <row r="253" spans="1:8" x14ac:dyDescent="0.25">
      <c r="A253" s="10">
        <v>1100121</v>
      </c>
      <c r="B253" s="10" t="s">
        <v>61</v>
      </c>
      <c r="C253" s="10" t="s">
        <v>62</v>
      </c>
      <c r="D253" s="10" t="s">
        <v>63</v>
      </c>
      <c r="E253" s="11" t="s">
        <v>13</v>
      </c>
      <c r="F253" s="10">
        <v>2212</v>
      </c>
      <c r="G253" s="12" t="str">
        <f t="shared" si="30"/>
        <v>Prod Alim p pers en instalac de depend y ent</v>
      </c>
      <c r="H253" s="27">
        <v>3000</v>
      </c>
    </row>
    <row r="254" spans="1:8" x14ac:dyDescent="0.25">
      <c r="A254" s="10">
        <v>1100121</v>
      </c>
      <c r="B254" s="10" t="s">
        <v>61</v>
      </c>
      <c r="C254" s="10" t="s">
        <v>62</v>
      </c>
      <c r="D254" s="10" t="s">
        <v>63</v>
      </c>
      <c r="E254" s="11" t="s">
        <v>18</v>
      </c>
      <c r="F254" s="10">
        <v>5111</v>
      </c>
      <c r="G254" s="12" t="str">
        <f t="shared" si="30"/>
        <v>Muebles de oficina y estantería</v>
      </c>
      <c r="H254" s="27">
        <v>1500</v>
      </c>
    </row>
    <row r="255" spans="1:8" x14ac:dyDescent="0.25">
      <c r="A255" s="10">
        <v>1100121</v>
      </c>
      <c r="B255" s="10" t="s">
        <v>61</v>
      </c>
      <c r="C255" s="10" t="s">
        <v>62</v>
      </c>
      <c r="D255" s="10" t="s">
        <v>63</v>
      </c>
      <c r="E255" s="11" t="s">
        <v>18</v>
      </c>
      <c r="F255" s="10">
        <v>5151</v>
      </c>
      <c r="G255" s="12" t="str">
        <f t="shared" si="30"/>
        <v>Computadoras y equipo periférico</v>
      </c>
      <c r="H255" s="27">
        <v>1500</v>
      </c>
    </row>
    <row r="256" spans="1:8" x14ac:dyDescent="0.25">
      <c r="A256" s="10">
        <v>1500521</v>
      </c>
      <c r="B256" s="10" t="s">
        <v>61</v>
      </c>
      <c r="C256" s="10" t="s">
        <v>62</v>
      </c>
      <c r="D256" s="10" t="s">
        <v>63</v>
      </c>
      <c r="E256" s="11" t="s">
        <v>13</v>
      </c>
      <c r="F256" s="10">
        <v>1131</v>
      </c>
      <c r="G256" s="12" t="str">
        <f t="shared" si="30"/>
        <v>Sueldos Base</v>
      </c>
      <c r="H256" s="32">
        <v>456264</v>
      </c>
    </row>
    <row r="257" spans="1:8" x14ac:dyDescent="0.25">
      <c r="A257" s="10">
        <v>1500521</v>
      </c>
      <c r="B257" s="10" t="s">
        <v>61</v>
      </c>
      <c r="C257" s="10" t="s">
        <v>62</v>
      </c>
      <c r="D257" s="10" t="s">
        <v>63</v>
      </c>
      <c r="E257" s="11" t="s">
        <v>13</v>
      </c>
      <c r="F257" s="10">
        <v>1321</v>
      </c>
      <c r="G257" s="12" t="str">
        <f t="shared" si="30"/>
        <v>Prima Vacacional</v>
      </c>
      <c r="H257" s="32">
        <v>8804</v>
      </c>
    </row>
    <row r="258" spans="1:8" x14ac:dyDescent="0.25">
      <c r="A258" s="10">
        <v>1500521</v>
      </c>
      <c r="B258" s="10" t="s">
        <v>61</v>
      </c>
      <c r="C258" s="10" t="s">
        <v>62</v>
      </c>
      <c r="D258" s="10" t="s">
        <v>63</v>
      </c>
      <c r="E258" s="11" t="s">
        <v>13</v>
      </c>
      <c r="F258" s="10">
        <v>1323</v>
      </c>
      <c r="G258" s="12" t="str">
        <f t="shared" si="30"/>
        <v>Gratificación de fin de año</v>
      </c>
      <c r="H258" s="32">
        <v>73370</v>
      </c>
    </row>
    <row r="259" spans="1:8" x14ac:dyDescent="0.25">
      <c r="A259" s="10">
        <v>1500521</v>
      </c>
      <c r="B259" s="10" t="s">
        <v>61</v>
      </c>
      <c r="C259" s="10" t="s">
        <v>62</v>
      </c>
      <c r="D259" s="10" t="s">
        <v>63</v>
      </c>
      <c r="E259" s="11" t="s">
        <v>13</v>
      </c>
      <c r="F259" s="10">
        <v>1593</v>
      </c>
      <c r="G259" s="12" t="str">
        <f t="shared" si="30"/>
        <v>Despensa</v>
      </c>
      <c r="H259" s="32">
        <v>72000</v>
      </c>
    </row>
    <row r="260" spans="1:8" x14ac:dyDescent="0.25">
      <c r="E260" s="29"/>
      <c r="G260" s="30"/>
      <c r="H260" s="31"/>
    </row>
    <row r="261" spans="1:8" x14ac:dyDescent="0.25">
      <c r="A261" s="5"/>
      <c r="B261" s="5"/>
      <c r="C261" s="5"/>
      <c r="D261" s="5"/>
      <c r="E261" s="7"/>
      <c r="F261" s="8"/>
      <c r="G261" s="9" t="s">
        <v>64</v>
      </c>
      <c r="H261" s="22">
        <f t="shared" ref="H261" si="31">SUBTOTAL(9,H262:H268)</f>
        <v>464377</v>
      </c>
    </row>
    <row r="262" spans="1:8" x14ac:dyDescent="0.25">
      <c r="A262" s="10">
        <v>1100121</v>
      </c>
      <c r="B262" s="10" t="s">
        <v>65</v>
      </c>
      <c r="C262" s="10" t="s">
        <v>66</v>
      </c>
      <c r="D262" s="10" t="s">
        <v>67</v>
      </c>
      <c r="E262" s="11" t="s">
        <v>13</v>
      </c>
      <c r="F262" s="10">
        <v>2111</v>
      </c>
      <c r="G262" s="12" t="str">
        <f t="shared" ref="G262:G268" si="32">VLOOKUP(F262,dCOG,3,FALSE)</f>
        <v>Materiales y útiles de oficina</v>
      </c>
      <c r="H262" s="27">
        <v>6000</v>
      </c>
    </row>
    <row r="263" spans="1:8" x14ac:dyDescent="0.25">
      <c r="A263" s="10">
        <v>1100121</v>
      </c>
      <c r="B263" s="10" t="s">
        <v>65</v>
      </c>
      <c r="C263" s="10" t="s">
        <v>66</v>
      </c>
      <c r="D263" s="10" t="s">
        <v>67</v>
      </c>
      <c r="E263" s="11" t="s">
        <v>13</v>
      </c>
      <c r="F263" s="10">
        <v>2141</v>
      </c>
      <c r="G263" s="12" t="str">
        <f t="shared" si="32"/>
        <v>Mat y útiles de tecnologías de la Info y Com</v>
      </c>
      <c r="H263" s="27">
        <v>6000</v>
      </c>
    </row>
    <row r="264" spans="1:8" x14ac:dyDescent="0.25">
      <c r="A264" s="10">
        <v>1100121</v>
      </c>
      <c r="B264" s="10" t="s">
        <v>65</v>
      </c>
      <c r="C264" s="10" t="s">
        <v>66</v>
      </c>
      <c r="D264" s="10" t="s">
        <v>67</v>
      </c>
      <c r="E264" s="11" t="s">
        <v>13</v>
      </c>
      <c r="F264" s="10">
        <v>2161</v>
      </c>
      <c r="G264" s="12" t="str">
        <f t="shared" si="32"/>
        <v>Material de limpieza</v>
      </c>
      <c r="H264" s="27">
        <v>3000</v>
      </c>
    </row>
    <row r="265" spans="1:8" x14ac:dyDescent="0.25">
      <c r="A265" s="10">
        <v>1500521</v>
      </c>
      <c r="B265" s="10" t="s">
        <v>65</v>
      </c>
      <c r="C265" s="10" t="s">
        <v>66</v>
      </c>
      <c r="D265" s="10" t="s">
        <v>67</v>
      </c>
      <c r="E265" s="11" t="s">
        <v>13</v>
      </c>
      <c r="F265" s="10">
        <v>1131</v>
      </c>
      <c r="G265" s="12" t="str">
        <f t="shared" si="32"/>
        <v>Sueldos Base</v>
      </c>
      <c r="H265" s="32">
        <v>352884</v>
      </c>
    </row>
    <row r="266" spans="1:8" x14ac:dyDescent="0.25">
      <c r="A266" s="10">
        <v>1500521</v>
      </c>
      <c r="B266" s="10" t="s">
        <v>65</v>
      </c>
      <c r="C266" s="10" t="s">
        <v>66</v>
      </c>
      <c r="D266" s="10" t="s">
        <v>67</v>
      </c>
      <c r="E266" s="11" t="s">
        <v>13</v>
      </c>
      <c r="F266" s="10">
        <v>1321</v>
      </c>
      <c r="G266" s="12" t="str">
        <f t="shared" si="32"/>
        <v>Prima Vacacional</v>
      </c>
      <c r="H266" s="32">
        <v>6482</v>
      </c>
    </row>
    <row r="267" spans="1:8" x14ac:dyDescent="0.25">
      <c r="A267" s="10">
        <v>1500521</v>
      </c>
      <c r="B267" s="10" t="s">
        <v>65</v>
      </c>
      <c r="C267" s="10" t="s">
        <v>66</v>
      </c>
      <c r="D267" s="10" t="s">
        <v>67</v>
      </c>
      <c r="E267" s="11" t="s">
        <v>13</v>
      </c>
      <c r="F267" s="10">
        <v>1323</v>
      </c>
      <c r="G267" s="12" t="str">
        <f t="shared" si="32"/>
        <v>Gratificación de fin de año</v>
      </c>
      <c r="H267" s="32">
        <v>54011</v>
      </c>
    </row>
    <row r="268" spans="1:8" x14ac:dyDescent="0.25">
      <c r="A268" s="10">
        <v>1500521</v>
      </c>
      <c r="B268" s="10" t="s">
        <v>65</v>
      </c>
      <c r="C268" s="10" t="s">
        <v>66</v>
      </c>
      <c r="D268" s="10" t="s">
        <v>67</v>
      </c>
      <c r="E268" s="11" t="s">
        <v>13</v>
      </c>
      <c r="F268" s="10">
        <v>1593</v>
      </c>
      <c r="G268" s="12" t="str">
        <f t="shared" si="32"/>
        <v>Despensa</v>
      </c>
      <c r="H268" s="32">
        <v>36000</v>
      </c>
    </row>
    <row r="269" spans="1:8" x14ac:dyDescent="0.25">
      <c r="E269" s="29"/>
      <c r="G269" s="30"/>
      <c r="H269" s="31"/>
    </row>
    <row r="270" spans="1:8" x14ac:dyDescent="0.25">
      <c r="A270" s="5"/>
      <c r="B270" s="5"/>
      <c r="C270" s="5"/>
      <c r="D270" s="5"/>
      <c r="E270" s="7"/>
      <c r="F270" s="8"/>
      <c r="G270" s="9" t="s">
        <v>68</v>
      </c>
      <c r="H270" s="22">
        <f>SUBTOTAL(9,H271:H280)</f>
        <v>287548</v>
      </c>
    </row>
    <row r="271" spans="1:8" x14ac:dyDescent="0.25">
      <c r="A271" s="10">
        <v>1100121</v>
      </c>
      <c r="B271" s="10" t="s">
        <v>69</v>
      </c>
      <c r="C271" s="10" t="s">
        <v>70</v>
      </c>
      <c r="D271" s="10" t="s">
        <v>71</v>
      </c>
      <c r="E271" s="11" t="s">
        <v>13</v>
      </c>
      <c r="F271" s="10">
        <v>2111</v>
      </c>
      <c r="G271" s="12" t="str">
        <f t="shared" ref="G271:G280" si="33">VLOOKUP(F271,dCOG,3,FALSE)</f>
        <v>Materiales y útiles de oficina</v>
      </c>
      <c r="H271" s="27">
        <v>3500</v>
      </c>
    </row>
    <row r="272" spans="1:8" x14ac:dyDescent="0.25">
      <c r="A272" s="10">
        <v>1100121</v>
      </c>
      <c r="B272" s="10" t="s">
        <v>69</v>
      </c>
      <c r="C272" s="10" t="s">
        <v>70</v>
      </c>
      <c r="D272" s="10" t="s">
        <v>71</v>
      </c>
      <c r="E272" s="11" t="s">
        <v>13</v>
      </c>
      <c r="F272" s="10">
        <v>2141</v>
      </c>
      <c r="G272" s="12" t="str">
        <f t="shared" si="33"/>
        <v>Mat y útiles de tecnologías de la Info y Com</v>
      </c>
      <c r="H272" s="27">
        <v>3500</v>
      </c>
    </row>
    <row r="273" spans="1:8" x14ac:dyDescent="0.25">
      <c r="A273" s="10">
        <v>1100121</v>
      </c>
      <c r="B273" s="10" t="s">
        <v>69</v>
      </c>
      <c r="C273" s="10" t="s">
        <v>70</v>
      </c>
      <c r="D273" s="10" t="s">
        <v>71</v>
      </c>
      <c r="E273" s="11" t="s">
        <v>13</v>
      </c>
      <c r="F273" s="10">
        <v>2161</v>
      </c>
      <c r="G273" s="12" t="str">
        <f t="shared" si="33"/>
        <v>Material de limpieza</v>
      </c>
      <c r="H273" s="27">
        <v>1500</v>
      </c>
    </row>
    <row r="274" spans="1:8" x14ac:dyDescent="0.25">
      <c r="A274" s="10">
        <v>1100121</v>
      </c>
      <c r="B274" s="10" t="s">
        <v>69</v>
      </c>
      <c r="C274" s="10" t="s">
        <v>70</v>
      </c>
      <c r="D274" s="10" t="s">
        <v>71</v>
      </c>
      <c r="E274" s="11" t="s">
        <v>13</v>
      </c>
      <c r="F274" s="10">
        <v>2212</v>
      </c>
      <c r="G274" s="12" t="str">
        <f t="shared" si="33"/>
        <v>Prod Alim p pers en instalac de depend y ent</v>
      </c>
      <c r="H274" s="27">
        <v>1500</v>
      </c>
    </row>
    <row r="275" spans="1:8" x14ac:dyDescent="0.25">
      <c r="A275" s="10">
        <v>1100121</v>
      </c>
      <c r="B275" s="10" t="s">
        <v>69</v>
      </c>
      <c r="C275" s="10" t="s">
        <v>70</v>
      </c>
      <c r="D275" s="10" t="s">
        <v>71</v>
      </c>
      <c r="E275" s="11" t="s">
        <v>13</v>
      </c>
      <c r="F275" s="10">
        <v>2522</v>
      </c>
      <c r="G275" s="12" t="str">
        <f t="shared" si="33"/>
        <v>Plaguicidas y pesticidas</v>
      </c>
      <c r="H275" s="27">
        <v>3000</v>
      </c>
    </row>
    <row r="276" spans="1:8" x14ac:dyDescent="0.25">
      <c r="A276" s="10">
        <v>1100121</v>
      </c>
      <c r="B276" s="10" t="s">
        <v>69</v>
      </c>
      <c r="C276" s="10" t="s">
        <v>70</v>
      </c>
      <c r="D276" s="10" t="s">
        <v>71</v>
      </c>
      <c r="E276" s="11" t="s">
        <v>18</v>
      </c>
      <c r="F276" s="10">
        <v>5151</v>
      </c>
      <c r="G276" s="12" t="str">
        <f t="shared" si="33"/>
        <v>Computadoras y equipo periférico</v>
      </c>
      <c r="H276" s="27">
        <v>1500</v>
      </c>
    </row>
    <row r="277" spans="1:8" x14ac:dyDescent="0.25">
      <c r="A277" s="10">
        <v>1500521</v>
      </c>
      <c r="B277" s="10" t="s">
        <v>69</v>
      </c>
      <c r="C277" s="10" t="s">
        <v>70</v>
      </c>
      <c r="D277" s="10" t="s">
        <v>71</v>
      </c>
      <c r="E277" s="11" t="s">
        <v>13</v>
      </c>
      <c r="F277" s="10">
        <v>1131</v>
      </c>
      <c r="G277" s="12" t="str">
        <f t="shared" si="33"/>
        <v>Sueldos Base</v>
      </c>
      <c r="H277" s="32">
        <v>200292</v>
      </c>
    </row>
    <row r="278" spans="1:8" x14ac:dyDescent="0.25">
      <c r="A278" s="10">
        <v>1500521</v>
      </c>
      <c r="B278" s="10" t="s">
        <v>69</v>
      </c>
      <c r="C278" s="10" t="s">
        <v>70</v>
      </c>
      <c r="D278" s="10" t="s">
        <v>71</v>
      </c>
      <c r="E278" s="11" t="s">
        <v>13</v>
      </c>
      <c r="F278" s="10">
        <v>1321</v>
      </c>
      <c r="G278" s="12" t="str">
        <f t="shared" si="33"/>
        <v>Prima Vacacional</v>
      </c>
      <c r="H278" s="32">
        <v>3938</v>
      </c>
    </row>
    <row r="279" spans="1:8" x14ac:dyDescent="0.25">
      <c r="A279" s="10">
        <v>1500521</v>
      </c>
      <c r="B279" s="10" t="s">
        <v>69</v>
      </c>
      <c r="C279" s="10" t="s">
        <v>70</v>
      </c>
      <c r="D279" s="10" t="s">
        <v>71</v>
      </c>
      <c r="E279" s="11" t="s">
        <v>13</v>
      </c>
      <c r="F279" s="10">
        <v>1323</v>
      </c>
      <c r="G279" s="12" t="str">
        <f t="shared" si="33"/>
        <v>Gratificación de fin de año</v>
      </c>
      <c r="H279" s="32">
        <v>32818</v>
      </c>
    </row>
    <row r="280" spans="1:8" x14ac:dyDescent="0.25">
      <c r="A280" s="10">
        <v>1500521</v>
      </c>
      <c r="B280" s="10" t="s">
        <v>69</v>
      </c>
      <c r="C280" s="10" t="s">
        <v>70</v>
      </c>
      <c r="D280" s="10" t="s">
        <v>71</v>
      </c>
      <c r="E280" s="11" t="s">
        <v>13</v>
      </c>
      <c r="F280" s="10">
        <v>1593</v>
      </c>
      <c r="G280" s="12" t="str">
        <f t="shared" si="33"/>
        <v>Despensa</v>
      </c>
      <c r="H280" s="32">
        <v>36000</v>
      </c>
    </row>
    <row r="281" spans="1:8" x14ac:dyDescent="0.25">
      <c r="E281" s="29"/>
      <c r="G281" s="30"/>
      <c r="H281" s="31"/>
    </row>
    <row r="282" spans="1:8" x14ac:dyDescent="0.25">
      <c r="A282" s="5"/>
      <c r="B282" s="5"/>
      <c r="C282" s="5"/>
      <c r="D282" s="5"/>
      <c r="E282" s="7"/>
      <c r="F282" s="8"/>
      <c r="G282" s="9" t="s">
        <v>72</v>
      </c>
      <c r="H282" s="22">
        <f>SUBTOTAL(9,H283:H325)</f>
        <v>73251140.349999994</v>
      </c>
    </row>
    <row r="283" spans="1:8" x14ac:dyDescent="0.25">
      <c r="A283" s="10">
        <v>1500521</v>
      </c>
      <c r="B283" s="10" t="s">
        <v>73</v>
      </c>
      <c r="C283" s="10" t="s">
        <v>74</v>
      </c>
      <c r="D283" s="10" t="s">
        <v>75</v>
      </c>
      <c r="E283" s="11" t="s">
        <v>13</v>
      </c>
      <c r="F283" s="10">
        <v>9211</v>
      </c>
      <c r="G283" s="12" t="str">
        <f>VLOOKUP(F283,dCOG,3,FALSE)</f>
        <v>Int de la deuda interna con instit de crédito</v>
      </c>
      <c r="H283" s="27">
        <v>100000</v>
      </c>
    </row>
    <row r="284" spans="1:8" x14ac:dyDescent="0.25">
      <c r="A284" s="10">
        <v>2510221</v>
      </c>
      <c r="B284" s="10" t="s">
        <v>73</v>
      </c>
      <c r="C284" s="10" t="s">
        <v>74</v>
      </c>
      <c r="D284" s="10" t="s">
        <v>75</v>
      </c>
      <c r="E284" s="11" t="s">
        <v>76</v>
      </c>
      <c r="F284" s="10">
        <v>9111</v>
      </c>
      <c r="G284" s="12" t="s">
        <v>77</v>
      </c>
      <c r="H284" s="27">
        <v>1607142.8400000005</v>
      </c>
    </row>
    <row r="285" spans="1:8" x14ac:dyDescent="0.25">
      <c r="A285" s="10">
        <v>2510221</v>
      </c>
      <c r="B285" s="10" t="s">
        <v>73</v>
      </c>
      <c r="C285" s="10" t="s">
        <v>74</v>
      </c>
      <c r="D285" s="10" t="s">
        <v>75</v>
      </c>
      <c r="E285" s="11" t="s">
        <v>13</v>
      </c>
      <c r="F285" s="10">
        <v>9211</v>
      </c>
      <c r="G285" s="12" t="str">
        <f t="shared" ref="G285:G324" si="34">VLOOKUP(F285,dCOG,3,FALSE)</f>
        <v>Int de la deuda interna con instit de crédito</v>
      </c>
      <c r="H285" s="27">
        <v>1000000</v>
      </c>
    </row>
    <row r="286" spans="1:8" x14ac:dyDescent="0.25">
      <c r="A286" s="10">
        <v>1100121</v>
      </c>
      <c r="B286" s="10" t="s">
        <v>73</v>
      </c>
      <c r="C286" s="10" t="s">
        <v>78</v>
      </c>
      <c r="D286" s="10" t="s">
        <v>79</v>
      </c>
      <c r="E286" s="11" t="s">
        <v>13</v>
      </c>
      <c r="F286" s="10">
        <v>2111</v>
      </c>
      <c r="G286" s="12" t="str">
        <f t="shared" si="34"/>
        <v>Materiales y útiles de oficina</v>
      </c>
      <c r="H286" s="27">
        <v>90000</v>
      </c>
    </row>
    <row r="287" spans="1:8" x14ac:dyDescent="0.25">
      <c r="A287" s="10">
        <v>1100121</v>
      </c>
      <c r="B287" s="10" t="s">
        <v>73</v>
      </c>
      <c r="C287" s="10" t="s">
        <v>78</v>
      </c>
      <c r="D287" s="10" t="s">
        <v>79</v>
      </c>
      <c r="E287" s="11" t="s">
        <v>13</v>
      </c>
      <c r="F287" s="10">
        <v>2141</v>
      </c>
      <c r="G287" s="12" t="str">
        <f t="shared" si="34"/>
        <v>Mat y útiles de tecnologías de la Info y Com</v>
      </c>
      <c r="H287" s="27">
        <v>90000</v>
      </c>
    </row>
    <row r="288" spans="1:8" x14ac:dyDescent="0.25">
      <c r="A288" s="10">
        <v>1100121</v>
      </c>
      <c r="B288" s="10" t="s">
        <v>73</v>
      </c>
      <c r="C288" s="10" t="s">
        <v>78</v>
      </c>
      <c r="D288" s="10" t="s">
        <v>79</v>
      </c>
      <c r="E288" s="11" t="s">
        <v>13</v>
      </c>
      <c r="F288" s="10">
        <v>2161</v>
      </c>
      <c r="G288" s="12" t="str">
        <f t="shared" si="34"/>
        <v>Material de limpieza</v>
      </c>
      <c r="H288" s="27">
        <v>60000</v>
      </c>
    </row>
    <row r="289" spans="1:8" x14ac:dyDescent="0.25">
      <c r="A289" s="10">
        <v>1100121</v>
      </c>
      <c r="B289" s="10" t="s">
        <v>73</v>
      </c>
      <c r="C289" s="10" t="s">
        <v>78</v>
      </c>
      <c r="D289" s="10" t="s">
        <v>79</v>
      </c>
      <c r="E289" s="11" t="s">
        <v>13</v>
      </c>
      <c r="F289" s="10">
        <v>2212</v>
      </c>
      <c r="G289" s="12" t="str">
        <f t="shared" si="34"/>
        <v>Prod Alim p pers en instalac de depend y ent</v>
      </c>
      <c r="H289" s="27">
        <v>24000</v>
      </c>
    </row>
    <row r="290" spans="1:8" x14ac:dyDescent="0.25">
      <c r="A290" s="10">
        <v>1100121</v>
      </c>
      <c r="B290" s="10" t="s">
        <v>73</v>
      </c>
      <c r="C290" s="10" t="s">
        <v>78</v>
      </c>
      <c r="D290" s="10" t="s">
        <v>79</v>
      </c>
      <c r="E290" s="11" t="s">
        <v>13</v>
      </c>
      <c r="F290" s="10">
        <v>2351</v>
      </c>
      <c r="G290" s="12" t="str">
        <f t="shared" si="34"/>
        <v>Productos químicos farmacéuticos y de laboratorio</v>
      </c>
      <c r="H290" s="27">
        <v>6340</v>
      </c>
    </row>
    <row r="291" spans="1:8" x14ac:dyDescent="0.25">
      <c r="A291" s="10">
        <v>1100121</v>
      </c>
      <c r="B291" s="10" t="s">
        <v>73</v>
      </c>
      <c r="C291" s="10" t="s">
        <v>78</v>
      </c>
      <c r="D291" s="10" t="s">
        <v>79</v>
      </c>
      <c r="E291" s="11" t="s">
        <v>13</v>
      </c>
      <c r="F291" s="10">
        <v>2461</v>
      </c>
      <c r="G291" s="12" t="str">
        <f t="shared" si="34"/>
        <v>Material eléctrico y electrónico</v>
      </c>
      <c r="H291" s="27">
        <v>1500000</v>
      </c>
    </row>
    <row r="292" spans="1:8" x14ac:dyDescent="0.25">
      <c r="A292" s="10">
        <v>1100121</v>
      </c>
      <c r="B292" s="10" t="s">
        <v>73</v>
      </c>
      <c r="C292" s="10" t="s">
        <v>78</v>
      </c>
      <c r="D292" s="10" t="s">
        <v>79</v>
      </c>
      <c r="E292" s="11" t="s">
        <v>13</v>
      </c>
      <c r="F292" s="10">
        <v>2612</v>
      </c>
      <c r="G292" s="12" t="str">
        <f t="shared" si="34"/>
        <v>Combus Lub y aditivos vehículos Serv Pub</v>
      </c>
      <c r="H292" s="27">
        <v>24000</v>
      </c>
    </row>
    <row r="293" spans="1:8" x14ac:dyDescent="0.25">
      <c r="A293" s="10">
        <v>1100121</v>
      </c>
      <c r="B293" s="10" t="s">
        <v>73</v>
      </c>
      <c r="C293" s="10" t="s">
        <v>78</v>
      </c>
      <c r="D293" s="10" t="s">
        <v>79</v>
      </c>
      <c r="E293" s="11" t="s">
        <v>13</v>
      </c>
      <c r="F293" s="10">
        <v>3111</v>
      </c>
      <c r="G293" s="12" t="str">
        <f t="shared" si="34"/>
        <v>Servicio de energía eléctrica</v>
      </c>
      <c r="H293" s="27">
        <v>14000000</v>
      </c>
    </row>
    <row r="294" spans="1:8" x14ac:dyDescent="0.25">
      <c r="A294" s="10">
        <v>1100121</v>
      </c>
      <c r="B294" s="10" t="s">
        <v>73</v>
      </c>
      <c r="C294" s="10" t="s">
        <v>78</v>
      </c>
      <c r="D294" s="10" t="s">
        <v>79</v>
      </c>
      <c r="E294" s="11" t="s">
        <v>13</v>
      </c>
      <c r="F294" s="10">
        <v>3171</v>
      </c>
      <c r="G294" s="12" t="str">
        <f t="shared" si="34"/>
        <v>Servicios de acceso de internet</v>
      </c>
      <c r="H294" s="27">
        <v>12000</v>
      </c>
    </row>
    <row r="295" spans="1:8" x14ac:dyDescent="0.25">
      <c r="A295" s="10">
        <v>1100121</v>
      </c>
      <c r="B295" s="10" t="s">
        <v>73</v>
      </c>
      <c r="C295" s="10" t="s">
        <v>78</v>
      </c>
      <c r="D295" s="10" t="s">
        <v>79</v>
      </c>
      <c r="E295" s="11" t="s">
        <v>13</v>
      </c>
      <c r="F295" s="10">
        <v>3312</v>
      </c>
      <c r="G295" s="12" t="str">
        <f t="shared" si="34"/>
        <v>Servicios de contabilidad</v>
      </c>
      <c r="H295" s="27">
        <v>120000</v>
      </c>
    </row>
    <row r="296" spans="1:8" x14ac:dyDescent="0.25">
      <c r="A296" s="10">
        <v>1100121</v>
      </c>
      <c r="B296" s="10" t="s">
        <v>73</v>
      </c>
      <c r="C296" s="10" t="s">
        <v>78</v>
      </c>
      <c r="D296" s="10" t="s">
        <v>79</v>
      </c>
      <c r="E296" s="11" t="s">
        <v>13</v>
      </c>
      <c r="F296" s="10">
        <v>3313</v>
      </c>
      <c r="G296" s="12" t="str">
        <f t="shared" si="34"/>
        <v>Servicios de auditoría</v>
      </c>
      <c r="H296" s="27">
        <v>90000</v>
      </c>
    </row>
    <row r="297" spans="1:8" x14ac:dyDescent="0.25">
      <c r="A297" s="10">
        <v>1100121</v>
      </c>
      <c r="B297" s="10" t="s">
        <v>73</v>
      </c>
      <c r="C297" s="10" t="s">
        <v>78</v>
      </c>
      <c r="D297" s="10" t="s">
        <v>79</v>
      </c>
      <c r="E297" s="11" t="s">
        <v>13</v>
      </c>
      <c r="F297" s="10">
        <v>3331</v>
      </c>
      <c r="G297" s="12" t="str">
        <f t="shared" si="34"/>
        <v>Servicios de consultoría administrativa</v>
      </c>
      <c r="H297" s="27">
        <v>300000</v>
      </c>
    </row>
    <row r="298" spans="1:8" x14ac:dyDescent="0.25">
      <c r="A298" s="10">
        <v>1100121</v>
      </c>
      <c r="B298" s="10" t="s">
        <v>73</v>
      </c>
      <c r="C298" s="10" t="s">
        <v>78</v>
      </c>
      <c r="D298" s="10" t="s">
        <v>79</v>
      </c>
      <c r="E298" s="11" t="s">
        <v>13</v>
      </c>
      <c r="F298" s="10">
        <v>3411</v>
      </c>
      <c r="G298" s="12" t="str">
        <f t="shared" si="34"/>
        <v>Servicios financieros y bancarios</v>
      </c>
      <c r="H298" s="27">
        <v>150000</v>
      </c>
    </row>
    <row r="299" spans="1:8" x14ac:dyDescent="0.25">
      <c r="A299" s="10">
        <v>1100121</v>
      </c>
      <c r="B299" s="10" t="s">
        <v>73</v>
      </c>
      <c r="C299" s="10" t="s">
        <v>78</v>
      </c>
      <c r="D299" s="10" t="s">
        <v>79</v>
      </c>
      <c r="E299" s="11" t="s">
        <v>13</v>
      </c>
      <c r="F299" s="10">
        <v>3721</v>
      </c>
      <c r="G299" s="12" t="str">
        <f t="shared" si="34"/>
        <v>Pasajes terr nac p  Serv pub en comisiones</v>
      </c>
      <c r="H299" s="27">
        <v>12000</v>
      </c>
    </row>
    <row r="300" spans="1:8" x14ac:dyDescent="0.25">
      <c r="A300" s="10">
        <v>1100121</v>
      </c>
      <c r="B300" s="10" t="s">
        <v>73</v>
      </c>
      <c r="C300" s="10" t="s">
        <v>78</v>
      </c>
      <c r="D300" s="10" t="s">
        <v>79</v>
      </c>
      <c r="E300" s="11" t="s">
        <v>13</v>
      </c>
      <c r="F300" s="10">
        <v>3751</v>
      </c>
      <c r="G300" s="12" t="str">
        <f t="shared" si="34"/>
        <v>Viáticos nac p Serv pub Desemp funciones ofic</v>
      </c>
      <c r="H300" s="27">
        <v>12000</v>
      </c>
    </row>
    <row r="301" spans="1:8" x14ac:dyDescent="0.25">
      <c r="A301" s="10">
        <v>1100121</v>
      </c>
      <c r="B301" s="10" t="s">
        <v>73</v>
      </c>
      <c r="C301" s="10" t="s">
        <v>78</v>
      </c>
      <c r="D301" s="10" t="s">
        <v>79</v>
      </c>
      <c r="E301" s="11" t="s">
        <v>13</v>
      </c>
      <c r="F301" s="10">
        <v>3791</v>
      </c>
      <c r="G301" s="12" t="str">
        <f t="shared" si="34"/>
        <v>Otros servicios de traslado y hospedaje</v>
      </c>
      <c r="H301" s="27">
        <v>12000</v>
      </c>
    </row>
    <row r="302" spans="1:8" x14ac:dyDescent="0.25">
      <c r="A302" s="10">
        <v>1100121</v>
      </c>
      <c r="B302" s="10" t="s">
        <v>73</v>
      </c>
      <c r="C302" s="10" t="s">
        <v>78</v>
      </c>
      <c r="D302" s="10" t="s">
        <v>79</v>
      </c>
      <c r="E302" s="11" t="s">
        <v>13</v>
      </c>
      <c r="F302" s="10">
        <v>3832</v>
      </c>
      <c r="G302" s="12" t="str">
        <f t="shared" si="34"/>
        <v>Eventos</v>
      </c>
      <c r="H302" s="27">
        <v>50000</v>
      </c>
    </row>
    <row r="303" spans="1:8" x14ac:dyDescent="0.25">
      <c r="A303" s="10">
        <v>1100121</v>
      </c>
      <c r="B303" s="10" t="s">
        <v>73</v>
      </c>
      <c r="C303" s="10" t="s">
        <v>78</v>
      </c>
      <c r="D303" s="10" t="s">
        <v>79</v>
      </c>
      <c r="E303" s="11" t="s">
        <v>13</v>
      </c>
      <c r="F303" s="10">
        <v>3951</v>
      </c>
      <c r="G303" s="12" t="str">
        <f t="shared" si="34"/>
        <v>Penas multas accesorios y actualizaciones</v>
      </c>
      <c r="H303" s="27">
        <v>100000</v>
      </c>
    </row>
    <row r="304" spans="1:8" x14ac:dyDescent="0.25">
      <c r="A304" s="10">
        <v>1500521</v>
      </c>
      <c r="B304" s="10" t="s">
        <v>73</v>
      </c>
      <c r="C304" s="10" t="s">
        <v>78</v>
      </c>
      <c r="D304" s="10" t="s">
        <v>79</v>
      </c>
      <c r="E304" s="11" t="s">
        <v>13</v>
      </c>
      <c r="F304" s="10">
        <v>3981</v>
      </c>
      <c r="G304" s="12" t="str">
        <f t="shared" si="34"/>
        <v>Impuesto sobre nóminas</v>
      </c>
      <c r="H304" s="27">
        <v>900000</v>
      </c>
    </row>
    <row r="305" spans="1:8" x14ac:dyDescent="0.25">
      <c r="A305" s="10">
        <v>1100121</v>
      </c>
      <c r="B305" s="10" t="s">
        <v>73</v>
      </c>
      <c r="C305" s="10" t="s">
        <v>78</v>
      </c>
      <c r="D305" s="10" t="s">
        <v>79</v>
      </c>
      <c r="E305" s="11" t="s">
        <v>13</v>
      </c>
      <c r="F305" s="10">
        <v>4211</v>
      </c>
      <c r="G305" s="12" t="str">
        <f t="shared" si="34"/>
        <v>Tranferencias otorgadas DIF Municipal</v>
      </c>
      <c r="H305" s="27">
        <v>5000000</v>
      </c>
    </row>
    <row r="306" spans="1:8" x14ac:dyDescent="0.25">
      <c r="A306" s="10">
        <v>1100121</v>
      </c>
      <c r="B306" s="10" t="s">
        <v>73</v>
      </c>
      <c r="C306" s="10" t="s">
        <v>78</v>
      </c>
      <c r="D306" s="10" t="s">
        <v>79</v>
      </c>
      <c r="E306" s="11" t="s">
        <v>13</v>
      </c>
      <c r="F306" s="10">
        <v>4212</v>
      </c>
      <c r="G306" s="12" t="str">
        <f t="shared" si="34"/>
        <v>Transferencias, subsidio casa de la cultura</v>
      </c>
      <c r="H306" s="27">
        <v>2410260</v>
      </c>
    </row>
    <row r="307" spans="1:8" x14ac:dyDescent="0.25">
      <c r="A307" s="10">
        <v>1100121</v>
      </c>
      <c r="B307" s="10" t="s">
        <v>73</v>
      </c>
      <c r="C307" s="10" t="s">
        <v>78</v>
      </c>
      <c r="D307" s="10" t="s">
        <v>79</v>
      </c>
      <c r="E307" s="11" t="s">
        <v>18</v>
      </c>
      <c r="F307" s="10">
        <v>5211</v>
      </c>
      <c r="G307" s="12" t="str">
        <f t="shared" si="34"/>
        <v>Equipo de audio y de video</v>
      </c>
      <c r="H307" s="27">
        <v>12000</v>
      </c>
    </row>
    <row r="308" spans="1:8" x14ac:dyDescent="0.25">
      <c r="A308" s="10">
        <v>1100121</v>
      </c>
      <c r="B308" s="10" t="s">
        <v>73</v>
      </c>
      <c r="C308" s="10" t="s">
        <v>78</v>
      </c>
      <c r="D308" s="10" t="s">
        <v>79</v>
      </c>
      <c r="E308" s="11" t="s">
        <v>18</v>
      </c>
      <c r="F308" s="10">
        <v>6121</v>
      </c>
      <c r="G308" s="12" t="str">
        <f t="shared" si="34"/>
        <v>Edificación no habitacional</v>
      </c>
      <c r="H308" s="34">
        <v>4000000</v>
      </c>
    </row>
    <row r="309" spans="1:8" x14ac:dyDescent="0.25">
      <c r="A309" s="10">
        <v>1100121</v>
      </c>
      <c r="B309" s="10" t="s">
        <v>73</v>
      </c>
      <c r="C309" s="10" t="s">
        <v>78</v>
      </c>
      <c r="D309" s="10" t="s">
        <v>79</v>
      </c>
      <c r="E309" s="11" t="s">
        <v>18</v>
      </c>
      <c r="F309" s="10">
        <v>6141</v>
      </c>
      <c r="G309" s="12" t="str">
        <f t="shared" si="34"/>
        <v>División de terrenos y Constr de obras de urbaniz</v>
      </c>
      <c r="H309" s="27">
        <v>6000000</v>
      </c>
    </row>
    <row r="310" spans="1:8" x14ac:dyDescent="0.25">
      <c r="A310" s="10">
        <v>1500521</v>
      </c>
      <c r="B310" s="10" t="s">
        <v>73</v>
      </c>
      <c r="C310" s="10" t="s">
        <v>78</v>
      </c>
      <c r="D310" s="10" t="s">
        <v>79</v>
      </c>
      <c r="E310" s="11" t="s">
        <v>13</v>
      </c>
      <c r="F310" s="10">
        <v>1131</v>
      </c>
      <c r="G310" s="12" t="str">
        <f t="shared" si="34"/>
        <v>Sueldos Base</v>
      </c>
      <c r="H310" s="32">
        <v>1266204</v>
      </c>
    </row>
    <row r="311" spans="1:8" x14ac:dyDescent="0.25">
      <c r="A311" s="10">
        <v>1500521</v>
      </c>
      <c r="B311" s="10" t="s">
        <v>73</v>
      </c>
      <c r="C311" s="10" t="s">
        <v>78</v>
      </c>
      <c r="D311" s="10" t="s">
        <v>79</v>
      </c>
      <c r="E311" s="11" t="s">
        <v>13</v>
      </c>
      <c r="F311" s="10">
        <v>1321</v>
      </c>
      <c r="G311" s="12" t="str">
        <f t="shared" si="34"/>
        <v>Prima Vacacional</v>
      </c>
      <c r="H311" s="32">
        <v>22304</v>
      </c>
    </row>
    <row r="312" spans="1:8" x14ac:dyDescent="0.25">
      <c r="A312" s="10">
        <v>1500521</v>
      </c>
      <c r="B312" s="10" t="s">
        <v>73</v>
      </c>
      <c r="C312" s="10" t="s">
        <v>78</v>
      </c>
      <c r="D312" s="10" t="s">
        <v>79</v>
      </c>
      <c r="E312" s="11" t="s">
        <v>13</v>
      </c>
      <c r="F312" s="10">
        <v>1323</v>
      </c>
      <c r="G312" s="12" t="str">
        <f t="shared" si="34"/>
        <v>Gratificación de fin de año</v>
      </c>
      <c r="H312" s="32">
        <v>185862</v>
      </c>
    </row>
    <row r="313" spans="1:8" x14ac:dyDescent="0.25">
      <c r="A313" s="10">
        <v>1500521</v>
      </c>
      <c r="B313" s="10" t="s">
        <v>73</v>
      </c>
      <c r="C313" s="10" t="s">
        <v>78</v>
      </c>
      <c r="D313" s="10" t="s">
        <v>79</v>
      </c>
      <c r="E313" s="11" t="s">
        <v>13</v>
      </c>
      <c r="F313" s="10">
        <v>1413</v>
      </c>
      <c r="G313" s="12" t="str">
        <f t="shared" si="34"/>
        <v>Aportaciones IMSS</v>
      </c>
      <c r="H313" s="27">
        <v>4800000</v>
      </c>
    </row>
    <row r="314" spans="1:8" x14ac:dyDescent="0.25">
      <c r="A314" s="10">
        <v>1500521</v>
      </c>
      <c r="B314" s="10" t="s">
        <v>73</v>
      </c>
      <c r="C314" s="10" t="s">
        <v>78</v>
      </c>
      <c r="D314" s="10" t="s">
        <v>79</v>
      </c>
      <c r="E314" s="11" t="s">
        <v>13</v>
      </c>
      <c r="F314" s="10">
        <v>1593</v>
      </c>
      <c r="G314" s="12" t="str">
        <f t="shared" si="34"/>
        <v>Despensa</v>
      </c>
      <c r="H314" s="32">
        <v>72000</v>
      </c>
    </row>
    <row r="315" spans="1:8" x14ac:dyDescent="0.25">
      <c r="A315" s="10">
        <v>1500521</v>
      </c>
      <c r="B315" s="10" t="s">
        <v>73</v>
      </c>
      <c r="C315" s="10" t="s">
        <v>78</v>
      </c>
      <c r="D315" s="10" t="s">
        <v>79</v>
      </c>
      <c r="E315" s="11" t="s">
        <v>13</v>
      </c>
      <c r="F315" s="10">
        <v>2461</v>
      </c>
      <c r="G315" s="12" t="str">
        <f t="shared" ref="G315" si="35">VLOOKUP(F315,dCOG,3,FALSE)</f>
        <v>Material eléctrico y electrónico</v>
      </c>
      <c r="H315" s="27">
        <v>800000</v>
      </c>
    </row>
    <row r="316" spans="1:8" x14ac:dyDescent="0.25">
      <c r="A316" s="10">
        <v>1500521</v>
      </c>
      <c r="B316" s="10" t="s">
        <v>73</v>
      </c>
      <c r="C316" s="10" t="s">
        <v>78</v>
      </c>
      <c r="D316" s="10" t="s">
        <v>79</v>
      </c>
      <c r="E316" s="11" t="s">
        <v>13</v>
      </c>
      <c r="F316" s="10">
        <v>3291</v>
      </c>
      <c r="G316" s="12" t="str">
        <f t="shared" si="34"/>
        <v>Otros Arrendamientos</v>
      </c>
      <c r="H316" s="27">
        <f>15000-606.49</f>
        <v>14393.51</v>
      </c>
    </row>
    <row r="317" spans="1:8" x14ac:dyDescent="0.25">
      <c r="A317" s="10">
        <v>1500521</v>
      </c>
      <c r="B317" s="10" t="s">
        <v>73</v>
      </c>
      <c r="C317" s="10" t="s">
        <v>78</v>
      </c>
      <c r="D317" s="10" t="s">
        <v>79</v>
      </c>
      <c r="E317" s="11" t="s">
        <v>13</v>
      </c>
      <c r="F317" s="10">
        <v>3331</v>
      </c>
      <c r="G317" s="12" t="str">
        <f t="shared" si="34"/>
        <v>Servicios de consultoría administrativa</v>
      </c>
      <c r="H317" s="27">
        <v>300000</v>
      </c>
    </row>
    <row r="318" spans="1:8" x14ac:dyDescent="0.25">
      <c r="A318" s="10">
        <v>1500521</v>
      </c>
      <c r="B318" s="10" t="s">
        <v>73</v>
      </c>
      <c r="C318" s="10" t="s">
        <v>78</v>
      </c>
      <c r="D318" s="10" t="s">
        <v>79</v>
      </c>
      <c r="E318" s="11" t="s">
        <v>13</v>
      </c>
      <c r="F318" s="10">
        <v>3411</v>
      </c>
      <c r="G318" s="12" t="str">
        <f t="shared" si="34"/>
        <v>Servicios financieros y bancarios</v>
      </c>
      <c r="H318" s="27">
        <v>50000</v>
      </c>
    </row>
    <row r="319" spans="1:8" x14ac:dyDescent="0.25">
      <c r="A319" s="10">
        <v>1500521</v>
      </c>
      <c r="B319" s="10" t="s">
        <v>73</v>
      </c>
      <c r="C319" s="10" t="s">
        <v>78</v>
      </c>
      <c r="D319" s="10" t="s">
        <v>79</v>
      </c>
      <c r="E319" s="11" t="s">
        <v>13</v>
      </c>
      <c r="F319" s="10">
        <v>3921</v>
      </c>
      <c r="G319" s="12" t="str">
        <f t="shared" si="34"/>
        <v>Otros impuestos y derechos</v>
      </c>
      <c r="H319" s="27">
        <v>90000</v>
      </c>
    </row>
    <row r="320" spans="1:8" x14ac:dyDescent="0.25">
      <c r="A320" s="10">
        <v>1500521</v>
      </c>
      <c r="B320" s="10" t="s">
        <v>73</v>
      </c>
      <c r="C320" s="10" t="s">
        <v>78</v>
      </c>
      <c r="D320" s="10" t="s">
        <v>79</v>
      </c>
      <c r="E320" s="11" t="s">
        <v>13</v>
      </c>
      <c r="F320" s="10">
        <v>3991</v>
      </c>
      <c r="G320" s="12" t="str">
        <f t="shared" si="34"/>
        <v>Deficiente Alumbrado Publico</v>
      </c>
      <c r="H320" s="27">
        <v>6000000</v>
      </c>
    </row>
    <row r="321" spans="1:8" x14ac:dyDescent="0.25">
      <c r="A321" s="10">
        <v>1500521</v>
      </c>
      <c r="B321" s="10" t="s">
        <v>73</v>
      </c>
      <c r="C321" s="10" t="s">
        <v>78</v>
      </c>
      <c r="D321" s="10" t="s">
        <v>79</v>
      </c>
      <c r="E321" s="11" t="s">
        <v>13</v>
      </c>
      <c r="F321" s="10">
        <v>4211</v>
      </c>
      <c r="G321" s="12" t="str">
        <f t="shared" si="34"/>
        <v>Tranferencias otorgadas DIF Municipal</v>
      </c>
      <c r="H321" s="27">
        <v>8068634</v>
      </c>
    </row>
    <row r="322" spans="1:8" x14ac:dyDescent="0.25">
      <c r="A322" s="10">
        <v>2510221</v>
      </c>
      <c r="B322" s="10" t="s">
        <v>73</v>
      </c>
      <c r="C322" s="10" t="s">
        <v>78</v>
      </c>
      <c r="D322" s="10" t="s">
        <v>79</v>
      </c>
      <c r="E322" s="11" t="s">
        <v>13</v>
      </c>
      <c r="F322" s="10">
        <v>3411</v>
      </c>
      <c r="G322" s="12" t="str">
        <f t="shared" si="34"/>
        <v>Servicios financieros y bancarios</v>
      </c>
      <c r="H322" s="27">
        <v>700000</v>
      </c>
    </row>
    <row r="323" spans="1:8" x14ac:dyDescent="0.25">
      <c r="A323" s="10">
        <v>2510221</v>
      </c>
      <c r="B323" s="10" t="s">
        <v>73</v>
      </c>
      <c r="C323" s="10" t="s">
        <v>78</v>
      </c>
      <c r="D323" s="10" t="s">
        <v>79</v>
      </c>
      <c r="E323" s="11" t="s">
        <v>13</v>
      </c>
      <c r="F323" s="10">
        <v>3921</v>
      </c>
      <c r="G323" s="12" t="str">
        <f t="shared" si="34"/>
        <v>Otros impuestos y derechos</v>
      </c>
      <c r="H323" s="27">
        <v>200000</v>
      </c>
    </row>
    <row r="324" spans="1:8" x14ac:dyDescent="0.25">
      <c r="A324" s="10">
        <v>2510221</v>
      </c>
      <c r="B324" s="10" t="s">
        <v>73</v>
      </c>
      <c r="C324" s="10" t="s">
        <v>78</v>
      </c>
      <c r="D324" s="10" t="s">
        <v>79</v>
      </c>
      <c r="E324" s="11" t="s">
        <v>13</v>
      </c>
      <c r="F324" s="10">
        <v>3991</v>
      </c>
      <c r="G324" s="12" t="str">
        <f t="shared" si="34"/>
        <v>Deficiente Alumbrado Publico</v>
      </c>
      <c r="H324" s="27">
        <v>13000000</v>
      </c>
    </row>
    <row r="325" spans="1:8" x14ac:dyDescent="0.25">
      <c r="G325" s="35"/>
      <c r="H325" s="31"/>
    </row>
    <row r="326" spans="1:8" x14ac:dyDescent="0.25">
      <c r="A326" s="5"/>
      <c r="B326" s="5"/>
      <c r="C326" s="5"/>
      <c r="D326" s="5"/>
      <c r="E326" s="7"/>
      <c r="F326" s="8"/>
      <c r="G326" s="9" t="s">
        <v>80</v>
      </c>
      <c r="H326" s="22">
        <f t="shared" ref="H326" si="36">SUBTOTAL(9,H327:H345)</f>
        <v>3871788</v>
      </c>
    </row>
    <row r="327" spans="1:8" x14ac:dyDescent="0.25">
      <c r="A327" s="10">
        <v>1100121</v>
      </c>
      <c r="B327" s="10" t="s">
        <v>81</v>
      </c>
      <c r="C327" s="10" t="s">
        <v>82</v>
      </c>
      <c r="D327" s="10" t="s">
        <v>83</v>
      </c>
      <c r="E327" s="11" t="s">
        <v>13</v>
      </c>
      <c r="F327" s="10">
        <v>2111</v>
      </c>
      <c r="G327" s="12" t="str">
        <f t="shared" ref="G327:G345" si="37">VLOOKUP(F327,dCOG,3,FALSE)</f>
        <v>Materiales y útiles de oficina</v>
      </c>
      <c r="H327" s="27">
        <v>90000</v>
      </c>
    </row>
    <row r="328" spans="1:8" x14ac:dyDescent="0.25">
      <c r="A328" s="10">
        <v>1100121</v>
      </c>
      <c r="B328" s="10" t="s">
        <v>81</v>
      </c>
      <c r="C328" s="10" t="s">
        <v>82</v>
      </c>
      <c r="D328" s="10" t="s">
        <v>83</v>
      </c>
      <c r="E328" s="11" t="s">
        <v>13</v>
      </c>
      <c r="F328" s="10">
        <v>2141</v>
      </c>
      <c r="G328" s="12" t="str">
        <f t="shared" si="37"/>
        <v>Mat y útiles de tecnologías de la Info y Com</v>
      </c>
      <c r="H328" s="27">
        <v>90000</v>
      </c>
    </row>
    <row r="329" spans="1:8" x14ac:dyDescent="0.25">
      <c r="A329" s="10">
        <v>1100121</v>
      </c>
      <c r="B329" s="10" t="s">
        <v>81</v>
      </c>
      <c r="C329" s="10" t="s">
        <v>82</v>
      </c>
      <c r="D329" s="10" t="s">
        <v>83</v>
      </c>
      <c r="E329" s="11" t="s">
        <v>13</v>
      </c>
      <c r="F329" s="10">
        <v>2151</v>
      </c>
      <c r="G329" s="12" t="str">
        <f t="shared" si="37"/>
        <v>Material impreso e información digital</v>
      </c>
      <c r="H329" s="27">
        <v>90000</v>
      </c>
    </row>
    <row r="330" spans="1:8" x14ac:dyDescent="0.25">
      <c r="A330" s="10">
        <v>1100121</v>
      </c>
      <c r="B330" s="10" t="s">
        <v>81</v>
      </c>
      <c r="C330" s="10" t="s">
        <v>82</v>
      </c>
      <c r="D330" s="10" t="s">
        <v>83</v>
      </c>
      <c r="E330" s="11" t="s">
        <v>13</v>
      </c>
      <c r="F330" s="10">
        <v>2212</v>
      </c>
      <c r="G330" s="12" t="str">
        <f t="shared" si="37"/>
        <v>Prod Alim p pers en instalac de depend y ent</v>
      </c>
      <c r="H330" s="27">
        <v>30000</v>
      </c>
    </row>
    <row r="331" spans="1:8" x14ac:dyDescent="0.25">
      <c r="A331" s="10">
        <v>1100121</v>
      </c>
      <c r="B331" s="10" t="s">
        <v>81</v>
      </c>
      <c r="C331" s="10" t="s">
        <v>82</v>
      </c>
      <c r="D331" s="10" t="s">
        <v>83</v>
      </c>
      <c r="E331" s="11" t="s">
        <v>13</v>
      </c>
      <c r="F331" s="10">
        <v>2931</v>
      </c>
      <c r="G331" s="12" t="str">
        <f t="shared" si="37"/>
        <v>Refacciones y accesorios menores de mobiliario</v>
      </c>
      <c r="H331" s="27">
        <v>24000</v>
      </c>
    </row>
    <row r="332" spans="1:8" x14ac:dyDescent="0.25">
      <c r="A332" s="10">
        <v>1100121</v>
      </c>
      <c r="B332" s="10" t="s">
        <v>81</v>
      </c>
      <c r="C332" s="10" t="s">
        <v>82</v>
      </c>
      <c r="D332" s="10" t="s">
        <v>83</v>
      </c>
      <c r="E332" s="11" t="s">
        <v>13</v>
      </c>
      <c r="F332" s="10">
        <v>2941</v>
      </c>
      <c r="G332" s="12" t="str">
        <f t="shared" si="37"/>
        <v>Ref y Acces men Eq cómputo y tecn de la Info</v>
      </c>
      <c r="H332" s="27">
        <v>60000</v>
      </c>
    </row>
    <row r="333" spans="1:8" x14ac:dyDescent="0.25">
      <c r="A333" s="10">
        <v>1100121</v>
      </c>
      <c r="B333" s="10" t="s">
        <v>81</v>
      </c>
      <c r="C333" s="10" t="s">
        <v>82</v>
      </c>
      <c r="D333" s="10" t="s">
        <v>83</v>
      </c>
      <c r="E333" s="11" t="s">
        <v>13</v>
      </c>
      <c r="F333" s="10">
        <v>3181</v>
      </c>
      <c r="G333" s="12" t="str">
        <f t="shared" si="37"/>
        <v>Servicio postal</v>
      </c>
      <c r="H333" s="27">
        <v>6000</v>
      </c>
    </row>
    <row r="334" spans="1:8" x14ac:dyDescent="0.25">
      <c r="A334" s="10">
        <v>1100121</v>
      </c>
      <c r="B334" s="10" t="s">
        <v>81</v>
      </c>
      <c r="C334" s="10" t="s">
        <v>82</v>
      </c>
      <c r="D334" s="10" t="s">
        <v>83</v>
      </c>
      <c r="E334" s="11" t="s">
        <v>13</v>
      </c>
      <c r="F334" s="10">
        <v>3271</v>
      </c>
      <c r="G334" s="12" t="str">
        <f t="shared" ref="G334" si="38">VLOOKUP(F334,dCOG,3,FALSE)</f>
        <v>Arrendamiento de activos intangibles</v>
      </c>
      <c r="H334" s="27">
        <v>30000</v>
      </c>
    </row>
    <row r="335" spans="1:8" x14ac:dyDescent="0.25">
      <c r="A335" s="10">
        <v>1100121</v>
      </c>
      <c r="B335" s="10" t="s">
        <v>81</v>
      </c>
      <c r="C335" s="10" t="s">
        <v>82</v>
      </c>
      <c r="D335" s="10" t="s">
        <v>83</v>
      </c>
      <c r="E335" s="11" t="s">
        <v>13</v>
      </c>
      <c r="F335" s="10">
        <v>3521</v>
      </c>
      <c r="G335" s="12" t="str">
        <f t="shared" si="37"/>
        <v>Instal Rep y mantto  de Mobil y Eq de admon</v>
      </c>
      <c r="H335" s="27">
        <v>9000</v>
      </c>
    </row>
    <row r="336" spans="1:8" x14ac:dyDescent="0.25">
      <c r="A336" s="10">
        <v>1100121</v>
      </c>
      <c r="B336" s="10" t="s">
        <v>81</v>
      </c>
      <c r="C336" s="10" t="s">
        <v>82</v>
      </c>
      <c r="D336" s="10" t="s">
        <v>83</v>
      </c>
      <c r="E336" s="11" t="s">
        <v>18</v>
      </c>
      <c r="F336" s="10">
        <v>5111</v>
      </c>
      <c r="G336" s="12" t="str">
        <f t="shared" si="37"/>
        <v>Muebles de oficina y estantería</v>
      </c>
      <c r="H336" s="27">
        <v>45000</v>
      </c>
    </row>
    <row r="337" spans="1:8" x14ac:dyDescent="0.25">
      <c r="A337" s="10">
        <v>1100121</v>
      </c>
      <c r="B337" s="10" t="s">
        <v>81</v>
      </c>
      <c r="C337" s="10" t="s">
        <v>82</v>
      </c>
      <c r="D337" s="10" t="s">
        <v>83</v>
      </c>
      <c r="E337" s="11" t="s">
        <v>18</v>
      </c>
      <c r="F337" s="10">
        <v>5151</v>
      </c>
      <c r="G337" s="12" t="str">
        <f t="shared" si="37"/>
        <v>Computadoras y equipo periférico</v>
      </c>
      <c r="H337" s="27">
        <v>60000</v>
      </c>
    </row>
    <row r="338" spans="1:8" x14ac:dyDescent="0.25">
      <c r="A338" s="10">
        <v>1100121</v>
      </c>
      <c r="B338" s="10" t="s">
        <v>81</v>
      </c>
      <c r="C338" s="10" t="s">
        <v>82</v>
      </c>
      <c r="D338" s="10" t="s">
        <v>83</v>
      </c>
      <c r="E338" s="11" t="s">
        <v>18</v>
      </c>
      <c r="F338" s="10">
        <v>5191</v>
      </c>
      <c r="G338" s="12" t="str">
        <f t="shared" si="37"/>
        <v>Otros mobiliarios y equipos de administración</v>
      </c>
      <c r="H338" s="27">
        <v>12000</v>
      </c>
    </row>
    <row r="339" spans="1:8" x14ac:dyDescent="0.25">
      <c r="A339" s="10">
        <v>1100121</v>
      </c>
      <c r="B339" s="10" t="s">
        <v>81</v>
      </c>
      <c r="C339" s="10" t="s">
        <v>82</v>
      </c>
      <c r="D339" s="10" t="s">
        <v>83</v>
      </c>
      <c r="E339" s="11" t="s">
        <v>18</v>
      </c>
      <c r="F339" s="10">
        <v>5211</v>
      </c>
      <c r="G339" s="12" t="str">
        <f t="shared" si="37"/>
        <v>Equipo de audio y de video</v>
      </c>
      <c r="H339" s="27">
        <v>12000</v>
      </c>
    </row>
    <row r="340" spans="1:8" x14ac:dyDescent="0.25">
      <c r="A340" s="10">
        <v>1100121</v>
      </c>
      <c r="B340" s="10" t="s">
        <v>81</v>
      </c>
      <c r="C340" s="10" t="s">
        <v>82</v>
      </c>
      <c r="D340" s="10" t="s">
        <v>83</v>
      </c>
      <c r="E340" s="11" t="s">
        <v>18</v>
      </c>
      <c r="F340" s="10">
        <v>5641</v>
      </c>
      <c r="G340" s="12" t="str">
        <f t="shared" si="37"/>
        <v>Sistemas de aire acondicionado calefacción y refr</v>
      </c>
      <c r="H340" s="27">
        <v>9000</v>
      </c>
    </row>
    <row r="341" spans="1:8" x14ac:dyDescent="0.25">
      <c r="A341" s="10">
        <v>1100121</v>
      </c>
      <c r="B341" s="10" t="s">
        <v>81</v>
      </c>
      <c r="C341" s="10" t="s">
        <v>82</v>
      </c>
      <c r="D341" s="10" t="s">
        <v>83</v>
      </c>
      <c r="E341" s="11" t="s">
        <v>18</v>
      </c>
      <c r="F341" s="10">
        <v>5911</v>
      </c>
      <c r="G341" s="12" t="str">
        <f t="shared" si="37"/>
        <v>Software</v>
      </c>
      <c r="H341" s="27">
        <v>1000</v>
      </c>
    </row>
    <row r="342" spans="1:8" x14ac:dyDescent="0.25">
      <c r="A342" s="10">
        <v>1500521</v>
      </c>
      <c r="B342" s="10" t="s">
        <v>81</v>
      </c>
      <c r="C342" s="10" t="s">
        <v>82</v>
      </c>
      <c r="D342" s="10" t="s">
        <v>83</v>
      </c>
      <c r="E342" s="11" t="s">
        <v>13</v>
      </c>
      <c r="F342" s="10">
        <v>1131</v>
      </c>
      <c r="G342" s="12" t="str">
        <f t="shared" si="37"/>
        <v>Sueldos Base</v>
      </c>
      <c r="H342" s="32">
        <v>2535048</v>
      </c>
    </row>
    <row r="343" spans="1:8" x14ac:dyDescent="0.25">
      <c r="A343" s="10">
        <v>1500521</v>
      </c>
      <c r="B343" s="10" t="s">
        <v>81</v>
      </c>
      <c r="C343" s="10" t="s">
        <v>82</v>
      </c>
      <c r="D343" s="10" t="s">
        <v>83</v>
      </c>
      <c r="E343" s="11" t="s">
        <v>13</v>
      </c>
      <c r="F343" s="10">
        <v>1321</v>
      </c>
      <c r="G343" s="12" t="str">
        <f t="shared" si="37"/>
        <v>Prima Vacacional</v>
      </c>
      <c r="H343" s="32">
        <v>47651</v>
      </c>
    </row>
    <row r="344" spans="1:8" x14ac:dyDescent="0.25">
      <c r="A344" s="10">
        <v>1500521</v>
      </c>
      <c r="B344" s="10" t="s">
        <v>81</v>
      </c>
      <c r="C344" s="10" t="s">
        <v>82</v>
      </c>
      <c r="D344" s="10" t="s">
        <v>83</v>
      </c>
      <c r="E344" s="11" t="s">
        <v>13</v>
      </c>
      <c r="F344" s="10">
        <v>1323</v>
      </c>
      <c r="G344" s="12" t="str">
        <f t="shared" si="37"/>
        <v>Gratificación de fin de año</v>
      </c>
      <c r="H344" s="32">
        <v>397089</v>
      </c>
    </row>
    <row r="345" spans="1:8" x14ac:dyDescent="0.25">
      <c r="A345" s="10">
        <v>1500521</v>
      </c>
      <c r="B345" s="10" t="s">
        <v>81</v>
      </c>
      <c r="C345" s="10" t="s">
        <v>82</v>
      </c>
      <c r="D345" s="10" t="s">
        <v>83</v>
      </c>
      <c r="E345" s="11" t="s">
        <v>13</v>
      </c>
      <c r="F345" s="10">
        <v>1593</v>
      </c>
      <c r="G345" s="12" t="str">
        <f t="shared" si="37"/>
        <v>Despensa</v>
      </c>
      <c r="H345" s="32">
        <v>324000</v>
      </c>
    </row>
    <row r="346" spans="1:8" x14ac:dyDescent="0.25">
      <c r="E346" s="29"/>
      <c r="G346" s="30"/>
      <c r="H346" s="31"/>
    </row>
    <row r="347" spans="1:8" x14ac:dyDescent="0.25">
      <c r="A347" s="5"/>
      <c r="B347" s="5"/>
      <c r="C347" s="5"/>
      <c r="D347" s="5"/>
      <c r="E347" s="7"/>
      <c r="F347" s="8"/>
      <c r="G347" s="9" t="s">
        <v>84</v>
      </c>
      <c r="H347" s="22">
        <f t="shared" ref="H347" si="39">SUBTOTAL(9,H348:H357)</f>
        <v>1412595</v>
      </c>
    </row>
    <row r="348" spans="1:8" x14ac:dyDescent="0.25">
      <c r="A348" s="10">
        <v>1100121</v>
      </c>
      <c r="B348" s="10" t="s">
        <v>85</v>
      </c>
      <c r="C348" s="10" t="s">
        <v>86</v>
      </c>
      <c r="D348" s="10" t="s">
        <v>83</v>
      </c>
      <c r="E348" s="11" t="s">
        <v>13</v>
      </c>
      <c r="F348" s="10">
        <v>2111</v>
      </c>
      <c r="G348" s="12" t="str">
        <f t="shared" ref="G348:G357" si="40">VLOOKUP(F348,dCOG,3,FALSE)</f>
        <v>Materiales y útiles de oficina</v>
      </c>
      <c r="H348" s="27">
        <v>25000</v>
      </c>
    </row>
    <row r="349" spans="1:8" x14ac:dyDescent="0.25">
      <c r="A349" s="10">
        <v>1100121</v>
      </c>
      <c r="B349" s="10" t="s">
        <v>85</v>
      </c>
      <c r="C349" s="10" t="s">
        <v>86</v>
      </c>
      <c r="D349" s="10" t="s">
        <v>83</v>
      </c>
      <c r="E349" s="11" t="s">
        <v>13</v>
      </c>
      <c r="F349" s="10">
        <v>2141</v>
      </c>
      <c r="G349" s="12" t="str">
        <f t="shared" si="40"/>
        <v>Mat y útiles de tecnologías de la Info y Com</v>
      </c>
      <c r="H349" s="27">
        <v>25000</v>
      </c>
    </row>
    <row r="350" spans="1:8" x14ac:dyDescent="0.25">
      <c r="A350" s="10">
        <v>1100121</v>
      </c>
      <c r="B350" s="10" t="s">
        <v>85</v>
      </c>
      <c r="C350" s="10" t="s">
        <v>86</v>
      </c>
      <c r="D350" s="10" t="s">
        <v>83</v>
      </c>
      <c r="E350" s="11" t="s">
        <v>13</v>
      </c>
      <c r="F350" s="10">
        <v>2161</v>
      </c>
      <c r="G350" s="12" t="str">
        <f t="shared" si="40"/>
        <v>Material de limpieza</v>
      </c>
      <c r="H350" s="27">
        <v>12000</v>
      </c>
    </row>
    <row r="351" spans="1:8" x14ac:dyDescent="0.25">
      <c r="A351" s="10">
        <v>1100121</v>
      </c>
      <c r="B351" s="10" t="s">
        <v>85</v>
      </c>
      <c r="C351" s="10" t="s">
        <v>86</v>
      </c>
      <c r="D351" s="10" t="s">
        <v>83</v>
      </c>
      <c r="E351" s="11" t="s">
        <v>13</v>
      </c>
      <c r="F351" s="10">
        <v>2212</v>
      </c>
      <c r="G351" s="12" t="str">
        <f t="shared" si="40"/>
        <v>Prod Alim p pers en instalac de depend y ent</v>
      </c>
      <c r="H351" s="27">
        <v>3000</v>
      </c>
    </row>
    <row r="352" spans="1:8" x14ac:dyDescent="0.25">
      <c r="A352" s="10">
        <v>1100121</v>
      </c>
      <c r="B352" s="10" t="s">
        <v>85</v>
      </c>
      <c r="C352" s="10" t="s">
        <v>86</v>
      </c>
      <c r="D352" s="10" t="s">
        <v>83</v>
      </c>
      <c r="E352" s="11" t="s">
        <v>13</v>
      </c>
      <c r="F352" s="10">
        <v>3312</v>
      </c>
      <c r="G352" s="12" t="str">
        <f t="shared" si="40"/>
        <v>Servicios de contabilidad</v>
      </c>
      <c r="H352" s="27">
        <v>75000</v>
      </c>
    </row>
    <row r="353" spans="1:8" x14ac:dyDescent="0.25">
      <c r="A353" s="10">
        <v>1100121</v>
      </c>
      <c r="B353" s="10" t="s">
        <v>85</v>
      </c>
      <c r="C353" s="10" t="s">
        <v>86</v>
      </c>
      <c r="D353" s="10" t="s">
        <v>83</v>
      </c>
      <c r="E353" s="11" t="s">
        <v>18</v>
      </c>
      <c r="F353" s="10">
        <v>5151</v>
      </c>
      <c r="G353" s="12" t="str">
        <f t="shared" si="40"/>
        <v>Computadoras y equipo periférico</v>
      </c>
      <c r="H353" s="27">
        <v>15000</v>
      </c>
    </row>
    <row r="354" spans="1:8" x14ac:dyDescent="0.25">
      <c r="A354" s="10">
        <v>1500521</v>
      </c>
      <c r="B354" s="10" t="s">
        <v>85</v>
      </c>
      <c r="C354" s="10" t="s">
        <v>86</v>
      </c>
      <c r="D354" s="10" t="s">
        <v>83</v>
      </c>
      <c r="E354" s="11" t="s">
        <v>13</v>
      </c>
      <c r="F354" s="10">
        <v>1131</v>
      </c>
      <c r="G354" s="12" t="str">
        <f t="shared" si="40"/>
        <v>Sueldos Base</v>
      </c>
      <c r="H354" s="32">
        <v>944304</v>
      </c>
    </row>
    <row r="355" spans="1:8" x14ac:dyDescent="0.25">
      <c r="A355" s="10">
        <v>1500521</v>
      </c>
      <c r="B355" s="10" t="s">
        <v>85</v>
      </c>
      <c r="C355" s="10" t="s">
        <v>86</v>
      </c>
      <c r="D355" s="10" t="s">
        <v>83</v>
      </c>
      <c r="E355" s="11" t="s">
        <v>13</v>
      </c>
      <c r="F355" s="10">
        <v>1321</v>
      </c>
      <c r="G355" s="12" t="str">
        <f t="shared" si="40"/>
        <v>Prima Vacacional</v>
      </c>
      <c r="H355" s="32">
        <v>18139</v>
      </c>
    </row>
    <row r="356" spans="1:8" x14ac:dyDescent="0.25">
      <c r="A356" s="10">
        <v>1500521</v>
      </c>
      <c r="B356" s="10" t="s">
        <v>85</v>
      </c>
      <c r="C356" s="10" t="s">
        <v>86</v>
      </c>
      <c r="D356" s="10" t="s">
        <v>83</v>
      </c>
      <c r="E356" s="11" t="s">
        <v>13</v>
      </c>
      <c r="F356" s="10">
        <v>1323</v>
      </c>
      <c r="G356" s="12" t="str">
        <f t="shared" si="40"/>
        <v>Gratificación de fin de año</v>
      </c>
      <c r="H356" s="32">
        <v>151152</v>
      </c>
    </row>
    <row r="357" spans="1:8" x14ac:dyDescent="0.25">
      <c r="A357" s="10">
        <v>1500521</v>
      </c>
      <c r="B357" s="10" t="s">
        <v>85</v>
      </c>
      <c r="C357" s="10" t="s">
        <v>86</v>
      </c>
      <c r="D357" s="10" t="s">
        <v>83</v>
      </c>
      <c r="E357" s="11" t="s">
        <v>13</v>
      </c>
      <c r="F357" s="10">
        <v>1593</v>
      </c>
      <c r="G357" s="12" t="str">
        <f t="shared" si="40"/>
        <v>Despensa</v>
      </c>
      <c r="H357" s="32">
        <v>144000</v>
      </c>
    </row>
    <row r="358" spans="1:8" x14ac:dyDescent="0.25">
      <c r="E358" s="29"/>
      <c r="G358" s="30"/>
      <c r="H358" s="31"/>
    </row>
    <row r="359" spans="1:8" x14ac:dyDescent="0.25">
      <c r="A359" s="5"/>
      <c r="B359" s="5"/>
      <c r="C359" s="5"/>
      <c r="D359" s="5"/>
      <c r="E359" s="7"/>
      <c r="F359" s="8"/>
      <c r="G359" s="9" t="s">
        <v>87</v>
      </c>
      <c r="H359" s="22">
        <f t="shared" ref="H359" si="41">SUBTOTAL(9,H360:H370)</f>
        <v>1294441</v>
      </c>
    </row>
    <row r="360" spans="1:8" x14ac:dyDescent="0.25">
      <c r="A360" s="10">
        <v>1100121</v>
      </c>
      <c r="B360" s="10" t="s">
        <v>88</v>
      </c>
      <c r="C360" s="10" t="s">
        <v>89</v>
      </c>
      <c r="D360" s="10" t="s">
        <v>90</v>
      </c>
      <c r="E360" s="11" t="s">
        <v>13</v>
      </c>
      <c r="F360" s="10">
        <v>2111</v>
      </c>
      <c r="G360" s="12" t="str">
        <f t="shared" ref="G360:G370" si="42">VLOOKUP(F360,dCOG,3,FALSE)</f>
        <v>Materiales y útiles de oficina</v>
      </c>
      <c r="H360" s="27">
        <v>12000</v>
      </c>
    </row>
    <row r="361" spans="1:8" x14ac:dyDescent="0.25">
      <c r="A361" s="10">
        <v>1100121</v>
      </c>
      <c r="B361" s="10" t="s">
        <v>88</v>
      </c>
      <c r="C361" s="10" t="s">
        <v>89</v>
      </c>
      <c r="D361" s="10" t="s">
        <v>90</v>
      </c>
      <c r="E361" s="11" t="s">
        <v>13</v>
      </c>
      <c r="F361" s="10">
        <v>2141</v>
      </c>
      <c r="G361" s="12" t="str">
        <f t="shared" si="42"/>
        <v>Mat y útiles de tecnologías de la Info y Com</v>
      </c>
      <c r="H361" s="27">
        <v>6000</v>
      </c>
    </row>
    <row r="362" spans="1:8" x14ac:dyDescent="0.25">
      <c r="A362" s="10">
        <v>1100121</v>
      </c>
      <c r="B362" s="10" t="s">
        <v>88</v>
      </c>
      <c r="C362" s="10" t="s">
        <v>89</v>
      </c>
      <c r="D362" s="10" t="s">
        <v>90</v>
      </c>
      <c r="E362" s="11" t="s">
        <v>13</v>
      </c>
      <c r="F362" s="10">
        <v>3411</v>
      </c>
      <c r="G362" s="12" t="str">
        <f t="shared" si="42"/>
        <v>Servicios financieros y bancarios</v>
      </c>
      <c r="H362" s="27">
        <v>36000</v>
      </c>
    </row>
    <row r="363" spans="1:8" x14ac:dyDescent="0.25">
      <c r="A363" s="10">
        <v>1100121</v>
      </c>
      <c r="B363" s="10" t="s">
        <v>88</v>
      </c>
      <c r="C363" s="10" t="s">
        <v>89</v>
      </c>
      <c r="D363" s="10" t="s">
        <v>90</v>
      </c>
      <c r="E363" s="11" t="s">
        <v>13</v>
      </c>
      <c r="F363" s="10">
        <v>3451</v>
      </c>
      <c r="G363" s="12" t="str">
        <f t="shared" si="42"/>
        <v>Seguro de bienes patrimoniales</v>
      </c>
      <c r="H363" s="27">
        <v>700000</v>
      </c>
    </row>
    <row r="364" spans="1:8" x14ac:dyDescent="0.25">
      <c r="A364" s="10">
        <v>1100121</v>
      </c>
      <c r="B364" s="10" t="s">
        <v>88</v>
      </c>
      <c r="C364" s="10" t="s">
        <v>89</v>
      </c>
      <c r="D364" s="10" t="s">
        <v>90</v>
      </c>
      <c r="E364" s="11" t="s">
        <v>13</v>
      </c>
      <c r="F364" s="10">
        <v>3921</v>
      </c>
      <c r="G364" s="12" t="str">
        <f t="shared" si="42"/>
        <v>Otros impuestos y derechos</v>
      </c>
      <c r="H364" s="27">
        <v>50000</v>
      </c>
    </row>
    <row r="365" spans="1:8" x14ac:dyDescent="0.25">
      <c r="A365" s="10">
        <v>1100121</v>
      </c>
      <c r="B365" s="10" t="s">
        <v>88</v>
      </c>
      <c r="C365" s="10" t="s">
        <v>89</v>
      </c>
      <c r="D365" s="10" t="s">
        <v>90</v>
      </c>
      <c r="E365" s="11" t="s">
        <v>18</v>
      </c>
      <c r="F365" s="10">
        <v>5111</v>
      </c>
      <c r="G365" s="12" t="str">
        <f t="shared" si="42"/>
        <v>Muebles de oficina y estantería</v>
      </c>
      <c r="H365" s="27">
        <v>1500</v>
      </c>
    </row>
    <row r="366" spans="1:8" x14ac:dyDescent="0.25">
      <c r="A366" s="10">
        <v>1100121</v>
      </c>
      <c r="B366" s="10" t="s">
        <v>88</v>
      </c>
      <c r="C366" s="10" t="s">
        <v>89</v>
      </c>
      <c r="D366" s="10" t="s">
        <v>90</v>
      </c>
      <c r="E366" s="11" t="s">
        <v>18</v>
      </c>
      <c r="F366" s="10">
        <v>5151</v>
      </c>
      <c r="G366" s="12" t="str">
        <f t="shared" si="42"/>
        <v>Computadoras y equipo periférico</v>
      </c>
      <c r="H366" s="27">
        <v>1500</v>
      </c>
    </row>
    <row r="367" spans="1:8" x14ac:dyDescent="0.25">
      <c r="A367" s="10">
        <v>1500521</v>
      </c>
      <c r="B367" s="10" t="s">
        <v>88</v>
      </c>
      <c r="C367" s="10" t="s">
        <v>89</v>
      </c>
      <c r="D367" s="10" t="s">
        <v>90</v>
      </c>
      <c r="E367" s="11" t="s">
        <v>13</v>
      </c>
      <c r="F367" s="10">
        <v>1131</v>
      </c>
      <c r="G367" s="12" t="str">
        <f t="shared" si="42"/>
        <v>Sueldos Base</v>
      </c>
      <c r="H367" s="32">
        <v>367824</v>
      </c>
    </row>
    <row r="368" spans="1:8" x14ac:dyDescent="0.25">
      <c r="A368" s="10">
        <v>1500521</v>
      </c>
      <c r="B368" s="10" t="s">
        <v>88</v>
      </c>
      <c r="C368" s="10" t="s">
        <v>89</v>
      </c>
      <c r="D368" s="10" t="s">
        <v>90</v>
      </c>
      <c r="E368" s="11" t="s">
        <v>13</v>
      </c>
      <c r="F368" s="10">
        <v>1321</v>
      </c>
      <c r="G368" s="12" t="str">
        <f t="shared" si="42"/>
        <v>Prima Vacacional</v>
      </c>
      <c r="H368" s="32">
        <v>7031</v>
      </c>
    </row>
    <row r="369" spans="1:8" x14ac:dyDescent="0.25">
      <c r="A369" s="10">
        <v>1500521</v>
      </c>
      <c r="B369" s="10" t="s">
        <v>88</v>
      </c>
      <c r="C369" s="10" t="s">
        <v>89</v>
      </c>
      <c r="D369" s="10" t="s">
        <v>90</v>
      </c>
      <c r="E369" s="11" t="s">
        <v>13</v>
      </c>
      <c r="F369" s="10">
        <v>1323</v>
      </c>
      <c r="G369" s="12" t="str">
        <f t="shared" si="42"/>
        <v>Gratificación de fin de año</v>
      </c>
      <c r="H369" s="32">
        <v>58586</v>
      </c>
    </row>
    <row r="370" spans="1:8" x14ac:dyDescent="0.25">
      <c r="A370" s="10">
        <v>1500521</v>
      </c>
      <c r="B370" s="10" t="s">
        <v>88</v>
      </c>
      <c r="C370" s="10" t="s">
        <v>89</v>
      </c>
      <c r="D370" s="10" t="s">
        <v>90</v>
      </c>
      <c r="E370" s="11" t="s">
        <v>13</v>
      </c>
      <c r="F370" s="10">
        <v>1593</v>
      </c>
      <c r="G370" s="12" t="str">
        <f t="shared" si="42"/>
        <v>Despensa</v>
      </c>
      <c r="H370" s="32">
        <v>54000</v>
      </c>
    </row>
    <row r="371" spans="1:8" x14ac:dyDescent="0.25">
      <c r="E371" s="29"/>
      <c r="G371" s="30"/>
      <c r="H371" s="31"/>
    </row>
    <row r="372" spans="1:8" x14ac:dyDescent="0.25">
      <c r="A372" s="5"/>
      <c r="B372" s="5"/>
      <c r="C372" s="5"/>
      <c r="D372" s="5"/>
      <c r="E372" s="7"/>
      <c r="F372" s="8"/>
      <c r="G372" s="9" t="s">
        <v>91</v>
      </c>
      <c r="H372" s="22">
        <f>SUBTOTAL(9,H373:H386)</f>
        <v>1195412</v>
      </c>
    </row>
    <row r="373" spans="1:8" x14ac:dyDescent="0.25">
      <c r="A373" s="10">
        <v>1100121</v>
      </c>
      <c r="B373" s="10" t="s">
        <v>92</v>
      </c>
      <c r="C373" s="10" t="s">
        <v>93</v>
      </c>
      <c r="D373" s="10" t="s">
        <v>59</v>
      </c>
      <c r="E373" s="11" t="s">
        <v>13</v>
      </c>
      <c r="F373" s="10">
        <v>2111</v>
      </c>
      <c r="G373" s="12" t="str">
        <f t="shared" ref="G373:G386" si="43">VLOOKUP(F373,dCOG,3,FALSE)</f>
        <v>Materiales y útiles de oficina</v>
      </c>
      <c r="H373" s="27">
        <v>6000</v>
      </c>
    </row>
    <row r="374" spans="1:8" x14ac:dyDescent="0.25">
      <c r="A374" s="10">
        <v>1100121</v>
      </c>
      <c r="B374" s="10" t="s">
        <v>92</v>
      </c>
      <c r="C374" s="10" t="s">
        <v>93</v>
      </c>
      <c r="D374" s="10" t="s">
        <v>59</v>
      </c>
      <c r="E374" s="11" t="s">
        <v>13</v>
      </c>
      <c r="F374" s="10">
        <v>2141</v>
      </c>
      <c r="G374" s="12" t="str">
        <f t="shared" si="43"/>
        <v>Mat y útiles de tecnologías de la Info y Com</v>
      </c>
      <c r="H374" s="27">
        <v>30000</v>
      </c>
    </row>
    <row r="375" spans="1:8" x14ac:dyDescent="0.25">
      <c r="A375" s="10">
        <v>1100121</v>
      </c>
      <c r="B375" s="10" t="s">
        <v>92</v>
      </c>
      <c r="C375" s="10" t="s">
        <v>93</v>
      </c>
      <c r="D375" s="10" t="s">
        <v>59</v>
      </c>
      <c r="E375" s="11" t="s">
        <v>13</v>
      </c>
      <c r="F375" s="10">
        <v>2161</v>
      </c>
      <c r="G375" s="12" t="str">
        <f t="shared" si="43"/>
        <v>Material de limpieza</v>
      </c>
      <c r="H375" s="27">
        <v>3000</v>
      </c>
    </row>
    <row r="376" spans="1:8" x14ac:dyDescent="0.25">
      <c r="A376" s="10">
        <v>1100121</v>
      </c>
      <c r="B376" s="10" t="s">
        <v>92</v>
      </c>
      <c r="C376" s="10" t="s">
        <v>93</v>
      </c>
      <c r="D376" s="10" t="s">
        <v>59</v>
      </c>
      <c r="E376" s="11" t="s">
        <v>13</v>
      </c>
      <c r="F376" s="10">
        <v>2461</v>
      </c>
      <c r="G376" s="12" t="str">
        <f t="shared" si="43"/>
        <v>Material eléctrico y electrónico</v>
      </c>
      <c r="H376" s="27">
        <v>15000</v>
      </c>
    </row>
    <row r="377" spans="1:8" x14ac:dyDescent="0.25">
      <c r="A377" s="10">
        <v>1100121</v>
      </c>
      <c r="B377" s="10" t="s">
        <v>92</v>
      </c>
      <c r="C377" s="10" t="s">
        <v>93</v>
      </c>
      <c r="D377" s="10" t="s">
        <v>59</v>
      </c>
      <c r="E377" s="11" t="s">
        <v>13</v>
      </c>
      <c r="F377" s="10">
        <v>2911</v>
      </c>
      <c r="G377" s="12" t="str">
        <f t="shared" si="43"/>
        <v>Herramientas menores</v>
      </c>
      <c r="H377" s="27">
        <v>15000</v>
      </c>
    </row>
    <row r="378" spans="1:8" x14ac:dyDescent="0.25">
      <c r="A378" s="10">
        <v>1100121</v>
      </c>
      <c r="B378" s="10" t="s">
        <v>92</v>
      </c>
      <c r="C378" s="10" t="s">
        <v>93</v>
      </c>
      <c r="D378" s="10" t="s">
        <v>59</v>
      </c>
      <c r="E378" s="11" t="s">
        <v>13</v>
      </c>
      <c r="F378" s="10">
        <v>2941</v>
      </c>
      <c r="G378" s="12" t="str">
        <f t="shared" si="43"/>
        <v>Ref y Acces men Eq cómputo y tecn de la Info</v>
      </c>
      <c r="H378" s="27">
        <v>21000</v>
      </c>
    </row>
    <row r="379" spans="1:8" x14ac:dyDescent="0.25">
      <c r="A379" s="10">
        <v>1100121</v>
      </c>
      <c r="B379" s="10" t="s">
        <v>92</v>
      </c>
      <c r="C379" s="10" t="s">
        <v>93</v>
      </c>
      <c r="D379" s="10" t="s">
        <v>59</v>
      </c>
      <c r="E379" s="11" t="s">
        <v>13</v>
      </c>
      <c r="F379" s="10">
        <v>3231</v>
      </c>
      <c r="G379" s="12" t="str">
        <f t="shared" si="43"/>
        <v>Arrendam de Mobil y Eq de administración</v>
      </c>
      <c r="H379" s="27">
        <v>125000</v>
      </c>
    </row>
    <row r="380" spans="1:8" x14ac:dyDescent="0.25">
      <c r="A380" s="10">
        <v>1100121</v>
      </c>
      <c r="B380" s="10" t="s">
        <v>92</v>
      </c>
      <c r="C380" s="10" t="s">
        <v>93</v>
      </c>
      <c r="D380" s="10" t="s">
        <v>59</v>
      </c>
      <c r="E380" s="11" t="s">
        <v>13</v>
      </c>
      <c r="F380" s="10">
        <v>3231</v>
      </c>
      <c r="G380" s="12" t="str">
        <f t="shared" ref="G380" si="44">VLOOKUP(F380,dCOG,3,FALSE)</f>
        <v>Arrendam de Mobil y Eq de administración</v>
      </c>
      <c r="H380" s="27">
        <v>3000</v>
      </c>
    </row>
    <row r="381" spans="1:8" x14ac:dyDescent="0.25">
      <c r="A381" s="10">
        <v>1100121</v>
      </c>
      <c r="B381" s="10" t="s">
        <v>92</v>
      </c>
      <c r="C381" s="10" t="s">
        <v>93</v>
      </c>
      <c r="D381" s="10" t="s">
        <v>59</v>
      </c>
      <c r="E381" s="11" t="s">
        <v>18</v>
      </c>
      <c r="F381" s="10">
        <v>5151</v>
      </c>
      <c r="G381" s="12" t="str">
        <f t="shared" si="43"/>
        <v>Computadoras y equipo periférico</v>
      </c>
      <c r="H381" s="27">
        <v>15000</v>
      </c>
    </row>
    <row r="382" spans="1:8" x14ac:dyDescent="0.25">
      <c r="A382" s="10">
        <v>1100121</v>
      </c>
      <c r="B382" s="10" t="s">
        <v>92</v>
      </c>
      <c r="C382" s="10" t="s">
        <v>93</v>
      </c>
      <c r="D382" s="10" t="s">
        <v>59</v>
      </c>
      <c r="E382" s="11" t="s">
        <v>18</v>
      </c>
      <c r="F382" s="10">
        <v>5191</v>
      </c>
      <c r="G382" s="12" t="str">
        <f t="shared" si="43"/>
        <v>Otros mobiliarios y equipos de administración</v>
      </c>
      <c r="H382" s="27">
        <v>6000</v>
      </c>
    </row>
    <row r="383" spans="1:8" x14ac:dyDescent="0.25">
      <c r="A383" s="10">
        <v>1500521</v>
      </c>
      <c r="B383" s="10" t="s">
        <v>92</v>
      </c>
      <c r="C383" s="10" t="s">
        <v>93</v>
      </c>
      <c r="D383" s="10" t="s">
        <v>59</v>
      </c>
      <c r="E383" s="11" t="s">
        <v>13</v>
      </c>
      <c r="F383" s="10">
        <v>1131</v>
      </c>
      <c r="G383" s="12" t="str">
        <f t="shared" si="43"/>
        <v>Sueldos Base</v>
      </c>
      <c r="H383" s="32">
        <v>701664</v>
      </c>
    </row>
    <row r="384" spans="1:8" x14ac:dyDescent="0.25">
      <c r="A384" s="10">
        <v>1500521</v>
      </c>
      <c r="B384" s="10" t="s">
        <v>92</v>
      </c>
      <c r="C384" s="10" t="s">
        <v>93</v>
      </c>
      <c r="D384" s="10" t="s">
        <v>59</v>
      </c>
      <c r="E384" s="11" t="s">
        <v>13</v>
      </c>
      <c r="F384" s="10">
        <v>1321</v>
      </c>
      <c r="G384" s="12" t="str">
        <f t="shared" si="43"/>
        <v>Prima Vacacional</v>
      </c>
      <c r="H384" s="32">
        <v>13794</v>
      </c>
    </row>
    <row r="385" spans="1:8" x14ac:dyDescent="0.25">
      <c r="A385" s="10">
        <v>1500521</v>
      </c>
      <c r="B385" s="10" t="s">
        <v>92</v>
      </c>
      <c r="C385" s="10" t="s">
        <v>93</v>
      </c>
      <c r="D385" s="10" t="s">
        <v>59</v>
      </c>
      <c r="E385" s="11" t="s">
        <v>13</v>
      </c>
      <c r="F385" s="10">
        <v>1323</v>
      </c>
      <c r="G385" s="12" t="str">
        <f t="shared" si="43"/>
        <v>Gratificación de fin de año</v>
      </c>
      <c r="H385" s="32">
        <v>114954</v>
      </c>
    </row>
    <row r="386" spans="1:8" x14ac:dyDescent="0.25">
      <c r="A386" s="10">
        <v>1500521</v>
      </c>
      <c r="B386" s="10" t="s">
        <v>92</v>
      </c>
      <c r="C386" s="10" t="s">
        <v>93</v>
      </c>
      <c r="D386" s="10" t="s">
        <v>59</v>
      </c>
      <c r="E386" s="11" t="s">
        <v>13</v>
      </c>
      <c r="F386" s="10">
        <v>1593</v>
      </c>
      <c r="G386" s="12" t="str">
        <f t="shared" si="43"/>
        <v>Despensa</v>
      </c>
      <c r="H386" s="32">
        <v>126000</v>
      </c>
    </row>
    <row r="387" spans="1:8" x14ac:dyDescent="0.25">
      <c r="E387" s="29"/>
      <c r="G387" s="30"/>
      <c r="H387" s="31"/>
    </row>
    <row r="388" spans="1:8" x14ac:dyDescent="0.25">
      <c r="A388" s="5"/>
      <c r="B388" s="5"/>
      <c r="C388" s="5"/>
      <c r="D388" s="5"/>
      <c r="E388" s="7"/>
      <c r="F388" s="8"/>
      <c r="G388" s="9" t="s">
        <v>94</v>
      </c>
      <c r="H388" s="22">
        <f t="shared" ref="H388" si="45">SUBTOTAL(9,H389:H403)</f>
        <v>717847</v>
      </c>
    </row>
    <row r="389" spans="1:8" x14ac:dyDescent="0.25">
      <c r="A389" s="10">
        <v>1100121</v>
      </c>
      <c r="B389" s="10" t="s">
        <v>95</v>
      </c>
      <c r="C389" s="10" t="s">
        <v>249</v>
      </c>
      <c r="D389" s="10" t="s">
        <v>96</v>
      </c>
      <c r="E389" s="11" t="s">
        <v>13</v>
      </c>
      <c r="F389" s="10">
        <v>2111</v>
      </c>
      <c r="G389" s="12" t="str">
        <f t="shared" ref="G389:G403" si="46">VLOOKUP(F389,dCOG,3,FALSE)</f>
        <v>Materiales y útiles de oficina</v>
      </c>
      <c r="H389" s="27">
        <v>9000</v>
      </c>
    </row>
    <row r="390" spans="1:8" x14ac:dyDescent="0.25">
      <c r="A390" s="10">
        <v>1100121</v>
      </c>
      <c r="B390" s="10" t="s">
        <v>95</v>
      </c>
      <c r="C390" s="10" t="s">
        <v>249</v>
      </c>
      <c r="D390" s="10" t="s">
        <v>96</v>
      </c>
      <c r="E390" s="11" t="s">
        <v>13</v>
      </c>
      <c r="F390" s="10">
        <v>2141</v>
      </c>
      <c r="G390" s="12" t="str">
        <f t="shared" si="46"/>
        <v>Mat y útiles de tecnologías de la Info y Com</v>
      </c>
      <c r="H390" s="27">
        <v>12000</v>
      </c>
    </row>
    <row r="391" spans="1:8" x14ac:dyDescent="0.25">
      <c r="A391" s="10">
        <v>1100121</v>
      </c>
      <c r="B391" s="10" t="s">
        <v>95</v>
      </c>
      <c r="C391" s="10" t="s">
        <v>249</v>
      </c>
      <c r="D391" s="10" t="s">
        <v>96</v>
      </c>
      <c r="E391" s="11" t="s">
        <v>13</v>
      </c>
      <c r="F391" s="10">
        <v>2161</v>
      </c>
      <c r="G391" s="12" t="str">
        <f t="shared" si="46"/>
        <v>Material de limpieza</v>
      </c>
      <c r="H391" s="27">
        <v>3000</v>
      </c>
    </row>
    <row r="392" spans="1:8" x14ac:dyDescent="0.25">
      <c r="A392" s="10">
        <v>1100121</v>
      </c>
      <c r="B392" s="10" t="s">
        <v>95</v>
      </c>
      <c r="C392" s="10" t="s">
        <v>249</v>
      </c>
      <c r="D392" s="10" t="s">
        <v>96</v>
      </c>
      <c r="E392" s="11" t="s">
        <v>13</v>
      </c>
      <c r="F392" s="10">
        <v>2171</v>
      </c>
      <c r="G392" s="12" t="str">
        <f t="shared" si="46"/>
        <v>Materiales y útiles de enseñanza</v>
      </c>
      <c r="H392" s="27">
        <v>1500</v>
      </c>
    </row>
    <row r="393" spans="1:8" x14ac:dyDescent="0.25">
      <c r="A393" s="10">
        <v>1100121</v>
      </c>
      <c r="B393" s="10" t="s">
        <v>95</v>
      </c>
      <c r="C393" s="10" t="s">
        <v>249</v>
      </c>
      <c r="D393" s="10" t="s">
        <v>96</v>
      </c>
      <c r="E393" s="11" t="s">
        <v>13</v>
      </c>
      <c r="F393" s="10">
        <v>2214</v>
      </c>
      <c r="G393" s="12" t="str">
        <f t="shared" si="46"/>
        <v>Productos alimenticios para personas</v>
      </c>
      <c r="H393" s="27">
        <v>1500</v>
      </c>
    </row>
    <row r="394" spans="1:8" x14ac:dyDescent="0.25">
      <c r="A394" s="10">
        <v>1100121</v>
      </c>
      <c r="B394" s="10" t="s">
        <v>95</v>
      </c>
      <c r="C394" s="10" t="s">
        <v>249</v>
      </c>
      <c r="D394" s="10" t="s">
        <v>96</v>
      </c>
      <c r="E394" s="11" t="s">
        <v>13</v>
      </c>
      <c r="F394" s="10">
        <v>2531</v>
      </c>
      <c r="G394" s="12" t="str">
        <f t="shared" si="46"/>
        <v>Medicinas y productos farmacéuticos</v>
      </c>
      <c r="H394" s="27">
        <v>1500</v>
      </c>
    </row>
    <row r="395" spans="1:8" x14ac:dyDescent="0.25">
      <c r="A395" s="10">
        <v>1100121</v>
      </c>
      <c r="B395" s="10" t="s">
        <v>95</v>
      </c>
      <c r="C395" s="10" t="s">
        <v>249</v>
      </c>
      <c r="D395" s="10" t="s">
        <v>96</v>
      </c>
      <c r="E395" s="11" t="s">
        <v>13</v>
      </c>
      <c r="F395" s="10">
        <v>3181</v>
      </c>
      <c r="G395" s="12" t="str">
        <f t="shared" si="46"/>
        <v>Servicio postal</v>
      </c>
      <c r="H395" s="27">
        <v>6000</v>
      </c>
    </row>
    <row r="396" spans="1:8" x14ac:dyDescent="0.25">
      <c r="A396" s="10">
        <v>1100121</v>
      </c>
      <c r="B396" s="10" t="s">
        <v>95</v>
      </c>
      <c r="C396" s="10" t="s">
        <v>249</v>
      </c>
      <c r="D396" s="10" t="s">
        <v>96</v>
      </c>
      <c r="E396" s="11" t="s">
        <v>13</v>
      </c>
      <c r="F396" s="10">
        <v>3751</v>
      </c>
      <c r="G396" s="12" t="str">
        <f t="shared" si="46"/>
        <v>Viáticos nac p Serv pub Desemp funciones ofic</v>
      </c>
      <c r="H396" s="27">
        <v>3000</v>
      </c>
    </row>
    <row r="397" spans="1:8" x14ac:dyDescent="0.25">
      <c r="A397" s="10">
        <v>1100121</v>
      </c>
      <c r="B397" s="10" t="s">
        <v>95</v>
      </c>
      <c r="C397" s="10" t="s">
        <v>249</v>
      </c>
      <c r="D397" s="10" t="s">
        <v>96</v>
      </c>
      <c r="E397" s="11" t="s">
        <v>18</v>
      </c>
      <c r="F397" s="10">
        <v>5151</v>
      </c>
      <c r="G397" s="12" t="str">
        <f t="shared" si="46"/>
        <v>Computadoras y equipo periférico</v>
      </c>
      <c r="H397" s="27">
        <v>1500</v>
      </c>
    </row>
    <row r="398" spans="1:8" x14ac:dyDescent="0.25">
      <c r="A398" s="10">
        <v>1100121</v>
      </c>
      <c r="B398" s="10" t="s">
        <v>95</v>
      </c>
      <c r="C398" s="10" t="s">
        <v>249</v>
      </c>
      <c r="D398" s="10" t="s">
        <v>96</v>
      </c>
      <c r="E398" s="11" t="s">
        <v>18</v>
      </c>
      <c r="F398" s="10">
        <v>5191</v>
      </c>
      <c r="G398" s="12" t="str">
        <f t="shared" si="46"/>
        <v>Otros mobiliarios y equipos de administración</v>
      </c>
      <c r="H398" s="27">
        <v>1500</v>
      </c>
    </row>
    <row r="399" spans="1:8" x14ac:dyDescent="0.25">
      <c r="A399" s="10">
        <v>1100121</v>
      </c>
      <c r="B399" s="10" t="s">
        <v>95</v>
      </c>
      <c r="C399" s="10" t="s">
        <v>249</v>
      </c>
      <c r="D399" s="10" t="s">
        <v>96</v>
      </c>
      <c r="E399" s="11" t="s">
        <v>18</v>
      </c>
      <c r="F399" s="10">
        <v>5651</v>
      </c>
      <c r="G399" s="12" t="str">
        <f t="shared" si="46"/>
        <v>Equipo de comunicación y telecomunicacion</v>
      </c>
      <c r="H399" s="27">
        <v>1500</v>
      </c>
    </row>
    <row r="400" spans="1:8" x14ac:dyDescent="0.25">
      <c r="A400" s="10">
        <v>1500521</v>
      </c>
      <c r="B400" s="10" t="s">
        <v>95</v>
      </c>
      <c r="C400" s="10" t="s">
        <v>249</v>
      </c>
      <c r="D400" s="10" t="s">
        <v>96</v>
      </c>
      <c r="E400" s="11" t="s">
        <v>13</v>
      </c>
      <c r="F400" s="10">
        <v>1131</v>
      </c>
      <c r="G400" s="12" t="str">
        <f t="shared" si="46"/>
        <v>Sueldos Base</v>
      </c>
      <c r="H400" s="32">
        <v>548868</v>
      </c>
    </row>
    <row r="401" spans="1:8" x14ac:dyDescent="0.25">
      <c r="A401" s="10">
        <v>1500521</v>
      </c>
      <c r="B401" s="10" t="s">
        <v>95</v>
      </c>
      <c r="C401" s="10" t="s">
        <v>249</v>
      </c>
      <c r="D401" s="10" t="s">
        <v>96</v>
      </c>
      <c r="E401" s="11" t="s">
        <v>13</v>
      </c>
      <c r="F401" s="10">
        <v>1321</v>
      </c>
      <c r="G401" s="12" t="str">
        <f t="shared" si="46"/>
        <v>Prima Vacacional</v>
      </c>
      <c r="H401" s="32">
        <v>9747</v>
      </c>
    </row>
    <row r="402" spans="1:8" x14ac:dyDescent="0.25">
      <c r="A402" s="10">
        <v>1500521</v>
      </c>
      <c r="B402" s="10" t="s">
        <v>95</v>
      </c>
      <c r="C402" s="10" t="s">
        <v>249</v>
      </c>
      <c r="D402" s="10" t="s">
        <v>96</v>
      </c>
      <c r="E402" s="11" t="s">
        <v>13</v>
      </c>
      <c r="F402" s="10">
        <v>1323</v>
      </c>
      <c r="G402" s="12" t="str">
        <f t="shared" si="46"/>
        <v>Gratificación de fin de año</v>
      </c>
      <c r="H402" s="32">
        <v>81232</v>
      </c>
    </row>
    <row r="403" spans="1:8" x14ac:dyDescent="0.25">
      <c r="A403" s="10">
        <v>1500521</v>
      </c>
      <c r="B403" s="10" t="s">
        <v>95</v>
      </c>
      <c r="C403" s="10" t="s">
        <v>249</v>
      </c>
      <c r="D403" s="10" t="s">
        <v>96</v>
      </c>
      <c r="E403" s="11" t="s">
        <v>13</v>
      </c>
      <c r="F403" s="10">
        <v>1593</v>
      </c>
      <c r="G403" s="12" t="str">
        <f t="shared" si="46"/>
        <v>Despensa</v>
      </c>
      <c r="H403" s="32">
        <v>36000</v>
      </c>
    </row>
    <row r="404" spans="1:8" x14ac:dyDescent="0.25">
      <c r="E404" s="29"/>
      <c r="G404" s="30"/>
      <c r="H404" s="31"/>
    </row>
    <row r="405" spans="1:8" x14ac:dyDescent="0.25">
      <c r="A405" s="5"/>
      <c r="B405" s="5"/>
      <c r="C405" s="5"/>
      <c r="D405" s="5"/>
      <c r="E405" s="7"/>
      <c r="F405" s="8"/>
      <c r="G405" s="9" t="s">
        <v>97</v>
      </c>
      <c r="H405" s="22">
        <f t="shared" ref="H405" si="47">SUBTOTAL(9,H406:H414)</f>
        <v>665845</v>
      </c>
    </row>
    <row r="406" spans="1:8" x14ac:dyDescent="0.25">
      <c r="A406" s="10">
        <v>1100121</v>
      </c>
      <c r="B406" s="10" t="s">
        <v>98</v>
      </c>
      <c r="C406" s="10" t="s">
        <v>250</v>
      </c>
      <c r="D406" s="10" t="s">
        <v>96</v>
      </c>
      <c r="E406" s="11" t="s">
        <v>13</v>
      </c>
      <c r="F406" s="10">
        <v>2111</v>
      </c>
      <c r="G406" s="12" t="str">
        <f t="shared" ref="G406:G414" si="48">VLOOKUP(F406,dCOG,3,FALSE)</f>
        <v>Materiales y útiles de oficina</v>
      </c>
      <c r="H406" s="27">
        <v>9000</v>
      </c>
    </row>
    <row r="407" spans="1:8" x14ac:dyDescent="0.25">
      <c r="A407" s="10">
        <v>1100121</v>
      </c>
      <c r="B407" s="10" t="s">
        <v>98</v>
      </c>
      <c r="C407" s="10" t="s">
        <v>250</v>
      </c>
      <c r="D407" s="10" t="s">
        <v>96</v>
      </c>
      <c r="E407" s="11" t="s">
        <v>13</v>
      </c>
      <c r="F407" s="10">
        <v>2141</v>
      </c>
      <c r="G407" s="12" t="str">
        <f t="shared" si="48"/>
        <v>Mat y útiles de tecnologías de la Info y Com</v>
      </c>
      <c r="H407" s="27">
        <v>2400</v>
      </c>
    </row>
    <row r="408" spans="1:8" x14ac:dyDescent="0.25">
      <c r="A408" s="10">
        <v>1100121</v>
      </c>
      <c r="B408" s="10" t="s">
        <v>98</v>
      </c>
      <c r="C408" s="10" t="s">
        <v>250</v>
      </c>
      <c r="D408" s="10" t="s">
        <v>96</v>
      </c>
      <c r="E408" s="11" t="s">
        <v>13</v>
      </c>
      <c r="F408" s="10">
        <v>2161</v>
      </c>
      <c r="G408" s="12" t="str">
        <f t="shared" si="48"/>
        <v>Material de limpieza</v>
      </c>
      <c r="H408" s="27">
        <v>1500</v>
      </c>
    </row>
    <row r="409" spans="1:8" x14ac:dyDescent="0.25">
      <c r="A409" s="10">
        <v>1100121</v>
      </c>
      <c r="B409" s="10" t="s">
        <v>98</v>
      </c>
      <c r="C409" s="10" t="s">
        <v>250</v>
      </c>
      <c r="D409" s="10" t="s">
        <v>96</v>
      </c>
      <c r="E409" s="11" t="s">
        <v>13</v>
      </c>
      <c r="F409" s="10">
        <v>2214</v>
      </c>
      <c r="G409" s="12" t="str">
        <f t="shared" si="48"/>
        <v>Productos alimenticios para personas</v>
      </c>
      <c r="H409" s="27">
        <v>1500</v>
      </c>
    </row>
    <row r="410" spans="1:8" x14ac:dyDescent="0.25">
      <c r="A410" s="10">
        <v>1100121</v>
      </c>
      <c r="B410" s="10" t="s">
        <v>98</v>
      </c>
      <c r="C410" s="10" t="s">
        <v>250</v>
      </c>
      <c r="D410" s="10" t="s">
        <v>96</v>
      </c>
      <c r="E410" s="11" t="s">
        <v>13</v>
      </c>
      <c r="F410" s="10">
        <v>2531</v>
      </c>
      <c r="G410" s="12" t="str">
        <f t="shared" si="48"/>
        <v>Medicinas y productos farmacéuticos</v>
      </c>
      <c r="H410" s="27">
        <v>1500</v>
      </c>
    </row>
    <row r="411" spans="1:8" x14ac:dyDescent="0.25">
      <c r="A411" s="10">
        <v>1500521</v>
      </c>
      <c r="B411" s="10" t="s">
        <v>98</v>
      </c>
      <c r="C411" s="10" t="s">
        <v>250</v>
      </c>
      <c r="D411" s="10" t="s">
        <v>96</v>
      </c>
      <c r="E411" s="11" t="s">
        <v>13</v>
      </c>
      <c r="F411" s="10">
        <v>1131</v>
      </c>
      <c r="G411" s="12" t="str">
        <f t="shared" si="48"/>
        <v>Sueldos Base</v>
      </c>
      <c r="H411" s="32">
        <v>508452</v>
      </c>
    </row>
    <row r="412" spans="1:8" x14ac:dyDescent="0.25">
      <c r="A412" s="10">
        <v>1500521</v>
      </c>
      <c r="B412" s="10" t="s">
        <v>98</v>
      </c>
      <c r="C412" s="10" t="s">
        <v>250</v>
      </c>
      <c r="D412" s="10" t="s">
        <v>96</v>
      </c>
      <c r="E412" s="11" t="s">
        <v>13</v>
      </c>
      <c r="F412" s="10">
        <v>1321</v>
      </c>
      <c r="G412" s="12" t="str">
        <f t="shared" si="48"/>
        <v>Prima Vacacional</v>
      </c>
      <c r="H412" s="32">
        <v>9375</v>
      </c>
    </row>
    <row r="413" spans="1:8" x14ac:dyDescent="0.25">
      <c r="A413" s="10">
        <v>1500521</v>
      </c>
      <c r="B413" s="10" t="s">
        <v>98</v>
      </c>
      <c r="C413" s="10" t="s">
        <v>250</v>
      </c>
      <c r="D413" s="10" t="s">
        <v>96</v>
      </c>
      <c r="E413" s="11" t="s">
        <v>13</v>
      </c>
      <c r="F413" s="10">
        <v>1323</v>
      </c>
      <c r="G413" s="12" t="str">
        <f t="shared" si="48"/>
        <v>Gratificación de fin de año</v>
      </c>
      <c r="H413" s="32">
        <v>78118</v>
      </c>
    </row>
    <row r="414" spans="1:8" x14ac:dyDescent="0.25">
      <c r="A414" s="10">
        <v>1500521</v>
      </c>
      <c r="B414" s="10" t="s">
        <v>98</v>
      </c>
      <c r="C414" s="10" t="s">
        <v>250</v>
      </c>
      <c r="D414" s="10" t="s">
        <v>96</v>
      </c>
      <c r="E414" s="11" t="s">
        <v>13</v>
      </c>
      <c r="F414" s="10">
        <v>1593</v>
      </c>
      <c r="G414" s="12" t="str">
        <f t="shared" si="48"/>
        <v>Despensa</v>
      </c>
      <c r="H414" s="32">
        <v>54000</v>
      </c>
    </row>
    <row r="415" spans="1:8" x14ac:dyDescent="0.25">
      <c r="E415" s="29"/>
      <c r="G415" s="30"/>
      <c r="H415" s="31"/>
    </row>
    <row r="416" spans="1:8" ht="25.5" x14ac:dyDescent="0.25">
      <c r="A416" s="5"/>
      <c r="B416" s="5"/>
      <c r="C416" s="5"/>
      <c r="D416" s="5"/>
      <c r="E416" s="7"/>
      <c r="F416" s="8"/>
      <c r="G416" s="9" t="s">
        <v>99</v>
      </c>
      <c r="H416" s="22">
        <f t="shared" ref="H416" si="49">SUBTOTAL(9,H417:H426)</f>
        <v>618495</v>
      </c>
    </row>
    <row r="417" spans="1:8" x14ac:dyDescent="0.25">
      <c r="A417" s="10">
        <v>1100121</v>
      </c>
      <c r="B417" s="10" t="s">
        <v>100</v>
      </c>
      <c r="C417" s="10" t="s">
        <v>251</v>
      </c>
      <c r="D417" s="10" t="s">
        <v>96</v>
      </c>
      <c r="E417" s="11" t="s">
        <v>13</v>
      </c>
      <c r="F417" s="10">
        <v>2111</v>
      </c>
      <c r="G417" s="12" t="str">
        <f t="shared" ref="G417:G426" si="50">VLOOKUP(F417,dCOG,3,FALSE)</f>
        <v>Materiales y útiles de oficina</v>
      </c>
      <c r="H417" s="27">
        <v>3000</v>
      </c>
    </row>
    <row r="418" spans="1:8" x14ac:dyDescent="0.25">
      <c r="A418" s="10">
        <v>1100121</v>
      </c>
      <c r="B418" s="10" t="s">
        <v>100</v>
      </c>
      <c r="C418" s="10" t="s">
        <v>251</v>
      </c>
      <c r="D418" s="10" t="s">
        <v>96</v>
      </c>
      <c r="E418" s="11" t="s">
        <v>13</v>
      </c>
      <c r="F418" s="10">
        <v>2141</v>
      </c>
      <c r="G418" s="12" t="str">
        <f t="shared" si="50"/>
        <v>Mat y útiles de tecnologías de la Info y Com</v>
      </c>
      <c r="H418" s="27">
        <v>3000</v>
      </c>
    </row>
    <row r="419" spans="1:8" x14ac:dyDescent="0.25">
      <c r="A419" s="10">
        <v>1100121</v>
      </c>
      <c r="B419" s="10" t="s">
        <v>100</v>
      </c>
      <c r="C419" s="10" t="s">
        <v>251</v>
      </c>
      <c r="D419" s="10" t="s">
        <v>96</v>
      </c>
      <c r="E419" s="11" t="s">
        <v>13</v>
      </c>
      <c r="F419" s="10">
        <v>2161</v>
      </c>
      <c r="G419" s="12" t="str">
        <f t="shared" si="50"/>
        <v>Material de limpieza</v>
      </c>
      <c r="H419" s="27">
        <v>1500</v>
      </c>
    </row>
    <row r="420" spans="1:8" x14ac:dyDescent="0.25">
      <c r="A420" s="10">
        <v>1100121</v>
      </c>
      <c r="B420" s="10" t="s">
        <v>100</v>
      </c>
      <c r="C420" s="10" t="s">
        <v>251</v>
      </c>
      <c r="D420" s="10" t="s">
        <v>96</v>
      </c>
      <c r="E420" s="11" t="s">
        <v>13</v>
      </c>
      <c r="F420" s="10">
        <v>2214</v>
      </c>
      <c r="G420" s="12" t="str">
        <f t="shared" si="50"/>
        <v>Productos alimenticios para personas</v>
      </c>
      <c r="H420" s="27">
        <v>1800</v>
      </c>
    </row>
    <row r="421" spans="1:8" x14ac:dyDescent="0.25">
      <c r="A421" s="10">
        <v>1100121</v>
      </c>
      <c r="B421" s="10" t="s">
        <v>100</v>
      </c>
      <c r="C421" s="10" t="s">
        <v>251</v>
      </c>
      <c r="D421" s="10" t="s">
        <v>96</v>
      </c>
      <c r="E421" s="11" t="s">
        <v>13</v>
      </c>
      <c r="F421" s="10">
        <v>2531</v>
      </c>
      <c r="G421" s="12" t="str">
        <f t="shared" si="50"/>
        <v>Medicinas y productos farmacéuticos</v>
      </c>
      <c r="H421" s="27">
        <v>1500</v>
      </c>
    </row>
    <row r="422" spans="1:8" x14ac:dyDescent="0.25">
      <c r="A422" s="10">
        <v>1100121</v>
      </c>
      <c r="B422" s="10" t="s">
        <v>100</v>
      </c>
      <c r="C422" s="10" t="s">
        <v>251</v>
      </c>
      <c r="D422" s="10" t="s">
        <v>96</v>
      </c>
      <c r="E422" s="11" t="s">
        <v>13</v>
      </c>
      <c r="F422" s="10">
        <v>3751</v>
      </c>
      <c r="G422" s="12" t="str">
        <f t="shared" si="50"/>
        <v>Viáticos nac p Serv pub Desemp funciones ofic</v>
      </c>
      <c r="H422" s="27">
        <v>1500</v>
      </c>
    </row>
    <row r="423" spans="1:8" x14ac:dyDescent="0.25">
      <c r="A423" s="10">
        <v>1500521</v>
      </c>
      <c r="B423" s="10" t="s">
        <v>100</v>
      </c>
      <c r="C423" s="10" t="s">
        <v>251</v>
      </c>
      <c r="D423" s="10" t="s">
        <v>96</v>
      </c>
      <c r="E423" s="11" t="s">
        <v>13</v>
      </c>
      <c r="F423" s="10">
        <v>1131</v>
      </c>
      <c r="G423" s="12" t="str">
        <f t="shared" si="50"/>
        <v>Sueldos Base</v>
      </c>
      <c r="H423" s="32">
        <v>470592</v>
      </c>
    </row>
    <row r="424" spans="1:8" x14ac:dyDescent="0.25">
      <c r="A424" s="10">
        <v>1500521</v>
      </c>
      <c r="B424" s="10" t="s">
        <v>100</v>
      </c>
      <c r="C424" s="10" t="s">
        <v>251</v>
      </c>
      <c r="D424" s="10" t="s">
        <v>96</v>
      </c>
      <c r="E424" s="11" t="s">
        <v>13</v>
      </c>
      <c r="F424" s="10">
        <v>1321</v>
      </c>
      <c r="G424" s="12" t="str">
        <f t="shared" si="50"/>
        <v>Prima Vacacional</v>
      </c>
      <c r="H424" s="32">
        <v>8744</v>
      </c>
    </row>
    <row r="425" spans="1:8" x14ac:dyDescent="0.25">
      <c r="A425" s="10">
        <v>1500521</v>
      </c>
      <c r="B425" s="10" t="s">
        <v>100</v>
      </c>
      <c r="C425" s="10" t="s">
        <v>251</v>
      </c>
      <c r="D425" s="10" t="s">
        <v>96</v>
      </c>
      <c r="E425" s="11" t="s">
        <v>13</v>
      </c>
      <c r="F425" s="10">
        <v>1323</v>
      </c>
      <c r="G425" s="12" t="str">
        <f t="shared" si="50"/>
        <v>Gratificación de fin de año</v>
      </c>
      <c r="H425" s="32">
        <v>72859</v>
      </c>
    </row>
    <row r="426" spans="1:8" x14ac:dyDescent="0.25">
      <c r="A426" s="10">
        <v>1500521</v>
      </c>
      <c r="B426" s="10" t="s">
        <v>100</v>
      </c>
      <c r="C426" s="10" t="s">
        <v>251</v>
      </c>
      <c r="D426" s="10" t="s">
        <v>96</v>
      </c>
      <c r="E426" s="11" t="s">
        <v>13</v>
      </c>
      <c r="F426" s="10">
        <v>1593</v>
      </c>
      <c r="G426" s="12" t="str">
        <f t="shared" si="50"/>
        <v>Despensa</v>
      </c>
      <c r="H426" s="32">
        <v>54000</v>
      </c>
    </row>
    <row r="427" spans="1:8" x14ac:dyDescent="0.25">
      <c r="E427" s="29"/>
      <c r="G427" s="30"/>
      <c r="H427" s="31"/>
    </row>
    <row r="428" spans="1:8" ht="25.5" x14ac:dyDescent="0.25">
      <c r="A428" s="5"/>
      <c r="B428" s="5"/>
      <c r="C428" s="5"/>
      <c r="D428" s="5"/>
      <c r="E428" s="7"/>
      <c r="F428" s="8"/>
      <c r="G428" s="9" t="s">
        <v>101</v>
      </c>
      <c r="H428" s="22">
        <f t="shared" ref="H428" si="51">SUBTOTAL(9,H429:H436)</f>
        <v>499087</v>
      </c>
    </row>
    <row r="429" spans="1:8" x14ac:dyDescent="0.25">
      <c r="A429" s="10">
        <v>1100121</v>
      </c>
      <c r="B429" s="10" t="s">
        <v>102</v>
      </c>
      <c r="C429" s="10" t="s">
        <v>252</v>
      </c>
      <c r="D429" s="10" t="s">
        <v>96</v>
      </c>
      <c r="E429" s="11" t="s">
        <v>13</v>
      </c>
      <c r="F429" s="10">
        <v>2111</v>
      </c>
      <c r="G429" s="12" t="str">
        <f t="shared" ref="G429:G436" si="52">VLOOKUP(F429,dCOG,3,FALSE)</f>
        <v>Materiales y útiles de oficina</v>
      </c>
      <c r="H429" s="27">
        <v>1500</v>
      </c>
    </row>
    <row r="430" spans="1:8" x14ac:dyDescent="0.25">
      <c r="A430" s="10">
        <v>1100121</v>
      </c>
      <c r="B430" s="10" t="s">
        <v>102</v>
      </c>
      <c r="C430" s="10" t="s">
        <v>252</v>
      </c>
      <c r="D430" s="10" t="s">
        <v>96</v>
      </c>
      <c r="E430" s="11" t="s">
        <v>13</v>
      </c>
      <c r="F430" s="10">
        <v>2161</v>
      </c>
      <c r="G430" s="12" t="str">
        <f t="shared" si="52"/>
        <v>Material de limpieza</v>
      </c>
      <c r="H430" s="27">
        <v>3000</v>
      </c>
    </row>
    <row r="431" spans="1:8" x14ac:dyDescent="0.25">
      <c r="A431" s="10">
        <v>1100121</v>
      </c>
      <c r="B431" s="10" t="s">
        <v>102</v>
      </c>
      <c r="C431" s="10" t="s">
        <v>252</v>
      </c>
      <c r="D431" s="10" t="s">
        <v>96</v>
      </c>
      <c r="E431" s="11" t="s">
        <v>13</v>
      </c>
      <c r="F431" s="10">
        <v>2214</v>
      </c>
      <c r="G431" s="12" t="str">
        <f t="shared" si="52"/>
        <v>Productos alimenticios para personas</v>
      </c>
      <c r="H431" s="27">
        <v>1500</v>
      </c>
    </row>
    <row r="432" spans="1:8" x14ac:dyDescent="0.25">
      <c r="A432" s="10">
        <v>1100121</v>
      </c>
      <c r="B432" s="10" t="s">
        <v>102</v>
      </c>
      <c r="C432" s="10" t="s">
        <v>252</v>
      </c>
      <c r="D432" s="10" t="s">
        <v>96</v>
      </c>
      <c r="E432" s="11" t="s">
        <v>13</v>
      </c>
      <c r="F432" s="10">
        <v>2911</v>
      </c>
      <c r="G432" s="12" t="str">
        <f t="shared" si="52"/>
        <v>Herramientas menores</v>
      </c>
      <c r="H432" s="27">
        <v>1500</v>
      </c>
    </row>
    <row r="433" spans="1:8" x14ac:dyDescent="0.25">
      <c r="A433" s="10">
        <v>1500521</v>
      </c>
      <c r="B433" s="10" t="s">
        <v>102</v>
      </c>
      <c r="C433" s="10" t="s">
        <v>252</v>
      </c>
      <c r="D433" s="10" t="s">
        <v>96</v>
      </c>
      <c r="E433" s="11" t="s">
        <v>13</v>
      </c>
      <c r="F433" s="10">
        <v>1131</v>
      </c>
      <c r="G433" s="12" t="str">
        <f t="shared" si="52"/>
        <v>Sueldos Base</v>
      </c>
      <c r="H433" s="32">
        <v>389412</v>
      </c>
    </row>
    <row r="434" spans="1:8" x14ac:dyDescent="0.25">
      <c r="A434" s="10">
        <v>1500521</v>
      </c>
      <c r="B434" s="10" t="s">
        <v>102</v>
      </c>
      <c r="C434" s="10" t="s">
        <v>252</v>
      </c>
      <c r="D434" s="10" t="s">
        <v>96</v>
      </c>
      <c r="E434" s="11" t="s">
        <v>13</v>
      </c>
      <c r="F434" s="10">
        <v>1321</v>
      </c>
      <c r="G434" s="12" t="str">
        <f t="shared" si="52"/>
        <v>Prima Vacacional</v>
      </c>
      <c r="H434" s="32">
        <v>7090</v>
      </c>
    </row>
    <row r="435" spans="1:8" x14ac:dyDescent="0.25">
      <c r="A435" s="10">
        <v>1500521</v>
      </c>
      <c r="B435" s="10" t="s">
        <v>102</v>
      </c>
      <c r="C435" s="10" t="s">
        <v>252</v>
      </c>
      <c r="D435" s="10" t="s">
        <v>96</v>
      </c>
      <c r="E435" s="11" t="s">
        <v>13</v>
      </c>
      <c r="F435" s="10">
        <v>1323</v>
      </c>
      <c r="G435" s="12" t="str">
        <f t="shared" si="52"/>
        <v>Gratificación de fin de año</v>
      </c>
      <c r="H435" s="32">
        <v>59085</v>
      </c>
    </row>
    <row r="436" spans="1:8" x14ac:dyDescent="0.25">
      <c r="A436" s="10">
        <v>1500521</v>
      </c>
      <c r="B436" s="10" t="s">
        <v>102</v>
      </c>
      <c r="C436" s="10" t="s">
        <v>252</v>
      </c>
      <c r="D436" s="10" t="s">
        <v>96</v>
      </c>
      <c r="E436" s="11" t="s">
        <v>13</v>
      </c>
      <c r="F436" s="10">
        <v>1593</v>
      </c>
      <c r="G436" s="12" t="str">
        <f t="shared" si="52"/>
        <v>Despensa</v>
      </c>
      <c r="H436" s="32">
        <v>36000</v>
      </c>
    </row>
    <row r="437" spans="1:8" x14ac:dyDescent="0.25">
      <c r="E437" s="29"/>
      <c r="G437" s="30"/>
      <c r="H437" s="31"/>
    </row>
    <row r="438" spans="1:8" x14ac:dyDescent="0.25">
      <c r="A438" s="5"/>
      <c r="B438" s="5"/>
      <c r="C438" s="5"/>
      <c r="D438" s="5"/>
      <c r="E438" s="7"/>
      <c r="F438" s="8"/>
      <c r="G438" s="9" t="s">
        <v>103</v>
      </c>
      <c r="H438" s="22">
        <f t="shared" ref="H438" si="53">SUBTOTAL(9,H439:H442)</f>
        <v>274962</v>
      </c>
    </row>
    <row r="439" spans="1:8" x14ac:dyDescent="0.25">
      <c r="A439" s="10">
        <v>1500521</v>
      </c>
      <c r="B439" s="10" t="s">
        <v>104</v>
      </c>
      <c r="C439" s="10" t="s">
        <v>253</v>
      </c>
      <c r="D439" s="10" t="s">
        <v>96</v>
      </c>
      <c r="E439" s="11" t="s">
        <v>13</v>
      </c>
      <c r="F439" s="10">
        <v>1131</v>
      </c>
      <c r="G439" s="12" t="str">
        <f>VLOOKUP(F439,dCOG,3,FALSE)</f>
        <v>Sueldos Base</v>
      </c>
      <c r="H439" s="32">
        <v>219948</v>
      </c>
    </row>
    <row r="440" spans="1:8" x14ac:dyDescent="0.25">
      <c r="A440" s="10">
        <v>1500521</v>
      </c>
      <c r="B440" s="10" t="s">
        <v>104</v>
      </c>
      <c r="C440" s="10" t="s">
        <v>253</v>
      </c>
      <c r="D440" s="10" t="s">
        <v>96</v>
      </c>
      <c r="E440" s="11" t="s">
        <v>13</v>
      </c>
      <c r="F440" s="10">
        <v>1321</v>
      </c>
      <c r="G440" s="12" t="str">
        <f>VLOOKUP(F440,dCOG,3,FALSE)</f>
        <v>Prima Vacacional</v>
      </c>
      <c r="H440" s="32">
        <v>3966</v>
      </c>
    </row>
    <row r="441" spans="1:8" x14ac:dyDescent="0.25">
      <c r="A441" s="10">
        <v>1500521</v>
      </c>
      <c r="B441" s="10" t="s">
        <v>104</v>
      </c>
      <c r="C441" s="10" t="s">
        <v>253</v>
      </c>
      <c r="D441" s="10" t="s">
        <v>96</v>
      </c>
      <c r="E441" s="11" t="s">
        <v>13</v>
      </c>
      <c r="F441" s="10">
        <v>1323</v>
      </c>
      <c r="G441" s="12" t="str">
        <f>VLOOKUP(F441,dCOG,3,FALSE)</f>
        <v>Gratificación de fin de año</v>
      </c>
      <c r="H441" s="32">
        <v>33048</v>
      </c>
    </row>
    <row r="442" spans="1:8" x14ac:dyDescent="0.25">
      <c r="A442" s="10">
        <v>1500521</v>
      </c>
      <c r="B442" s="10" t="s">
        <v>104</v>
      </c>
      <c r="C442" s="10" t="s">
        <v>253</v>
      </c>
      <c r="D442" s="10" t="s">
        <v>96</v>
      </c>
      <c r="E442" s="11" t="s">
        <v>13</v>
      </c>
      <c r="F442" s="10">
        <v>1593</v>
      </c>
      <c r="G442" s="12" t="str">
        <f>VLOOKUP(F442,dCOG,3,FALSE)</f>
        <v>Despensa</v>
      </c>
      <c r="H442" s="32">
        <v>18000</v>
      </c>
    </row>
    <row r="443" spans="1:8" x14ac:dyDescent="0.25">
      <c r="E443" s="29"/>
      <c r="G443" s="30"/>
      <c r="H443" s="31"/>
    </row>
    <row r="444" spans="1:8" ht="25.5" x14ac:dyDescent="0.25">
      <c r="A444" s="5"/>
      <c r="B444" s="5"/>
      <c r="C444" s="5"/>
      <c r="D444" s="5"/>
      <c r="E444" s="7"/>
      <c r="F444" s="8"/>
      <c r="G444" s="9" t="s">
        <v>105</v>
      </c>
      <c r="H444" s="22">
        <f t="shared" ref="H444" si="54">SUBTOTAL(9,H445:H457)</f>
        <v>1472335</v>
      </c>
    </row>
    <row r="445" spans="1:8" x14ac:dyDescent="0.25">
      <c r="A445" s="10">
        <v>1500521</v>
      </c>
      <c r="B445" s="10" t="s">
        <v>106</v>
      </c>
      <c r="C445" s="10" t="s">
        <v>107</v>
      </c>
      <c r="D445" s="10" t="s">
        <v>59</v>
      </c>
      <c r="E445" s="11" t="s">
        <v>13</v>
      </c>
      <c r="F445" s="10">
        <v>1131</v>
      </c>
      <c r="G445" s="12" t="str">
        <f t="shared" ref="G445:G457" si="55">VLOOKUP(F445,dCOG,3,FALSE)</f>
        <v>Sueldos Base</v>
      </c>
      <c r="H445" s="32">
        <v>789348</v>
      </c>
    </row>
    <row r="446" spans="1:8" x14ac:dyDescent="0.25">
      <c r="A446" s="10">
        <v>1500521</v>
      </c>
      <c r="B446" s="10" t="s">
        <v>106</v>
      </c>
      <c r="C446" s="10" t="s">
        <v>107</v>
      </c>
      <c r="D446" s="10" t="s">
        <v>59</v>
      </c>
      <c r="E446" s="11" t="s">
        <v>13</v>
      </c>
      <c r="F446" s="10">
        <v>1321</v>
      </c>
      <c r="G446" s="12" t="str">
        <f t="shared" si="55"/>
        <v>Prima Vacacional</v>
      </c>
      <c r="H446" s="32">
        <v>14356</v>
      </c>
    </row>
    <row r="447" spans="1:8" x14ac:dyDescent="0.25">
      <c r="A447" s="10">
        <v>1500521</v>
      </c>
      <c r="B447" s="10" t="s">
        <v>106</v>
      </c>
      <c r="C447" s="10" t="s">
        <v>107</v>
      </c>
      <c r="D447" s="10" t="s">
        <v>59</v>
      </c>
      <c r="E447" s="11" t="s">
        <v>13</v>
      </c>
      <c r="F447" s="10">
        <v>1323</v>
      </c>
      <c r="G447" s="12" t="str">
        <f t="shared" si="55"/>
        <v>Gratificación de fin de año</v>
      </c>
      <c r="H447" s="32">
        <v>119631</v>
      </c>
    </row>
    <row r="448" spans="1:8" x14ac:dyDescent="0.25">
      <c r="A448" s="10">
        <v>1500521</v>
      </c>
      <c r="B448" s="10" t="s">
        <v>106</v>
      </c>
      <c r="C448" s="10" t="s">
        <v>107</v>
      </c>
      <c r="D448" s="10" t="s">
        <v>59</v>
      </c>
      <c r="E448" s="11" t="s">
        <v>13</v>
      </c>
      <c r="F448" s="10">
        <v>1593</v>
      </c>
      <c r="G448" s="12" t="str">
        <f t="shared" si="55"/>
        <v>Despensa</v>
      </c>
      <c r="H448" s="32">
        <v>72000</v>
      </c>
    </row>
    <row r="449" spans="1:8" x14ac:dyDescent="0.25">
      <c r="A449" s="10">
        <v>1500521</v>
      </c>
      <c r="B449" s="10" t="s">
        <v>106</v>
      </c>
      <c r="C449" s="10" t="s">
        <v>107</v>
      </c>
      <c r="D449" s="10" t="s">
        <v>59</v>
      </c>
      <c r="E449" s="11" t="s">
        <v>13</v>
      </c>
      <c r="F449" s="10">
        <v>2161</v>
      </c>
      <c r="G449" s="12" t="str">
        <f t="shared" si="55"/>
        <v>Material de limpieza</v>
      </c>
      <c r="H449" s="27">
        <v>3000</v>
      </c>
    </row>
    <row r="450" spans="1:8" x14ac:dyDescent="0.25">
      <c r="A450" s="10">
        <v>1500521</v>
      </c>
      <c r="B450" s="10" t="s">
        <v>106</v>
      </c>
      <c r="C450" s="10" t="s">
        <v>107</v>
      </c>
      <c r="D450" s="10" t="s">
        <v>59</v>
      </c>
      <c r="E450" s="11" t="s">
        <v>13</v>
      </c>
      <c r="F450" s="10">
        <v>2531</v>
      </c>
      <c r="G450" s="12" t="str">
        <f t="shared" si="55"/>
        <v>Medicinas y productos farmacéuticos</v>
      </c>
      <c r="H450" s="27">
        <v>3000</v>
      </c>
    </row>
    <row r="451" spans="1:8" x14ac:dyDescent="0.25">
      <c r="A451" s="10">
        <v>1500521</v>
      </c>
      <c r="B451" s="10" t="s">
        <v>106</v>
      </c>
      <c r="C451" s="10" t="s">
        <v>107</v>
      </c>
      <c r="D451" s="10" t="s">
        <v>59</v>
      </c>
      <c r="E451" s="11" t="s">
        <v>13</v>
      </c>
      <c r="F451" s="10">
        <v>2612</v>
      </c>
      <c r="G451" s="12" t="str">
        <f t="shared" si="55"/>
        <v>Combus Lub y aditivos vehículos Serv Pub</v>
      </c>
      <c r="H451" s="27">
        <v>24000</v>
      </c>
    </row>
    <row r="452" spans="1:8" x14ac:dyDescent="0.25">
      <c r="A452" s="10">
        <v>1500521</v>
      </c>
      <c r="B452" s="10" t="s">
        <v>106</v>
      </c>
      <c r="C452" s="10" t="s">
        <v>107</v>
      </c>
      <c r="D452" s="10" t="s">
        <v>59</v>
      </c>
      <c r="E452" s="11" t="s">
        <v>13</v>
      </c>
      <c r="F452" s="10">
        <v>2941</v>
      </c>
      <c r="G452" s="12" t="str">
        <f t="shared" si="55"/>
        <v>Ref y Acces men Eq cómputo y tecn de la Info</v>
      </c>
      <c r="H452" s="27">
        <v>9000</v>
      </c>
    </row>
    <row r="453" spans="1:8" x14ac:dyDescent="0.25">
      <c r="A453" s="10">
        <v>1500521</v>
      </c>
      <c r="B453" s="10" t="s">
        <v>106</v>
      </c>
      <c r="C453" s="10" t="s">
        <v>107</v>
      </c>
      <c r="D453" s="10" t="s">
        <v>59</v>
      </c>
      <c r="E453" s="11" t="s">
        <v>13</v>
      </c>
      <c r="F453" s="10">
        <v>3181</v>
      </c>
      <c r="G453" s="12" t="str">
        <f t="shared" si="55"/>
        <v>Servicio postal</v>
      </c>
      <c r="H453" s="27">
        <v>3000</v>
      </c>
    </row>
    <row r="454" spans="1:8" x14ac:dyDescent="0.25">
      <c r="A454" s="10">
        <v>2510221</v>
      </c>
      <c r="B454" s="10" t="s">
        <v>106</v>
      </c>
      <c r="C454" s="10" t="s">
        <v>107</v>
      </c>
      <c r="D454" s="10" t="s">
        <v>59</v>
      </c>
      <c r="E454" s="11" t="s">
        <v>13</v>
      </c>
      <c r="F454" s="10">
        <v>3261</v>
      </c>
      <c r="G454" s="12" t="str">
        <f t="shared" si="55"/>
        <v>Arrendamiento de maquinaria y equipo</v>
      </c>
      <c r="H454" s="27">
        <v>400000</v>
      </c>
    </row>
    <row r="455" spans="1:8" x14ac:dyDescent="0.25">
      <c r="A455" s="10">
        <v>1500521</v>
      </c>
      <c r="B455" s="10" t="s">
        <v>106</v>
      </c>
      <c r="C455" s="10" t="s">
        <v>107</v>
      </c>
      <c r="D455" s="10" t="s">
        <v>59</v>
      </c>
      <c r="E455" s="11" t="s">
        <v>13</v>
      </c>
      <c r="F455" s="10">
        <v>3331</v>
      </c>
      <c r="G455" s="12" t="str">
        <f t="shared" si="55"/>
        <v>Servicios de consultoría administrativa</v>
      </c>
      <c r="H455" s="27">
        <v>20000</v>
      </c>
    </row>
    <row r="456" spans="1:8" x14ac:dyDescent="0.25">
      <c r="A456" s="10">
        <v>1500521</v>
      </c>
      <c r="B456" s="10" t="s">
        <v>106</v>
      </c>
      <c r="C456" s="10" t="s">
        <v>107</v>
      </c>
      <c r="D456" s="10" t="s">
        <v>59</v>
      </c>
      <c r="E456" s="11" t="s">
        <v>13</v>
      </c>
      <c r="F456" s="10">
        <v>3361</v>
      </c>
      <c r="G456" s="12" t="str">
        <f t="shared" si="55"/>
        <v>Impresiones doc ofic p prestación de Serv pub</v>
      </c>
      <c r="H456" s="27">
        <v>3000</v>
      </c>
    </row>
    <row r="457" spans="1:8" x14ac:dyDescent="0.25">
      <c r="A457" s="10">
        <v>1500521</v>
      </c>
      <c r="B457" s="10" t="s">
        <v>106</v>
      </c>
      <c r="C457" s="10" t="s">
        <v>107</v>
      </c>
      <c r="D457" s="10" t="s">
        <v>59</v>
      </c>
      <c r="E457" s="11" t="s">
        <v>13</v>
      </c>
      <c r="F457" s="10">
        <v>3751</v>
      </c>
      <c r="G457" s="12" t="str">
        <f t="shared" si="55"/>
        <v>Viáticos nac p Serv pub Desemp funciones ofic</v>
      </c>
      <c r="H457" s="27">
        <v>12000</v>
      </c>
    </row>
    <row r="458" spans="1:8" x14ac:dyDescent="0.25">
      <c r="E458" s="29"/>
      <c r="G458" s="30"/>
      <c r="H458" s="31"/>
    </row>
    <row r="459" spans="1:8" x14ac:dyDescent="0.25">
      <c r="A459" s="5"/>
      <c r="B459" s="5"/>
      <c r="C459" s="5"/>
      <c r="D459" s="5"/>
      <c r="E459" s="7"/>
      <c r="F459" s="8"/>
      <c r="G459" s="9" t="s">
        <v>108</v>
      </c>
      <c r="H459" s="22">
        <f t="shared" ref="H459" si="56">SUBTOTAL(9,H460:H465)</f>
        <v>799396</v>
      </c>
    </row>
    <row r="460" spans="1:8" x14ac:dyDescent="0.25">
      <c r="A460" s="10">
        <v>1500521</v>
      </c>
      <c r="B460" s="10" t="s">
        <v>109</v>
      </c>
      <c r="C460" s="10" t="s">
        <v>110</v>
      </c>
      <c r="D460" s="10" t="s">
        <v>111</v>
      </c>
      <c r="E460" s="11" t="s">
        <v>13</v>
      </c>
      <c r="F460" s="10">
        <v>1131</v>
      </c>
      <c r="G460" s="12" t="str">
        <f t="shared" ref="G460:G465" si="57">VLOOKUP(F460,dCOG,3,FALSE)</f>
        <v>Sueldos Base</v>
      </c>
      <c r="H460" s="32">
        <v>606804</v>
      </c>
    </row>
    <row r="461" spans="1:8" x14ac:dyDescent="0.25">
      <c r="A461" s="10">
        <v>1500521</v>
      </c>
      <c r="B461" s="10" t="s">
        <v>109</v>
      </c>
      <c r="C461" s="10" t="s">
        <v>110</v>
      </c>
      <c r="D461" s="10" t="s">
        <v>111</v>
      </c>
      <c r="E461" s="11" t="s">
        <v>13</v>
      </c>
      <c r="F461" s="10">
        <v>1321</v>
      </c>
      <c r="G461" s="12" t="str">
        <f t="shared" si="57"/>
        <v>Prima Vacacional</v>
      </c>
      <c r="H461" s="32">
        <v>11313</v>
      </c>
    </row>
    <row r="462" spans="1:8" x14ac:dyDescent="0.25">
      <c r="A462" s="10">
        <v>1500521</v>
      </c>
      <c r="B462" s="10" t="s">
        <v>109</v>
      </c>
      <c r="C462" s="10" t="s">
        <v>110</v>
      </c>
      <c r="D462" s="10" t="s">
        <v>111</v>
      </c>
      <c r="E462" s="11" t="s">
        <v>13</v>
      </c>
      <c r="F462" s="10">
        <v>1323</v>
      </c>
      <c r="G462" s="12" t="str">
        <f t="shared" si="57"/>
        <v>Gratificación de fin de año</v>
      </c>
      <c r="H462" s="32">
        <v>94279</v>
      </c>
    </row>
    <row r="463" spans="1:8" x14ac:dyDescent="0.25">
      <c r="A463" s="10">
        <v>1500521</v>
      </c>
      <c r="B463" s="10" t="s">
        <v>109</v>
      </c>
      <c r="C463" s="10" t="s">
        <v>110</v>
      </c>
      <c r="D463" s="10" t="s">
        <v>111</v>
      </c>
      <c r="E463" s="11" t="s">
        <v>13</v>
      </c>
      <c r="F463" s="10">
        <v>1593</v>
      </c>
      <c r="G463" s="12" t="str">
        <f t="shared" si="57"/>
        <v>Despensa</v>
      </c>
      <c r="H463" s="32">
        <v>72000</v>
      </c>
    </row>
    <row r="464" spans="1:8" x14ac:dyDescent="0.25">
      <c r="A464" s="10">
        <v>1500521</v>
      </c>
      <c r="B464" s="10" t="s">
        <v>109</v>
      </c>
      <c r="C464" s="10" t="s">
        <v>110</v>
      </c>
      <c r="D464" s="10" t="s">
        <v>111</v>
      </c>
      <c r="E464" s="11" t="s">
        <v>13</v>
      </c>
      <c r="F464" s="10">
        <v>3181</v>
      </c>
      <c r="G464" s="12" t="str">
        <f t="shared" si="57"/>
        <v>Servicio postal</v>
      </c>
      <c r="H464" s="27">
        <v>6000</v>
      </c>
    </row>
    <row r="465" spans="1:8" x14ac:dyDescent="0.25">
      <c r="A465" s="10">
        <v>1500521</v>
      </c>
      <c r="B465" s="10" t="s">
        <v>109</v>
      </c>
      <c r="C465" s="10" t="s">
        <v>110</v>
      </c>
      <c r="D465" s="10" t="s">
        <v>111</v>
      </c>
      <c r="E465" s="11" t="s">
        <v>13</v>
      </c>
      <c r="F465" s="10">
        <v>3751</v>
      </c>
      <c r="G465" s="12" t="str">
        <f t="shared" si="57"/>
        <v>Viáticos nac p Serv pub Desemp funciones ofic</v>
      </c>
      <c r="H465" s="27">
        <v>9000</v>
      </c>
    </row>
    <row r="466" spans="1:8" x14ac:dyDescent="0.25">
      <c r="E466" s="29"/>
      <c r="G466" s="30"/>
      <c r="H466" s="31"/>
    </row>
    <row r="467" spans="1:8" x14ac:dyDescent="0.25">
      <c r="A467" s="5"/>
      <c r="B467" s="5"/>
      <c r="C467" s="5"/>
      <c r="D467" s="5"/>
      <c r="E467" s="7"/>
      <c r="F467" s="8"/>
      <c r="G467" s="9" t="s">
        <v>112</v>
      </c>
      <c r="H467" s="22">
        <f>SUBTOTAL(9,H468:H531)</f>
        <v>122875652</v>
      </c>
    </row>
    <row r="468" spans="1:8" x14ac:dyDescent="0.25">
      <c r="A468" s="10">
        <v>1500521</v>
      </c>
      <c r="B468" s="10" t="s">
        <v>113</v>
      </c>
      <c r="C468" s="10" t="s">
        <v>114</v>
      </c>
      <c r="D468" s="10" t="s">
        <v>111</v>
      </c>
      <c r="E468" s="11" t="s">
        <v>13</v>
      </c>
      <c r="F468" s="10">
        <v>1131</v>
      </c>
      <c r="G468" s="12" t="str">
        <f t="shared" ref="G468:G499" si="58">VLOOKUP(F468,dCOG,3,FALSE)</f>
        <v>Sueldos Base</v>
      </c>
      <c r="H468" s="32">
        <v>796200</v>
      </c>
    </row>
    <row r="469" spans="1:8" x14ac:dyDescent="0.25">
      <c r="A469" s="10">
        <v>1500521</v>
      </c>
      <c r="B469" s="10" t="s">
        <v>113</v>
      </c>
      <c r="C469" s="10" t="s">
        <v>114</v>
      </c>
      <c r="D469" s="10" t="s">
        <v>111</v>
      </c>
      <c r="E469" s="11" t="s">
        <v>13</v>
      </c>
      <c r="F469" s="10">
        <v>1321</v>
      </c>
      <c r="G469" s="12" t="str">
        <f t="shared" si="58"/>
        <v>Prima Vacacional</v>
      </c>
      <c r="H469" s="32">
        <v>15370</v>
      </c>
    </row>
    <row r="470" spans="1:8" x14ac:dyDescent="0.25">
      <c r="A470" s="10">
        <v>1500521</v>
      </c>
      <c r="B470" s="10" t="s">
        <v>113</v>
      </c>
      <c r="C470" s="10" t="s">
        <v>114</v>
      </c>
      <c r="D470" s="10" t="s">
        <v>111</v>
      </c>
      <c r="E470" s="11" t="s">
        <v>13</v>
      </c>
      <c r="F470" s="10">
        <v>1323</v>
      </c>
      <c r="G470" s="12" t="str">
        <f t="shared" si="58"/>
        <v>Gratificación de fin de año</v>
      </c>
      <c r="H470" s="32">
        <v>128082</v>
      </c>
    </row>
    <row r="471" spans="1:8" x14ac:dyDescent="0.25">
      <c r="A471" s="10">
        <v>1500521</v>
      </c>
      <c r="B471" s="10" t="s">
        <v>113</v>
      </c>
      <c r="C471" s="10" t="s">
        <v>114</v>
      </c>
      <c r="D471" s="10" t="s">
        <v>111</v>
      </c>
      <c r="E471" s="11" t="s">
        <v>13</v>
      </c>
      <c r="F471" s="10">
        <v>1593</v>
      </c>
      <c r="G471" s="12" t="str">
        <f t="shared" si="58"/>
        <v>Despensa</v>
      </c>
      <c r="H471" s="32">
        <v>126000</v>
      </c>
    </row>
    <row r="472" spans="1:8" x14ac:dyDescent="0.25">
      <c r="A472" s="10">
        <v>1500521</v>
      </c>
      <c r="B472" s="10" t="s">
        <v>113</v>
      </c>
      <c r="C472" s="10" t="s">
        <v>114</v>
      </c>
      <c r="D472" s="10" t="s">
        <v>111</v>
      </c>
      <c r="E472" s="11" t="s">
        <v>13</v>
      </c>
      <c r="F472" s="10">
        <v>2111</v>
      </c>
      <c r="G472" s="12" t="str">
        <f t="shared" si="58"/>
        <v>Materiales y útiles de oficina</v>
      </c>
      <c r="H472" s="27">
        <v>90000</v>
      </c>
    </row>
    <row r="473" spans="1:8" x14ac:dyDescent="0.25">
      <c r="A473" s="10">
        <v>1500521</v>
      </c>
      <c r="B473" s="10" t="s">
        <v>113</v>
      </c>
      <c r="C473" s="10" t="s">
        <v>114</v>
      </c>
      <c r="D473" s="10" t="s">
        <v>111</v>
      </c>
      <c r="E473" s="11" t="s">
        <v>13</v>
      </c>
      <c r="F473" s="10">
        <v>2141</v>
      </c>
      <c r="G473" s="12" t="str">
        <f t="shared" si="58"/>
        <v>Mat y útiles de tecnologías de la Info y Com</v>
      </c>
      <c r="H473" s="27">
        <v>120000</v>
      </c>
    </row>
    <row r="474" spans="1:8" x14ac:dyDescent="0.25">
      <c r="A474" s="10">
        <v>1500521</v>
      </c>
      <c r="B474" s="10" t="s">
        <v>113</v>
      </c>
      <c r="C474" s="10" t="s">
        <v>114</v>
      </c>
      <c r="D474" s="10" t="s">
        <v>111</v>
      </c>
      <c r="E474" s="11" t="s">
        <v>13</v>
      </c>
      <c r="F474" s="10">
        <v>2151</v>
      </c>
      <c r="G474" s="12" t="str">
        <f t="shared" si="58"/>
        <v>Material impreso e información digital</v>
      </c>
      <c r="H474" s="27">
        <v>21000</v>
      </c>
    </row>
    <row r="475" spans="1:8" x14ac:dyDescent="0.25">
      <c r="A475" s="10">
        <v>1500521</v>
      </c>
      <c r="B475" s="10" t="s">
        <v>113</v>
      </c>
      <c r="C475" s="10" t="s">
        <v>114</v>
      </c>
      <c r="D475" s="10" t="s">
        <v>111</v>
      </c>
      <c r="E475" s="11" t="s">
        <v>13</v>
      </c>
      <c r="F475" s="10">
        <v>2161</v>
      </c>
      <c r="G475" s="12" t="str">
        <f t="shared" si="58"/>
        <v>Material de limpieza</v>
      </c>
      <c r="H475" s="27">
        <v>30000</v>
      </c>
    </row>
    <row r="476" spans="1:8" x14ac:dyDescent="0.25">
      <c r="A476" s="10">
        <v>1500521</v>
      </c>
      <c r="B476" s="10" t="s">
        <v>113</v>
      </c>
      <c r="C476" s="10" t="s">
        <v>114</v>
      </c>
      <c r="D476" s="10" t="s">
        <v>111</v>
      </c>
      <c r="E476" s="11" t="s">
        <v>13</v>
      </c>
      <c r="F476" s="10">
        <v>2212</v>
      </c>
      <c r="G476" s="12" t="str">
        <f t="shared" si="58"/>
        <v>Prod Alim p pers en instalac de depend y ent</v>
      </c>
      <c r="H476" s="27">
        <v>6000</v>
      </c>
    </row>
    <row r="477" spans="1:8" x14ac:dyDescent="0.25">
      <c r="A477" s="10">
        <v>1500521</v>
      </c>
      <c r="B477" s="10" t="s">
        <v>113</v>
      </c>
      <c r="C477" s="10" t="s">
        <v>114</v>
      </c>
      <c r="D477" s="10" t="s">
        <v>111</v>
      </c>
      <c r="E477" s="11" t="s">
        <v>13</v>
      </c>
      <c r="F477" s="10">
        <v>2411</v>
      </c>
      <c r="G477" s="12" t="str">
        <f t="shared" si="58"/>
        <v>Materiales de construcción minerales no metálicos</v>
      </c>
      <c r="H477" s="27">
        <v>6000</v>
      </c>
    </row>
    <row r="478" spans="1:8" x14ac:dyDescent="0.25">
      <c r="A478" s="10">
        <v>1500521</v>
      </c>
      <c r="B478" s="10" t="s">
        <v>113</v>
      </c>
      <c r="C478" s="10" t="s">
        <v>114</v>
      </c>
      <c r="D478" s="10" t="s">
        <v>111</v>
      </c>
      <c r="E478" s="11" t="s">
        <v>13</v>
      </c>
      <c r="F478" s="10">
        <v>2421</v>
      </c>
      <c r="G478" s="12" t="str">
        <f t="shared" si="58"/>
        <v>Materiales de construcción de concreto</v>
      </c>
      <c r="H478" s="27">
        <v>15000</v>
      </c>
    </row>
    <row r="479" spans="1:8" x14ac:dyDescent="0.25">
      <c r="A479" s="10">
        <v>1500521</v>
      </c>
      <c r="B479" s="10" t="s">
        <v>113</v>
      </c>
      <c r="C479" s="10" t="s">
        <v>114</v>
      </c>
      <c r="D479" s="10" t="s">
        <v>111</v>
      </c>
      <c r="E479" s="11" t="s">
        <v>13</v>
      </c>
      <c r="F479" s="10">
        <v>2431</v>
      </c>
      <c r="G479" s="12" t="str">
        <f t="shared" si="58"/>
        <v>Materiales de construcción de cal y yeso</v>
      </c>
      <c r="H479" s="27">
        <v>6000</v>
      </c>
    </row>
    <row r="480" spans="1:8" x14ac:dyDescent="0.25">
      <c r="A480" s="10">
        <v>1500521</v>
      </c>
      <c r="B480" s="10" t="s">
        <v>113</v>
      </c>
      <c r="C480" s="10" t="s">
        <v>114</v>
      </c>
      <c r="D480" s="10" t="s">
        <v>111</v>
      </c>
      <c r="E480" s="11" t="s">
        <v>13</v>
      </c>
      <c r="F480" s="10">
        <v>2441</v>
      </c>
      <c r="G480" s="12" t="str">
        <f t="shared" si="58"/>
        <v>Materiales de construcción de madera</v>
      </c>
      <c r="H480" s="27">
        <v>6000</v>
      </c>
    </row>
    <row r="481" spans="1:8" x14ac:dyDescent="0.25">
      <c r="A481" s="10">
        <v>1500521</v>
      </c>
      <c r="B481" s="10" t="s">
        <v>113</v>
      </c>
      <c r="C481" s="10" t="s">
        <v>114</v>
      </c>
      <c r="D481" s="10" t="s">
        <v>111</v>
      </c>
      <c r="E481" s="11" t="s">
        <v>13</v>
      </c>
      <c r="F481" s="10">
        <v>2451</v>
      </c>
      <c r="G481" s="12" t="str">
        <f t="shared" si="58"/>
        <v>Materiales de construcción de vidrio</v>
      </c>
      <c r="H481" s="27">
        <v>6000</v>
      </c>
    </row>
    <row r="482" spans="1:8" x14ac:dyDescent="0.25">
      <c r="A482" s="10">
        <v>1500521</v>
      </c>
      <c r="B482" s="10" t="s">
        <v>113</v>
      </c>
      <c r="C482" s="10" t="s">
        <v>114</v>
      </c>
      <c r="D482" s="10" t="s">
        <v>111</v>
      </c>
      <c r="E482" s="11" t="s">
        <v>13</v>
      </c>
      <c r="F482" s="10">
        <v>2461</v>
      </c>
      <c r="G482" s="12" t="str">
        <f t="shared" si="58"/>
        <v>Material eléctrico y electrónico</v>
      </c>
      <c r="H482" s="27">
        <v>15000</v>
      </c>
    </row>
    <row r="483" spans="1:8" x14ac:dyDescent="0.25">
      <c r="A483" s="10">
        <v>1500521</v>
      </c>
      <c r="B483" s="10" t="s">
        <v>113</v>
      </c>
      <c r="C483" s="10" t="s">
        <v>114</v>
      </c>
      <c r="D483" s="10" t="s">
        <v>111</v>
      </c>
      <c r="E483" s="11" t="s">
        <v>13</v>
      </c>
      <c r="F483" s="10">
        <v>2471</v>
      </c>
      <c r="G483" s="12" t="str">
        <f t="shared" si="58"/>
        <v>Estructuras y manufacturas</v>
      </c>
      <c r="H483" s="27">
        <v>12000</v>
      </c>
    </row>
    <row r="484" spans="1:8" x14ac:dyDescent="0.25">
      <c r="A484" s="10">
        <v>1500521</v>
      </c>
      <c r="B484" s="10" t="s">
        <v>113</v>
      </c>
      <c r="C484" s="10" t="s">
        <v>114</v>
      </c>
      <c r="D484" s="10" t="s">
        <v>111</v>
      </c>
      <c r="E484" s="11" t="s">
        <v>13</v>
      </c>
      <c r="F484" s="10">
        <v>2481</v>
      </c>
      <c r="G484" s="12" t="str">
        <f t="shared" si="58"/>
        <v>Materiales complementarios</v>
      </c>
      <c r="H484" s="27">
        <v>15000</v>
      </c>
    </row>
    <row r="485" spans="1:8" x14ac:dyDescent="0.25">
      <c r="A485" s="10">
        <v>1500521</v>
      </c>
      <c r="B485" s="10" t="s">
        <v>113</v>
      </c>
      <c r="C485" s="10" t="s">
        <v>114</v>
      </c>
      <c r="D485" s="10" t="s">
        <v>111</v>
      </c>
      <c r="E485" s="11" t="s">
        <v>13</v>
      </c>
      <c r="F485" s="10">
        <v>2491</v>
      </c>
      <c r="G485" s="12" t="str">
        <f t="shared" si="58"/>
        <v>Materiales diversos</v>
      </c>
      <c r="H485" s="27">
        <v>12000</v>
      </c>
    </row>
    <row r="486" spans="1:8" x14ac:dyDescent="0.25">
      <c r="A486" s="10">
        <v>1500521</v>
      </c>
      <c r="B486" s="10" t="s">
        <v>113</v>
      </c>
      <c r="C486" s="10" t="s">
        <v>114</v>
      </c>
      <c r="D486" s="10" t="s">
        <v>111</v>
      </c>
      <c r="E486" s="11" t="s">
        <v>13</v>
      </c>
      <c r="F486" s="10">
        <v>2531</v>
      </c>
      <c r="G486" s="12" t="str">
        <f t="shared" si="58"/>
        <v>Medicinas y productos farmacéuticos</v>
      </c>
      <c r="H486" s="27">
        <v>3000</v>
      </c>
    </row>
    <row r="487" spans="1:8" x14ac:dyDescent="0.25">
      <c r="A487" s="10">
        <v>1500521</v>
      </c>
      <c r="B487" s="10" t="s">
        <v>113</v>
      </c>
      <c r="C487" s="10" t="s">
        <v>114</v>
      </c>
      <c r="D487" s="10" t="s">
        <v>111</v>
      </c>
      <c r="E487" s="11" t="s">
        <v>13</v>
      </c>
      <c r="F487" s="10">
        <v>2561</v>
      </c>
      <c r="G487" s="12" t="str">
        <f t="shared" si="58"/>
        <v>Fibras sintéticas hules plásticos y derivados</v>
      </c>
      <c r="H487" s="27">
        <v>6000</v>
      </c>
    </row>
    <row r="488" spans="1:8" x14ac:dyDescent="0.25">
      <c r="A488" s="10">
        <v>1500521</v>
      </c>
      <c r="B488" s="10" t="s">
        <v>113</v>
      </c>
      <c r="C488" s="10" t="s">
        <v>114</v>
      </c>
      <c r="D488" s="10" t="s">
        <v>111</v>
      </c>
      <c r="E488" s="11" t="s">
        <v>13</v>
      </c>
      <c r="F488" s="10">
        <v>2612</v>
      </c>
      <c r="G488" s="12" t="str">
        <f t="shared" si="58"/>
        <v>Combus Lub y aditivos vehículos Serv Pub</v>
      </c>
      <c r="H488" s="27">
        <v>10000</v>
      </c>
    </row>
    <row r="489" spans="1:8" x14ac:dyDescent="0.25">
      <c r="A489" s="10">
        <v>1500521</v>
      </c>
      <c r="B489" s="10" t="s">
        <v>113</v>
      </c>
      <c r="C489" s="10" t="s">
        <v>114</v>
      </c>
      <c r="D489" s="10" t="s">
        <v>111</v>
      </c>
      <c r="E489" s="11" t="s">
        <v>13</v>
      </c>
      <c r="F489" s="10">
        <v>2911</v>
      </c>
      <c r="G489" s="12" t="str">
        <f t="shared" si="58"/>
        <v>Herramientas menores</v>
      </c>
      <c r="H489" s="27">
        <v>15000</v>
      </c>
    </row>
    <row r="490" spans="1:8" x14ac:dyDescent="0.25">
      <c r="A490" s="10">
        <v>1500521</v>
      </c>
      <c r="B490" s="10" t="s">
        <v>113</v>
      </c>
      <c r="C490" s="10" t="s">
        <v>114</v>
      </c>
      <c r="D490" s="10" t="s">
        <v>111</v>
      </c>
      <c r="E490" s="11" t="s">
        <v>13</v>
      </c>
      <c r="F490" s="10">
        <v>2921</v>
      </c>
      <c r="G490" s="12" t="str">
        <f t="shared" si="58"/>
        <v>Refacciones y accesorios menores de edificios</v>
      </c>
      <c r="H490" s="27">
        <v>3000</v>
      </c>
    </row>
    <row r="491" spans="1:8" x14ac:dyDescent="0.25">
      <c r="A491" s="10">
        <v>1500521</v>
      </c>
      <c r="B491" s="10" t="s">
        <v>113</v>
      </c>
      <c r="C491" s="10" t="s">
        <v>114</v>
      </c>
      <c r="D491" s="10" t="s">
        <v>111</v>
      </c>
      <c r="E491" s="11" t="s">
        <v>13</v>
      </c>
      <c r="F491" s="10">
        <v>2931</v>
      </c>
      <c r="G491" s="12" t="str">
        <f t="shared" si="58"/>
        <v>Refacciones y accesorios menores de mobiliario</v>
      </c>
      <c r="H491" s="27">
        <v>3000</v>
      </c>
    </row>
    <row r="492" spans="1:8" x14ac:dyDescent="0.25">
      <c r="A492" s="10">
        <v>1500521</v>
      </c>
      <c r="B492" s="10" t="s">
        <v>113</v>
      </c>
      <c r="C492" s="10" t="s">
        <v>114</v>
      </c>
      <c r="D492" s="10" t="s">
        <v>111</v>
      </c>
      <c r="E492" s="11" t="s">
        <v>13</v>
      </c>
      <c r="F492" s="10">
        <v>3111</v>
      </c>
      <c r="G492" s="12" t="str">
        <f t="shared" si="58"/>
        <v>Servicio de energía eléctrica</v>
      </c>
      <c r="H492" s="27">
        <v>60000</v>
      </c>
    </row>
    <row r="493" spans="1:8" x14ac:dyDescent="0.25">
      <c r="A493" s="10">
        <v>1500521</v>
      </c>
      <c r="B493" s="10" t="s">
        <v>113</v>
      </c>
      <c r="C493" s="10" t="s">
        <v>114</v>
      </c>
      <c r="D493" s="10" t="s">
        <v>111</v>
      </c>
      <c r="E493" s="11" t="s">
        <v>13</v>
      </c>
      <c r="F493" s="10">
        <v>3171</v>
      </c>
      <c r="G493" s="12" t="str">
        <f t="shared" si="58"/>
        <v>Servicios de acceso de internet</v>
      </c>
      <c r="H493" s="27">
        <v>12000</v>
      </c>
    </row>
    <row r="494" spans="1:8" x14ac:dyDescent="0.25">
      <c r="A494" s="10">
        <v>1500521</v>
      </c>
      <c r="B494" s="10" t="s">
        <v>113</v>
      </c>
      <c r="C494" s="10" t="s">
        <v>114</v>
      </c>
      <c r="D494" s="10" t="s">
        <v>111</v>
      </c>
      <c r="E494" s="11" t="s">
        <v>13</v>
      </c>
      <c r="F494" s="10">
        <v>3271</v>
      </c>
      <c r="G494" s="12" t="str">
        <f t="shared" ref="G494" si="59">VLOOKUP(F494,dCOG,3,FALSE)</f>
        <v>Arrendamiento de activos intangibles</v>
      </c>
      <c r="H494" s="27">
        <v>15000</v>
      </c>
    </row>
    <row r="495" spans="1:8" x14ac:dyDescent="0.25">
      <c r="A495" s="10">
        <v>1500521</v>
      </c>
      <c r="B495" s="10" t="s">
        <v>113</v>
      </c>
      <c r="C495" s="10" t="s">
        <v>114</v>
      </c>
      <c r="D495" s="10" t="s">
        <v>111</v>
      </c>
      <c r="E495" s="11" t="s">
        <v>13</v>
      </c>
      <c r="F495" s="10">
        <v>3341</v>
      </c>
      <c r="G495" s="12" t="str">
        <f t="shared" si="58"/>
        <v>Servicios de capacitación</v>
      </c>
      <c r="H495" s="27">
        <v>21000</v>
      </c>
    </row>
    <row r="496" spans="1:8" x14ac:dyDescent="0.25">
      <c r="A496" s="10">
        <v>1500521</v>
      </c>
      <c r="B496" s="10" t="s">
        <v>113</v>
      </c>
      <c r="C496" s="10" t="s">
        <v>114</v>
      </c>
      <c r="D496" s="10" t="s">
        <v>111</v>
      </c>
      <c r="E496" s="11" t="s">
        <v>13</v>
      </c>
      <c r="F496" s="10">
        <v>3361</v>
      </c>
      <c r="G496" s="12" t="str">
        <f t="shared" si="58"/>
        <v>Impresiones doc ofic p prestación de Serv pub</v>
      </c>
      <c r="H496" s="27">
        <v>12000</v>
      </c>
    </row>
    <row r="497" spans="1:8" x14ac:dyDescent="0.25">
      <c r="A497" s="10">
        <v>1500521</v>
      </c>
      <c r="B497" s="10" t="s">
        <v>113</v>
      </c>
      <c r="C497" s="10" t="s">
        <v>114</v>
      </c>
      <c r="D497" s="10" t="s">
        <v>111</v>
      </c>
      <c r="E497" s="11" t="s">
        <v>13</v>
      </c>
      <c r="F497" s="10">
        <v>3521</v>
      </c>
      <c r="G497" s="12" t="str">
        <f t="shared" si="58"/>
        <v>Instal Rep y mantto  de Mobil y Eq de admon</v>
      </c>
      <c r="H497" s="27">
        <v>18000</v>
      </c>
    </row>
    <row r="498" spans="1:8" x14ac:dyDescent="0.25">
      <c r="A498" s="10">
        <v>1500521</v>
      </c>
      <c r="B498" s="10" t="s">
        <v>113</v>
      </c>
      <c r="C498" s="10" t="s">
        <v>114</v>
      </c>
      <c r="D498" s="10" t="s">
        <v>111</v>
      </c>
      <c r="E498" s="11" t="s">
        <v>13</v>
      </c>
      <c r="F498" s="10">
        <v>3591</v>
      </c>
      <c r="G498" s="12" t="str">
        <f t="shared" ref="G498" si="60">VLOOKUP(F498,dCOG,3,FALSE)</f>
        <v>Servicios de jardinería y fumigación</v>
      </c>
      <c r="H498" s="27">
        <v>30000</v>
      </c>
    </row>
    <row r="499" spans="1:8" x14ac:dyDescent="0.25">
      <c r="A499" s="10">
        <v>1500521</v>
      </c>
      <c r="B499" s="10" t="s">
        <v>113</v>
      </c>
      <c r="C499" s="10" t="s">
        <v>114</v>
      </c>
      <c r="D499" s="10" t="s">
        <v>111</v>
      </c>
      <c r="E499" s="11" t="s">
        <v>13</v>
      </c>
      <c r="F499" s="10">
        <v>3531</v>
      </c>
      <c r="G499" s="12" t="str">
        <f t="shared" si="58"/>
        <v>Instal Rep y mantto de bienes informáticos</v>
      </c>
      <c r="H499" s="27">
        <v>3000</v>
      </c>
    </row>
    <row r="500" spans="1:8" x14ac:dyDescent="0.25">
      <c r="A500" s="10">
        <v>1500521</v>
      </c>
      <c r="B500" s="10" t="s">
        <v>113</v>
      </c>
      <c r="C500" s="10" t="s">
        <v>114</v>
      </c>
      <c r="D500" s="10" t="s">
        <v>111</v>
      </c>
      <c r="E500" s="11" t="s">
        <v>13</v>
      </c>
      <c r="F500" s="10">
        <v>3751</v>
      </c>
      <c r="G500" s="12" t="str">
        <f t="shared" ref="G500:G506" si="61">VLOOKUP(F500,dCOG,3,FALSE)</f>
        <v>Viáticos nac p Serv pub Desemp funciones ofic</v>
      </c>
      <c r="H500" s="27">
        <v>9000</v>
      </c>
    </row>
    <row r="501" spans="1:8" x14ac:dyDescent="0.25">
      <c r="A501" s="10">
        <v>1500521</v>
      </c>
      <c r="B501" s="10" t="s">
        <v>113</v>
      </c>
      <c r="C501" s="10" t="s">
        <v>114</v>
      </c>
      <c r="D501" s="10" t="s">
        <v>111</v>
      </c>
      <c r="E501" s="11" t="s">
        <v>13</v>
      </c>
      <c r="F501" s="10">
        <v>3791</v>
      </c>
      <c r="G501" s="12" t="str">
        <f t="shared" si="61"/>
        <v>Otros servicios de traslado y hospedaje</v>
      </c>
      <c r="H501" s="27">
        <v>6000</v>
      </c>
    </row>
    <row r="502" spans="1:8" x14ac:dyDescent="0.25">
      <c r="A502" s="10">
        <v>1500521</v>
      </c>
      <c r="B502" s="10" t="s">
        <v>113</v>
      </c>
      <c r="C502" s="10" t="s">
        <v>114</v>
      </c>
      <c r="D502" s="10" t="s">
        <v>111</v>
      </c>
      <c r="E502" s="11" t="s">
        <v>13</v>
      </c>
      <c r="F502" s="10">
        <v>3921</v>
      </c>
      <c r="G502" s="12" t="str">
        <f t="shared" si="61"/>
        <v>Otros impuestos y derechos</v>
      </c>
      <c r="H502" s="27">
        <v>6000</v>
      </c>
    </row>
    <row r="503" spans="1:8" x14ac:dyDescent="0.25">
      <c r="A503" s="10">
        <v>1500521</v>
      </c>
      <c r="B503" s="10" t="s">
        <v>113</v>
      </c>
      <c r="C503" s="10" t="s">
        <v>114</v>
      </c>
      <c r="D503" s="10" t="s">
        <v>111</v>
      </c>
      <c r="E503" s="11" t="s">
        <v>18</v>
      </c>
      <c r="F503" s="10">
        <v>5111</v>
      </c>
      <c r="G503" s="12" t="str">
        <f t="shared" si="61"/>
        <v>Muebles de oficina y estantería</v>
      </c>
      <c r="H503" s="27">
        <v>1500</v>
      </c>
    </row>
    <row r="504" spans="1:8" x14ac:dyDescent="0.25">
      <c r="A504" s="10">
        <v>1500521</v>
      </c>
      <c r="B504" s="10" t="s">
        <v>113</v>
      </c>
      <c r="C504" s="10" t="s">
        <v>114</v>
      </c>
      <c r="D504" s="10" t="s">
        <v>111</v>
      </c>
      <c r="E504" s="11" t="s">
        <v>18</v>
      </c>
      <c r="F504" s="10">
        <v>5151</v>
      </c>
      <c r="G504" s="12" t="str">
        <f t="shared" si="61"/>
        <v>Computadoras y equipo periférico</v>
      </c>
      <c r="H504" s="27">
        <v>15000</v>
      </c>
    </row>
    <row r="505" spans="1:8" x14ac:dyDescent="0.25">
      <c r="A505" s="10">
        <v>1500521</v>
      </c>
      <c r="B505" s="10" t="s">
        <v>113</v>
      </c>
      <c r="C505" s="10" t="s">
        <v>114</v>
      </c>
      <c r="D505" s="10" t="s">
        <v>111</v>
      </c>
      <c r="E505" s="11" t="s">
        <v>18</v>
      </c>
      <c r="F505" s="10">
        <v>5211</v>
      </c>
      <c r="G505" s="12" t="str">
        <f t="shared" si="61"/>
        <v>Equipo de audio y de video</v>
      </c>
      <c r="H505" s="27">
        <v>1500</v>
      </c>
    </row>
    <row r="506" spans="1:8" x14ac:dyDescent="0.25">
      <c r="A506" s="10">
        <v>1500521</v>
      </c>
      <c r="B506" s="10" t="s">
        <v>113</v>
      </c>
      <c r="C506" s="10" t="s">
        <v>115</v>
      </c>
      <c r="D506" s="10" t="s">
        <v>111</v>
      </c>
      <c r="E506" s="11" t="s">
        <v>18</v>
      </c>
      <c r="F506" s="10">
        <v>6141</v>
      </c>
      <c r="G506" s="12" t="str">
        <f t="shared" si="61"/>
        <v>División de terrenos y Constr de obras de urbaniz</v>
      </c>
      <c r="H506" s="34">
        <v>4000000</v>
      </c>
    </row>
    <row r="507" spans="1:8" x14ac:dyDescent="0.25">
      <c r="A507" s="10">
        <v>2510121</v>
      </c>
      <c r="B507" s="10" t="s">
        <v>113</v>
      </c>
      <c r="C507" s="10" t="s">
        <v>116</v>
      </c>
      <c r="D507" s="10" t="s">
        <v>111</v>
      </c>
      <c r="E507" s="10" t="s">
        <v>18</v>
      </c>
      <c r="F507" s="10">
        <v>6141</v>
      </c>
      <c r="G507" s="12" t="str">
        <f t="shared" ref="G507" si="62">VLOOKUP(F507,dCOG,3,FALSE)</f>
        <v>División de terrenos y Constr de obras de urbaniz</v>
      </c>
      <c r="H507" s="27">
        <v>81140000</v>
      </c>
    </row>
    <row r="508" spans="1:8" x14ac:dyDescent="0.25">
      <c r="A508" s="10">
        <v>2520121</v>
      </c>
      <c r="B508" s="10" t="s">
        <v>113</v>
      </c>
      <c r="C508" s="10" t="s">
        <v>117</v>
      </c>
      <c r="D508" s="10" t="s">
        <v>111</v>
      </c>
      <c r="E508" s="10" t="s">
        <v>18</v>
      </c>
      <c r="F508" s="10">
        <v>6121</v>
      </c>
      <c r="G508" s="12" t="str">
        <f t="shared" ref="G508" si="63">VLOOKUP(F508,dCOG,3,FALSE)</f>
        <v>Edificación no habitacional</v>
      </c>
      <c r="H508" s="27">
        <v>10000000</v>
      </c>
    </row>
    <row r="509" spans="1:8" x14ac:dyDescent="0.25">
      <c r="A509" s="10">
        <v>2610121</v>
      </c>
      <c r="B509" s="10" t="s">
        <v>113</v>
      </c>
      <c r="C509" s="10" t="s">
        <v>117</v>
      </c>
      <c r="D509" s="10" t="s">
        <v>111</v>
      </c>
      <c r="E509" s="10" t="s">
        <v>18</v>
      </c>
      <c r="F509" s="10">
        <v>6121</v>
      </c>
      <c r="G509" s="12" t="str">
        <f t="shared" ref="G509" si="64">VLOOKUP(F509,dCOG,3,FALSE)</f>
        <v>Edificación no habitacional</v>
      </c>
      <c r="H509" s="27">
        <v>20000000</v>
      </c>
    </row>
    <row r="510" spans="1:8" x14ac:dyDescent="0.25">
      <c r="A510" s="10">
        <v>1500521</v>
      </c>
      <c r="B510" s="10" t="s">
        <v>113</v>
      </c>
      <c r="C510" s="10" t="s">
        <v>118</v>
      </c>
      <c r="D510" s="10" t="s">
        <v>119</v>
      </c>
      <c r="E510" s="10" t="s">
        <v>13</v>
      </c>
      <c r="F510" s="10">
        <v>1221</v>
      </c>
      <c r="G510" s="12" t="str">
        <f t="shared" ref="G510:G514" si="65">VLOOKUP(F510,dCOG,3,FALSE)</f>
        <v>Remuneraciones para eventuales</v>
      </c>
      <c r="H510" s="27">
        <v>80000</v>
      </c>
    </row>
    <row r="511" spans="1:8" x14ac:dyDescent="0.25">
      <c r="A511" s="10">
        <v>1500521</v>
      </c>
      <c r="B511" s="10" t="s">
        <v>113</v>
      </c>
      <c r="C511" s="10" t="s">
        <v>118</v>
      </c>
      <c r="D511" s="10" t="s">
        <v>119</v>
      </c>
      <c r="E511" s="10" t="s">
        <v>13</v>
      </c>
      <c r="F511" s="10">
        <v>2411</v>
      </c>
      <c r="G511" s="12" t="str">
        <f t="shared" si="65"/>
        <v>Materiales de construcción minerales no metálicos</v>
      </c>
      <c r="H511" s="27">
        <v>20000</v>
      </c>
    </row>
    <row r="512" spans="1:8" x14ac:dyDescent="0.25">
      <c r="A512" s="10">
        <v>1500521</v>
      </c>
      <c r="B512" s="10" t="s">
        <v>113</v>
      </c>
      <c r="C512" s="10" t="s">
        <v>118</v>
      </c>
      <c r="D512" s="10" t="s">
        <v>119</v>
      </c>
      <c r="E512" s="10" t="s">
        <v>13</v>
      </c>
      <c r="F512" s="10">
        <v>2421</v>
      </c>
      <c r="G512" s="12" t="str">
        <f t="shared" si="65"/>
        <v>Materiales de construcción de concreto</v>
      </c>
      <c r="H512" s="27">
        <v>15000</v>
      </c>
    </row>
    <row r="513" spans="1:8" x14ac:dyDescent="0.25">
      <c r="A513" s="10">
        <v>1500521</v>
      </c>
      <c r="B513" s="10" t="s">
        <v>113</v>
      </c>
      <c r="C513" s="10" t="s">
        <v>118</v>
      </c>
      <c r="D513" s="10" t="s">
        <v>119</v>
      </c>
      <c r="E513" s="10" t="s">
        <v>13</v>
      </c>
      <c r="F513" s="10">
        <v>2431</v>
      </c>
      <c r="G513" s="12" t="str">
        <f t="shared" si="65"/>
        <v>Materiales de construcción de cal y yeso</v>
      </c>
      <c r="H513" s="27">
        <v>20000</v>
      </c>
    </row>
    <row r="514" spans="1:8" x14ac:dyDescent="0.25">
      <c r="A514" s="10">
        <v>1500521</v>
      </c>
      <c r="B514" s="10" t="s">
        <v>113</v>
      </c>
      <c r="C514" s="10" t="s">
        <v>118</v>
      </c>
      <c r="D514" s="10" t="s">
        <v>119</v>
      </c>
      <c r="E514" s="10" t="s">
        <v>13</v>
      </c>
      <c r="F514" s="10">
        <v>2461</v>
      </c>
      <c r="G514" s="12" t="str">
        <f t="shared" si="65"/>
        <v>Material eléctrico y electrónico</v>
      </c>
      <c r="H514" s="27">
        <v>20000</v>
      </c>
    </row>
    <row r="515" spans="1:8" x14ac:dyDescent="0.25">
      <c r="A515" s="10">
        <v>1500521</v>
      </c>
      <c r="B515" s="10" t="s">
        <v>113</v>
      </c>
      <c r="C515" s="10" t="s">
        <v>118</v>
      </c>
      <c r="D515" s="10" t="s">
        <v>119</v>
      </c>
      <c r="E515" s="10" t="s">
        <v>13</v>
      </c>
      <c r="F515" s="10">
        <v>2471</v>
      </c>
      <c r="G515" s="12" t="str">
        <f t="shared" ref="G515:G521" si="66">VLOOKUP(F515,dCOG,3,FALSE)</f>
        <v>Estructuras y manufacturas</v>
      </c>
      <c r="H515" s="27">
        <v>50000</v>
      </c>
    </row>
    <row r="516" spans="1:8" x14ac:dyDescent="0.25">
      <c r="A516" s="10">
        <v>1500521</v>
      </c>
      <c r="B516" s="10" t="s">
        <v>113</v>
      </c>
      <c r="C516" s="10" t="s">
        <v>118</v>
      </c>
      <c r="D516" s="10" t="s">
        <v>119</v>
      </c>
      <c r="E516" s="10" t="s">
        <v>13</v>
      </c>
      <c r="F516" s="10">
        <v>2481</v>
      </c>
      <c r="G516" s="12" t="str">
        <f t="shared" si="66"/>
        <v>Materiales complementarios</v>
      </c>
      <c r="H516" s="27">
        <v>15000</v>
      </c>
    </row>
    <row r="517" spans="1:8" x14ac:dyDescent="0.25">
      <c r="A517" s="10">
        <v>1500521</v>
      </c>
      <c r="B517" s="10" t="s">
        <v>113</v>
      </c>
      <c r="C517" s="10" t="s">
        <v>118</v>
      </c>
      <c r="D517" s="10" t="s">
        <v>119</v>
      </c>
      <c r="E517" s="10" t="s">
        <v>13</v>
      </c>
      <c r="F517" s="10">
        <v>2491</v>
      </c>
      <c r="G517" s="12" t="str">
        <f t="shared" si="66"/>
        <v>Materiales diversos</v>
      </c>
      <c r="H517" s="27">
        <v>15000</v>
      </c>
    </row>
    <row r="518" spans="1:8" x14ac:dyDescent="0.25">
      <c r="A518" s="10">
        <v>1500521</v>
      </c>
      <c r="B518" s="10" t="s">
        <v>113</v>
      </c>
      <c r="C518" s="10" t="s">
        <v>118</v>
      </c>
      <c r="D518" s="10" t="s">
        <v>119</v>
      </c>
      <c r="E518" s="10" t="s">
        <v>13</v>
      </c>
      <c r="F518" s="10">
        <v>2561</v>
      </c>
      <c r="G518" s="12" t="str">
        <f t="shared" si="66"/>
        <v>Fibras sintéticas hules plásticos y derivados</v>
      </c>
      <c r="H518" s="27">
        <v>12000</v>
      </c>
    </row>
    <row r="519" spans="1:8" x14ac:dyDescent="0.25">
      <c r="A519" s="10">
        <v>1500521</v>
      </c>
      <c r="B519" s="10" t="s">
        <v>113</v>
      </c>
      <c r="C519" s="10" t="s">
        <v>118</v>
      </c>
      <c r="D519" s="10" t="s">
        <v>119</v>
      </c>
      <c r="E519" s="10" t="s">
        <v>13</v>
      </c>
      <c r="F519" s="10">
        <v>2911</v>
      </c>
      <c r="G519" s="12" t="str">
        <f t="shared" ref="G519" si="67">VLOOKUP(F519,dCOG,3,FALSE)</f>
        <v>Herramientas menores</v>
      </c>
      <c r="H519" s="27">
        <v>3000</v>
      </c>
    </row>
    <row r="520" spans="1:8" x14ac:dyDescent="0.25">
      <c r="A520" s="10">
        <v>1500521</v>
      </c>
      <c r="B520" s="10" t="s">
        <v>113</v>
      </c>
      <c r="C520" s="10" t="s">
        <v>120</v>
      </c>
      <c r="D520" s="10" t="s">
        <v>121</v>
      </c>
      <c r="E520" s="10" t="s">
        <v>13</v>
      </c>
      <c r="F520" s="10">
        <v>2591</v>
      </c>
      <c r="G520" s="12" t="str">
        <f t="shared" si="66"/>
        <v>Otros productos quimicos</v>
      </c>
      <c r="H520" s="27">
        <v>25000</v>
      </c>
    </row>
    <row r="521" spans="1:8" x14ac:dyDescent="0.25">
      <c r="A521" s="10">
        <v>1500521</v>
      </c>
      <c r="B521" s="10" t="s">
        <v>113</v>
      </c>
      <c r="C521" s="10" t="s">
        <v>120</v>
      </c>
      <c r="D521" s="10" t="s">
        <v>121</v>
      </c>
      <c r="E521" s="10" t="s">
        <v>13</v>
      </c>
      <c r="F521" s="10">
        <v>2911</v>
      </c>
      <c r="G521" s="12" t="str">
        <f t="shared" si="66"/>
        <v>Herramientas menores</v>
      </c>
      <c r="H521" s="27">
        <v>125000</v>
      </c>
    </row>
    <row r="522" spans="1:8" x14ac:dyDescent="0.25">
      <c r="A522" s="10">
        <v>1100121</v>
      </c>
      <c r="B522" s="10" t="s">
        <v>113</v>
      </c>
      <c r="C522" s="10" t="s">
        <v>254</v>
      </c>
      <c r="D522" s="10" t="s">
        <v>111</v>
      </c>
      <c r="E522" s="10" t="s">
        <v>13</v>
      </c>
      <c r="F522" s="10">
        <v>1221</v>
      </c>
      <c r="G522" s="12" t="str">
        <f t="shared" ref="G522" si="68">VLOOKUP(F522,dCOG,3,FALSE)</f>
        <v>Remuneraciones para eventuales</v>
      </c>
      <c r="H522" s="27">
        <v>280000</v>
      </c>
    </row>
    <row r="523" spans="1:8" x14ac:dyDescent="0.25">
      <c r="A523" s="10">
        <v>1100121</v>
      </c>
      <c r="B523" s="10" t="s">
        <v>113</v>
      </c>
      <c r="C523" s="10" t="s">
        <v>254</v>
      </c>
      <c r="D523" s="10" t="s">
        <v>111</v>
      </c>
      <c r="E523" s="10" t="s">
        <v>13</v>
      </c>
      <c r="F523" s="10">
        <v>2411</v>
      </c>
      <c r="G523" s="12" t="str">
        <f t="shared" ref="G523:G528" si="69">VLOOKUP(F523,dCOG,3,FALSE)</f>
        <v>Materiales de construcción minerales no metálicos</v>
      </c>
      <c r="H523" s="27">
        <v>170000</v>
      </c>
    </row>
    <row r="524" spans="1:8" x14ac:dyDescent="0.25">
      <c r="A524" s="10">
        <v>1100121</v>
      </c>
      <c r="B524" s="10" t="s">
        <v>113</v>
      </c>
      <c r="C524" s="10" t="s">
        <v>254</v>
      </c>
      <c r="D524" s="10" t="s">
        <v>111</v>
      </c>
      <c r="E524" s="10" t="s">
        <v>13</v>
      </c>
      <c r="F524" s="10">
        <v>2421</v>
      </c>
      <c r="G524" s="12" t="str">
        <f t="shared" si="69"/>
        <v>Materiales de construcción de concreto</v>
      </c>
      <c r="H524" s="27">
        <v>500000</v>
      </c>
    </row>
    <row r="525" spans="1:8" x14ac:dyDescent="0.25">
      <c r="A525" s="10">
        <v>1100121</v>
      </c>
      <c r="B525" s="10" t="s">
        <v>113</v>
      </c>
      <c r="C525" s="10" t="s">
        <v>254</v>
      </c>
      <c r="D525" s="10" t="s">
        <v>111</v>
      </c>
      <c r="E525" s="10" t="s">
        <v>13</v>
      </c>
      <c r="F525" s="10">
        <v>2612</v>
      </c>
      <c r="G525" s="12" t="str">
        <f t="shared" si="69"/>
        <v>Combus Lub y aditivos vehículos Serv Pub</v>
      </c>
      <c r="H525" s="27">
        <v>40000</v>
      </c>
    </row>
    <row r="526" spans="1:8" x14ac:dyDescent="0.25">
      <c r="A526" s="10">
        <v>1100121</v>
      </c>
      <c r="B526" s="10" t="s">
        <v>113</v>
      </c>
      <c r="C526" s="10" t="s">
        <v>254</v>
      </c>
      <c r="D526" s="10" t="s">
        <v>111</v>
      </c>
      <c r="E526" s="10" t="s">
        <v>13</v>
      </c>
      <c r="F526" s="10">
        <v>2911</v>
      </c>
      <c r="G526" s="12" t="str">
        <f t="shared" si="69"/>
        <v>Herramientas menores</v>
      </c>
      <c r="H526" s="27">
        <v>10000</v>
      </c>
    </row>
    <row r="527" spans="1:8" x14ac:dyDescent="0.25">
      <c r="A527" s="10">
        <v>1100121</v>
      </c>
      <c r="B527" s="10" t="s">
        <v>113</v>
      </c>
      <c r="C527" s="10" t="s">
        <v>254</v>
      </c>
      <c r="D527" s="10" t="s">
        <v>111</v>
      </c>
      <c r="E527" s="10" t="s">
        <v>13</v>
      </c>
      <c r="F527" s="10">
        <v>3261</v>
      </c>
      <c r="G527" s="12" t="str">
        <f t="shared" si="69"/>
        <v>Arrendamiento de maquinaria y equipo</v>
      </c>
      <c r="H527" s="27">
        <v>90000</v>
      </c>
    </row>
    <row r="528" spans="1:8" x14ac:dyDescent="0.25">
      <c r="A528" s="10">
        <v>1100121</v>
      </c>
      <c r="B528" s="10" t="s">
        <v>113</v>
      </c>
      <c r="C528" s="10" t="s">
        <v>254</v>
      </c>
      <c r="D528" s="10" t="s">
        <v>111</v>
      </c>
      <c r="E528" s="10" t="s">
        <v>13</v>
      </c>
      <c r="F528" s="10">
        <v>3571</v>
      </c>
      <c r="G528" s="12" t="str">
        <f t="shared" si="69"/>
        <v>Instal Rep y mantto de maq otros Eq y herrami</v>
      </c>
      <c r="H528" s="27">
        <v>30000</v>
      </c>
    </row>
    <row r="529" spans="1:8" x14ac:dyDescent="0.25">
      <c r="A529" s="10">
        <v>1100121</v>
      </c>
      <c r="B529" s="10" t="s">
        <v>113</v>
      </c>
      <c r="C529" s="10" t="s">
        <v>254</v>
      </c>
      <c r="D529" s="10" t="s">
        <v>111</v>
      </c>
      <c r="E529" s="10" t="s">
        <v>18</v>
      </c>
      <c r="F529" s="10">
        <v>5631</v>
      </c>
      <c r="G529" s="12" t="str">
        <f t="shared" ref="G529" si="70">VLOOKUP(F529,dCOG,3,FALSE)</f>
        <v>Maquinaria y equipo de construccion</v>
      </c>
      <c r="H529" s="27">
        <v>80000</v>
      </c>
    </row>
    <row r="530" spans="1:8" x14ac:dyDescent="0.25">
      <c r="A530" s="10">
        <v>1500521</v>
      </c>
      <c r="B530" s="10" t="s">
        <v>113</v>
      </c>
      <c r="C530" s="10" t="s">
        <v>255</v>
      </c>
      <c r="D530" s="10" t="s">
        <v>111</v>
      </c>
      <c r="E530" s="11" t="s">
        <v>13</v>
      </c>
      <c r="F530" s="10">
        <v>3321</v>
      </c>
      <c r="G530" s="12" t="str">
        <f t="shared" ref="G530:G531" si="71">VLOOKUP(F530,dCOG,3,FALSE)</f>
        <v>Serv de diseño arquitectura ing y activ relac</v>
      </c>
      <c r="H530" s="27">
        <v>2000000</v>
      </c>
    </row>
    <row r="531" spans="1:8" x14ac:dyDescent="0.25">
      <c r="A531" s="10">
        <v>2510121</v>
      </c>
      <c r="B531" s="10" t="s">
        <v>113</v>
      </c>
      <c r="C531" s="10" t="s">
        <v>255</v>
      </c>
      <c r="D531" s="10" t="s">
        <v>111</v>
      </c>
      <c r="E531" s="11" t="s">
        <v>13</v>
      </c>
      <c r="F531" s="10">
        <v>3321</v>
      </c>
      <c r="G531" s="12" t="str">
        <f t="shared" si="71"/>
        <v>Serv de diseño arquitectura ing y activ relac</v>
      </c>
      <c r="H531" s="27">
        <v>2460000</v>
      </c>
    </row>
    <row r="532" spans="1:8" x14ac:dyDescent="0.25">
      <c r="E532" s="29"/>
      <c r="G532" s="36"/>
      <c r="H532" s="31"/>
    </row>
    <row r="533" spans="1:8" ht="25.5" x14ac:dyDescent="0.25">
      <c r="A533" s="5"/>
      <c r="B533" s="5"/>
      <c r="C533" s="5"/>
      <c r="D533" s="5"/>
      <c r="E533" s="7"/>
      <c r="F533" s="8"/>
      <c r="G533" s="9" t="s">
        <v>122</v>
      </c>
      <c r="H533" s="22">
        <f>SUBTOTAL(9,H534:H541)</f>
        <v>4948449</v>
      </c>
    </row>
    <row r="534" spans="1:8" x14ac:dyDescent="0.25">
      <c r="A534" s="10">
        <v>1500521</v>
      </c>
      <c r="B534" s="10" t="s">
        <v>123</v>
      </c>
      <c r="C534" s="10" t="s">
        <v>124</v>
      </c>
      <c r="D534" s="10" t="s">
        <v>59</v>
      </c>
      <c r="E534" s="11" t="s">
        <v>13</v>
      </c>
      <c r="F534" s="10">
        <v>1131</v>
      </c>
      <c r="G534" s="12" t="str">
        <f t="shared" ref="G534:G541" si="72">VLOOKUP(F534,dCOG,3,FALSE)</f>
        <v>Sueldos Base</v>
      </c>
      <c r="H534" s="32">
        <v>3686844</v>
      </c>
    </row>
    <row r="535" spans="1:8" x14ac:dyDescent="0.25">
      <c r="A535" s="10">
        <v>1500521</v>
      </c>
      <c r="B535" s="10" t="s">
        <v>123</v>
      </c>
      <c r="C535" s="10" t="s">
        <v>124</v>
      </c>
      <c r="D535" s="10" t="s">
        <v>59</v>
      </c>
      <c r="E535" s="11" t="s">
        <v>13</v>
      </c>
      <c r="F535" s="10">
        <v>1321</v>
      </c>
      <c r="G535" s="12" t="str">
        <f t="shared" si="72"/>
        <v>Prima Vacacional</v>
      </c>
      <c r="H535" s="32">
        <v>71048</v>
      </c>
    </row>
    <row r="536" spans="1:8" x14ac:dyDescent="0.25">
      <c r="A536" s="10">
        <v>1500521</v>
      </c>
      <c r="B536" s="10" t="s">
        <v>123</v>
      </c>
      <c r="C536" s="10" t="s">
        <v>124</v>
      </c>
      <c r="D536" s="10" t="s">
        <v>59</v>
      </c>
      <c r="E536" s="11" t="s">
        <v>13</v>
      </c>
      <c r="F536" s="10">
        <v>1323</v>
      </c>
      <c r="G536" s="12" t="str">
        <f t="shared" si="72"/>
        <v>Gratificación de fin de año</v>
      </c>
      <c r="H536" s="32">
        <v>592057</v>
      </c>
    </row>
    <row r="537" spans="1:8" x14ac:dyDescent="0.25">
      <c r="A537" s="10">
        <v>1500521</v>
      </c>
      <c r="B537" s="10" t="s">
        <v>123</v>
      </c>
      <c r="C537" s="10" t="s">
        <v>124</v>
      </c>
      <c r="D537" s="10" t="s">
        <v>59</v>
      </c>
      <c r="E537" s="11" t="s">
        <v>13</v>
      </c>
      <c r="F537" s="10">
        <v>1593</v>
      </c>
      <c r="G537" s="12" t="str">
        <f t="shared" si="72"/>
        <v>Despensa</v>
      </c>
      <c r="H537" s="32">
        <v>576000</v>
      </c>
    </row>
    <row r="538" spans="1:8" x14ac:dyDescent="0.25">
      <c r="A538" s="10">
        <v>1500521</v>
      </c>
      <c r="B538" s="10" t="s">
        <v>123</v>
      </c>
      <c r="C538" s="10" t="s">
        <v>124</v>
      </c>
      <c r="D538" s="10" t="s">
        <v>59</v>
      </c>
      <c r="E538" s="11" t="s">
        <v>13</v>
      </c>
      <c r="F538" s="10">
        <v>2111</v>
      </c>
      <c r="G538" s="12" t="str">
        <f t="shared" si="72"/>
        <v>Materiales y útiles de oficina</v>
      </c>
      <c r="H538" s="27">
        <v>6000</v>
      </c>
    </row>
    <row r="539" spans="1:8" x14ac:dyDescent="0.25">
      <c r="A539" s="10">
        <v>1500521</v>
      </c>
      <c r="B539" s="10" t="s">
        <v>123</v>
      </c>
      <c r="C539" s="10" t="s">
        <v>124</v>
      </c>
      <c r="D539" s="10" t="s">
        <v>59</v>
      </c>
      <c r="E539" s="11" t="s">
        <v>13</v>
      </c>
      <c r="F539" s="10">
        <v>2141</v>
      </c>
      <c r="G539" s="12" t="str">
        <f t="shared" si="72"/>
        <v>Mat y útiles de tecnologías de la Info y Com</v>
      </c>
      <c r="H539" s="27">
        <v>6000</v>
      </c>
    </row>
    <row r="540" spans="1:8" x14ac:dyDescent="0.25">
      <c r="A540" s="10">
        <v>1500521</v>
      </c>
      <c r="B540" s="10" t="s">
        <v>123</v>
      </c>
      <c r="C540" s="10" t="s">
        <v>124</v>
      </c>
      <c r="D540" s="10" t="s">
        <v>59</v>
      </c>
      <c r="E540" s="11" t="s">
        <v>13</v>
      </c>
      <c r="F540" s="10">
        <v>2161</v>
      </c>
      <c r="G540" s="12" t="str">
        <f t="shared" si="72"/>
        <v>Material de limpieza</v>
      </c>
      <c r="H540" s="27">
        <v>9000</v>
      </c>
    </row>
    <row r="541" spans="1:8" x14ac:dyDescent="0.25">
      <c r="A541" s="10">
        <v>1500521</v>
      </c>
      <c r="B541" s="10" t="s">
        <v>123</v>
      </c>
      <c r="C541" s="10" t="s">
        <v>124</v>
      </c>
      <c r="D541" s="10" t="s">
        <v>59</v>
      </c>
      <c r="E541" s="11" t="s">
        <v>18</v>
      </c>
      <c r="F541" s="10">
        <v>5151</v>
      </c>
      <c r="G541" s="12" t="str">
        <f t="shared" si="72"/>
        <v>Computadoras y equipo periférico</v>
      </c>
      <c r="H541" s="27">
        <v>1500</v>
      </c>
    </row>
    <row r="542" spans="1:8" x14ac:dyDescent="0.25">
      <c r="E542" s="29"/>
      <c r="G542" s="35"/>
      <c r="H542" s="31"/>
    </row>
    <row r="543" spans="1:8" x14ac:dyDescent="0.25">
      <c r="A543" s="5"/>
      <c r="B543" s="5"/>
      <c r="C543" s="5"/>
      <c r="D543" s="5"/>
      <c r="E543" s="7"/>
      <c r="F543" s="8"/>
      <c r="G543" s="9" t="s">
        <v>125</v>
      </c>
      <c r="H543" s="22">
        <f>SUBTOTAL(9,H544:H554)</f>
        <v>1829863</v>
      </c>
    </row>
    <row r="544" spans="1:8" x14ac:dyDescent="0.25">
      <c r="A544" s="10">
        <v>1500521</v>
      </c>
      <c r="B544" s="10" t="s">
        <v>126</v>
      </c>
      <c r="C544" s="10" t="s">
        <v>127</v>
      </c>
      <c r="D544" s="10" t="s">
        <v>111</v>
      </c>
      <c r="E544" s="11" t="s">
        <v>13</v>
      </c>
      <c r="F544" s="10">
        <v>1131</v>
      </c>
      <c r="G544" s="12" t="str">
        <f t="shared" ref="G544:G554" si="73">VLOOKUP(F544,dCOG,3,FALSE)</f>
        <v>Sueldos Base</v>
      </c>
      <c r="H544" s="32">
        <v>1399728</v>
      </c>
    </row>
    <row r="545" spans="1:8" x14ac:dyDescent="0.25">
      <c r="A545" s="10">
        <v>1500521</v>
      </c>
      <c r="B545" s="10" t="s">
        <v>126</v>
      </c>
      <c r="C545" s="10" t="s">
        <v>127</v>
      </c>
      <c r="D545" s="10" t="s">
        <v>111</v>
      </c>
      <c r="E545" s="11" t="s">
        <v>13</v>
      </c>
      <c r="F545" s="10">
        <v>1321</v>
      </c>
      <c r="G545" s="12" t="str">
        <f t="shared" si="73"/>
        <v>Prima Vacacional</v>
      </c>
      <c r="H545" s="32">
        <v>26029</v>
      </c>
    </row>
    <row r="546" spans="1:8" x14ac:dyDescent="0.25">
      <c r="A546" s="10">
        <v>1500521</v>
      </c>
      <c r="B546" s="10" t="s">
        <v>126</v>
      </c>
      <c r="C546" s="10" t="s">
        <v>127</v>
      </c>
      <c r="D546" s="10" t="s">
        <v>111</v>
      </c>
      <c r="E546" s="11" t="s">
        <v>13</v>
      </c>
      <c r="F546" s="10">
        <v>1323</v>
      </c>
      <c r="G546" s="12" t="str">
        <f t="shared" si="73"/>
        <v>Gratificación de fin de año</v>
      </c>
      <c r="H546" s="32">
        <v>216906</v>
      </c>
    </row>
    <row r="547" spans="1:8" x14ac:dyDescent="0.25">
      <c r="A547" s="10">
        <v>1500521</v>
      </c>
      <c r="B547" s="10" t="s">
        <v>126</v>
      </c>
      <c r="C547" s="10" t="s">
        <v>127</v>
      </c>
      <c r="D547" s="10" t="s">
        <v>111</v>
      </c>
      <c r="E547" s="11" t="s">
        <v>13</v>
      </c>
      <c r="F547" s="10">
        <v>1593</v>
      </c>
      <c r="G547" s="12" t="str">
        <f t="shared" si="73"/>
        <v>Despensa</v>
      </c>
      <c r="H547" s="32">
        <v>162000</v>
      </c>
    </row>
    <row r="548" spans="1:8" x14ac:dyDescent="0.25">
      <c r="A548" s="10">
        <v>1500521</v>
      </c>
      <c r="B548" s="10" t="s">
        <v>126</v>
      </c>
      <c r="C548" s="10" t="s">
        <v>127</v>
      </c>
      <c r="D548" s="10" t="s">
        <v>111</v>
      </c>
      <c r="E548" s="11" t="s">
        <v>13</v>
      </c>
      <c r="F548" s="10">
        <v>2111</v>
      </c>
      <c r="G548" s="12" t="str">
        <f t="shared" si="73"/>
        <v>Materiales y útiles de oficina</v>
      </c>
      <c r="H548" s="27">
        <v>3000</v>
      </c>
    </row>
    <row r="549" spans="1:8" x14ac:dyDescent="0.25">
      <c r="A549" s="10">
        <v>1500521</v>
      </c>
      <c r="B549" s="10" t="s">
        <v>126</v>
      </c>
      <c r="C549" s="10" t="s">
        <v>127</v>
      </c>
      <c r="D549" s="10" t="s">
        <v>111</v>
      </c>
      <c r="E549" s="11" t="s">
        <v>13</v>
      </c>
      <c r="F549" s="10">
        <v>2141</v>
      </c>
      <c r="G549" s="12" t="str">
        <f t="shared" si="73"/>
        <v>Mat y útiles de tecnologías de la Info y Com</v>
      </c>
      <c r="H549" s="27">
        <v>3000</v>
      </c>
    </row>
    <row r="550" spans="1:8" x14ac:dyDescent="0.25">
      <c r="A550" s="10">
        <v>1500521</v>
      </c>
      <c r="B550" s="10" t="s">
        <v>126</v>
      </c>
      <c r="C550" s="10" t="s">
        <v>127</v>
      </c>
      <c r="D550" s="10" t="s">
        <v>111</v>
      </c>
      <c r="E550" s="11" t="s">
        <v>13</v>
      </c>
      <c r="F550" s="10">
        <v>2531</v>
      </c>
      <c r="G550" s="12" t="str">
        <f t="shared" si="73"/>
        <v>Medicinas y productos farmacéuticos</v>
      </c>
      <c r="H550" s="27">
        <v>1200</v>
      </c>
    </row>
    <row r="551" spans="1:8" x14ac:dyDescent="0.25">
      <c r="A551" s="10">
        <v>1500521</v>
      </c>
      <c r="B551" s="10" t="s">
        <v>126</v>
      </c>
      <c r="C551" s="10" t="s">
        <v>127</v>
      </c>
      <c r="D551" s="10" t="s">
        <v>111</v>
      </c>
      <c r="E551" s="11" t="s">
        <v>13</v>
      </c>
      <c r="F551" s="10">
        <v>2711</v>
      </c>
      <c r="G551" s="12" t="str">
        <f t="shared" si="73"/>
        <v>Vestuario y uniformes</v>
      </c>
      <c r="H551" s="27">
        <v>3000</v>
      </c>
    </row>
    <row r="552" spans="1:8" x14ac:dyDescent="0.25">
      <c r="A552" s="10">
        <v>1500521</v>
      </c>
      <c r="B552" s="10" t="s">
        <v>126</v>
      </c>
      <c r="C552" s="10" t="s">
        <v>127</v>
      </c>
      <c r="D552" s="10" t="s">
        <v>111</v>
      </c>
      <c r="E552" s="11" t="s">
        <v>13</v>
      </c>
      <c r="F552" s="10">
        <v>2721</v>
      </c>
      <c r="G552" s="12" t="str">
        <f t="shared" si="73"/>
        <v>Prendas de seguridad</v>
      </c>
      <c r="H552" s="27">
        <v>9000</v>
      </c>
    </row>
    <row r="553" spans="1:8" x14ac:dyDescent="0.25">
      <c r="A553" s="10">
        <v>1500521</v>
      </c>
      <c r="B553" s="10" t="s">
        <v>126</v>
      </c>
      <c r="C553" s="10" t="s">
        <v>127</v>
      </c>
      <c r="D553" s="10" t="s">
        <v>111</v>
      </c>
      <c r="E553" s="11" t="s">
        <v>13</v>
      </c>
      <c r="F553" s="10">
        <v>2941</v>
      </c>
      <c r="G553" s="12" t="str">
        <f t="shared" si="73"/>
        <v>Ref y Acces men Eq cómputo y tecn de la Info</v>
      </c>
      <c r="H553" s="27">
        <v>3000</v>
      </c>
    </row>
    <row r="554" spans="1:8" x14ac:dyDescent="0.25">
      <c r="A554" s="10">
        <v>1500521</v>
      </c>
      <c r="B554" s="10" t="s">
        <v>126</v>
      </c>
      <c r="C554" s="10" t="s">
        <v>127</v>
      </c>
      <c r="D554" s="10" t="s">
        <v>111</v>
      </c>
      <c r="E554" s="11" t="s">
        <v>13</v>
      </c>
      <c r="F554" s="10">
        <v>3751</v>
      </c>
      <c r="G554" s="12" t="str">
        <f t="shared" si="73"/>
        <v>Viáticos nac p Serv pub Desemp funciones ofic</v>
      </c>
      <c r="H554" s="27">
        <v>3000</v>
      </c>
    </row>
    <row r="555" spans="1:8" x14ac:dyDescent="0.25">
      <c r="E555" s="29"/>
      <c r="G555" s="30"/>
      <c r="H555" s="31"/>
    </row>
    <row r="556" spans="1:8" ht="25.5" x14ac:dyDescent="0.25">
      <c r="A556" s="5"/>
      <c r="B556" s="5"/>
      <c r="C556" s="5"/>
      <c r="D556" s="5"/>
      <c r="E556" s="7"/>
      <c r="F556" s="8"/>
      <c r="G556" s="9" t="s">
        <v>128</v>
      </c>
      <c r="H556" s="22">
        <f>SUBTOTAL(9,H557:H580)</f>
        <v>1467408</v>
      </c>
    </row>
    <row r="557" spans="1:8" x14ac:dyDescent="0.25">
      <c r="A557" s="10">
        <v>1100121</v>
      </c>
      <c r="B557" s="10" t="s">
        <v>129</v>
      </c>
      <c r="C557" s="10" t="s">
        <v>130</v>
      </c>
      <c r="D557" s="10" t="s">
        <v>131</v>
      </c>
      <c r="E557" s="11" t="s">
        <v>13</v>
      </c>
      <c r="F557" s="10">
        <v>2111</v>
      </c>
      <c r="G557" s="12" t="str">
        <f t="shared" ref="G557:G580" si="74">VLOOKUP(F557,dCOG,3,FALSE)</f>
        <v>Materiales y útiles de oficina</v>
      </c>
      <c r="H557" s="27">
        <v>13000</v>
      </c>
    </row>
    <row r="558" spans="1:8" x14ac:dyDescent="0.25">
      <c r="A558" s="10">
        <v>1100121</v>
      </c>
      <c r="B558" s="10" t="s">
        <v>129</v>
      </c>
      <c r="C558" s="10" t="s">
        <v>130</v>
      </c>
      <c r="D558" s="10" t="s">
        <v>131</v>
      </c>
      <c r="E558" s="11" t="s">
        <v>13</v>
      </c>
      <c r="F558" s="10">
        <v>2141</v>
      </c>
      <c r="G558" s="12" t="str">
        <f t="shared" si="74"/>
        <v>Mat y útiles de tecnologías de la Info y Com</v>
      </c>
      <c r="H558" s="27">
        <v>24000</v>
      </c>
    </row>
    <row r="559" spans="1:8" x14ac:dyDescent="0.25">
      <c r="A559" s="10">
        <v>1100121</v>
      </c>
      <c r="B559" s="10" t="s">
        <v>129</v>
      </c>
      <c r="C559" s="10" t="s">
        <v>130</v>
      </c>
      <c r="D559" s="10" t="s">
        <v>131</v>
      </c>
      <c r="E559" s="11" t="s">
        <v>13</v>
      </c>
      <c r="F559" s="10">
        <v>2161</v>
      </c>
      <c r="G559" s="12" t="str">
        <f t="shared" si="74"/>
        <v>Material de limpieza</v>
      </c>
      <c r="H559" s="27">
        <v>30000</v>
      </c>
    </row>
    <row r="560" spans="1:8" x14ac:dyDescent="0.25">
      <c r="A560" s="10">
        <v>1100121</v>
      </c>
      <c r="B560" s="10" t="s">
        <v>129</v>
      </c>
      <c r="C560" s="10" t="s">
        <v>130</v>
      </c>
      <c r="D560" s="10" t="s">
        <v>131</v>
      </c>
      <c r="E560" s="11" t="s">
        <v>13</v>
      </c>
      <c r="F560" s="10">
        <v>2212</v>
      </c>
      <c r="G560" s="12" t="str">
        <f t="shared" si="74"/>
        <v>Prod Alim p pers en instalac de depend y ent</v>
      </c>
      <c r="H560" s="27">
        <v>1200</v>
      </c>
    </row>
    <row r="561" spans="1:8" x14ac:dyDescent="0.25">
      <c r="A561" s="10">
        <v>1100121</v>
      </c>
      <c r="B561" s="10" t="s">
        <v>129</v>
      </c>
      <c r="C561" s="10" t="s">
        <v>130</v>
      </c>
      <c r="D561" s="10" t="s">
        <v>131</v>
      </c>
      <c r="E561" s="11" t="s">
        <v>13</v>
      </c>
      <c r="F561" s="10">
        <v>2214</v>
      </c>
      <c r="G561" s="12" t="str">
        <f t="shared" si="74"/>
        <v>Productos alimenticios para personas</v>
      </c>
      <c r="H561" s="27">
        <v>3000</v>
      </c>
    </row>
    <row r="562" spans="1:8" x14ac:dyDescent="0.25">
      <c r="A562" s="10">
        <v>1100121</v>
      </c>
      <c r="B562" s="10" t="s">
        <v>129</v>
      </c>
      <c r="C562" s="10" t="s">
        <v>130</v>
      </c>
      <c r="D562" s="10" t="s">
        <v>131</v>
      </c>
      <c r="E562" s="11" t="s">
        <v>13</v>
      </c>
      <c r="F562" s="10">
        <v>2461</v>
      </c>
      <c r="G562" s="12" t="str">
        <f t="shared" si="74"/>
        <v>Material eléctrico y electrónico</v>
      </c>
      <c r="H562" s="27">
        <v>3000</v>
      </c>
    </row>
    <row r="563" spans="1:8" x14ac:dyDescent="0.25">
      <c r="A563" s="10">
        <v>1100121</v>
      </c>
      <c r="B563" s="10" t="s">
        <v>129</v>
      </c>
      <c r="C563" s="10" t="s">
        <v>130</v>
      </c>
      <c r="D563" s="10" t="s">
        <v>131</v>
      </c>
      <c r="E563" s="11" t="s">
        <v>13</v>
      </c>
      <c r="F563" s="10">
        <v>2471</v>
      </c>
      <c r="G563" s="12" t="str">
        <f t="shared" si="74"/>
        <v>Estructuras y manufacturas</v>
      </c>
      <c r="H563" s="27">
        <v>25000</v>
      </c>
    </row>
    <row r="564" spans="1:8" x14ac:dyDescent="0.25">
      <c r="A564" s="10">
        <v>1100121</v>
      </c>
      <c r="B564" s="10" t="s">
        <v>129</v>
      </c>
      <c r="C564" s="10" t="s">
        <v>130</v>
      </c>
      <c r="D564" s="10" t="s">
        <v>131</v>
      </c>
      <c r="E564" s="11" t="s">
        <v>13</v>
      </c>
      <c r="F564" s="10">
        <v>2491</v>
      </c>
      <c r="G564" s="12" t="str">
        <f t="shared" si="74"/>
        <v>Materiales diversos</v>
      </c>
      <c r="H564" s="27">
        <v>9000</v>
      </c>
    </row>
    <row r="565" spans="1:8" x14ac:dyDescent="0.25">
      <c r="A565" s="10">
        <v>1100121</v>
      </c>
      <c r="B565" s="10" t="s">
        <v>129</v>
      </c>
      <c r="C565" s="10" t="s">
        <v>130</v>
      </c>
      <c r="D565" s="10" t="s">
        <v>131</v>
      </c>
      <c r="E565" s="11" t="s">
        <v>13</v>
      </c>
      <c r="F565" s="10">
        <v>2531</v>
      </c>
      <c r="G565" s="12" t="str">
        <f t="shared" si="74"/>
        <v>Medicinas y productos farmacéuticos</v>
      </c>
      <c r="H565" s="27">
        <v>1500</v>
      </c>
    </row>
    <row r="566" spans="1:8" x14ac:dyDescent="0.25">
      <c r="A566" s="10">
        <v>1100121</v>
      </c>
      <c r="B566" s="10" t="s">
        <v>129</v>
      </c>
      <c r="C566" s="10" t="s">
        <v>130</v>
      </c>
      <c r="D566" s="10" t="s">
        <v>131</v>
      </c>
      <c r="E566" s="11" t="s">
        <v>13</v>
      </c>
      <c r="F566" s="10">
        <v>2612</v>
      </c>
      <c r="G566" s="12" t="str">
        <f t="shared" si="74"/>
        <v>Combus Lub y aditivos vehículos Serv Pub</v>
      </c>
      <c r="H566" s="27">
        <v>9000</v>
      </c>
    </row>
    <row r="567" spans="1:8" x14ac:dyDescent="0.25">
      <c r="A567" s="10">
        <v>1100121</v>
      </c>
      <c r="B567" s="10" t="s">
        <v>129</v>
      </c>
      <c r="C567" s="10" t="s">
        <v>130</v>
      </c>
      <c r="D567" s="10" t="s">
        <v>131</v>
      </c>
      <c r="E567" s="11" t="s">
        <v>13</v>
      </c>
      <c r="F567" s="10">
        <v>2721</v>
      </c>
      <c r="G567" s="12" t="str">
        <f t="shared" si="74"/>
        <v>Prendas de seguridad</v>
      </c>
      <c r="H567" s="27">
        <v>9000</v>
      </c>
    </row>
    <row r="568" spans="1:8" x14ac:dyDescent="0.25">
      <c r="A568" s="10">
        <v>1100121</v>
      </c>
      <c r="B568" s="10" t="s">
        <v>129</v>
      </c>
      <c r="C568" s="10" t="s">
        <v>130</v>
      </c>
      <c r="D568" s="10" t="s">
        <v>131</v>
      </c>
      <c r="E568" s="11" t="s">
        <v>13</v>
      </c>
      <c r="F568" s="10">
        <v>2911</v>
      </c>
      <c r="G568" s="12" t="str">
        <f t="shared" si="74"/>
        <v>Herramientas menores</v>
      </c>
      <c r="H568" s="27">
        <v>9000</v>
      </c>
    </row>
    <row r="569" spans="1:8" x14ac:dyDescent="0.25">
      <c r="A569" s="10">
        <v>1100121</v>
      </c>
      <c r="B569" s="10" t="s">
        <v>129</v>
      </c>
      <c r="C569" s="10" t="s">
        <v>130</v>
      </c>
      <c r="D569" s="10" t="s">
        <v>131</v>
      </c>
      <c r="E569" s="11" t="s">
        <v>13</v>
      </c>
      <c r="F569" s="10">
        <v>2921</v>
      </c>
      <c r="G569" s="12" t="str">
        <f t="shared" si="74"/>
        <v>Refacciones y accesorios menores de edificios</v>
      </c>
      <c r="H569" s="27">
        <v>6000</v>
      </c>
    </row>
    <row r="570" spans="1:8" x14ac:dyDescent="0.25">
      <c r="A570" s="10">
        <v>1100121</v>
      </c>
      <c r="B570" s="10" t="s">
        <v>129</v>
      </c>
      <c r="C570" s="10" t="s">
        <v>130</v>
      </c>
      <c r="D570" s="10" t="s">
        <v>131</v>
      </c>
      <c r="E570" s="11" t="s">
        <v>13</v>
      </c>
      <c r="F570" s="10">
        <v>2941</v>
      </c>
      <c r="G570" s="12" t="str">
        <f t="shared" si="74"/>
        <v>Ref y Acces men Eq cómputo y tecn de la Info</v>
      </c>
      <c r="H570" s="27">
        <v>1000</v>
      </c>
    </row>
    <row r="571" spans="1:8" x14ac:dyDescent="0.25">
      <c r="A571" s="10">
        <v>1100121</v>
      </c>
      <c r="B571" s="10" t="s">
        <v>129</v>
      </c>
      <c r="C571" s="10" t="s">
        <v>130</v>
      </c>
      <c r="D571" s="10" t="s">
        <v>131</v>
      </c>
      <c r="E571" s="11" t="s">
        <v>13</v>
      </c>
      <c r="F571" s="10">
        <v>3521</v>
      </c>
      <c r="G571" s="12" t="str">
        <f t="shared" si="74"/>
        <v>Instal Rep y mantto  de Mobil y Eq de admon</v>
      </c>
      <c r="H571" s="27">
        <v>3000</v>
      </c>
    </row>
    <row r="572" spans="1:8" x14ac:dyDescent="0.25">
      <c r="A572" s="10">
        <v>1100121</v>
      </c>
      <c r="B572" s="10" t="s">
        <v>129</v>
      </c>
      <c r="C572" s="10" t="s">
        <v>130</v>
      </c>
      <c r="D572" s="10" t="s">
        <v>131</v>
      </c>
      <c r="E572" s="11" t="s">
        <v>13</v>
      </c>
      <c r="F572" s="10">
        <v>3571</v>
      </c>
      <c r="G572" s="12" t="str">
        <f t="shared" si="74"/>
        <v>Instal Rep y mantto de maq otros Eq y herrami</v>
      </c>
      <c r="H572" s="27">
        <v>3000</v>
      </c>
    </row>
    <row r="573" spans="1:8" x14ac:dyDescent="0.25">
      <c r="A573" s="10">
        <v>1100121</v>
      </c>
      <c r="B573" s="10" t="s">
        <v>129</v>
      </c>
      <c r="C573" s="10" t="s">
        <v>130</v>
      </c>
      <c r="D573" s="10" t="s">
        <v>131</v>
      </c>
      <c r="E573" s="11" t="s">
        <v>13</v>
      </c>
      <c r="F573" s="10">
        <v>3751</v>
      </c>
      <c r="G573" s="12" t="str">
        <f t="shared" si="74"/>
        <v>Viáticos nac p Serv pub Desemp funciones ofic</v>
      </c>
      <c r="H573" s="27">
        <v>1200</v>
      </c>
    </row>
    <row r="574" spans="1:8" x14ac:dyDescent="0.25">
      <c r="A574" s="10">
        <v>1100121</v>
      </c>
      <c r="B574" s="10" t="s">
        <v>129</v>
      </c>
      <c r="C574" s="10" t="s">
        <v>130</v>
      </c>
      <c r="D574" s="10" t="s">
        <v>131</v>
      </c>
      <c r="E574" s="11" t="s">
        <v>18</v>
      </c>
      <c r="F574" s="10">
        <v>5111</v>
      </c>
      <c r="G574" s="12" t="str">
        <f t="shared" si="74"/>
        <v>Muebles de oficina y estantería</v>
      </c>
      <c r="H574" s="27">
        <v>1500</v>
      </c>
    </row>
    <row r="575" spans="1:8" x14ac:dyDescent="0.25">
      <c r="A575" s="10">
        <v>1100121</v>
      </c>
      <c r="B575" s="10" t="s">
        <v>129</v>
      </c>
      <c r="C575" s="10" t="s">
        <v>130</v>
      </c>
      <c r="D575" s="10" t="s">
        <v>131</v>
      </c>
      <c r="E575" s="11" t="s">
        <v>18</v>
      </c>
      <c r="F575" s="10">
        <v>5151</v>
      </c>
      <c r="G575" s="12" t="str">
        <f t="shared" ref="G575" si="75">VLOOKUP(F575,dCOG,3,FALSE)</f>
        <v>Computadoras y equipo periférico</v>
      </c>
      <c r="H575" s="27">
        <v>1500</v>
      </c>
    </row>
    <row r="576" spans="1:8" x14ac:dyDescent="0.25">
      <c r="A576" s="10">
        <v>1100121</v>
      </c>
      <c r="B576" s="10" t="s">
        <v>129</v>
      </c>
      <c r="C576" s="10" t="s">
        <v>130</v>
      </c>
      <c r="D576" s="10" t="s">
        <v>131</v>
      </c>
      <c r="E576" s="11" t="s">
        <v>18</v>
      </c>
      <c r="F576" s="10">
        <v>5191</v>
      </c>
      <c r="G576" s="12" t="str">
        <f t="shared" si="74"/>
        <v>Otros mobiliarios y equipos de administración</v>
      </c>
      <c r="H576" s="27">
        <v>1500</v>
      </c>
    </row>
    <row r="577" spans="1:8" x14ac:dyDescent="0.25">
      <c r="A577" s="10">
        <v>1500521</v>
      </c>
      <c r="B577" s="10" t="s">
        <v>129</v>
      </c>
      <c r="C577" s="10" t="s">
        <v>130</v>
      </c>
      <c r="D577" s="10" t="s">
        <v>131</v>
      </c>
      <c r="E577" s="11" t="s">
        <v>13</v>
      </c>
      <c r="F577" s="10">
        <v>1131</v>
      </c>
      <c r="G577" s="12" t="str">
        <f t="shared" si="74"/>
        <v>Sueldos Base</v>
      </c>
      <c r="H577" s="32">
        <v>1027392</v>
      </c>
    </row>
    <row r="578" spans="1:8" x14ac:dyDescent="0.25">
      <c r="A578" s="10">
        <v>1500521</v>
      </c>
      <c r="B578" s="10" t="s">
        <v>129</v>
      </c>
      <c r="C578" s="10" t="s">
        <v>130</v>
      </c>
      <c r="D578" s="10" t="s">
        <v>131</v>
      </c>
      <c r="E578" s="11" t="s">
        <v>13</v>
      </c>
      <c r="F578" s="10">
        <v>1321</v>
      </c>
      <c r="G578" s="12" t="str">
        <f t="shared" si="74"/>
        <v>Prima Vacacional</v>
      </c>
      <c r="H578" s="32">
        <v>18923</v>
      </c>
    </row>
    <row r="579" spans="1:8" x14ac:dyDescent="0.25">
      <c r="A579" s="10">
        <v>1500521</v>
      </c>
      <c r="B579" s="10" t="s">
        <v>129</v>
      </c>
      <c r="C579" s="10" t="s">
        <v>130</v>
      </c>
      <c r="D579" s="10" t="s">
        <v>131</v>
      </c>
      <c r="E579" s="11" t="s">
        <v>13</v>
      </c>
      <c r="F579" s="10">
        <v>1323</v>
      </c>
      <c r="G579" s="12" t="str">
        <f t="shared" si="74"/>
        <v>Gratificación de fin de año</v>
      </c>
      <c r="H579" s="32">
        <v>157693</v>
      </c>
    </row>
    <row r="580" spans="1:8" x14ac:dyDescent="0.25">
      <c r="A580" s="10">
        <v>1500521</v>
      </c>
      <c r="B580" s="10" t="s">
        <v>129</v>
      </c>
      <c r="C580" s="10" t="s">
        <v>130</v>
      </c>
      <c r="D580" s="10" t="s">
        <v>131</v>
      </c>
      <c r="E580" s="11" t="s">
        <v>13</v>
      </c>
      <c r="F580" s="10">
        <v>1593</v>
      </c>
      <c r="G580" s="12" t="str">
        <f t="shared" si="74"/>
        <v>Despensa</v>
      </c>
      <c r="H580" s="32">
        <v>108000</v>
      </c>
    </row>
    <row r="581" spans="1:8" x14ac:dyDescent="0.25">
      <c r="E581" s="29"/>
      <c r="G581" s="30"/>
      <c r="H581" s="31"/>
    </row>
    <row r="582" spans="1:8" x14ac:dyDescent="0.25">
      <c r="A582" s="5"/>
      <c r="B582" s="5"/>
      <c r="C582" s="5"/>
      <c r="D582" s="5"/>
      <c r="E582" s="7"/>
      <c r="F582" s="8"/>
      <c r="G582" s="9" t="s">
        <v>132</v>
      </c>
      <c r="H582" s="22">
        <f>SUBTOTAL(9,H583:H605)</f>
        <v>6861898</v>
      </c>
    </row>
    <row r="583" spans="1:8" x14ac:dyDescent="0.25">
      <c r="A583" s="10">
        <v>1500521</v>
      </c>
      <c r="B583" s="10" t="s">
        <v>133</v>
      </c>
      <c r="C583" s="10" t="s">
        <v>134</v>
      </c>
      <c r="D583" s="10" t="s">
        <v>135</v>
      </c>
      <c r="E583" s="11" t="s">
        <v>13</v>
      </c>
      <c r="F583" s="10">
        <v>1131</v>
      </c>
      <c r="G583" s="12" t="str">
        <f t="shared" ref="G583:G605" si="76">VLOOKUP(F583,dCOG,3,FALSE)</f>
        <v>Sueldos Base</v>
      </c>
      <c r="H583" s="32">
        <v>1940712</v>
      </c>
    </row>
    <row r="584" spans="1:8" x14ac:dyDescent="0.25">
      <c r="A584" s="10">
        <v>1500521</v>
      </c>
      <c r="B584" s="10" t="s">
        <v>133</v>
      </c>
      <c r="C584" s="10" t="s">
        <v>134</v>
      </c>
      <c r="D584" s="10" t="s">
        <v>135</v>
      </c>
      <c r="E584" s="11" t="s">
        <v>13</v>
      </c>
      <c r="F584" s="10">
        <v>1321</v>
      </c>
      <c r="G584" s="12" t="str">
        <f t="shared" si="76"/>
        <v>Prima Vacacional</v>
      </c>
      <c r="H584" s="32">
        <v>38944</v>
      </c>
    </row>
    <row r="585" spans="1:8" x14ac:dyDescent="0.25">
      <c r="A585" s="10">
        <v>1500521</v>
      </c>
      <c r="B585" s="10" t="s">
        <v>133</v>
      </c>
      <c r="C585" s="10" t="s">
        <v>134</v>
      </c>
      <c r="D585" s="10" t="s">
        <v>135</v>
      </c>
      <c r="E585" s="11" t="s">
        <v>13</v>
      </c>
      <c r="F585" s="10">
        <v>1323</v>
      </c>
      <c r="G585" s="12" t="str">
        <f t="shared" si="76"/>
        <v>Gratificación de fin de año</v>
      </c>
      <c r="H585" s="32">
        <v>324542</v>
      </c>
    </row>
    <row r="586" spans="1:8" x14ac:dyDescent="0.25">
      <c r="A586" s="10">
        <v>1500521</v>
      </c>
      <c r="B586" s="10" t="s">
        <v>133</v>
      </c>
      <c r="C586" s="10" t="s">
        <v>134</v>
      </c>
      <c r="D586" s="10" t="s">
        <v>135</v>
      </c>
      <c r="E586" s="11" t="s">
        <v>13</v>
      </c>
      <c r="F586" s="10">
        <v>1593</v>
      </c>
      <c r="G586" s="12" t="str">
        <f t="shared" si="76"/>
        <v>Despensa</v>
      </c>
      <c r="H586" s="32">
        <v>396000</v>
      </c>
    </row>
    <row r="587" spans="1:8" x14ac:dyDescent="0.25">
      <c r="A587" s="10">
        <v>1500521</v>
      </c>
      <c r="B587" s="10" t="s">
        <v>133</v>
      </c>
      <c r="C587" s="10" t="s">
        <v>134</v>
      </c>
      <c r="D587" s="10" t="s">
        <v>135</v>
      </c>
      <c r="E587" s="11" t="s">
        <v>13</v>
      </c>
      <c r="F587" s="10">
        <v>2111</v>
      </c>
      <c r="G587" s="12" t="str">
        <f t="shared" si="76"/>
        <v>Materiales y útiles de oficina</v>
      </c>
      <c r="H587" s="27">
        <v>18000</v>
      </c>
    </row>
    <row r="588" spans="1:8" x14ac:dyDescent="0.25">
      <c r="A588" s="10">
        <v>1500521</v>
      </c>
      <c r="B588" s="10" t="s">
        <v>133</v>
      </c>
      <c r="C588" s="10" t="s">
        <v>134</v>
      </c>
      <c r="D588" s="10" t="s">
        <v>135</v>
      </c>
      <c r="E588" s="11" t="s">
        <v>13</v>
      </c>
      <c r="F588" s="10">
        <v>2141</v>
      </c>
      <c r="G588" s="12" t="str">
        <f t="shared" si="76"/>
        <v>Mat y útiles de tecnologías de la Info y Com</v>
      </c>
      <c r="H588" s="27">
        <v>15000</v>
      </c>
    </row>
    <row r="589" spans="1:8" x14ac:dyDescent="0.25">
      <c r="A589" s="10">
        <v>1500521</v>
      </c>
      <c r="B589" s="10" t="s">
        <v>133</v>
      </c>
      <c r="C589" s="10" t="s">
        <v>134</v>
      </c>
      <c r="D589" s="10" t="s">
        <v>135</v>
      </c>
      <c r="E589" s="11" t="s">
        <v>13</v>
      </c>
      <c r="F589" s="10">
        <v>2161</v>
      </c>
      <c r="G589" s="12" t="str">
        <f t="shared" si="76"/>
        <v>Material de limpieza</v>
      </c>
      <c r="H589" s="27">
        <v>6000</v>
      </c>
    </row>
    <row r="590" spans="1:8" x14ac:dyDescent="0.25">
      <c r="A590" s="10">
        <v>1500521</v>
      </c>
      <c r="B590" s="10" t="s">
        <v>133</v>
      </c>
      <c r="C590" s="10" t="s">
        <v>134</v>
      </c>
      <c r="D590" s="10" t="s">
        <v>135</v>
      </c>
      <c r="E590" s="11" t="s">
        <v>13</v>
      </c>
      <c r="F590" s="10">
        <v>2212</v>
      </c>
      <c r="G590" s="12" t="str">
        <f t="shared" si="76"/>
        <v>Prod Alim p pers en instalac de depend y ent</v>
      </c>
      <c r="H590" s="27">
        <v>3000</v>
      </c>
    </row>
    <row r="591" spans="1:8" x14ac:dyDescent="0.25">
      <c r="A591" s="10">
        <v>1500521</v>
      </c>
      <c r="B591" s="10" t="s">
        <v>133</v>
      </c>
      <c r="C591" s="10" t="s">
        <v>134</v>
      </c>
      <c r="D591" s="10" t="s">
        <v>135</v>
      </c>
      <c r="E591" s="11" t="s">
        <v>13</v>
      </c>
      <c r="F591" s="10">
        <v>2471</v>
      </c>
      <c r="G591" s="12" t="str">
        <f t="shared" si="76"/>
        <v>Estructuras y manufacturas</v>
      </c>
      <c r="H591" s="27">
        <v>21000</v>
      </c>
    </row>
    <row r="592" spans="1:8" x14ac:dyDescent="0.25">
      <c r="A592" s="10">
        <v>1500521</v>
      </c>
      <c r="B592" s="10" t="s">
        <v>133</v>
      </c>
      <c r="C592" s="10" t="s">
        <v>134</v>
      </c>
      <c r="D592" s="10" t="s">
        <v>135</v>
      </c>
      <c r="E592" s="11" t="s">
        <v>13</v>
      </c>
      <c r="F592" s="10">
        <v>2481</v>
      </c>
      <c r="G592" s="12" t="str">
        <f t="shared" si="76"/>
        <v>Materiales complementarios</v>
      </c>
      <c r="H592" s="27">
        <v>1200</v>
      </c>
    </row>
    <row r="593" spans="1:8" x14ac:dyDescent="0.25">
      <c r="A593" s="10">
        <v>1500521</v>
      </c>
      <c r="B593" s="10" t="s">
        <v>133</v>
      </c>
      <c r="C593" s="10" t="s">
        <v>134</v>
      </c>
      <c r="D593" s="10" t="s">
        <v>135</v>
      </c>
      <c r="E593" s="11" t="s">
        <v>13</v>
      </c>
      <c r="F593" s="10">
        <v>2491</v>
      </c>
      <c r="G593" s="12" t="str">
        <f t="shared" si="76"/>
        <v>Materiales diversos</v>
      </c>
      <c r="H593" s="27">
        <v>12000</v>
      </c>
    </row>
    <row r="594" spans="1:8" x14ac:dyDescent="0.25">
      <c r="A594" s="10">
        <v>1500521</v>
      </c>
      <c r="B594" s="10" t="s">
        <v>133</v>
      </c>
      <c r="C594" s="10" t="s">
        <v>134</v>
      </c>
      <c r="D594" s="10" t="s">
        <v>135</v>
      </c>
      <c r="E594" s="11" t="s">
        <v>13</v>
      </c>
      <c r="F594" s="10">
        <v>2531</v>
      </c>
      <c r="G594" s="12" t="str">
        <f t="shared" si="76"/>
        <v>Medicinas y productos farmacéuticos</v>
      </c>
      <c r="H594" s="27">
        <v>1200</v>
      </c>
    </row>
    <row r="595" spans="1:8" x14ac:dyDescent="0.25">
      <c r="A595" s="10">
        <v>1500521</v>
      </c>
      <c r="B595" s="10" t="s">
        <v>133</v>
      </c>
      <c r="C595" s="10" t="s">
        <v>134</v>
      </c>
      <c r="D595" s="10" t="s">
        <v>135</v>
      </c>
      <c r="E595" s="11" t="s">
        <v>13</v>
      </c>
      <c r="F595" s="10">
        <v>2561</v>
      </c>
      <c r="G595" s="12" t="str">
        <f t="shared" si="76"/>
        <v>Fibras sintéticas hules plásticos y derivados</v>
      </c>
      <c r="H595" s="27">
        <v>6000</v>
      </c>
    </row>
    <row r="596" spans="1:8" x14ac:dyDescent="0.25">
      <c r="A596" s="10">
        <v>1500521</v>
      </c>
      <c r="B596" s="10" t="s">
        <v>133</v>
      </c>
      <c r="C596" s="10" t="s">
        <v>134</v>
      </c>
      <c r="D596" s="10" t="s">
        <v>135</v>
      </c>
      <c r="E596" s="11" t="s">
        <v>13</v>
      </c>
      <c r="F596" s="10">
        <v>2721</v>
      </c>
      <c r="G596" s="12" t="str">
        <f t="shared" si="76"/>
        <v>Prendas de seguridad</v>
      </c>
      <c r="H596" s="27">
        <v>30000</v>
      </c>
    </row>
    <row r="597" spans="1:8" x14ac:dyDescent="0.25">
      <c r="A597" s="10">
        <v>1500521</v>
      </c>
      <c r="B597" s="10" t="s">
        <v>133</v>
      </c>
      <c r="C597" s="10" t="s">
        <v>134</v>
      </c>
      <c r="D597" s="10" t="s">
        <v>135</v>
      </c>
      <c r="E597" s="11" t="s">
        <v>13</v>
      </c>
      <c r="F597" s="10">
        <v>2741</v>
      </c>
      <c r="G597" s="12" t="str">
        <f t="shared" si="76"/>
        <v>Productos textiles</v>
      </c>
      <c r="H597" s="27">
        <v>3000</v>
      </c>
    </row>
    <row r="598" spans="1:8" x14ac:dyDescent="0.25">
      <c r="A598" s="10">
        <v>1500521</v>
      </c>
      <c r="B598" s="10" t="s">
        <v>133</v>
      </c>
      <c r="C598" s="10" t="s">
        <v>134</v>
      </c>
      <c r="D598" s="10" t="s">
        <v>135</v>
      </c>
      <c r="E598" s="11" t="s">
        <v>13</v>
      </c>
      <c r="F598" s="10">
        <v>2911</v>
      </c>
      <c r="G598" s="12" t="str">
        <f t="shared" si="76"/>
        <v>Herramientas menores</v>
      </c>
      <c r="H598" s="27">
        <v>30000</v>
      </c>
    </row>
    <row r="599" spans="1:8" x14ac:dyDescent="0.25">
      <c r="A599" s="10">
        <v>1500521</v>
      </c>
      <c r="B599" s="10" t="s">
        <v>133</v>
      </c>
      <c r="C599" s="10" t="s">
        <v>134</v>
      </c>
      <c r="D599" s="10" t="s">
        <v>135</v>
      </c>
      <c r="E599" s="11" t="s">
        <v>13</v>
      </c>
      <c r="F599" s="10">
        <v>2921</v>
      </c>
      <c r="G599" s="12" t="str">
        <f t="shared" si="76"/>
        <v>Refacciones y accesorios menores de edificios</v>
      </c>
      <c r="H599" s="27">
        <v>6000</v>
      </c>
    </row>
    <row r="600" spans="1:8" ht="25.5" x14ac:dyDescent="0.25">
      <c r="A600" s="10">
        <v>1500521</v>
      </c>
      <c r="B600" s="10" t="s">
        <v>133</v>
      </c>
      <c r="C600" s="10" t="s">
        <v>134</v>
      </c>
      <c r="D600" s="10" t="s">
        <v>135</v>
      </c>
      <c r="E600" s="11" t="s">
        <v>13</v>
      </c>
      <c r="F600" s="10">
        <v>2981</v>
      </c>
      <c r="G600" s="12" t="str">
        <f t="shared" si="76"/>
        <v>Ref y Acces menores de maquinaria y otros Equip</v>
      </c>
      <c r="H600" s="27">
        <v>1800</v>
      </c>
    </row>
    <row r="601" spans="1:8" x14ac:dyDescent="0.25">
      <c r="A601" s="10">
        <v>1500521</v>
      </c>
      <c r="B601" s="10" t="s">
        <v>133</v>
      </c>
      <c r="C601" s="10" t="s">
        <v>134</v>
      </c>
      <c r="D601" s="10" t="s">
        <v>135</v>
      </c>
      <c r="E601" s="11" t="s">
        <v>18</v>
      </c>
      <c r="F601" s="10">
        <v>5151</v>
      </c>
      <c r="G601" s="12" t="str">
        <f t="shared" ref="G601" si="77">VLOOKUP(F601,dCOG,3,FALSE)</f>
        <v>Computadoras y equipo periférico</v>
      </c>
      <c r="H601" s="27">
        <v>1500</v>
      </c>
    </row>
    <row r="602" spans="1:8" x14ac:dyDescent="0.25">
      <c r="A602" s="10">
        <v>1500521</v>
      </c>
      <c r="B602" s="10" t="s">
        <v>133</v>
      </c>
      <c r="C602" s="10" t="s">
        <v>134</v>
      </c>
      <c r="D602" s="10" t="s">
        <v>135</v>
      </c>
      <c r="E602" s="11" t="s">
        <v>18</v>
      </c>
      <c r="F602" s="10">
        <v>5411</v>
      </c>
      <c r="G602" s="12" t="str">
        <f t="shared" si="76"/>
        <v>Automóviles y camiones</v>
      </c>
      <c r="H602" s="27"/>
    </row>
    <row r="603" spans="1:8" x14ac:dyDescent="0.25">
      <c r="A603" s="10">
        <v>1500521</v>
      </c>
      <c r="B603" s="10" t="s">
        <v>133</v>
      </c>
      <c r="C603" s="10" t="s">
        <v>134</v>
      </c>
      <c r="D603" s="10" t="s">
        <v>135</v>
      </c>
      <c r="E603" s="11" t="s">
        <v>18</v>
      </c>
      <c r="F603" s="10">
        <v>5671</v>
      </c>
      <c r="G603" s="12" t="str">
        <f t="shared" si="76"/>
        <v>Herramientas y maquinas -herramienta</v>
      </c>
      <c r="H603" s="27">
        <v>6000</v>
      </c>
    </row>
    <row r="604" spans="1:8" x14ac:dyDescent="0.25">
      <c r="A604" s="10">
        <v>2510221</v>
      </c>
      <c r="B604" s="10" t="s">
        <v>133</v>
      </c>
      <c r="C604" s="10" t="s">
        <v>134</v>
      </c>
      <c r="D604" s="10" t="s">
        <v>135</v>
      </c>
      <c r="E604" s="11" t="s">
        <v>18</v>
      </c>
      <c r="F604" s="10">
        <v>5411</v>
      </c>
      <c r="G604" s="12" t="str">
        <f t="shared" ref="G604" si="78">VLOOKUP(F604,dCOG,3,FALSE)</f>
        <v>Automóviles y camiones</v>
      </c>
      <c r="H604" s="27">
        <v>2000000</v>
      </c>
    </row>
    <row r="605" spans="1:8" x14ac:dyDescent="0.25">
      <c r="A605" s="10">
        <v>2510221</v>
      </c>
      <c r="B605" s="10" t="s">
        <v>133</v>
      </c>
      <c r="C605" s="10" t="s">
        <v>134</v>
      </c>
      <c r="D605" s="10" t="s">
        <v>135</v>
      </c>
      <c r="E605" s="11" t="s">
        <v>13</v>
      </c>
      <c r="F605" s="10">
        <v>2461</v>
      </c>
      <c r="G605" s="12" t="str">
        <f t="shared" si="76"/>
        <v>Material eléctrico y electrónico</v>
      </c>
      <c r="H605" s="27">
        <v>2000000</v>
      </c>
    </row>
    <row r="606" spans="1:8" x14ac:dyDescent="0.25">
      <c r="G606" s="35"/>
      <c r="H606" s="31"/>
    </row>
    <row r="607" spans="1:8" x14ac:dyDescent="0.25">
      <c r="A607" s="5"/>
      <c r="B607" s="5"/>
      <c r="C607" s="5"/>
      <c r="D607" s="5"/>
      <c r="E607" s="7"/>
      <c r="F607" s="8"/>
      <c r="G607" s="9" t="s">
        <v>136</v>
      </c>
      <c r="H607" s="22">
        <f>SUBTOTAL(9,H608:H632)</f>
        <v>7812813</v>
      </c>
    </row>
    <row r="608" spans="1:8" x14ac:dyDescent="0.25">
      <c r="A608" s="10">
        <v>1100121</v>
      </c>
      <c r="B608" s="10" t="s">
        <v>137</v>
      </c>
      <c r="C608" s="10" t="s">
        <v>138</v>
      </c>
      <c r="D608" s="10" t="s">
        <v>139</v>
      </c>
      <c r="E608" s="11" t="s">
        <v>13</v>
      </c>
      <c r="F608" s="10">
        <v>2111</v>
      </c>
      <c r="G608" s="12" t="str">
        <f t="shared" ref="G608:G632" si="79">VLOOKUP(F608,dCOG,3,FALSE)</f>
        <v>Materiales y útiles de oficina</v>
      </c>
      <c r="H608" s="27">
        <v>9000</v>
      </c>
    </row>
    <row r="609" spans="1:8" x14ac:dyDescent="0.25">
      <c r="A609" s="10">
        <v>1100121</v>
      </c>
      <c r="B609" s="10" t="s">
        <v>137</v>
      </c>
      <c r="C609" s="10" t="s">
        <v>138</v>
      </c>
      <c r="D609" s="10" t="s">
        <v>139</v>
      </c>
      <c r="E609" s="11" t="s">
        <v>13</v>
      </c>
      <c r="F609" s="10">
        <v>2141</v>
      </c>
      <c r="G609" s="12" t="str">
        <f t="shared" si="79"/>
        <v>Mat y útiles de tecnologías de la Info y Com</v>
      </c>
      <c r="H609" s="27">
        <v>9000</v>
      </c>
    </row>
    <row r="610" spans="1:8" x14ac:dyDescent="0.25">
      <c r="A610" s="10">
        <v>1100121</v>
      </c>
      <c r="B610" s="10" t="s">
        <v>137</v>
      </c>
      <c r="C610" s="10" t="s">
        <v>138</v>
      </c>
      <c r="D610" s="10" t="s">
        <v>139</v>
      </c>
      <c r="E610" s="11" t="s">
        <v>13</v>
      </c>
      <c r="F610" s="10">
        <v>2161</v>
      </c>
      <c r="G610" s="12" t="str">
        <f t="shared" si="79"/>
        <v>Material de limpieza</v>
      </c>
      <c r="H610" s="27">
        <v>30000</v>
      </c>
    </row>
    <row r="611" spans="1:8" x14ac:dyDescent="0.25">
      <c r="A611" s="10">
        <v>1100121</v>
      </c>
      <c r="B611" s="10" t="s">
        <v>137</v>
      </c>
      <c r="C611" s="10" t="s">
        <v>138</v>
      </c>
      <c r="D611" s="10" t="s">
        <v>139</v>
      </c>
      <c r="E611" s="11" t="s">
        <v>13</v>
      </c>
      <c r="F611" s="10">
        <v>2212</v>
      </c>
      <c r="G611" s="12" t="str">
        <f t="shared" si="79"/>
        <v>Prod Alim p pers en instalac de depend y ent</v>
      </c>
      <c r="H611" s="27">
        <v>3000</v>
      </c>
    </row>
    <row r="612" spans="1:8" x14ac:dyDescent="0.25">
      <c r="A612" s="10">
        <v>1100121</v>
      </c>
      <c r="B612" s="10" t="s">
        <v>137</v>
      </c>
      <c r="C612" s="10" t="s">
        <v>138</v>
      </c>
      <c r="D612" s="10" t="s">
        <v>139</v>
      </c>
      <c r="E612" s="11" t="s">
        <v>13</v>
      </c>
      <c r="F612" s="10">
        <v>2411</v>
      </c>
      <c r="G612" s="12" t="str">
        <f t="shared" si="79"/>
        <v>Materiales de construcción minerales no metálicos</v>
      </c>
      <c r="H612" s="27">
        <v>8000</v>
      </c>
    </row>
    <row r="613" spans="1:8" x14ac:dyDescent="0.25">
      <c r="A613" s="10">
        <v>1100121</v>
      </c>
      <c r="B613" s="10" t="s">
        <v>137</v>
      </c>
      <c r="C613" s="10" t="s">
        <v>138</v>
      </c>
      <c r="D613" s="10" t="s">
        <v>139</v>
      </c>
      <c r="E613" s="11" t="s">
        <v>13</v>
      </c>
      <c r="F613" s="10">
        <v>2431</v>
      </c>
      <c r="G613" s="12" t="str">
        <f t="shared" si="79"/>
        <v>Materiales de construcción de cal y yeso</v>
      </c>
      <c r="H613" s="27">
        <v>4000</v>
      </c>
    </row>
    <row r="614" spans="1:8" x14ac:dyDescent="0.25">
      <c r="A614" s="10">
        <v>1100121</v>
      </c>
      <c r="B614" s="10" t="s">
        <v>137</v>
      </c>
      <c r="C614" s="10" t="s">
        <v>138</v>
      </c>
      <c r="D614" s="10" t="s">
        <v>139</v>
      </c>
      <c r="E614" s="11" t="s">
        <v>13</v>
      </c>
      <c r="F614" s="10">
        <v>2451</v>
      </c>
      <c r="G614" s="12" t="str">
        <f t="shared" si="79"/>
        <v>Materiales de construcción de vidrio</v>
      </c>
      <c r="H614" s="27">
        <v>3000</v>
      </c>
    </row>
    <row r="615" spans="1:8" x14ac:dyDescent="0.25">
      <c r="A615" s="10">
        <v>1100121</v>
      </c>
      <c r="B615" s="10" t="s">
        <v>137</v>
      </c>
      <c r="C615" s="10" t="s">
        <v>138</v>
      </c>
      <c r="D615" s="10" t="s">
        <v>139</v>
      </c>
      <c r="E615" s="11" t="s">
        <v>13</v>
      </c>
      <c r="F615" s="10">
        <v>2461</v>
      </c>
      <c r="G615" s="12" t="str">
        <f t="shared" si="79"/>
        <v>Material eléctrico y electrónico</v>
      </c>
      <c r="H615" s="27">
        <v>1500</v>
      </c>
    </row>
    <row r="616" spans="1:8" x14ac:dyDescent="0.25">
      <c r="A616" s="10">
        <v>1100121</v>
      </c>
      <c r="B616" s="10" t="s">
        <v>137</v>
      </c>
      <c r="C616" s="10" t="s">
        <v>138</v>
      </c>
      <c r="D616" s="10" t="s">
        <v>139</v>
      </c>
      <c r="E616" s="11" t="s">
        <v>13</v>
      </c>
      <c r="F616" s="10">
        <v>2471</v>
      </c>
      <c r="G616" s="12" t="str">
        <f t="shared" si="79"/>
        <v>Estructuras y manufacturas</v>
      </c>
      <c r="H616" s="27">
        <v>30000</v>
      </c>
    </row>
    <row r="617" spans="1:8" x14ac:dyDescent="0.25">
      <c r="A617" s="10">
        <v>1100121</v>
      </c>
      <c r="B617" s="10" t="s">
        <v>137</v>
      </c>
      <c r="C617" s="10" t="s">
        <v>138</v>
      </c>
      <c r="D617" s="10" t="s">
        <v>139</v>
      </c>
      <c r="E617" s="11" t="s">
        <v>13</v>
      </c>
      <c r="F617" s="10">
        <v>2491</v>
      </c>
      <c r="G617" s="12" t="str">
        <f t="shared" si="79"/>
        <v>Materiales diversos</v>
      </c>
      <c r="H617" s="27">
        <v>30000</v>
      </c>
    </row>
    <row r="618" spans="1:8" x14ac:dyDescent="0.25">
      <c r="A618" s="10">
        <v>1100121</v>
      </c>
      <c r="B618" s="10" t="s">
        <v>137</v>
      </c>
      <c r="C618" s="10" t="s">
        <v>138</v>
      </c>
      <c r="D618" s="10" t="s">
        <v>139</v>
      </c>
      <c r="E618" s="11" t="s">
        <v>13</v>
      </c>
      <c r="F618" s="10">
        <v>2522</v>
      </c>
      <c r="G618" s="12" t="str">
        <f t="shared" si="79"/>
        <v>Plaguicidas y pesticidas</v>
      </c>
      <c r="H618" s="27">
        <v>3000</v>
      </c>
    </row>
    <row r="619" spans="1:8" x14ac:dyDescent="0.25">
      <c r="A619" s="10">
        <v>1100121</v>
      </c>
      <c r="B619" s="10" t="s">
        <v>137</v>
      </c>
      <c r="C619" s="10" t="s">
        <v>138</v>
      </c>
      <c r="D619" s="10" t="s">
        <v>139</v>
      </c>
      <c r="E619" s="11" t="s">
        <v>13</v>
      </c>
      <c r="F619" s="10">
        <v>2531</v>
      </c>
      <c r="G619" s="12" t="str">
        <f t="shared" si="79"/>
        <v>Medicinas y productos farmacéuticos</v>
      </c>
      <c r="H619" s="27">
        <v>3000</v>
      </c>
    </row>
    <row r="620" spans="1:8" x14ac:dyDescent="0.25">
      <c r="A620" s="10">
        <v>1100121</v>
      </c>
      <c r="B620" s="10" t="s">
        <v>137</v>
      </c>
      <c r="C620" s="10" t="s">
        <v>138</v>
      </c>
      <c r="D620" s="10" t="s">
        <v>139</v>
      </c>
      <c r="E620" s="11" t="s">
        <v>13</v>
      </c>
      <c r="F620" s="10">
        <v>2541</v>
      </c>
      <c r="G620" s="12" t="str">
        <f t="shared" si="79"/>
        <v>Materiales accesorios y suministros médicos</v>
      </c>
      <c r="H620" s="27">
        <v>6000</v>
      </c>
    </row>
    <row r="621" spans="1:8" x14ac:dyDescent="0.25">
      <c r="A621" s="10">
        <v>1100121</v>
      </c>
      <c r="B621" s="10" t="s">
        <v>137</v>
      </c>
      <c r="C621" s="10" t="s">
        <v>138</v>
      </c>
      <c r="D621" s="10" t="s">
        <v>139</v>
      </c>
      <c r="E621" s="11" t="s">
        <v>13</v>
      </c>
      <c r="F621" s="10">
        <v>2721</v>
      </c>
      <c r="G621" s="12" t="str">
        <f t="shared" si="79"/>
        <v>Prendas de seguridad</v>
      </c>
      <c r="H621" s="27">
        <v>30000</v>
      </c>
    </row>
    <row r="622" spans="1:8" x14ac:dyDescent="0.25">
      <c r="A622" s="10">
        <v>1100121</v>
      </c>
      <c r="B622" s="10" t="s">
        <v>137</v>
      </c>
      <c r="C622" s="10" t="s">
        <v>138</v>
      </c>
      <c r="D622" s="10" t="s">
        <v>139</v>
      </c>
      <c r="E622" s="11" t="s">
        <v>13</v>
      </c>
      <c r="F622" s="10">
        <v>2911</v>
      </c>
      <c r="G622" s="12" t="str">
        <f t="shared" si="79"/>
        <v>Herramientas menores</v>
      </c>
      <c r="H622" s="27">
        <v>25000</v>
      </c>
    </row>
    <row r="623" spans="1:8" x14ac:dyDescent="0.25">
      <c r="A623" s="10">
        <v>1100121</v>
      </c>
      <c r="B623" s="10" t="s">
        <v>137</v>
      </c>
      <c r="C623" s="10" t="s">
        <v>138</v>
      </c>
      <c r="D623" s="10" t="s">
        <v>139</v>
      </c>
      <c r="E623" s="11" t="s">
        <v>13</v>
      </c>
      <c r="F623" s="10">
        <v>2921</v>
      </c>
      <c r="G623" s="12" t="str">
        <f t="shared" si="79"/>
        <v>Refacciones y accesorios menores de edificios</v>
      </c>
      <c r="H623" s="27">
        <v>1800</v>
      </c>
    </row>
    <row r="624" spans="1:8" x14ac:dyDescent="0.25">
      <c r="A624" s="10">
        <v>1100121</v>
      </c>
      <c r="B624" s="10" t="s">
        <v>137</v>
      </c>
      <c r="C624" s="10" t="s">
        <v>138</v>
      </c>
      <c r="D624" s="10" t="s">
        <v>139</v>
      </c>
      <c r="E624" s="11" t="s">
        <v>13</v>
      </c>
      <c r="F624" s="10">
        <v>2991</v>
      </c>
      <c r="G624" s="12" t="str">
        <f t="shared" si="79"/>
        <v>Ref y Acces menores otros bienes muebles</v>
      </c>
      <c r="H624" s="27">
        <v>6000</v>
      </c>
    </row>
    <row r="625" spans="1:8" x14ac:dyDescent="0.25">
      <c r="A625" s="10">
        <v>1100121</v>
      </c>
      <c r="B625" s="10" t="s">
        <v>137</v>
      </c>
      <c r="C625" s="10" t="s">
        <v>138</v>
      </c>
      <c r="D625" s="10" t="s">
        <v>139</v>
      </c>
      <c r="E625" s="11" t="s">
        <v>13</v>
      </c>
      <c r="F625" s="10">
        <v>3591</v>
      </c>
      <c r="G625" s="12" t="str">
        <f t="shared" si="79"/>
        <v>Servicios de jardinería y fumigación</v>
      </c>
      <c r="H625" s="27">
        <v>25000</v>
      </c>
    </row>
    <row r="626" spans="1:8" x14ac:dyDescent="0.25">
      <c r="A626" s="10">
        <v>1100121</v>
      </c>
      <c r="B626" s="10" t="s">
        <v>137</v>
      </c>
      <c r="C626" s="10" t="s">
        <v>138</v>
      </c>
      <c r="D626" s="10" t="s">
        <v>139</v>
      </c>
      <c r="E626" s="11" t="s">
        <v>18</v>
      </c>
      <c r="F626" s="10">
        <v>5151</v>
      </c>
      <c r="G626" s="12" t="str">
        <f t="shared" si="79"/>
        <v>Computadoras y equipo periférico</v>
      </c>
      <c r="H626" s="27">
        <v>1500</v>
      </c>
    </row>
    <row r="627" spans="1:8" x14ac:dyDescent="0.25">
      <c r="A627" s="10">
        <v>1100121</v>
      </c>
      <c r="B627" s="10" t="s">
        <v>137</v>
      </c>
      <c r="C627" s="10" t="s">
        <v>138</v>
      </c>
      <c r="D627" s="10" t="s">
        <v>139</v>
      </c>
      <c r="E627" s="11" t="s">
        <v>18</v>
      </c>
      <c r="F627" s="10">
        <v>5211</v>
      </c>
      <c r="G627" s="12" t="str">
        <f t="shared" si="79"/>
        <v>Equipo de audio y de video</v>
      </c>
      <c r="H627" s="27">
        <v>12000</v>
      </c>
    </row>
    <row r="628" spans="1:8" x14ac:dyDescent="0.25">
      <c r="A628" s="10">
        <v>1100121</v>
      </c>
      <c r="B628" s="10" t="s">
        <v>137</v>
      </c>
      <c r="C628" s="10" t="s">
        <v>138</v>
      </c>
      <c r="D628" s="10" t="s">
        <v>139</v>
      </c>
      <c r="E628" s="11" t="s">
        <v>18</v>
      </c>
      <c r="F628" s="10">
        <v>5671</v>
      </c>
      <c r="G628" s="12" t="str">
        <f t="shared" ref="G628" si="80">VLOOKUP(F628,dCOG,3,FALSE)</f>
        <v>Herramientas y maquinas -herramienta</v>
      </c>
      <c r="H628" s="27">
        <v>12000</v>
      </c>
    </row>
    <row r="629" spans="1:8" x14ac:dyDescent="0.25">
      <c r="A629" s="10">
        <v>1500521</v>
      </c>
      <c r="B629" s="10" t="s">
        <v>137</v>
      </c>
      <c r="C629" s="10" t="s">
        <v>138</v>
      </c>
      <c r="D629" s="10" t="s">
        <v>139</v>
      </c>
      <c r="E629" s="11" t="s">
        <v>13</v>
      </c>
      <c r="F629" s="10">
        <v>1131</v>
      </c>
      <c r="G629" s="12" t="str">
        <f t="shared" si="79"/>
        <v>Sueldos Base</v>
      </c>
      <c r="H629" s="32">
        <v>5192328</v>
      </c>
    </row>
    <row r="630" spans="1:8" x14ac:dyDescent="0.25">
      <c r="A630" s="10">
        <v>1500521</v>
      </c>
      <c r="B630" s="10" t="s">
        <v>137</v>
      </c>
      <c r="C630" s="10" t="s">
        <v>138</v>
      </c>
      <c r="D630" s="10" t="s">
        <v>139</v>
      </c>
      <c r="E630" s="11" t="s">
        <v>13</v>
      </c>
      <c r="F630" s="10">
        <v>1321</v>
      </c>
      <c r="G630" s="12" t="str">
        <f t="shared" si="79"/>
        <v>Prima Vacacional</v>
      </c>
      <c r="H630" s="32">
        <v>109012</v>
      </c>
    </row>
    <row r="631" spans="1:8" x14ac:dyDescent="0.25">
      <c r="A631" s="10">
        <v>1500521</v>
      </c>
      <c r="B631" s="10" t="s">
        <v>137</v>
      </c>
      <c r="C631" s="10" t="s">
        <v>138</v>
      </c>
      <c r="D631" s="10" t="s">
        <v>139</v>
      </c>
      <c r="E631" s="11" t="s">
        <v>13</v>
      </c>
      <c r="F631" s="10">
        <v>1323</v>
      </c>
      <c r="G631" s="12" t="str">
        <f t="shared" si="79"/>
        <v>Gratificación de fin de año</v>
      </c>
      <c r="H631" s="32">
        <v>908673</v>
      </c>
    </row>
    <row r="632" spans="1:8" x14ac:dyDescent="0.25">
      <c r="A632" s="10">
        <v>1500521</v>
      </c>
      <c r="B632" s="10" t="s">
        <v>137</v>
      </c>
      <c r="C632" s="10" t="s">
        <v>138</v>
      </c>
      <c r="D632" s="10" t="s">
        <v>139</v>
      </c>
      <c r="E632" s="11" t="s">
        <v>13</v>
      </c>
      <c r="F632" s="10">
        <v>1593</v>
      </c>
      <c r="G632" s="12" t="str">
        <f t="shared" si="79"/>
        <v>Despensa</v>
      </c>
      <c r="H632" s="32">
        <v>1350000</v>
      </c>
    </row>
    <row r="633" spans="1:8" x14ac:dyDescent="0.25">
      <c r="E633" s="29"/>
      <c r="G633" s="30"/>
      <c r="H633" s="31"/>
    </row>
    <row r="634" spans="1:8" x14ac:dyDescent="0.25">
      <c r="A634" s="5"/>
      <c r="B634" s="5"/>
      <c r="C634" s="5"/>
      <c r="D634" s="5"/>
      <c r="E634" s="7"/>
      <c r="F634" s="8"/>
      <c r="G634" s="9" t="s">
        <v>140</v>
      </c>
      <c r="H634" s="22">
        <f>SUBTOTAL(9,H635:H666)</f>
        <v>4081844</v>
      </c>
    </row>
    <row r="635" spans="1:8" x14ac:dyDescent="0.25">
      <c r="A635" s="10">
        <v>1100121</v>
      </c>
      <c r="B635" s="10" t="s">
        <v>141</v>
      </c>
      <c r="C635" s="10" t="s">
        <v>142</v>
      </c>
      <c r="D635" s="10" t="s">
        <v>131</v>
      </c>
      <c r="E635" s="11" t="s">
        <v>13</v>
      </c>
      <c r="F635" s="10">
        <v>2111</v>
      </c>
      <c r="G635" s="12" t="str">
        <f t="shared" ref="G635:G666" si="81">VLOOKUP(F635,dCOG,3,FALSE)</f>
        <v>Materiales y útiles de oficina</v>
      </c>
      <c r="H635" s="27">
        <v>3500</v>
      </c>
    </row>
    <row r="636" spans="1:8" x14ac:dyDescent="0.25">
      <c r="A636" s="10">
        <v>1100121</v>
      </c>
      <c r="B636" s="10" t="s">
        <v>141</v>
      </c>
      <c r="C636" s="10" t="s">
        <v>142</v>
      </c>
      <c r="D636" s="10" t="s">
        <v>131</v>
      </c>
      <c r="E636" s="11" t="s">
        <v>13</v>
      </c>
      <c r="F636" s="10">
        <v>2141</v>
      </c>
      <c r="G636" s="12" t="str">
        <f t="shared" si="81"/>
        <v>Mat y útiles de tecnologías de la Info y Com</v>
      </c>
      <c r="H636" s="27">
        <v>5000</v>
      </c>
    </row>
    <row r="637" spans="1:8" x14ac:dyDescent="0.25">
      <c r="A637" s="10">
        <v>1100121</v>
      </c>
      <c r="B637" s="10" t="s">
        <v>141</v>
      </c>
      <c r="C637" s="10" t="s">
        <v>142</v>
      </c>
      <c r="D637" s="10" t="s">
        <v>131</v>
      </c>
      <c r="E637" s="11" t="s">
        <v>13</v>
      </c>
      <c r="F637" s="10">
        <v>2161</v>
      </c>
      <c r="G637" s="12" t="str">
        <f t="shared" si="81"/>
        <v>Material de limpieza</v>
      </c>
      <c r="H637" s="27">
        <v>21000</v>
      </c>
    </row>
    <row r="638" spans="1:8" x14ac:dyDescent="0.25">
      <c r="A638" s="10">
        <v>1100121</v>
      </c>
      <c r="B638" s="10" t="s">
        <v>141</v>
      </c>
      <c r="C638" s="10" t="s">
        <v>142</v>
      </c>
      <c r="D638" s="10" t="s">
        <v>131</v>
      </c>
      <c r="E638" s="11" t="s">
        <v>13</v>
      </c>
      <c r="F638" s="10">
        <v>2212</v>
      </c>
      <c r="G638" s="12" t="str">
        <f t="shared" si="81"/>
        <v>Prod Alim p pers en instalac de depend y ent</v>
      </c>
      <c r="H638" s="27">
        <v>3000</v>
      </c>
    </row>
    <row r="639" spans="1:8" x14ac:dyDescent="0.25">
      <c r="A639" s="10">
        <v>1100121</v>
      </c>
      <c r="B639" s="10" t="s">
        <v>141</v>
      </c>
      <c r="C639" s="10" t="s">
        <v>142</v>
      </c>
      <c r="D639" s="10" t="s">
        <v>131</v>
      </c>
      <c r="E639" s="11" t="s">
        <v>13</v>
      </c>
      <c r="F639" s="10">
        <v>2411</v>
      </c>
      <c r="G639" s="12" t="str">
        <f t="shared" ref="G639" si="82">VLOOKUP(F639,dCOG,3,FALSE)</f>
        <v>Materiales de construcción minerales no metálicos</v>
      </c>
      <c r="H639" s="27">
        <v>50000</v>
      </c>
    </row>
    <row r="640" spans="1:8" x14ac:dyDescent="0.25">
      <c r="A640" s="10">
        <v>1100121</v>
      </c>
      <c r="B640" s="10" t="s">
        <v>141</v>
      </c>
      <c r="C640" s="10" t="s">
        <v>142</v>
      </c>
      <c r="D640" s="10" t="s">
        <v>131</v>
      </c>
      <c r="E640" s="11" t="s">
        <v>13</v>
      </c>
      <c r="F640" s="10">
        <v>2421</v>
      </c>
      <c r="G640" s="12" t="str">
        <f t="shared" ref="G640" si="83">VLOOKUP(F640,dCOG,3,FALSE)</f>
        <v>Materiales de construcción de concreto</v>
      </c>
      <c r="H640" s="27">
        <v>1500</v>
      </c>
    </row>
    <row r="641" spans="1:8" x14ac:dyDescent="0.25">
      <c r="A641" s="10">
        <v>1100121</v>
      </c>
      <c r="B641" s="10" t="s">
        <v>141</v>
      </c>
      <c r="C641" s="10" t="s">
        <v>142</v>
      </c>
      <c r="D641" s="10" t="s">
        <v>131</v>
      </c>
      <c r="E641" s="11" t="s">
        <v>13</v>
      </c>
      <c r="F641" s="10">
        <v>2431</v>
      </c>
      <c r="G641" s="12" t="str">
        <f t="shared" ref="G641" si="84">VLOOKUP(F641,dCOG,3,FALSE)</f>
        <v>Materiales de construcción de cal y yeso</v>
      </c>
      <c r="H641" s="27">
        <v>1500</v>
      </c>
    </row>
    <row r="642" spans="1:8" x14ac:dyDescent="0.25">
      <c r="A642" s="10">
        <v>1100121</v>
      </c>
      <c r="B642" s="10" t="s">
        <v>141</v>
      </c>
      <c r="C642" s="10" t="s">
        <v>142</v>
      </c>
      <c r="D642" s="10" t="s">
        <v>131</v>
      </c>
      <c r="E642" s="11" t="s">
        <v>13</v>
      </c>
      <c r="F642" s="10">
        <v>2441</v>
      </c>
      <c r="G642" s="12" t="str">
        <f t="shared" si="81"/>
        <v>Materiales de construcción de madera</v>
      </c>
      <c r="H642" s="27">
        <v>3000</v>
      </c>
    </row>
    <row r="643" spans="1:8" x14ac:dyDescent="0.25">
      <c r="A643" s="10">
        <v>1100121</v>
      </c>
      <c r="B643" s="10" t="s">
        <v>141</v>
      </c>
      <c r="C643" s="10" t="s">
        <v>142</v>
      </c>
      <c r="D643" s="10" t="s">
        <v>131</v>
      </c>
      <c r="E643" s="11" t="s">
        <v>13</v>
      </c>
      <c r="F643" s="10">
        <v>2471</v>
      </c>
      <c r="G643" s="12" t="str">
        <f t="shared" si="81"/>
        <v>Estructuras y manufacturas</v>
      </c>
      <c r="H643" s="27">
        <v>20000</v>
      </c>
    </row>
    <row r="644" spans="1:8" x14ac:dyDescent="0.25">
      <c r="A644" s="10">
        <v>1100121</v>
      </c>
      <c r="B644" s="10" t="s">
        <v>141</v>
      </c>
      <c r="C644" s="10" t="s">
        <v>142</v>
      </c>
      <c r="D644" s="10" t="s">
        <v>131</v>
      </c>
      <c r="E644" s="11" t="s">
        <v>13</v>
      </c>
      <c r="F644" s="10">
        <v>2481</v>
      </c>
      <c r="G644" s="12" t="str">
        <f t="shared" si="81"/>
        <v>Materiales complementarios</v>
      </c>
      <c r="H644" s="27">
        <v>40000</v>
      </c>
    </row>
    <row r="645" spans="1:8" x14ac:dyDescent="0.25">
      <c r="A645" s="10">
        <v>1100121</v>
      </c>
      <c r="B645" s="10" t="s">
        <v>141</v>
      </c>
      <c r="C645" s="10" t="s">
        <v>142</v>
      </c>
      <c r="D645" s="10" t="s">
        <v>131</v>
      </c>
      <c r="E645" s="11" t="s">
        <v>13</v>
      </c>
      <c r="F645" s="10">
        <v>2491</v>
      </c>
      <c r="G645" s="12" t="str">
        <f t="shared" si="81"/>
        <v>Materiales diversos</v>
      </c>
      <c r="H645" s="27">
        <v>25000</v>
      </c>
    </row>
    <row r="646" spans="1:8" x14ac:dyDescent="0.25">
      <c r="A646" s="10">
        <v>1100121</v>
      </c>
      <c r="B646" s="10" t="s">
        <v>141</v>
      </c>
      <c r="C646" s="10" t="s">
        <v>142</v>
      </c>
      <c r="D646" s="10" t="s">
        <v>131</v>
      </c>
      <c r="E646" s="11" t="s">
        <v>13</v>
      </c>
      <c r="F646" s="10">
        <v>2492</v>
      </c>
      <c r="G646" s="12" t="str">
        <f t="shared" si="81"/>
        <v>Materiales diversos jardinería</v>
      </c>
      <c r="H646" s="27">
        <v>15000</v>
      </c>
    </row>
    <row r="647" spans="1:8" x14ac:dyDescent="0.25">
      <c r="A647" s="10">
        <v>1100121</v>
      </c>
      <c r="B647" s="10" t="s">
        <v>141</v>
      </c>
      <c r="C647" s="10" t="s">
        <v>142</v>
      </c>
      <c r="D647" s="10" t="s">
        <v>131</v>
      </c>
      <c r="E647" s="11" t="s">
        <v>13</v>
      </c>
      <c r="F647" s="10">
        <v>2521</v>
      </c>
      <c r="G647" s="12" t="str">
        <f t="shared" si="81"/>
        <v>Fertilizantes y abonos</v>
      </c>
      <c r="H647" s="27">
        <v>12000</v>
      </c>
    </row>
    <row r="648" spans="1:8" x14ac:dyDescent="0.25">
      <c r="A648" s="10">
        <v>1100121</v>
      </c>
      <c r="B648" s="10" t="s">
        <v>141</v>
      </c>
      <c r="C648" s="10" t="s">
        <v>142</v>
      </c>
      <c r="D648" s="10" t="s">
        <v>131</v>
      </c>
      <c r="E648" s="11" t="s">
        <v>13</v>
      </c>
      <c r="F648" s="10">
        <v>2522</v>
      </c>
      <c r="G648" s="12" t="str">
        <f t="shared" si="81"/>
        <v>Plaguicidas y pesticidas</v>
      </c>
      <c r="H648" s="27">
        <v>6000</v>
      </c>
    </row>
    <row r="649" spans="1:8" x14ac:dyDescent="0.25">
      <c r="A649" s="10">
        <v>1100121</v>
      </c>
      <c r="B649" s="10" t="s">
        <v>141</v>
      </c>
      <c r="C649" s="10" t="s">
        <v>142</v>
      </c>
      <c r="D649" s="10" t="s">
        <v>131</v>
      </c>
      <c r="E649" s="11" t="s">
        <v>13</v>
      </c>
      <c r="F649" s="10">
        <v>2561</v>
      </c>
      <c r="G649" s="12" t="str">
        <f t="shared" si="81"/>
        <v>Fibras sintéticas hules plásticos y derivados</v>
      </c>
      <c r="H649" s="27">
        <v>1500</v>
      </c>
    </row>
    <row r="650" spans="1:8" x14ac:dyDescent="0.25">
      <c r="A650" s="10">
        <v>1100121</v>
      </c>
      <c r="B650" s="10" t="s">
        <v>141</v>
      </c>
      <c r="C650" s="10" t="s">
        <v>142</v>
      </c>
      <c r="D650" s="10" t="s">
        <v>131</v>
      </c>
      <c r="E650" s="11" t="s">
        <v>13</v>
      </c>
      <c r="F650" s="10">
        <v>2591</v>
      </c>
      <c r="G650" s="12" t="str">
        <f t="shared" si="81"/>
        <v>Otros productos quimicos</v>
      </c>
      <c r="H650" s="27">
        <v>2000</v>
      </c>
    </row>
    <row r="651" spans="1:8" x14ac:dyDescent="0.25">
      <c r="A651" s="10">
        <v>1100121</v>
      </c>
      <c r="B651" s="10" t="s">
        <v>141</v>
      </c>
      <c r="C651" s="10" t="s">
        <v>142</v>
      </c>
      <c r="D651" s="10" t="s">
        <v>131</v>
      </c>
      <c r="E651" s="11" t="s">
        <v>13</v>
      </c>
      <c r="F651" s="10">
        <v>2613</v>
      </c>
      <c r="G651" s="12" t="str">
        <f t="shared" ref="G651" si="85">VLOOKUP(F651,dCOG,3,FALSE)</f>
        <v>Combus Lub y aditp maq eq Prod y serv Admin</v>
      </c>
      <c r="H651" s="27">
        <v>15000</v>
      </c>
    </row>
    <row r="652" spans="1:8" x14ac:dyDescent="0.25">
      <c r="A652" s="10">
        <v>1100121</v>
      </c>
      <c r="B652" s="10" t="s">
        <v>141</v>
      </c>
      <c r="C652" s="10" t="s">
        <v>142</v>
      </c>
      <c r="D652" s="10" t="s">
        <v>131</v>
      </c>
      <c r="E652" s="11" t="s">
        <v>13</v>
      </c>
      <c r="F652" s="10">
        <v>2711</v>
      </c>
      <c r="G652" s="12" t="str">
        <f t="shared" si="81"/>
        <v>Vestuario y uniformes</v>
      </c>
      <c r="H652" s="27">
        <v>3000</v>
      </c>
    </row>
    <row r="653" spans="1:8" x14ac:dyDescent="0.25">
      <c r="A653" s="10">
        <v>1100121</v>
      </c>
      <c r="B653" s="10" t="s">
        <v>141</v>
      </c>
      <c r="C653" s="10" t="s">
        <v>142</v>
      </c>
      <c r="D653" s="10" t="s">
        <v>131</v>
      </c>
      <c r="E653" s="11" t="s">
        <v>13</v>
      </c>
      <c r="F653" s="10">
        <v>2721</v>
      </c>
      <c r="G653" s="12" t="str">
        <f t="shared" si="81"/>
        <v>Prendas de seguridad</v>
      </c>
      <c r="H653" s="27">
        <v>15000</v>
      </c>
    </row>
    <row r="654" spans="1:8" x14ac:dyDescent="0.25">
      <c r="A654" s="10">
        <v>1100121</v>
      </c>
      <c r="B654" s="10" t="s">
        <v>141</v>
      </c>
      <c r="C654" s="10" t="s">
        <v>142</v>
      </c>
      <c r="D654" s="10" t="s">
        <v>131</v>
      </c>
      <c r="E654" s="11" t="s">
        <v>13</v>
      </c>
      <c r="F654" s="10">
        <v>2911</v>
      </c>
      <c r="G654" s="12" t="str">
        <f t="shared" si="81"/>
        <v>Herramientas menores</v>
      </c>
      <c r="H654" s="27">
        <v>45000</v>
      </c>
    </row>
    <row r="655" spans="1:8" x14ac:dyDescent="0.25">
      <c r="A655" s="10">
        <v>1100121</v>
      </c>
      <c r="B655" s="10" t="s">
        <v>141</v>
      </c>
      <c r="C655" s="10" t="s">
        <v>142</v>
      </c>
      <c r="D655" s="10" t="s">
        <v>131</v>
      </c>
      <c r="E655" s="11" t="s">
        <v>13</v>
      </c>
      <c r="F655" s="10">
        <v>2921</v>
      </c>
      <c r="G655" s="12" t="str">
        <f t="shared" si="81"/>
        <v>Refacciones y accesorios menores de edificios</v>
      </c>
      <c r="H655" s="27">
        <v>1200</v>
      </c>
    </row>
    <row r="656" spans="1:8" ht="25.5" x14ac:dyDescent="0.25">
      <c r="A656" s="10">
        <v>1100121</v>
      </c>
      <c r="B656" s="10" t="s">
        <v>141</v>
      </c>
      <c r="C656" s="10" t="s">
        <v>142</v>
      </c>
      <c r="D656" s="10" t="s">
        <v>131</v>
      </c>
      <c r="E656" s="11" t="s">
        <v>13</v>
      </c>
      <c r="F656" s="10">
        <v>2981</v>
      </c>
      <c r="G656" s="12" t="str">
        <f t="shared" si="81"/>
        <v>Ref y Acces menores de maquinaria y otros Equip</v>
      </c>
      <c r="H656" s="27">
        <v>15000</v>
      </c>
    </row>
    <row r="657" spans="1:8" x14ac:dyDescent="0.25">
      <c r="A657" s="10">
        <v>1100121</v>
      </c>
      <c r="B657" s="10" t="s">
        <v>141</v>
      </c>
      <c r="C657" s="10" t="s">
        <v>142</v>
      </c>
      <c r="D657" s="10" t="s">
        <v>131</v>
      </c>
      <c r="E657" s="11" t="s">
        <v>13</v>
      </c>
      <c r="F657" s="10">
        <v>3351</v>
      </c>
      <c r="G657" s="12" t="str">
        <f t="shared" si="81"/>
        <v>Servicios de investigación científica</v>
      </c>
      <c r="H657" s="27">
        <v>3000</v>
      </c>
    </row>
    <row r="658" spans="1:8" x14ac:dyDescent="0.25">
      <c r="A658" s="10">
        <v>1100121</v>
      </c>
      <c r="B658" s="10" t="s">
        <v>141</v>
      </c>
      <c r="C658" s="10" t="s">
        <v>142</v>
      </c>
      <c r="D658" s="10" t="s">
        <v>131</v>
      </c>
      <c r="E658" s="11" t="s">
        <v>13</v>
      </c>
      <c r="F658" s="10">
        <v>3571</v>
      </c>
      <c r="G658" s="12" t="str">
        <f t="shared" si="81"/>
        <v>Instal Rep y mantto de maq otros Eq y herrami</v>
      </c>
      <c r="H658" s="27">
        <v>5000</v>
      </c>
    </row>
    <row r="659" spans="1:8" x14ac:dyDescent="0.25">
      <c r="A659" s="10">
        <v>1100121</v>
      </c>
      <c r="B659" s="10" t="s">
        <v>141</v>
      </c>
      <c r="C659" s="10" t="s">
        <v>142</v>
      </c>
      <c r="D659" s="10" t="s">
        <v>131</v>
      </c>
      <c r="E659" s="11" t="s">
        <v>18</v>
      </c>
      <c r="F659" s="10">
        <v>5151</v>
      </c>
      <c r="G659" s="12" t="str">
        <f t="shared" si="81"/>
        <v>Computadoras y equipo periférico</v>
      </c>
      <c r="H659" s="27">
        <v>1500</v>
      </c>
    </row>
    <row r="660" spans="1:8" x14ac:dyDescent="0.25">
      <c r="A660" s="10">
        <v>1100121</v>
      </c>
      <c r="B660" s="10" t="s">
        <v>141</v>
      </c>
      <c r="C660" s="10" t="s">
        <v>142</v>
      </c>
      <c r="D660" s="10" t="s">
        <v>131</v>
      </c>
      <c r="E660" s="11" t="s">
        <v>18</v>
      </c>
      <c r="F660" s="10">
        <v>5621</v>
      </c>
      <c r="G660" s="12" t="str">
        <f t="shared" ref="G660" si="86">VLOOKUP(F660,dCOG,3,FALSE)</f>
        <v>Maquinaria y equipo industrial</v>
      </c>
      <c r="H660" s="27">
        <v>35000</v>
      </c>
    </row>
    <row r="661" spans="1:8" x14ac:dyDescent="0.25">
      <c r="A661" s="10">
        <v>1100121</v>
      </c>
      <c r="B661" s="10" t="s">
        <v>141</v>
      </c>
      <c r="C661" s="10" t="s">
        <v>142</v>
      </c>
      <c r="D661" s="10" t="s">
        <v>131</v>
      </c>
      <c r="E661" s="11" t="s">
        <v>18</v>
      </c>
      <c r="F661" s="10">
        <v>5671</v>
      </c>
      <c r="G661" s="12" t="str">
        <f t="shared" si="81"/>
        <v>Herramientas y maquinas -herramienta</v>
      </c>
      <c r="H661" s="27">
        <v>60000</v>
      </c>
    </row>
    <row r="662" spans="1:8" x14ac:dyDescent="0.25">
      <c r="A662" s="10">
        <v>1100121</v>
      </c>
      <c r="B662" s="10" t="s">
        <v>141</v>
      </c>
      <c r="C662" s="10" t="s">
        <v>142</v>
      </c>
      <c r="D662" s="10" t="s">
        <v>131</v>
      </c>
      <c r="E662" s="11" t="s">
        <v>18</v>
      </c>
      <c r="F662" s="10">
        <v>5691</v>
      </c>
      <c r="G662" s="12" t="str">
        <f t="shared" si="81"/>
        <v>Otros equipos</v>
      </c>
      <c r="H662" s="27">
        <v>60000</v>
      </c>
    </row>
    <row r="663" spans="1:8" x14ac:dyDescent="0.25">
      <c r="A663" s="10">
        <v>1500521</v>
      </c>
      <c r="B663" s="10" t="s">
        <v>141</v>
      </c>
      <c r="C663" s="10" t="s">
        <v>142</v>
      </c>
      <c r="D663" s="10" t="s">
        <v>131</v>
      </c>
      <c r="E663" s="11" t="s">
        <v>13</v>
      </c>
      <c r="F663" s="10">
        <v>1131</v>
      </c>
      <c r="G663" s="12" t="str">
        <f t="shared" si="81"/>
        <v>Sueldos Base</v>
      </c>
      <c r="H663" s="32">
        <v>2442756</v>
      </c>
    </row>
    <row r="664" spans="1:8" x14ac:dyDescent="0.25">
      <c r="A664" s="10">
        <v>1500521</v>
      </c>
      <c r="B664" s="10" t="s">
        <v>141</v>
      </c>
      <c r="C664" s="10" t="s">
        <v>142</v>
      </c>
      <c r="D664" s="10" t="s">
        <v>131</v>
      </c>
      <c r="E664" s="11" t="s">
        <v>13</v>
      </c>
      <c r="F664" s="10">
        <v>1321</v>
      </c>
      <c r="G664" s="12" t="str">
        <f t="shared" si="81"/>
        <v>Prima Vacacional</v>
      </c>
      <c r="H664" s="32">
        <v>52106</v>
      </c>
    </row>
    <row r="665" spans="1:8" x14ac:dyDescent="0.25">
      <c r="A665" s="10">
        <v>1500521</v>
      </c>
      <c r="B665" s="10" t="s">
        <v>141</v>
      </c>
      <c r="C665" s="10" t="s">
        <v>142</v>
      </c>
      <c r="D665" s="10" t="s">
        <v>131</v>
      </c>
      <c r="E665" s="11" t="s">
        <v>13</v>
      </c>
      <c r="F665" s="10">
        <v>1323</v>
      </c>
      <c r="G665" s="12" t="str">
        <f t="shared" si="81"/>
        <v>Gratificación de fin de año</v>
      </c>
      <c r="H665" s="32">
        <v>434282</v>
      </c>
    </row>
    <row r="666" spans="1:8" x14ac:dyDescent="0.25">
      <c r="A666" s="10">
        <v>1500521</v>
      </c>
      <c r="B666" s="10" t="s">
        <v>141</v>
      </c>
      <c r="C666" s="10" t="s">
        <v>142</v>
      </c>
      <c r="D666" s="10" t="s">
        <v>131</v>
      </c>
      <c r="E666" s="11" t="s">
        <v>13</v>
      </c>
      <c r="F666" s="10">
        <v>1593</v>
      </c>
      <c r="G666" s="12" t="str">
        <f t="shared" si="81"/>
        <v>Despensa</v>
      </c>
      <c r="H666" s="32">
        <v>684000</v>
      </c>
    </row>
    <row r="667" spans="1:8" x14ac:dyDescent="0.25">
      <c r="E667" s="29"/>
      <c r="G667" s="30"/>
      <c r="H667" s="31"/>
    </row>
    <row r="668" spans="1:8" x14ac:dyDescent="0.25">
      <c r="A668" s="5"/>
      <c r="B668" s="5"/>
      <c r="C668" s="5"/>
      <c r="D668" s="5"/>
      <c r="E668" s="7"/>
      <c r="F668" s="8"/>
      <c r="G668" s="9" t="s">
        <v>143</v>
      </c>
      <c r="H668" s="22">
        <f>SUBTOTAL(9,H669:H696)</f>
        <v>3893488</v>
      </c>
    </row>
    <row r="669" spans="1:8" x14ac:dyDescent="0.25">
      <c r="A669" s="10">
        <v>1100121</v>
      </c>
      <c r="B669" s="10" t="s">
        <v>144</v>
      </c>
      <c r="C669" s="10" t="s">
        <v>145</v>
      </c>
      <c r="D669" s="10" t="s">
        <v>131</v>
      </c>
      <c r="E669" s="11" t="s">
        <v>13</v>
      </c>
      <c r="F669" s="10">
        <v>2111</v>
      </c>
      <c r="G669" s="12" t="str">
        <f t="shared" ref="G669:G696" si="87">VLOOKUP(F669,dCOG,3,FALSE)</f>
        <v>Materiales y útiles de oficina</v>
      </c>
      <c r="H669" s="27">
        <v>6000</v>
      </c>
    </row>
    <row r="670" spans="1:8" x14ac:dyDescent="0.25">
      <c r="A670" s="10">
        <v>1100121</v>
      </c>
      <c r="B670" s="10" t="s">
        <v>144</v>
      </c>
      <c r="C670" s="10" t="s">
        <v>145</v>
      </c>
      <c r="D670" s="10" t="s">
        <v>131</v>
      </c>
      <c r="E670" s="11" t="s">
        <v>13</v>
      </c>
      <c r="F670" s="10">
        <v>2141</v>
      </c>
      <c r="G670" s="12" t="str">
        <f t="shared" si="87"/>
        <v>Mat y útiles de tecnologías de la Info y Com</v>
      </c>
      <c r="H670" s="27">
        <v>9000</v>
      </c>
    </row>
    <row r="671" spans="1:8" x14ac:dyDescent="0.25">
      <c r="A671" s="10">
        <v>1100121</v>
      </c>
      <c r="B671" s="10" t="s">
        <v>144</v>
      </c>
      <c r="C671" s="10" t="s">
        <v>145</v>
      </c>
      <c r="D671" s="10" t="s">
        <v>131</v>
      </c>
      <c r="E671" s="11" t="s">
        <v>13</v>
      </c>
      <c r="F671" s="10">
        <v>2151</v>
      </c>
      <c r="G671" s="12" t="str">
        <f t="shared" si="87"/>
        <v>Material impreso e información digital</v>
      </c>
      <c r="H671" s="27">
        <v>1500</v>
      </c>
    </row>
    <row r="672" spans="1:8" x14ac:dyDescent="0.25">
      <c r="A672" s="10">
        <v>1100121</v>
      </c>
      <c r="B672" s="10" t="s">
        <v>144</v>
      </c>
      <c r="C672" s="10" t="s">
        <v>145</v>
      </c>
      <c r="D672" s="10" t="s">
        <v>131</v>
      </c>
      <c r="E672" s="11" t="s">
        <v>13</v>
      </c>
      <c r="F672" s="10">
        <v>2161</v>
      </c>
      <c r="G672" s="12" t="str">
        <f t="shared" si="87"/>
        <v>Material de limpieza</v>
      </c>
      <c r="H672" s="27">
        <v>50000</v>
      </c>
    </row>
    <row r="673" spans="1:8" x14ac:dyDescent="0.25">
      <c r="A673" s="10">
        <v>1100121</v>
      </c>
      <c r="B673" s="10" t="s">
        <v>144</v>
      </c>
      <c r="C673" s="10" t="s">
        <v>145</v>
      </c>
      <c r="D673" s="10" t="s">
        <v>131</v>
      </c>
      <c r="E673" s="11" t="s">
        <v>13</v>
      </c>
      <c r="F673" s="10">
        <v>2212</v>
      </c>
      <c r="G673" s="12" t="str">
        <f t="shared" si="87"/>
        <v>Prod Alim p pers en instalac de depend y ent</v>
      </c>
      <c r="H673" s="27">
        <v>3000</v>
      </c>
    </row>
    <row r="674" spans="1:8" x14ac:dyDescent="0.25">
      <c r="A674" s="10">
        <v>1100121</v>
      </c>
      <c r="B674" s="10" t="s">
        <v>144</v>
      </c>
      <c r="C674" s="10" t="s">
        <v>145</v>
      </c>
      <c r="D674" s="10" t="s">
        <v>131</v>
      </c>
      <c r="E674" s="11" t="s">
        <v>13</v>
      </c>
      <c r="F674" s="10">
        <v>2214</v>
      </c>
      <c r="G674" s="12" t="str">
        <f t="shared" si="87"/>
        <v>Productos alimenticios para personas</v>
      </c>
      <c r="H674" s="27">
        <v>3000</v>
      </c>
    </row>
    <row r="675" spans="1:8" x14ac:dyDescent="0.25">
      <c r="A675" s="10">
        <v>1100121</v>
      </c>
      <c r="B675" s="10" t="s">
        <v>144</v>
      </c>
      <c r="C675" s="10" t="s">
        <v>145</v>
      </c>
      <c r="D675" s="10" t="s">
        <v>131</v>
      </c>
      <c r="E675" s="11" t="s">
        <v>13</v>
      </c>
      <c r="F675" s="10">
        <v>2231</v>
      </c>
      <c r="G675" s="12" t="str">
        <f t="shared" si="87"/>
        <v>Utensilios para el servicio de alimentación</v>
      </c>
      <c r="H675" s="27">
        <v>12000</v>
      </c>
    </row>
    <row r="676" spans="1:8" x14ac:dyDescent="0.25">
      <c r="A676" s="10">
        <v>1100121</v>
      </c>
      <c r="B676" s="10" t="s">
        <v>144</v>
      </c>
      <c r="C676" s="10" t="s">
        <v>145</v>
      </c>
      <c r="D676" s="10" t="s">
        <v>131</v>
      </c>
      <c r="E676" s="11" t="s">
        <v>13</v>
      </c>
      <c r="F676" s="10">
        <v>2421</v>
      </c>
      <c r="G676" s="12" t="str">
        <f t="shared" si="87"/>
        <v>Materiales de construcción de concreto</v>
      </c>
      <c r="H676" s="27">
        <v>3000</v>
      </c>
    </row>
    <row r="677" spans="1:8" x14ac:dyDescent="0.25">
      <c r="A677" s="10">
        <v>1100121</v>
      </c>
      <c r="B677" s="10" t="s">
        <v>144</v>
      </c>
      <c r="C677" s="10" t="s">
        <v>145</v>
      </c>
      <c r="D677" s="10" t="s">
        <v>131</v>
      </c>
      <c r="E677" s="11" t="s">
        <v>13</v>
      </c>
      <c r="F677" s="10">
        <v>2461</v>
      </c>
      <c r="G677" s="12" t="str">
        <f t="shared" si="87"/>
        <v>Material eléctrico y electrónico</v>
      </c>
      <c r="H677" s="27">
        <v>3000</v>
      </c>
    </row>
    <row r="678" spans="1:8" x14ac:dyDescent="0.25">
      <c r="A678" s="10">
        <v>1100121</v>
      </c>
      <c r="B678" s="10" t="s">
        <v>144</v>
      </c>
      <c r="C678" s="10" t="s">
        <v>145</v>
      </c>
      <c r="D678" s="10" t="s">
        <v>131</v>
      </c>
      <c r="E678" s="11" t="s">
        <v>13</v>
      </c>
      <c r="F678" s="10">
        <v>2471</v>
      </c>
      <c r="G678" s="12" t="str">
        <f t="shared" si="87"/>
        <v>Estructuras y manufacturas</v>
      </c>
      <c r="H678" s="27">
        <v>10000</v>
      </c>
    </row>
    <row r="679" spans="1:8" x14ac:dyDescent="0.25">
      <c r="A679" s="10">
        <v>1100121</v>
      </c>
      <c r="B679" s="10" t="s">
        <v>144</v>
      </c>
      <c r="C679" s="10" t="s">
        <v>145</v>
      </c>
      <c r="D679" s="10" t="s">
        <v>131</v>
      </c>
      <c r="E679" s="11" t="s">
        <v>13</v>
      </c>
      <c r="F679" s="10">
        <v>2491</v>
      </c>
      <c r="G679" s="12" t="str">
        <f t="shared" si="87"/>
        <v>Materiales diversos</v>
      </c>
      <c r="H679" s="27">
        <v>15000</v>
      </c>
    </row>
    <row r="680" spans="1:8" x14ac:dyDescent="0.25">
      <c r="A680" s="10">
        <v>1100121</v>
      </c>
      <c r="B680" s="10" t="s">
        <v>144</v>
      </c>
      <c r="C680" s="10" t="s">
        <v>145</v>
      </c>
      <c r="D680" s="10" t="s">
        <v>131</v>
      </c>
      <c r="E680" s="11" t="s">
        <v>13</v>
      </c>
      <c r="F680" s="10">
        <v>2493</v>
      </c>
      <c r="G680" s="12" t="str">
        <f t="shared" si="87"/>
        <v>Materiales diversos para matanza</v>
      </c>
      <c r="H680" s="27">
        <v>60000</v>
      </c>
    </row>
    <row r="681" spans="1:8" x14ac:dyDescent="0.25">
      <c r="A681" s="10">
        <v>1100121</v>
      </c>
      <c r="B681" s="10" t="s">
        <v>144</v>
      </c>
      <c r="C681" s="10" t="s">
        <v>145</v>
      </c>
      <c r="D681" s="10" t="s">
        <v>131</v>
      </c>
      <c r="E681" s="11" t="s">
        <v>13</v>
      </c>
      <c r="F681" s="10">
        <v>2511</v>
      </c>
      <c r="G681" s="12" t="str">
        <f t="shared" si="87"/>
        <v>Sustancias químicas</v>
      </c>
      <c r="H681" s="27">
        <v>15000</v>
      </c>
    </row>
    <row r="682" spans="1:8" x14ac:dyDescent="0.25">
      <c r="A682" s="10">
        <v>1100121</v>
      </c>
      <c r="B682" s="10" t="s">
        <v>144</v>
      </c>
      <c r="C682" s="10" t="s">
        <v>145</v>
      </c>
      <c r="D682" s="10" t="s">
        <v>131</v>
      </c>
      <c r="E682" s="11" t="s">
        <v>13</v>
      </c>
      <c r="F682" s="10">
        <v>2531</v>
      </c>
      <c r="G682" s="12" t="str">
        <f t="shared" si="87"/>
        <v>Medicinas y productos farmacéuticos</v>
      </c>
      <c r="H682" s="27">
        <v>3000</v>
      </c>
    </row>
    <row r="683" spans="1:8" x14ac:dyDescent="0.25">
      <c r="A683" s="10">
        <v>1100121</v>
      </c>
      <c r="B683" s="10" t="s">
        <v>144</v>
      </c>
      <c r="C683" s="10" t="s">
        <v>145</v>
      </c>
      <c r="D683" s="10" t="s">
        <v>131</v>
      </c>
      <c r="E683" s="11" t="s">
        <v>13</v>
      </c>
      <c r="F683" s="10">
        <v>2541</v>
      </c>
      <c r="G683" s="12" t="str">
        <f t="shared" si="87"/>
        <v>Materiales accesorios y suministros médicos</v>
      </c>
      <c r="H683" s="27">
        <v>6000</v>
      </c>
    </row>
    <row r="684" spans="1:8" x14ac:dyDescent="0.25">
      <c r="A684" s="10">
        <v>1100121</v>
      </c>
      <c r="B684" s="10" t="s">
        <v>144</v>
      </c>
      <c r="C684" s="10" t="s">
        <v>145</v>
      </c>
      <c r="D684" s="10" t="s">
        <v>131</v>
      </c>
      <c r="E684" s="11" t="s">
        <v>13</v>
      </c>
      <c r="F684" s="10">
        <v>2561</v>
      </c>
      <c r="G684" s="12" t="str">
        <f t="shared" si="87"/>
        <v>Fibras sintéticas hules plásticos y derivados</v>
      </c>
      <c r="H684" s="27">
        <v>1500</v>
      </c>
    </row>
    <row r="685" spans="1:8" x14ac:dyDescent="0.25">
      <c r="A685" s="10">
        <v>1100121</v>
      </c>
      <c r="B685" s="10" t="s">
        <v>144</v>
      </c>
      <c r="C685" s="10" t="s">
        <v>145</v>
      </c>
      <c r="D685" s="10" t="s">
        <v>131</v>
      </c>
      <c r="E685" s="11" t="s">
        <v>13</v>
      </c>
      <c r="F685" s="10">
        <v>2591</v>
      </c>
      <c r="G685" s="12" t="str">
        <f t="shared" si="87"/>
        <v>Otros productos quimicos</v>
      </c>
      <c r="H685" s="27">
        <v>6000</v>
      </c>
    </row>
    <row r="686" spans="1:8" x14ac:dyDescent="0.25">
      <c r="A686" s="10">
        <v>1100121</v>
      </c>
      <c r="B686" s="10" t="s">
        <v>144</v>
      </c>
      <c r="C686" s="10" t="s">
        <v>145</v>
      </c>
      <c r="D686" s="10" t="s">
        <v>131</v>
      </c>
      <c r="E686" s="11" t="s">
        <v>13</v>
      </c>
      <c r="F686" s="10">
        <v>2911</v>
      </c>
      <c r="G686" s="12" t="str">
        <f t="shared" si="87"/>
        <v>Herramientas menores</v>
      </c>
      <c r="H686" s="27">
        <v>6000</v>
      </c>
    </row>
    <row r="687" spans="1:8" ht="25.5" x14ac:dyDescent="0.25">
      <c r="A687" s="10">
        <v>1100121</v>
      </c>
      <c r="B687" s="10" t="s">
        <v>144</v>
      </c>
      <c r="C687" s="10" t="s">
        <v>145</v>
      </c>
      <c r="D687" s="10" t="s">
        <v>131</v>
      </c>
      <c r="E687" s="11" t="s">
        <v>13</v>
      </c>
      <c r="F687" s="10">
        <v>2981</v>
      </c>
      <c r="G687" s="12" t="str">
        <f t="shared" si="87"/>
        <v>Ref y Acces menores de maquinaria y otros Equip</v>
      </c>
      <c r="H687" s="27">
        <v>9000</v>
      </c>
    </row>
    <row r="688" spans="1:8" x14ac:dyDescent="0.25">
      <c r="A688" s="10">
        <v>1100121</v>
      </c>
      <c r="B688" s="10" t="s">
        <v>144</v>
      </c>
      <c r="C688" s="10" t="s">
        <v>145</v>
      </c>
      <c r="D688" s="10" t="s">
        <v>131</v>
      </c>
      <c r="E688" s="11" t="s">
        <v>13</v>
      </c>
      <c r="F688" s="10">
        <v>2991</v>
      </c>
      <c r="G688" s="12" t="str">
        <f t="shared" si="87"/>
        <v>Ref y Acces menores otros bienes muebles</v>
      </c>
      <c r="H688" s="27">
        <v>15000</v>
      </c>
    </row>
    <row r="689" spans="1:8" x14ac:dyDescent="0.25">
      <c r="A689" s="10">
        <v>1100121</v>
      </c>
      <c r="B689" s="10" t="s">
        <v>144</v>
      </c>
      <c r="C689" s="10" t="s">
        <v>145</v>
      </c>
      <c r="D689" s="10" t="s">
        <v>131</v>
      </c>
      <c r="E689" s="11" t="s">
        <v>13</v>
      </c>
      <c r="F689" s="10">
        <v>3571</v>
      </c>
      <c r="G689" s="12" t="str">
        <f t="shared" ref="G689" si="88">VLOOKUP(F689,dCOG,3,FALSE)</f>
        <v>Instal Rep y mantto de maq otros Eq y herrami</v>
      </c>
      <c r="H689" s="27">
        <v>30000</v>
      </c>
    </row>
    <row r="690" spans="1:8" x14ac:dyDescent="0.25">
      <c r="A690" s="10">
        <v>1100121</v>
      </c>
      <c r="B690" s="10" t="s">
        <v>144</v>
      </c>
      <c r="C690" s="10" t="s">
        <v>145</v>
      </c>
      <c r="D690" s="10" t="s">
        <v>131</v>
      </c>
      <c r="E690" s="11" t="s">
        <v>13</v>
      </c>
      <c r="F690" s="10">
        <v>3591</v>
      </c>
      <c r="G690" s="12" t="str">
        <f t="shared" si="87"/>
        <v>Servicios de jardinería y fumigación</v>
      </c>
      <c r="H690" s="27">
        <v>45000</v>
      </c>
    </row>
    <row r="691" spans="1:8" x14ac:dyDescent="0.25">
      <c r="A691" s="10">
        <v>1100121</v>
      </c>
      <c r="B691" s="10" t="s">
        <v>144</v>
      </c>
      <c r="C691" s="10" t="s">
        <v>145</v>
      </c>
      <c r="D691" s="10" t="s">
        <v>131</v>
      </c>
      <c r="E691" s="11" t="s">
        <v>18</v>
      </c>
      <c r="F691" s="10">
        <v>5151</v>
      </c>
      <c r="G691" s="12" t="str">
        <f t="shared" ref="G691" si="89">VLOOKUP(F691,dCOG,3,FALSE)</f>
        <v>Computadoras y equipo periférico</v>
      </c>
      <c r="H691" s="27">
        <v>1500</v>
      </c>
    </row>
    <row r="692" spans="1:8" x14ac:dyDescent="0.25">
      <c r="A692" s="10">
        <v>1100121</v>
      </c>
      <c r="B692" s="10" t="s">
        <v>144</v>
      </c>
      <c r="C692" s="10" t="s">
        <v>145</v>
      </c>
      <c r="D692" s="10" t="s">
        <v>131</v>
      </c>
      <c r="E692" s="11" t="s">
        <v>18</v>
      </c>
      <c r="F692" s="10">
        <v>5191</v>
      </c>
      <c r="G692" s="12" t="str">
        <f t="shared" si="87"/>
        <v>Otros mobiliarios y equipos de administración</v>
      </c>
      <c r="H692" s="27">
        <v>1500</v>
      </c>
    </row>
    <row r="693" spans="1:8" x14ac:dyDescent="0.25">
      <c r="A693" s="10">
        <v>1500521</v>
      </c>
      <c r="B693" s="10" t="s">
        <v>144</v>
      </c>
      <c r="C693" s="10" t="s">
        <v>145</v>
      </c>
      <c r="D693" s="10" t="s">
        <v>131</v>
      </c>
      <c r="E693" s="11" t="s">
        <v>13</v>
      </c>
      <c r="F693" s="10">
        <v>1131</v>
      </c>
      <c r="G693" s="12" t="str">
        <f t="shared" si="87"/>
        <v>Sueldos Base</v>
      </c>
      <c r="H693" s="32">
        <v>2610780</v>
      </c>
    </row>
    <row r="694" spans="1:8" x14ac:dyDescent="0.25">
      <c r="A694" s="10">
        <v>1500521</v>
      </c>
      <c r="B694" s="10" t="s">
        <v>144</v>
      </c>
      <c r="C694" s="10" t="s">
        <v>145</v>
      </c>
      <c r="D694" s="10" t="s">
        <v>131</v>
      </c>
      <c r="E694" s="11" t="s">
        <v>13</v>
      </c>
      <c r="F694" s="10">
        <v>1321</v>
      </c>
      <c r="G694" s="12" t="str">
        <f t="shared" si="87"/>
        <v>Prima Vacacional</v>
      </c>
      <c r="H694" s="32">
        <v>51605</v>
      </c>
    </row>
    <row r="695" spans="1:8" x14ac:dyDescent="0.25">
      <c r="A695" s="10">
        <v>1500521</v>
      </c>
      <c r="B695" s="10" t="s">
        <v>144</v>
      </c>
      <c r="C695" s="10" t="s">
        <v>145</v>
      </c>
      <c r="D695" s="10" t="s">
        <v>131</v>
      </c>
      <c r="E695" s="11" t="s">
        <v>13</v>
      </c>
      <c r="F695" s="10">
        <v>1323</v>
      </c>
      <c r="G695" s="12" t="str">
        <f t="shared" si="87"/>
        <v>Gratificación de fin de año</v>
      </c>
      <c r="H695" s="32">
        <v>430103</v>
      </c>
    </row>
    <row r="696" spans="1:8" x14ac:dyDescent="0.25">
      <c r="A696" s="10">
        <v>1500521</v>
      </c>
      <c r="B696" s="10" t="s">
        <v>144</v>
      </c>
      <c r="C696" s="10" t="s">
        <v>145</v>
      </c>
      <c r="D696" s="10" t="s">
        <v>131</v>
      </c>
      <c r="E696" s="11" t="s">
        <v>13</v>
      </c>
      <c r="F696" s="10">
        <v>1593</v>
      </c>
      <c r="G696" s="12" t="str">
        <f t="shared" si="87"/>
        <v>Despensa</v>
      </c>
      <c r="H696" s="32">
        <v>486000</v>
      </c>
    </row>
    <row r="697" spans="1:8" x14ac:dyDescent="0.25">
      <c r="E697" s="29"/>
      <c r="G697" s="30"/>
      <c r="H697" s="31"/>
    </row>
    <row r="698" spans="1:8" x14ac:dyDescent="0.25">
      <c r="A698" s="5"/>
      <c r="B698" s="5"/>
      <c r="C698" s="5"/>
      <c r="D698" s="5"/>
      <c r="E698" s="7"/>
      <c r="F698" s="8"/>
      <c r="G698" s="9" t="s">
        <v>146</v>
      </c>
      <c r="H698" s="22">
        <f>SUBTOTAL(9,H699:H714)</f>
        <v>2241934</v>
      </c>
    </row>
    <row r="699" spans="1:8" x14ac:dyDescent="0.25">
      <c r="A699" s="10">
        <v>1100121</v>
      </c>
      <c r="B699" s="10" t="s">
        <v>147</v>
      </c>
      <c r="C699" s="10" t="s">
        <v>148</v>
      </c>
      <c r="D699" s="10" t="s">
        <v>131</v>
      </c>
      <c r="E699" s="11" t="s">
        <v>13</v>
      </c>
      <c r="F699" s="10">
        <v>2111</v>
      </c>
      <c r="G699" s="12" t="str">
        <f t="shared" ref="G699:G714" si="90">VLOOKUP(F699,dCOG,3,FALSE)</f>
        <v>Materiales y útiles de oficina</v>
      </c>
      <c r="H699" s="27">
        <v>6000</v>
      </c>
    </row>
    <row r="700" spans="1:8" x14ac:dyDescent="0.25">
      <c r="A700" s="10">
        <v>1100121</v>
      </c>
      <c r="B700" s="10" t="s">
        <v>147</v>
      </c>
      <c r="C700" s="10" t="s">
        <v>148</v>
      </c>
      <c r="D700" s="10" t="s">
        <v>131</v>
      </c>
      <c r="E700" s="11" t="s">
        <v>13</v>
      </c>
      <c r="F700" s="10">
        <v>2141</v>
      </c>
      <c r="G700" s="12" t="str">
        <f t="shared" si="90"/>
        <v>Mat y útiles de tecnologías de la Info y Com</v>
      </c>
      <c r="H700" s="27">
        <v>6000</v>
      </c>
    </row>
    <row r="701" spans="1:8" x14ac:dyDescent="0.25">
      <c r="A701" s="10">
        <v>1100121</v>
      </c>
      <c r="B701" s="10" t="s">
        <v>147</v>
      </c>
      <c r="C701" s="10" t="s">
        <v>148</v>
      </c>
      <c r="D701" s="10" t="s">
        <v>131</v>
      </c>
      <c r="E701" s="11" t="s">
        <v>13</v>
      </c>
      <c r="F701" s="10">
        <v>2151</v>
      </c>
      <c r="G701" s="12" t="str">
        <f t="shared" si="90"/>
        <v>Material impreso e información digital</v>
      </c>
      <c r="H701" s="27">
        <v>30000</v>
      </c>
    </row>
    <row r="702" spans="1:8" x14ac:dyDescent="0.25">
      <c r="A702" s="10">
        <v>1100121</v>
      </c>
      <c r="B702" s="10" t="s">
        <v>147</v>
      </c>
      <c r="C702" s="10" t="s">
        <v>148</v>
      </c>
      <c r="D702" s="10" t="s">
        <v>131</v>
      </c>
      <c r="E702" s="11" t="s">
        <v>13</v>
      </c>
      <c r="F702" s="10">
        <v>2161</v>
      </c>
      <c r="G702" s="12" t="str">
        <f t="shared" si="90"/>
        <v>Material de limpieza</v>
      </c>
      <c r="H702" s="27">
        <v>60000</v>
      </c>
    </row>
    <row r="703" spans="1:8" x14ac:dyDescent="0.25">
      <c r="A703" s="10">
        <v>1100121</v>
      </c>
      <c r="B703" s="10" t="s">
        <v>147</v>
      </c>
      <c r="C703" s="10" t="s">
        <v>148</v>
      </c>
      <c r="D703" s="10" t="s">
        <v>131</v>
      </c>
      <c r="E703" s="11" t="s">
        <v>13</v>
      </c>
      <c r="F703" s="10">
        <v>2212</v>
      </c>
      <c r="G703" s="12" t="str">
        <f t="shared" si="90"/>
        <v>Prod Alim p pers en instalac de depend y ent</v>
      </c>
      <c r="H703" s="27">
        <v>1500</v>
      </c>
    </row>
    <row r="704" spans="1:8" x14ac:dyDescent="0.25">
      <c r="A704" s="10">
        <v>1100121</v>
      </c>
      <c r="B704" s="10" t="s">
        <v>147</v>
      </c>
      <c r="C704" s="10" t="s">
        <v>148</v>
      </c>
      <c r="D704" s="10" t="s">
        <v>131</v>
      </c>
      <c r="E704" s="11" t="s">
        <v>13</v>
      </c>
      <c r="F704" s="10">
        <v>2461</v>
      </c>
      <c r="G704" s="12" t="str">
        <f t="shared" si="90"/>
        <v>Material eléctrico y electrónico</v>
      </c>
      <c r="H704" s="27">
        <v>18000</v>
      </c>
    </row>
    <row r="705" spans="1:8" x14ac:dyDescent="0.25">
      <c r="A705" s="10">
        <v>1100121</v>
      </c>
      <c r="B705" s="10" t="s">
        <v>147</v>
      </c>
      <c r="C705" s="10" t="s">
        <v>148</v>
      </c>
      <c r="D705" s="10" t="s">
        <v>131</v>
      </c>
      <c r="E705" s="11" t="s">
        <v>13</v>
      </c>
      <c r="F705" s="10">
        <v>2511</v>
      </c>
      <c r="G705" s="12" t="str">
        <f t="shared" si="90"/>
        <v>Sustancias químicas</v>
      </c>
      <c r="H705" s="27">
        <v>6000</v>
      </c>
    </row>
    <row r="706" spans="1:8" x14ac:dyDescent="0.25">
      <c r="A706" s="10">
        <v>1100121</v>
      </c>
      <c r="B706" s="10" t="s">
        <v>147</v>
      </c>
      <c r="C706" s="10" t="s">
        <v>148</v>
      </c>
      <c r="D706" s="10" t="s">
        <v>131</v>
      </c>
      <c r="E706" s="11" t="s">
        <v>13</v>
      </c>
      <c r="F706" s="10">
        <v>2911</v>
      </c>
      <c r="G706" s="12" t="str">
        <f t="shared" si="90"/>
        <v>Herramientas menores</v>
      </c>
      <c r="H706" s="27">
        <v>6000</v>
      </c>
    </row>
    <row r="707" spans="1:8" x14ac:dyDescent="0.25">
      <c r="A707" s="10">
        <v>1100121</v>
      </c>
      <c r="B707" s="10" t="s">
        <v>147</v>
      </c>
      <c r="C707" s="10" t="s">
        <v>148</v>
      </c>
      <c r="D707" s="10" t="s">
        <v>131</v>
      </c>
      <c r="E707" s="11" t="s">
        <v>13</v>
      </c>
      <c r="F707" s="10">
        <v>2941</v>
      </c>
      <c r="G707" s="12" t="str">
        <f t="shared" si="90"/>
        <v>Ref y Acces men Eq cómputo y tecn de la Info</v>
      </c>
      <c r="H707" s="27">
        <v>1500</v>
      </c>
    </row>
    <row r="708" spans="1:8" x14ac:dyDescent="0.25">
      <c r="A708" s="10">
        <v>1100121</v>
      </c>
      <c r="B708" s="10" t="s">
        <v>147</v>
      </c>
      <c r="C708" s="10" t="s">
        <v>148</v>
      </c>
      <c r="D708" s="10" t="s">
        <v>131</v>
      </c>
      <c r="E708" s="11" t="s">
        <v>13</v>
      </c>
      <c r="F708" s="10">
        <v>3591</v>
      </c>
      <c r="G708" s="12" t="str">
        <f t="shared" si="90"/>
        <v>Servicios de jardinería y fumigación</v>
      </c>
      <c r="H708" s="27">
        <v>30000</v>
      </c>
    </row>
    <row r="709" spans="1:8" x14ac:dyDescent="0.25">
      <c r="A709" s="10">
        <v>1100121</v>
      </c>
      <c r="B709" s="10" t="s">
        <v>147</v>
      </c>
      <c r="C709" s="10" t="s">
        <v>148</v>
      </c>
      <c r="D709" s="10" t="s">
        <v>131</v>
      </c>
      <c r="E709" s="11" t="s">
        <v>18</v>
      </c>
      <c r="F709" s="10">
        <v>5151</v>
      </c>
      <c r="G709" s="12" t="str">
        <f t="shared" si="90"/>
        <v>Computadoras y equipo periférico</v>
      </c>
      <c r="H709" s="27">
        <v>1500</v>
      </c>
    </row>
    <row r="710" spans="1:8" x14ac:dyDescent="0.25">
      <c r="A710" s="10">
        <v>1100121</v>
      </c>
      <c r="B710" s="10" t="s">
        <v>147</v>
      </c>
      <c r="C710" s="10" t="s">
        <v>148</v>
      </c>
      <c r="D710" s="10" t="s">
        <v>131</v>
      </c>
      <c r="E710" s="11" t="s">
        <v>18</v>
      </c>
      <c r="F710" s="10">
        <v>5671</v>
      </c>
      <c r="G710" s="12" t="str">
        <f t="shared" si="90"/>
        <v>Herramientas y maquinas -herramienta</v>
      </c>
      <c r="H710" s="27">
        <v>6000</v>
      </c>
    </row>
    <row r="711" spans="1:8" x14ac:dyDescent="0.25">
      <c r="A711" s="10">
        <v>1500521</v>
      </c>
      <c r="B711" s="10" t="s">
        <v>147</v>
      </c>
      <c r="C711" s="10" t="s">
        <v>148</v>
      </c>
      <c r="D711" s="10" t="s">
        <v>131</v>
      </c>
      <c r="E711" s="11" t="s">
        <v>13</v>
      </c>
      <c r="F711" s="10">
        <v>1131</v>
      </c>
      <c r="G711" s="12" t="str">
        <f t="shared" si="90"/>
        <v>Sueldos Base</v>
      </c>
      <c r="H711" s="32">
        <v>1448856</v>
      </c>
    </row>
    <row r="712" spans="1:8" x14ac:dyDescent="0.25">
      <c r="A712" s="10">
        <v>1500521</v>
      </c>
      <c r="B712" s="10" t="s">
        <v>147</v>
      </c>
      <c r="C712" s="10" t="s">
        <v>148</v>
      </c>
      <c r="D712" s="10" t="s">
        <v>131</v>
      </c>
      <c r="E712" s="11" t="s">
        <v>13</v>
      </c>
      <c r="F712" s="10">
        <v>1321</v>
      </c>
      <c r="G712" s="12" t="str">
        <f t="shared" si="90"/>
        <v>Prima Vacacional</v>
      </c>
      <c r="H712" s="32">
        <v>29844</v>
      </c>
    </row>
    <row r="713" spans="1:8" x14ac:dyDescent="0.25">
      <c r="A713" s="10">
        <v>1500521</v>
      </c>
      <c r="B713" s="10" t="s">
        <v>147</v>
      </c>
      <c r="C713" s="10" t="s">
        <v>148</v>
      </c>
      <c r="D713" s="10" t="s">
        <v>131</v>
      </c>
      <c r="E713" s="11" t="s">
        <v>13</v>
      </c>
      <c r="F713" s="10">
        <v>1323</v>
      </c>
      <c r="G713" s="12" t="str">
        <f t="shared" si="90"/>
        <v>Gratificación de fin de año</v>
      </c>
      <c r="H713" s="32">
        <v>248734</v>
      </c>
    </row>
    <row r="714" spans="1:8" x14ac:dyDescent="0.25">
      <c r="A714" s="10">
        <v>1500521</v>
      </c>
      <c r="B714" s="10" t="s">
        <v>147</v>
      </c>
      <c r="C714" s="10" t="s">
        <v>148</v>
      </c>
      <c r="D714" s="10" t="s">
        <v>131</v>
      </c>
      <c r="E714" s="11" t="s">
        <v>13</v>
      </c>
      <c r="F714" s="10">
        <v>1593</v>
      </c>
      <c r="G714" s="12" t="str">
        <f t="shared" si="90"/>
        <v>Despensa</v>
      </c>
      <c r="H714" s="32">
        <v>342000</v>
      </c>
    </row>
    <row r="715" spans="1:8" x14ac:dyDescent="0.25">
      <c r="E715" s="29"/>
      <c r="G715" s="30"/>
      <c r="H715" s="31"/>
    </row>
    <row r="716" spans="1:8" x14ac:dyDescent="0.25">
      <c r="A716" s="5"/>
      <c r="B716" s="5"/>
      <c r="C716" s="5"/>
      <c r="D716" s="5"/>
      <c r="E716" s="7"/>
      <c r="F716" s="8"/>
      <c r="G716" s="9" t="s">
        <v>149</v>
      </c>
      <c r="H716" s="22">
        <f>SUBTOTAL(9,H717:H743)</f>
        <v>2416315</v>
      </c>
    </row>
    <row r="717" spans="1:8" x14ac:dyDescent="0.25">
      <c r="A717" s="10">
        <v>1100121</v>
      </c>
      <c r="B717" s="10" t="s">
        <v>150</v>
      </c>
      <c r="C717" s="10" t="s">
        <v>151</v>
      </c>
      <c r="D717" s="10" t="s">
        <v>131</v>
      </c>
      <c r="E717" s="11" t="s">
        <v>13</v>
      </c>
      <c r="F717" s="10">
        <v>2111</v>
      </c>
      <c r="G717" s="12" t="str">
        <f t="shared" ref="G717:G743" si="91">VLOOKUP(F717,dCOG,3,FALSE)</f>
        <v>Materiales y útiles de oficina</v>
      </c>
      <c r="H717" s="27">
        <v>6000</v>
      </c>
    </row>
    <row r="718" spans="1:8" x14ac:dyDescent="0.25">
      <c r="A718" s="10">
        <v>1100121</v>
      </c>
      <c r="B718" s="10" t="s">
        <v>150</v>
      </c>
      <c r="C718" s="10" t="s">
        <v>151</v>
      </c>
      <c r="D718" s="10" t="s">
        <v>131</v>
      </c>
      <c r="E718" s="11" t="s">
        <v>13</v>
      </c>
      <c r="F718" s="10">
        <v>2141</v>
      </c>
      <c r="G718" s="12" t="str">
        <f t="shared" si="91"/>
        <v>Mat y útiles de tecnologías de la Info y Com</v>
      </c>
      <c r="H718" s="27">
        <v>3000</v>
      </c>
    </row>
    <row r="719" spans="1:8" x14ac:dyDescent="0.25">
      <c r="A719" s="10">
        <v>1100121</v>
      </c>
      <c r="B719" s="10" t="s">
        <v>150</v>
      </c>
      <c r="C719" s="10" t="s">
        <v>151</v>
      </c>
      <c r="D719" s="10" t="s">
        <v>131</v>
      </c>
      <c r="E719" s="11" t="s">
        <v>13</v>
      </c>
      <c r="F719" s="10">
        <v>2161</v>
      </c>
      <c r="G719" s="12" t="str">
        <f t="shared" si="91"/>
        <v>Material de limpieza</v>
      </c>
      <c r="H719" s="27">
        <v>15000</v>
      </c>
    </row>
    <row r="720" spans="1:8" x14ac:dyDescent="0.25">
      <c r="A720" s="10">
        <v>1100121</v>
      </c>
      <c r="B720" s="10" t="s">
        <v>150</v>
      </c>
      <c r="C720" s="10" t="s">
        <v>151</v>
      </c>
      <c r="D720" s="10" t="s">
        <v>131</v>
      </c>
      <c r="E720" s="11" t="s">
        <v>13</v>
      </c>
      <c r="F720" s="10">
        <v>2212</v>
      </c>
      <c r="G720" s="12" t="str">
        <f t="shared" si="91"/>
        <v>Prod Alim p pers en instalac de depend y ent</v>
      </c>
      <c r="H720" s="27">
        <v>1200</v>
      </c>
    </row>
    <row r="721" spans="1:8" x14ac:dyDescent="0.25">
      <c r="A721" s="10">
        <v>1100121</v>
      </c>
      <c r="B721" s="10" t="s">
        <v>150</v>
      </c>
      <c r="C721" s="10" t="s">
        <v>151</v>
      </c>
      <c r="D721" s="10" t="s">
        <v>131</v>
      </c>
      <c r="E721" s="11" t="s">
        <v>13</v>
      </c>
      <c r="F721" s="10">
        <v>2214</v>
      </c>
      <c r="G721" s="12" t="str">
        <f t="shared" si="91"/>
        <v>Productos alimenticios para personas</v>
      </c>
      <c r="H721" s="27">
        <v>1500</v>
      </c>
    </row>
    <row r="722" spans="1:8" x14ac:dyDescent="0.25">
      <c r="A722" s="10">
        <v>1100121</v>
      </c>
      <c r="B722" s="10" t="s">
        <v>150</v>
      </c>
      <c r="C722" s="10" t="s">
        <v>151</v>
      </c>
      <c r="D722" s="10" t="s">
        <v>131</v>
      </c>
      <c r="E722" s="11" t="s">
        <v>13</v>
      </c>
      <c r="F722" s="10">
        <v>2411</v>
      </c>
      <c r="G722" s="12" t="str">
        <f t="shared" si="91"/>
        <v>Materiales de construcción minerales no metálicos</v>
      </c>
      <c r="H722" s="27">
        <v>120000</v>
      </c>
    </row>
    <row r="723" spans="1:8" x14ac:dyDescent="0.25">
      <c r="A723" s="10">
        <v>1100121</v>
      </c>
      <c r="B723" s="10" t="s">
        <v>150</v>
      </c>
      <c r="C723" s="10" t="s">
        <v>151</v>
      </c>
      <c r="D723" s="10" t="s">
        <v>131</v>
      </c>
      <c r="E723" s="11" t="s">
        <v>13</v>
      </c>
      <c r="F723" s="10">
        <v>2421</v>
      </c>
      <c r="G723" s="12" t="str">
        <f t="shared" si="91"/>
        <v>Materiales de construcción de concreto</v>
      </c>
      <c r="H723" s="27">
        <v>50000</v>
      </c>
    </row>
    <row r="724" spans="1:8" x14ac:dyDescent="0.25">
      <c r="A724" s="10">
        <v>1100121</v>
      </c>
      <c r="B724" s="10" t="s">
        <v>150</v>
      </c>
      <c r="C724" s="10" t="s">
        <v>151</v>
      </c>
      <c r="D724" s="10" t="s">
        <v>131</v>
      </c>
      <c r="E724" s="11" t="s">
        <v>13</v>
      </c>
      <c r="F724" s="10">
        <v>2431</v>
      </c>
      <c r="G724" s="12" t="str">
        <f t="shared" si="91"/>
        <v>Materiales de construcción de cal y yeso</v>
      </c>
      <c r="H724" s="27">
        <v>21000</v>
      </c>
    </row>
    <row r="725" spans="1:8" x14ac:dyDescent="0.25">
      <c r="A725" s="10">
        <v>1100121</v>
      </c>
      <c r="B725" s="10" t="s">
        <v>150</v>
      </c>
      <c r="C725" s="10" t="s">
        <v>151</v>
      </c>
      <c r="D725" s="10" t="s">
        <v>131</v>
      </c>
      <c r="E725" s="11" t="s">
        <v>13</v>
      </c>
      <c r="F725" s="10">
        <v>2441</v>
      </c>
      <c r="G725" s="12" t="str">
        <f t="shared" si="91"/>
        <v>Materiales de construcción de madera</v>
      </c>
      <c r="H725" s="27">
        <v>3000</v>
      </c>
    </row>
    <row r="726" spans="1:8" x14ac:dyDescent="0.25">
      <c r="A726" s="10">
        <v>1100121</v>
      </c>
      <c r="B726" s="10" t="s">
        <v>150</v>
      </c>
      <c r="C726" s="10" t="s">
        <v>151</v>
      </c>
      <c r="D726" s="10" t="s">
        <v>131</v>
      </c>
      <c r="E726" s="11" t="s">
        <v>13</v>
      </c>
      <c r="F726" s="10">
        <v>2471</v>
      </c>
      <c r="G726" s="12" t="str">
        <f t="shared" si="91"/>
        <v>Estructuras y manufacturas</v>
      </c>
      <c r="H726" s="27">
        <v>50000</v>
      </c>
    </row>
    <row r="727" spans="1:8" x14ac:dyDescent="0.25">
      <c r="A727" s="10">
        <v>1100121</v>
      </c>
      <c r="B727" s="10" t="s">
        <v>150</v>
      </c>
      <c r="C727" s="10" t="s">
        <v>151</v>
      </c>
      <c r="D727" s="10" t="s">
        <v>131</v>
      </c>
      <c r="E727" s="11" t="s">
        <v>13</v>
      </c>
      <c r="F727" s="10">
        <v>2491</v>
      </c>
      <c r="G727" s="12" t="str">
        <f t="shared" si="91"/>
        <v>Materiales diversos</v>
      </c>
      <c r="H727" s="27">
        <v>10000</v>
      </c>
    </row>
    <row r="728" spans="1:8" x14ac:dyDescent="0.25">
      <c r="A728" s="10">
        <v>1100121</v>
      </c>
      <c r="B728" s="10" t="s">
        <v>150</v>
      </c>
      <c r="C728" s="10" t="s">
        <v>151</v>
      </c>
      <c r="D728" s="10" t="s">
        <v>131</v>
      </c>
      <c r="E728" s="11" t="s">
        <v>13</v>
      </c>
      <c r="F728" s="10">
        <v>2492</v>
      </c>
      <c r="G728" s="12" t="str">
        <f t="shared" si="91"/>
        <v>Materiales diversos jardinería</v>
      </c>
      <c r="H728" s="27">
        <v>3000</v>
      </c>
    </row>
    <row r="729" spans="1:8" x14ac:dyDescent="0.25">
      <c r="A729" s="10">
        <v>1100121</v>
      </c>
      <c r="B729" s="10" t="s">
        <v>150</v>
      </c>
      <c r="C729" s="10" t="s">
        <v>151</v>
      </c>
      <c r="D729" s="10" t="s">
        <v>131</v>
      </c>
      <c r="E729" s="11" t="s">
        <v>13</v>
      </c>
      <c r="F729" s="10">
        <v>2522</v>
      </c>
      <c r="G729" s="12" t="str">
        <f t="shared" si="91"/>
        <v>Plaguicidas y pesticidas</v>
      </c>
      <c r="H729" s="27">
        <v>6000</v>
      </c>
    </row>
    <row r="730" spans="1:8" x14ac:dyDescent="0.25">
      <c r="A730" s="10">
        <v>1100121</v>
      </c>
      <c r="B730" s="10" t="s">
        <v>150</v>
      </c>
      <c r="C730" s="10" t="s">
        <v>151</v>
      </c>
      <c r="D730" s="10" t="s">
        <v>131</v>
      </c>
      <c r="E730" s="11" t="s">
        <v>13</v>
      </c>
      <c r="F730" s="10">
        <v>2531</v>
      </c>
      <c r="G730" s="12" t="str">
        <f t="shared" si="91"/>
        <v>Medicinas y productos farmacéuticos</v>
      </c>
      <c r="H730" s="27">
        <v>3000</v>
      </c>
    </row>
    <row r="731" spans="1:8" x14ac:dyDescent="0.25">
      <c r="A731" s="10">
        <v>1100121</v>
      </c>
      <c r="B731" s="10" t="s">
        <v>150</v>
      </c>
      <c r="C731" s="10" t="s">
        <v>151</v>
      </c>
      <c r="D731" s="10" t="s">
        <v>131</v>
      </c>
      <c r="E731" s="11" t="s">
        <v>13</v>
      </c>
      <c r="F731" s="10">
        <v>2541</v>
      </c>
      <c r="G731" s="12" t="str">
        <f t="shared" si="91"/>
        <v>Materiales accesorios y suministros médicos</v>
      </c>
      <c r="H731" s="27">
        <v>1500</v>
      </c>
    </row>
    <row r="732" spans="1:8" x14ac:dyDescent="0.25">
      <c r="A732" s="10">
        <v>1100121</v>
      </c>
      <c r="B732" s="10" t="s">
        <v>150</v>
      </c>
      <c r="C732" s="10" t="s">
        <v>151</v>
      </c>
      <c r="D732" s="10" t="s">
        <v>131</v>
      </c>
      <c r="E732" s="11" t="s">
        <v>13</v>
      </c>
      <c r="F732" s="10">
        <v>2591</v>
      </c>
      <c r="G732" s="12" t="str">
        <f t="shared" si="91"/>
        <v>Otros productos quimicos</v>
      </c>
      <c r="H732" s="27">
        <v>1500</v>
      </c>
    </row>
    <row r="733" spans="1:8" x14ac:dyDescent="0.25">
      <c r="A733" s="10">
        <v>1100121</v>
      </c>
      <c r="B733" s="10" t="s">
        <v>150</v>
      </c>
      <c r="C733" s="10" t="s">
        <v>151</v>
      </c>
      <c r="D733" s="10" t="s">
        <v>131</v>
      </c>
      <c r="E733" s="11" t="s">
        <v>13</v>
      </c>
      <c r="F733" s="10">
        <v>2721</v>
      </c>
      <c r="G733" s="12" t="str">
        <f t="shared" si="91"/>
        <v>Prendas de seguridad</v>
      </c>
      <c r="H733" s="27">
        <v>6000</v>
      </c>
    </row>
    <row r="734" spans="1:8" x14ac:dyDescent="0.25">
      <c r="A734" s="10">
        <v>1100121</v>
      </c>
      <c r="B734" s="10" t="s">
        <v>150</v>
      </c>
      <c r="C734" s="10" t="s">
        <v>151</v>
      </c>
      <c r="D734" s="10" t="s">
        <v>131</v>
      </c>
      <c r="E734" s="11" t="s">
        <v>13</v>
      </c>
      <c r="F734" s="10">
        <v>2911</v>
      </c>
      <c r="G734" s="12" t="str">
        <f t="shared" si="91"/>
        <v>Herramientas menores</v>
      </c>
      <c r="H734" s="27">
        <v>20000</v>
      </c>
    </row>
    <row r="735" spans="1:8" x14ac:dyDescent="0.25">
      <c r="A735" s="10">
        <v>1100121</v>
      </c>
      <c r="B735" s="10" t="s">
        <v>150</v>
      </c>
      <c r="C735" s="10" t="s">
        <v>151</v>
      </c>
      <c r="D735" s="10" t="s">
        <v>131</v>
      </c>
      <c r="E735" s="11" t="s">
        <v>13</v>
      </c>
      <c r="F735" s="10">
        <v>2931</v>
      </c>
      <c r="G735" s="12" t="str">
        <f t="shared" si="91"/>
        <v>Refacciones y accesorios menores de mobiliario</v>
      </c>
      <c r="H735" s="27">
        <v>1200</v>
      </c>
    </row>
    <row r="736" spans="1:8" x14ac:dyDescent="0.25">
      <c r="A736" s="10">
        <v>1100121</v>
      </c>
      <c r="B736" s="10" t="s">
        <v>150</v>
      </c>
      <c r="C736" s="10" t="s">
        <v>151</v>
      </c>
      <c r="D736" s="10" t="s">
        <v>131</v>
      </c>
      <c r="E736" s="11" t="s">
        <v>13</v>
      </c>
      <c r="F736" s="10">
        <v>2941</v>
      </c>
      <c r="G736" s="12" t="str">
        <f t="shared" si="91"/>
        <v>Ref y Acces men Eq cómputo y tecn de la Info</v>
      </c>
      <c r="H736" s="27">
        <v>1200</v>
      </c>
    </row>
    <row r="737" spans="1:8" ht="25.5" x14ac:dyDescent="0.25">
      <c r="A737" s="10">
        <v>1100121</v>
      </c>
      <c r="B737" s="10" t="s">
        <v>150</v>
      </c>
      <c r="C737" s="10" t="s">
        <v>151</v>
      </c>
      <c r="D737" s="10" t="s">
        <v>131</v>
      </c>
      <c r="E737" s="11" t="s">
        <v>13</v>
      </c>
      <c r="F737" s="10">
        <v>2981</v>
      </c>
      <c r="G737" s="12" t="str">
        <f t="shared" si="91"/>
        <v>Ref y Acces menores de maquinaria y otros Equip</v>
      </c>
      <c r="H737" s="27">
        <v>1800</v>
      </c>
    </row>
    <row r="738" spans="1:8" x14ac:dyDescent="0.25">
      <c r="A738" s="10">
        <v>1100121</v>
      </c>
      <c r="B738" s="10" t="s">
        <v>150</v>
      </c>
      <c r="C738" s="10" t="s">
        <v>151</v>
      </c>
      <c r="D738" s="10" t="s">
        <v>131</v>
      </c>
      <c r="E738" s="10" t="s">
        <v>18</v>
      </c>
      <c r="F738" s="10">
        <v>5111</v>
      </c>
      <c r="G738" s="12" t="str">
        <f t="shared" ref="G738" si="92">VLOOKUP(F738,dCOG,3,FALSE)</f>
        <v>Muebles de oficina y estantería</v>
      </c>
      <c r="H738" s="27">
        <v>1500</v>
      </c>
    </row>
    <row r="739" spans="1:8" x14ac:dyDescent="0.25">
      <c r="A739" s="10">
        <v>1100121</v>
      </c>
      <c r="B739" s="10" t="s">
        <v>150</v>
      </c>
      <c r="C739" s="10" t="s">
        <v>151</v>
      </c>
      <c r="D739" s="10" t="s">
        <v>131</v>
      </c>
      <c r="E739" s="11" t="s">
        <v>18</v>
      </c>
      <c r="F739" s="10">
        <v>5671</v>
      </c>
      <c r="G739" s="12" t="str">
        <f t="shared" si="91"/>
        <v>Herramientas y maquinas -herramienta</v>
      </c>
      <c r="H739" s="27">
        <v>6000</v>
      </c>
    </row>
    <row r="740" spans="1:8" x14ac:dyDescent="0.25">
      <c r="A740" s="10">
        <v>1500521</v>
      </c>
      <c r="B740" s="10" t="s">
        <v>150</v>
      </c>
      <c r="C740" s="10" t="s">
        <v>151</v>
      </c>
      <c r="D740" s="10" t="s">
        <v>131</v>
      </c>
      <c r="E740" s="11" t="s">
        <v>13</v>
      </c>
      <c r="F740" s="10">
        <v>1131</v>
      </c>
      <c r="G740" s="12" t="str">
        <f t="shared" si="91"/>
        <v>Sueldos Base</v>
      </c>
      <c r="H740" s="32">
        <v>1442520</v>
      </c>
    </row>
    <row r="741" spans="1:8" x14ac:dyDescent="0.25">
      <c r="A741" s="10">
        <v>1500521</v>
      </c>
      <c r="B741" s="10" t="s">
        <v>150</v>
      </c>
      <c r="C741" s="10" t="s">
        <v>151</v>
      </c>
      <c r="D741" s="10" t="s">
        <v>131</v>
      </c>
      <c r="E741" s="11" t="s">
        <v>13</v>
      </c>
      <c r="F741" s="10">
        <v>1321</v>
      </c>
      <c r="G741" s="12" t="str">
        <f t="shared" si="91"/>
        <v>Prima Vacacional</v>
      </c>
      <c r="H741" s="32">
        <v>30041</v>
      </c>
    </row>
    <row r="742" spans="1:8" x14ac:dyDescent="0.25">
      <c r="A742" s="10">
        <v>1500521</v>
      </c>
      <c r="B742" s="10" t="s">
        <v>150</v>
      </c>
      <c r="C742" s="10" t="s">
        <v>151</v>
      </c>
      <c r="D742" s="10" t="s">
        <v>131</v>
      </c>
      <c r="E742" s="11" t="s">
        <v>13</v>
      </c>
      <c r="F742" s="10">
        <v>1323</v>
      </c>
      <c r="G742" s="12" t="str">
        <f t="shared" si="91"/>
        <v>Gratificación de fin de año</v>
      </c>
      <c r="H742" s="32">
        <v>250354</v>
      </c>
    </row>
    <row r="743" spans="1:8" x14ac:dyDescent="0.25">
      <c r="A743" s="10">
        <v>1500521</v>
      </c>
      <c r="B743" s="10" t="s">
        <v>150</v>
      </c>
      <c r="C743" s="10" t="s">
        <v>151</v>
      </c>
      <c r="D743" s="10" t="s">
        <v>131</v>
      </c>
      <c r="E743" s="11" t="s">
        <v>13</v>
      </c>
      <c r="F743" s="10">
        <v>1593</v>
      </c>
      <c r="G743" s="12" t="str">
        <f t="shared" si="91"/>
        <v>Despensa</v>
      </c>
      <c r="H743" s="32">
        <v>360000</v>
      </c>
    </row>
    <row r="744" spans="1:8" x14ac:dyDescent="0.25">
      <c r="E744" s="29"/>
      <c r="G744" s="30"/>
      <c r="H744" s="31"/>
    </row>
    <row r="745" spans="1:8" ht="25.5" x14ac:dyDescent="0.25">
      <c r="A745" s="5"/>
      <c r="B745" s="5"/>
      <c r="C745" s="5"/>
      <c r="D745" s="5"/>
      <c r="E745" s="7"/>
      <c r="F745" s="8"/>
      <c r="G745" s="9" t="s">
        <v>152</v>
      </c>
      <c r="H745" s="22">
        <f>SUBTOTAL(9,H746:H758)</f>
        <v>5745634</v>
      </c>
    </row>
    <row r="746" spans="1:8" x14ac:dyDescent="0.25">
      <c r="A746" s="10">
        <v>1500521</v>
      </c>
      <c r="B746" s="10" t="s">
        <v>153</v>
      </c>
      <c r="C746" s="10" t="s">
        <v>154</v>
      </c>
      <c r="D746" s="10" t="s">
        <v>155</v>
      </c>
      <c r="E746" s="11" t="s">
        <v>13</v>
      </c>
      <c r="F746" s="10">
        <v>1131</v>
      </c>
      <c r="G746" s="12" t="str">
        <f t="shared" ref="G746:G757" si="93">VLOOKUP(F746,dCOG,3,FALSE)</f>
        <v>Sueldos Base</v>
      </c>
      <c r="H746" s="32">
        <v>4324704</v>
      </c>
    </row>
    <row r="747" spans="1:8" x14ac:dyDescent="0.25">
      <c r="A747" s="10">
        <v>1500521</v>
      </c>
      <c r="B747" s="10" t="s">
        <v>153</v>
      </c>
      <c r="C747" s="10" t="s">
        <v>154</v>
      </c>
      <c r="D747" s="10" t="s">
        <v>155</v>
      </c>
      <c r="E747" s="11" t="s">
        <v>13</v>
      </c>
      <c r="F747" s="10">
        <v>1321</v>
      </c>
      <c r="G747" s="12" t="str">
        <f t="shared" si="93"/>
        <v>Prima Vacacional</v>
      </c>
      <c r="H747" s="32">
        <v>80775</v>
      </c>
    </row>
    <row r="748" spans="1:8" x14ac:dyDescent="0.25">
      <c r="A748" s="10">
        <v>1500521</v>
      </c>
      <c r="B748" s="10" t="s">
        <v>153</v>
      </c>
      <c r="C748" s="10" t="s">
        <v>154</v>
      </c>
      <c r="D748" s="10" t="s">
        <v>155</v>
      </c>
      <c r="E748" s="11" t="s">
        <v>13</v>
      </c>
      <c r="F748" s="10">
        <v>1323</v>
      </c>
      <c r="G748" s="12" t="str">
        <f t="shared" si="93"/>
        <v>Gratificación de fin de año</v>
      </c>
      <c r="H748" s="32">
        <v>673155</v>
      </c>
    </row>
    <row r="749" spans="1:8" x14ac:dyDescent="0.25">
      <c r="A749" s="10">
        <v>1500521</v>
      </c>
      <c r="B749" s="10" t="s">
        <v>153</v>
      </c>
      <c r="C749" s="10" t="s">
        <v>154</v>
      </c>
      <c r="D749" s="10" t="s">
        <v>155</v>
      </c>
      <c r="E749" s="11" t="s">
        <v>13</v>
      </c>
      <c r="F749" s="10">
        <v>1593</v>
      </c>
      <c r="G749" s="12" t="str">
        <f t="shared" si="93"/>
        <v>Despensa</v>
      </c>
      <c r="H749" s="32">
        <v>522000</v>
      </c>
    </row>
    <row r="750" spans="1:8" x14ac:dyDescent="0.25">
      <c r="A750" s="10">
        <v>1500521</v>
      </c>
      <c r="B750" s="10" t="s">
        <v>153</v>
      </c>
      <c r="C750" s="10" t="s">
        <v>154</v>
      </c>
      <c r="D750" s="10" t="s">
        <v>155</v>
      </c>
      <c r="E750" s="11" t="s">
        <v>13</v>
      </c>
      <c r="F750" s="10">
        <v>2111</v>
      </c>
      <c r="G750" s="12" t="str">
        <f t="shared" si="93"/>
        <v>Materiales y útiles de oficina</v>
      </c>
      <c r="H750" s="27">
        <v>50000</v>
      </c>
    </row>
    <row r="751" spans="1:8" x14ac:dyDescent="0.25">
      <c r="A751" s="10">
        <v>1500521</v>
      </c>
      <c r="B751" s="10" t="s">
        <v>153</v>
      </c>
      <c r="C751" s="10" t="s">
        <v>154</v>
      </c>
      <c r="D751" s="10" t="s">
        <v>155</v>
      </c>
      <c r="E751" s="11" t="s">
        <v>13</v>
      </c>
      <c r="F751" s="10">
        <v>2141</v>
      </c>
      <c r="G751" s="12" t="str">
        <f t="shared" si="93"/>
        <v>Mat y útiles de tecnologías de la Info y Com</v>
      </c>
      <c r="H751" s="27">
        <v>30000</v>
      </c>
    </row>
    <row r="752" spans="1:8" x14ac:dyDescent="0.25">
      <c r="A752" s="10">
        <v>1500521</v>
      </c>
      <c r="B752" s="10" t="s">
        <v>153</v>
      </c>
      <c r="C752" s="10" t="s">
        <v>154</v>
      </c>
      <c r="D752" s="10" t="s">
        <v>155</v>
      </c>
      <c r="E752" s="11" t="s">
        <v>13</v>
      </c>
      <c r="F752" s="10">
        <v>2151</v>
      </c>
      <c r="G752" s="12" t="str">
        <f t="shared" si="93"/>
        <v>Material impreso e información digital</v>
      </c>
      <c r="H752" s="27">
        <v>3000</v>
      </c>
    </row>
    <row r="753" spans="1:8" x14ac:dyDescent="0.25">
      <c r="A753" s="10">
        <v>1500521</v>
      </c>
      <c r="B753" s="10" t="s">
        <v>153</v>
      </c>
      <c r="C753" s="10" t="s">
        <v>154</v>
      </c>
      <c r="D753" s="10" t="s">
        <v>155</v>
      </c>
      <c r="E753" s="11" t="s">
        <v>13</v>
      </c>
      <c r="F753" s="10">
        <v>2161</v>
      </c>
      <c r="G753" s="12" t="str">
        <f t="shared" si="93"/>
        <v>Material de limpieza</v>
      </c>
      <c r="H753" s="27">
        <v>20000</v>
      </c>
    </row>
    <row r="754" spans="1:8" x14ac:dyDescent="0.25">
      <c r="A754" s="10">
        <v>1500521</v>
      </c>
      <c r="B754" s="10" t="s">
        <v>153</v>
      </c>
      <c r="C754" s="10" t="s">
        <v>154</v>
      </c>
      <c r="D754" s="10" t="s">
        <v>155</v>
      </c>
      <c r="E754" s="11" t="s">
        <v>13</v>
      </c>
      <c r="F754" s="10">
        <v>2212</v>
      </c>
      <c r="G754" s="12" t="str">
        <f t="shared" si="93"/>
        <v>Prod Alim p pers en instalac de depend y ent</v>
      </c>
      <c r="H754" s="27">
        <v>15000</v>
      </c>
    </row>
    <row r="755" spans="1:8" x14ac:dyDescent="0.25">
      <c r="A755" s="10">
        <v>1500521</v>
      </c>
      <c r="B755" s="10" t="s">
        <v>153</v>
      </c>
      <c r="C755" s="10" t="s">
        <v>154</v>
      </c>
      <c r="D755" s="10" t="s">
        <v>155</v>
      </c>
      <c r="E755" s="11" t="s">
        <v>13</v>
      </c>
      <c r="F755" s="10">
        <v>2214</v>
      </c>
      <c r="G755" s="12" t="str">
        <f t="shared" si="93"/>
        <v>Productos alimenticios para personas</v>
      </c>
      <c r="H755" s="27">
        <v>12000</v>
      </c>
    </row>
    <row r="756" spans="1:8" x14ac:dyDescent="0.25">
      <c r="A756" s="10">
        <v>1500521</v>
      </c>
      <c r="B756" s="10" t="s">
        <v>153</v>
      </c>
      <c r="C756" s="10" t="s">
        <v>154</v>
      </c>
      <c r="D756" s="10" t="s">
        <v>155</v>
      </c>
      <c r="E756" s="11" t="s">
        <v>13</v>
      </c>
      <c r="F756" s="10">
        <v>3751</v>
      </c>
      <c r="G756" s="12" t="str">
        <f t="shared" si="93"/>
        <v>Viáticos nac p Serv pub Desemp funciones ofic</v>
      </c>
      <c r="H756" s="27">
        <v>12000</v>
      </c>
    </row>
    <row r="757" spans="1:8" x14ac:dyDescent="0.25">
      <c r="A757" s="10">
        <v>1500521</v>
      </c>
      <c r="B757" s="10" t="s">
        <v>153</v>
      </c>
      <c r="C757" s="10" t="s">
        <v>154</v>
      </c>
      <c r="D757" s="10" t="s">
        <v>155</v>
      </c>
      <c r="E757" s="11" t="s">
        <v>18</v>
      </c>
      <c r="F757" s="10">
        <v>5151</v>
      </c>
      <c r="G757" s="12" t="str">
        <f t="shared" si="93"/>
        <v>Computadoras y equipo periférico</v>
      </c>
      <c r="H757" s="27">
        <v>1500</v>
      </c>
    </row>
    <row r="758" spans="1:8" x14ac:dyDescent="0.25">
      <c r="A758" s="10">
        <v>1500521</v>
      </c>
      <c r="B758" s="10" t="s">
        <v>153</v>
      </c>
      <c r="C758" s="10" t="s">
        <v>154</v>
      </c>
      <c r="D758" s="10" t="s">
        <v>155</v>
      </c>
      <c r="E758" s="11" t="s">
        <v>18</v>
      </c>
      <c r="F758" s="10">
        <v>5491</v>
      </c>
      <c r="G758" s="12" t="str">
        <f t="shared" ref="G758" si="94">VLOOKUP(F758,dCOG,3,FALSE)</f>
        <v>Otro equipo de transporte</v>
      </c>
      <c r="H758" s="27">
        <v>1500</v>
      </c>
    </row>
    <row r="759" spans="1:8" x14ac:dyDescent="0.25">
      <c r="E759" s="29"/>
      <c r="G759" s="30"/>
      <c r="H759" s="31"/>
    </row>
    <row r="760" spans="1:8" x14ac:dyDescent="0.25">
      <c r="A760" s="5"/>
      <c r="B760" s="5"/>
      <c r="C760" s="5"/>
      <c r="D760" s="5"/>
      <c r="E760" s="7"/>
      <c r="F760" s="8"/>
      <c r="G760" s="9" t="s">
        <v>156</v>
      </c>
      <c r="H760" s="22">
        <v>0</v>
      </c>
    </row>
    <row r="761" spans="1:8" x14ac:dyDescent="0.25">
      <c r="E761" s="29"/>
      <c r="G761" s="30"/>
      <c r="H761" s="31"/>
    </row>
    <row r="762" spans="1:8" x14ac:dyDescent="0.25">
      <c r="A762" s="5"/>
      <c r="B762" s="5"/>
      <c r="C762" s="5"/>
      <c r="D762" s="5"/>
      <c r="E762" s="7"/>
      <c r="F762" s="8"/>
      <c r="G762" s="9" t="s">
        <v>157</v>
      </c>
      <c r="H762" s="22">
        <f>SUBTOTAL(9,H763:H774)</f>
        <v>710392</v>
      </c>
    </row>
    <row r="763" spans="1:8" x14ac:dyDescent="0.25">
      <c r="A763" s="10">
        <v>1100121</v>
      </c>
      <c r="B763" s="10" t="s">
        <v>158</v>
      </c>
      <c r="C763" s="10" t="s">
        <v>256</v>
      </c>
      <c r="D763" s="10" t="s">
        <v>159</v>
      </c>
      <c r="E763" s="11" t="s">
        <v>13</v>
      </c>
      <c r="F763" s="10">
        <v>2111</v>
      </c>
      <c r="G763" s="12" t="str">
        <f t="shared" ref="G763:G774" si="95">VLOOKUP(F763,dCOG,3,FALSE)</f>
        <v>Materiales y útiles de oficina</v>
      </c>
      <c r="H763" s="27">
        <v>3600</v>
      </c>
    </row>
    <row r="764" spans="1:8" x14ac:dyDescent="0.25">
      <c r="A764" s="10">
        <v>1100121</v>
      </c>
      <c r="B764" s="10" t="s">
        <v>158</v>
      </c>
      <c r="C764" s="10" t="s">
        <v>256</v>
      </c>
      <c r="D764" s="10" t="s">
        <v>159</v>
      </c>
      <c r="E764" s="11" t="s">
        <v>13</v>
      </c>
      <c r="F764" s="10">
        <v>2141</v>
      </c>
      <c r="G764" s="12" t="str">
        <f t="shared" si="95"/>
        <v>Mat y útiles de tecnologías de la Info y Com</v>
      </c>
      <c r="H764" s="27">
        <v>3600</v>
      </c>
    </row>
    <row r="765" spans="1:8" x14ac:dyDescent="0.25">
      <c r="A765" s="10">
        <v>1100121</v>
      </c>
      <c r="B765" s="10" t="s">
        <v>158</v>
      </c>
      <c r="C765" s="10" t="s">
        <v>256</v>
      </c>
      <c r="D765" s="10" t="s">
        <v>159</v>
      </c>
      <c r="E765" s="11" t="s">
        <v>13</v>
      </c>
      <c r="F765" s="10">
        <v>2212</v>
      </c>
      <c r="G765" s="12" t="str">
        <f t="shared" si="95"/>
        <v>Prod Alim p pers en instalac de depend y ent</v>
      </c>
      <c r="H765" s="27">
        <v>1200</v>
      </c>
    </row>
    <row r="766" spans="1:8" x14ac:dyDescent="0.25">
      <c r="A766" s="10">
        <v>1100121</v>
      </c>
      <c r="B766" s="10" t="s">
        <v>158</v>
      </c>
      <c r="C766" s="10" t="s">
        <v>256</v>
      </c>
      <c r="D766" s="10" t="s">
        <v>159</v>
      </c>
      <c r="E766" s="11" t="s">
        <v>13</v>
      </c>
      <c r="F766" s="10">
        <v>2541</v>
      </c>
      <c r="G766" s="12" t="str">
        <f t="shared" si="95"/>
        <v>Materiales accesorios y suministros médicos</v>
      </c>
      <c r="H766" s="27">
        <v>15000</v>
      </c>
    </row>
    <row r="767" spans="1:8" x14ac:dyDescent="0.25">
      <c r="A767" s="10">
        <v>1100121</v>
      </c>
      <c r="B767" s="10" t="s">
        <v>158</v>
      </c>
      <c r="C767" s="10" t="s">
        <v>256</v>
      </c>
      <c r="D767" s="10" t="s">
        <v>159</v>
      </c>
      <c r="E767" s="11" t="s">
        <v>13</v>
      </c>
      <c r="F767" s="10">
        <v>3341</v>
      </c>
      <c r="G767" s="12" t="str">
        <f t="shared" si="95"/>
        <v>Servicios de capacitación</v>
      </c>
      <c r="H767" s="27">
        <v>12000</v>
      </c>
    </row>
    <row r="768" spans="1:8" x14ac:dyDescent="0.25">
      <c r="A768" s="10">
        <v>1100121</v>
      </c>
      <c r="B768" s="10" t="s">
        <v>158</v>
      </c>
      <c r="C768" s="10" t="s">
        <v>256</v>
      </c>
      <c r="D768" s="10" t="s">
        <v>159</v>
      </c>
      <c r="E768" s="11" t="s">
        <v>13</v>
      </c>
      <c r="F768" s="10">
        <v>3371</v>
      </c>
      <c r="G768" s="12" t="str">
        <f t="shared" si="95"/>
        <v>Servicios de protección y seguridad</v>
      </c>
      <c r="H768" s="27">
        <v>95000</v>
      </c>
    </row>
    <row r="769" spans="1:8" x14ac:dyDescent="0.25">
      <c r="A769" s="10">
        <v>1100121</v>
      </c>
      <c r="B769" s="10" t="s">
        <v>158</v>
      </c>
      <c r="C769" s="10" t="s">
        <v>256</v>
      </c>
      <c r="D769" s="10" t="s">
        <v>159</v>
      </c>
      <c r="E769" s="11" t="s">
        <v>18</v>
      </c>
      <c r="F769" s="10">
        <v>5111</v>
      </c>
      <c r="G769" s="12" t="str">
        <f t="shared" si="95"/>
        <v>Muebles de oficina y estantería</v>
      </c>
      <c r="H769" s="27">
        <v>1500</v>
      </c>
    </row>
    <row r="770" spans="1:8" x14ac:dyDescent="0.25">
      <c r="A770" s="10">
        <v>1100121</v>
      </c>
      <c r="B770" s="10" t="s">
        <v>158</v>
      </c>
      <c r="C770" s="10" t="s">
        <v>256</v>
      </c>
      <c r="D770" s="10" t="s">
        <v>159</v>
      </c>
      <c r="E770" s="11" t="s">
        <v>18</v>
      </c>
      <c r="F770" s="10">
        <v>5151</v>
      </c>
      <c r="G770" s="12" t="str">
        <f t="shared" ref="G770" si="96">VLOOKUP(F770,dCOG,3,FALSE)</f>
        <v>Computadoras y equipo periférico</v>
      </c>
      <c r="H770" s="27">
        <v>1500</v>
      </c>
    </row>
    <row r="771" spans="1:8" x14ac:dyDescent="0.25">
      <c r="A771" s="10">
        <v>1500521</v>
      </c>
      <c r="B771" s="10" t="s">
        <v>158</v>
      </c>
      <c r="C771" s="10" t="s">
        <v>256</v>
      </c>
      <c r="D771" s="10" t="s">
        <v>159</v>
      </c>
      <c r="E771" s="11" t="s">
        <v>13</v>
      </c>
      <c r="F771" s="10">
        <v>1131</v>
      </c>
      <c r="G771" s="12" t="str">
        <f t="shared" si="95"/>
        <v>Sueldos Base</v>
      </c>
      <c r="H771" s="32">
        <v>427320</v>
      </c>
    </row>
    <row r="772" spans="1:8" x14ac:dyDescent="0.25">
      <c r="A772" s="10">
        <v>1500521</v>
      </c>
      <c r="B772" s="10" t="s">
        <v>158</v>
      </c>
      <c r="C772" s="10" t="s">
        <v>256</v>
      </c>
      <c r="D772" s="10" t="s">
        <v>159</v>
      </c>
      <c r="E772" s="11" t="s">
        <v>13</v>
      </c>
      <c r="F772" s="10">
        <v>1321</v>
      </c>
      <c r="G772" s="12" t="str">
        <f t="shared" si="95"/>
        <v>Prima Vacacional</v>
      </c>
      <c r="H772" s="32">
        <v>8322</v>
      </c>
    </row>
    <row r="773" spans="1:8" x14ac:dyDescent="0.25">
      <c r="A773" s="10">
        <v>1500521</v>
      </c>
      <c r="B773" s="10" t="s">
        <v>158</v>
      </c>
      <c r="C773" s="10" t="s">
        <v>256</v>
      </c>
      <c r="D773" s="10" t="s">
        <v>159</v>
      </c>
      <c r="E773" s="11" t="s">
        <v>13</v>
      </c>
      <c r="F773" s="10">
        <v>1323</v>
      </c>
      <c r="G773" s="12" t="str">
        <f t="shared" si="95"/>
        <v>Gratificación de fin de año</v>
      </c>
      <c r="H773" s="32">
        <v>69350</v>
      </c>
    </row>
    <row r="774" spans="1:8" x14ac:dyDescent="0.25">
      <c r="A774" s="10">
        <v>1500521</v>
      </c>
      <c r="B774" s="10" t="s">
        <v>158</v>
      </c>
      <c r="C774" s="10" t="s">
        <v>256</v>
      </c>
      <c r="D774" s="10" t="s">
        <v>159</v>
      </c>
      <c r="E774" s="11" t="s">
        <v>13</v>
      </c>
      <c r="F774" s="10">
        <v>1593</v>
      </c>
      <c r="G774" s="12" t="str">
        <f t="shared" si="95"/>
        <v>Despensa</v>
      </c>
      <c r="H774" s="32">
        <v>72000</v>
      </c>
    </row>
    <row r="775" spans="1:8" x14ac:dyDescent="0.25">
      <c r="E775" s="29"/>
      <c r="G775" s="30"/>
      <c r="H775" s="31"/>
    </row>
    <row r="776" spans="1:8" ht="25.5" x14ac:dyDescent="0.25">
      <c r="A776" s="5"/>
      <c r="B776" s="5"/>
      <c r="C776" s="5"/>
      <c r="D776" s="5"/>
      <c r="E776" s="7"/>
      <c r="F776" s="8"/>
      <c r="G776" s="9" t="s">
        <v>257</v>
      </c>
      <c r="H776" s="22">
        <f t="shared" ref="H776" si="97">SUBTOTAL(9,H777:H783)</f>
        <v>836400</v>
      </c>
    </row>
    <row r="777" spans="1:8" x14ac:dyDescent="0.25">
      <c r="A777" s="10">
        <v>1100121</v>
      </c>
      <c r="B777" s="10" t="s">
        <v>160</v>
      </c>
      <c r="C777" s="10" t="s">
        <v>161</v>
      </c>
      <c r="D777" s="10" t="s">
        <v>155</v>
      </c>
      <c r="E777" s="11" t="s">
        <v>13</v>
      </c>
      <c r="F777" s="10">
        <v>2111</v>
      </c>
      <c r="G777" s="12" t="str">
        <f t="shared" ref="G777:G783" si="98">VLOOKUP(F777,dCOG,3,FALSE)</f>
        <v>Materiales y útiles de oficina</v>
      </c>
      <c r="H777" s="27">
        <v>24000</v>
      </c>
    </row>
    <row r="778" spans="1:8" x14ac:dyDescent="0.25">
      <c r="A778" s="10">
        <v>1100121</v>
      </c>
      <c r="B778" s="10" t="s">
        <v>160</v>
      </c>
      <c r="C778" s="10" t="s">
        <v>161</v>
      </c>
      <c r="D778" s="10" t="s">
        <v>155</v>
      </c>
      <c r="E778" s="11" t="s">
        <v>13</v>
      </c>
      <c r="F778" s="10">
        <v>2141</v>
      </c>
      <c r="G778" s="12" t="str">
        <f t="shared" si="98"/>
        <v>Mat y útiles de tecnologías de la Info y Com</v>
      </c>
      <c r="H778" s="27">
        <v>12000</v>
      </c>
    </row>
    <row r="779" spans="1:8" x14ac:dyDescent="0.25">
      <c r="A779" s="10">
        <v>1100121</v>
      </c>
      <c r="B779" s="10" t="s">
        <v>160</v>
      </c>
      <c r="C779" s="10" t="s">
        <v>161</v>
      </c>
      <c r="D779" s="10" t="s">
        <v>155</v>
      </c>
      <c r="E779" s="11" t="s">
        <v>18</v>
      </c>
      <c r="F779" s="10">
        <v>5151</v>
      </c>
      <c r="G779" s="12" t="str">
        <f t="shared" si="98"/>
        <v>Computadoras y equipo periférico</v>
      </c>
      <c r="H779" s="27">
        <v>1500</v>
      </c>
    </row>
    <row r="780" spans="1:8" x14ac:dyDescent="0.25">
      <c r="A780" s="10">
        <v>1500521</v>
      </c>
      <c r="B780" s="10" t="s">
        <v>160</v>
      </c>
      <c r="C780" s="10" t="s">
        <v>161</v>
      </c>
      <c r="D780" s="10" t="s">
        <v>155</v>
      </c>
      <c r="E780" s="11" t="s">
        <v>13</v>
      </c>
      <c r="F780" s="10">
        <v>1131</v>
      </c>
      <c r="G780" s="12" t="str">
        <f t="shared" si="98"/>
        <v>Sueldos Base</v>
      </c>
      <c r="H780" s="32">
        <v>601356</v>
      </c>
    </row>
    <row r="781" spans="1:8" x14ac:dyDescent="0.25">
      <c r="A781" s="10">
        <v>1500521</v>
      </c>
      <c r="B781" s="10" t="s">
        <v>160</v>
      </c>
      <c r="C781" s="10" t="s">
        <v>161</v>
      </c>
      <c r="D781" s="10" t="s">
        <v>155</v>
      </c>
      <c r="E781" s="11" t="s">
        <v>13</v>
      </c>
      <c r="F781" s="10">
        <v>1321</v>
      </c>
      <c r="G781" s="12" t="str">
        <f t="shared" si="98"/>
        <v>Prima Vacacional</v>
      </c>
      <c r="H781" s="32">
        <v>11522</v>
      </c>
    </row>
    <row r="782" spans="1:8" x14ac:dyDescent="0.25">
      <c r="A782" s="10">
        <v>1500521</v>
      </c>
      <c r="B782" s="10" t="s">
        <v>160</v>
      </c>
      <c r="C782" s="10" t="s">
        <v>161</v>
      </c>
      <c r="D782" s="10" t="s">
        <v>155</v>
      </c>
      <c r="E782" s="11" t="s">
        <v>13</v>
      </c>
      <c r="F782" s="10">
        <v>1323</v>
      </c>
      <c r="G782" s="12" t="str">
        <f t="shared" si="98"/>
        <v>Gratificación de fin de año</v>
      </c>
      <c r="H782" s="32">
        <v>96022</v>
      </c>
    </row>
    <row r="783" spans="1:8" x14ac:dyDescent="0.25">
      <c r="A783" s="10">
        <v>1500521</v>
      </c>
      <c r="B783" s="10" t="s">
        <v>160</v>
      </c>
      <c r="C783" s="10" t="s">
        <v>161</v>
      </c>
      <c r="D783" s="10" t="s">
        <v>155</v>
      </c>
      <c r="E783" s="11" t="s">
        <v>13</v>
      </c>
      <c r="F783" s="10">
        <v>1593</v>
      </c>
      <c r="G783" s="12" t="str">
        <f t="shared" si="98"/>
        <v>Despensa</v>
      </c>
      <c r="H783" s="32">
        <v>90000</v>
      </c>
    </row>
    <row r="784" spans="1:8" x14ac:dyDescent="0.25">
      <c r="E784" s="29"/>
      <c r="G784" s="30"/>
      <c r="H784" s="31"/>
    </row>
    <row r="785" spans="1:8" ht="25.5" x14ac:dyDescent="0.25">
      <c r="A785" s="5"/>
      <c r="B785" s="5"/>
      <c r="C785" s="5"/>
      <c r="D785" s="5"/>
      <c r="E785" s="5"/>
      <c r="F785" s="8"/>
      <c r="G785" s="9" t="s">
        <v>162</v>
      </c>
      <c r="H785" s="22">
        <f>SUBTOTAL(9,H786:H801)</f>
        <v>956800</v>
      </c>
    </row>
    <row r="786" spans="1:8" x14ac:dyDescent="0.25">
      <c r="A786" s="10">
        <v>1100121</v>
      </c>
      <c r="B786" s="10" t="s">
        <v>163</v>
      </c>
      <c r="C786" s="10" t="s">
        <v>258</v>
      </c>
      <c r="D786" s="10" t="s">
        <v>39</v>
      </c>
      <c r="E786" s="11" t="s">
        <v>13</v>
      </c>
      <c r="F786" s="10">
        <v>2111</v>
      </c>
      <c r="G786" s="12" t="str">
        <f t="shared" ref="G786:G801" si="99">VLOOKUP(F786,dCOG,3,FALSE)</f>
        <v>Materiales y útiles de oficina</v>
      </c>
      <c r="H786" s="27">
        <v>10000</v>
      </c>
    </row>
    <row r="787" spans="1:8" x14ac:dyDescent="0.25">
      <c r="A787" s="10">
        <v>1100121</v>
      </c>
      <c r="B787" s="10" t="s">
        <v>163</v>
      </c>
      <c r="C787" s="10" t="s">
        <v>258</v>
      </c>
      <c r="D787" s="10" t="s">
        <v>39</v>
      </c>
      <c r="E787" s="11" t="s">
        <v>13</v>
      </c>
      <c r="F787" s="10">
        <v>2141</v>
      </c>
      <c r="G787" s="12" t="str">
        <f t="shared" si="99"/>
        <v>Mat y útiles de tecnologías de la Info y Com</v>
      </c>
      <c r="H787" s="27">
        <v>3600</v>
      </c>
    </row>
    <row r="788" spans="1:8" x14ac:dyDescent="0.25">
      <c r="A788" s="10">
        <v>1100121</v>
      </c>
      <c r="B788" s="10" t="s">
        <v>163</v>
      </c>
      <c r="C788" s="10" t="s">
        <v>258</v>
      </c>
      <c r="D788" s="10" t="s">
        <v>39</v>
      </c>
      <c r="E788" s="11" t="s">
        <v>13</v>
      </c>
      <c r="F788" s="10">
        <v>2151</v>
      </c>
      <c r="G788" s="12" t="str">
        <f t="shared" si="99"/>
        <v>Material impreso e información digital</v>
      </c>
      <c r="H788" s="27">
        <v>4000</v>
      </c>
    </row>
    <row r="789" spans="1:8" x14ac:dyDescent="0.25">
      <c r="A789" s="10">
        <v>1100121</v>
      </c>
      <c r="B789" s="10" t="s">
        <v>163</v>
      </c>
      <c r="C789" s="10" t="s">
        <v>258</v>
      </c>
      <c r="D789" s="10" t="s">
        <v>39</v>
      </c>
      <c r="E789" s="11" t="s">
        <v>13</v>
      </c>
      <c r="F789" s="10">
        <v>2161</v>
      </c>
      <c r="G789" s="12" t="str">
        <f t="shared" si="99"/>
        <v>Material de limpieza</v>
      </c>
      <c r="H789" s="27">
        <v>2000</v>
      </c>
    </row>
    <row r="790" spans="1:8" x14ac:dyDescent="0.25">
      <c r="A790" s="10">
        <v>1100121</v>
      </c>
      <c r="B790" s="10" t="s">
        <v>163</v>
      </c>
      <c r="C790" s="10" t="s">
        <v>258</v>
      </c>
      <c r="D790" s="10" t="s">
        <v>39</v>
      </c>
      <c r="E790" s="11" t="s">
        <v>13</v>
      </c>
      <c r="F790" s="10">
        <v>2171</v>
      </c>
      <c r="G790" s="12" t="str">
        <f t="shared" si="99"/>
        <v>Materiales y útiles de enseñanza</v>
      </c>
      <c r="H790" s="27">
        <v>3000</v>
      </c>
    </row>
    <row r="791" spans="1:8" x14ac:dyDescent="0.25">
      <c r="A791" s="10">
        <v>1100121</v>
      </c>
      <c r="B791" s="10" t="s">
        <v>163</v>
      </c>
      <c r="C791" s="10" t="s">
        <v>258</v>
      </c>
      <c r="D791" s="10" t="s">
        <v>39</v>
      </c>
      <c r="E791" s="11" t="s">
        <v>13</v>
      </c>
      <c r="F791" s="10">
        <v>2214</v>
      </c>
      <c r="G791" s="12" t="str">
        <f t="shared" si="99"/>
        <v>Productos alimenticios para personas</v>
      </c>
      <c r="H791" s="27">
        <v>2500</v>
      </c>
    </row>
    <row r="792" spans="1:8" x14ac:dyDescent="0.25">
      <c r="A792" s="10">
        <v>1100121</v>
      </c>
      <c r="B792" s="10" t="s">
        <v>163</v>
      </c>
      <c r="C792" s="10" t="s">
        <v>258</v>
      </c>
      <c r="D792" s="10" t="s">
        <v>39</v>
      </c>
      <c r="E792" s="11" t="s">
        <v>13</v>
      </c>
      <c r="F792" s="10">
        <v>3341</v>
      </c>
      <c r="G792" s="12" t="str">
        <f t="shared" si="99"/>
        <v>Servicios de capacitación</v>
      </c>
      <c r="H792" s="27">
        <v>9000</v>
      </c>
    </row>
    <row r="793" spans="1:8" x14ac:dyDescent="0.25">
      <c r="A793" s="10">
        <v>1100121</v>
      </c>
      <c r="B793" s="10" t="s">
        <v>163</v>
      </c>
      <c r="C793" s="10" t="s">
        <v>258</v>
      </c>
      <c r="D793" s="10" t="s">
        <v>39</v>
      </c>
      <c r="E793" s="11" t="s">
        <v>18</v>
      </c>
      <c r="F793" s="10">
        <v>5111</v>
      </c>
      <c r="G793" s="12" t="str">
        <f t="shared" si="99"/>
        <v>Muebles de oficina y estantería</v>
      </c>
      <c r="H793" s="27">
        <v>1500</v>
      </c>
    </row>
    <row r="794" spans="1:8" x14ac:dyDescent="0.25">
      <c r="A794" s="10">
        <v>1100121</v>
      </c>
      <c r="B794" s="10" t="s">
        <v>163</v>
      </c>
      <c r="C794" s="10" t="s">
        <v>258</v>
      </c>
      <c r="D794" s="10" t="s">
        <v>39</v>
      </c>
      <c r="E794" s="11" t="s">
        <v>18</v>
      </c>
      <c r="F794" s="10">
        <v>5151</v>
      </c>
      <c r="G794" s="12" t="str">
        <f t="shared" ref="G794" si="100">VLOOKUP(F794,dCOG,3,FALSE)</f>
        <v>Computadoras y equipo periférico</v>
      </c>
      <c r="H794" s="27">
        <v>1500</v>
      </c>
    </row>
    <row r="795" spans="1:8" x14ac:dyDescent="0.25">
      <c r="A795" s="10">
        <v>1100121</v>
      </c>
      <c r="B795" s="10" t="s">
        <v>163</v>
      </c>
      <c r="C795" s="10" t="s">
        <v>258</v>
      </c>
      <c r="D795" s="10" t="s">
        <v>39</v>
      </c>
      <c r="E795" s="11" t="s">
        <v>18</v>
      </c>
      <c r="F795" s="10">
        <v>5191</v>
      </c>
      <c r="G795" s="12" t="str">
        <f t="shared" si="99"/>
        <v>Otros mobiliarios y equipos de administración</v>
      </c>
      <c r="H795" s="27">
        <v>1500</v>
      </c>
    </row>
    <row r="796" spans="1:8" x14ac:dyDescent="0.25">
      <c r="A796" s="10">
        <v>1100121</v>
      </c>
      <c r="B796" s="10" t="s">
        <v>163</v>
      </c>
      <c r="C796" s="10" t="s">
        <v>258</v>
      </c>
      <c r="D796" s="10" t="s">
        <v>39</v>
      </c>
      <c r="E796" s="11" t="s">
        <v>18</v>
      </c>
      <c r="F796" s="10">
        <v>5211</v>
      </c>
      <c r="G796" s="12" t="str">
        <f t="shared" ref="G796" si="101">VLOOKUP(F796,dCOG,3,FALSE)</f>
        <v>Equipo de audio y de video</v>
      </c>
      <c r="H796" s="27">
        <v>1500</v>
      </c>
    </row>
    <row r="797" spans="1:8" x14ac:dyDescent="0.25">
      <c r="A797" s="10">
        <v>1100121</v>
      </c>
      <c r="B797" s="10" t="s">
        <v>163</v>
      </c>
      <c r="C797" s="10" t="s">
        <v>258</v>
      </c>
      <c r="D797" s="10" t="s">
        <v>39</v>
      </c>
      <c r="E797" s="11" t="s">
        <v>18</v>
      </c>
      <c r="F797" s="10">
        <v>5291</v>
      </c>
      <c r="G797" s="12" t="str">
        <f t="shared" ref="G797" si="102">VLOOKUP(F797,dCOG,3,FALSE)</f>
        <v>Otro mobiliario y equipo educacional y recreativo</v>
      </c>
      <c r="H797" s="27">
        <v>1500</v>
      </c>
    </row>
    <row r="798" spans="1:8" x14ac:dyDescent="0.25">
      <c r="A798" s="10">
        <v>1500521</v>
      </c>
      <c r="B798" s="10" t="s">
        <v>163</v>
      </c>
      <c r="C798" s="10" t="s">
        <v>258</v>
      </c>
      <c r="D798" s="10" t="s">
        <v>39</v>
      </c>
      <c r="E798" s="11" t="s">
        <v>13</v>
      </c>
      <c r="F798" s="10">
        <v>1131</v>
      </c>
      <c r="G798" s="12" t="str">
        <f t="shared" si="99"/>
        <v>Sueldos Base</v>
      </c>
      <c r="H798" s="32">
        <v>684000</v>
      </c>
    </row>
    <row r="799" spans="1:8" x14ac:dyDescent="0.25">
      <c r="A799" s="10">
        <v>1500521</v>
      </c>
      <c r="B799" s="10" t="s">
        <v>163</v>
      </c>
      <c r="C799" s="10" t="s">
        <v>258</v>
      </c>
      <c r="D799" s="10" t="s">
        <v>39</v>
      </c>
      <c r="E799" s="11" t="s">
        <v>13</v>
      </c>
      <c r="F799" s="10">
        <v>1321</v>
      </c>
      <c r="G799" s="12" t="str">
        <f t="shared" si="99"/>
        <v>Prima Vacacional</v>
      </c>
      <c r="H799" s="32">
        <v>13200</v>
      </c>
    </row>
    <row r="800" spans="1:8" x14ac:dyDescent="0.25">
      <c r="A800" s="10">
        <v>1500521</v>
      </c>
      <c r="B800" s="10" t="s">
        <v>163</v>
      </c>
      <c r="C800" s="10" t="s">
        <v>258</v>
      </c>
      <c r="D800" s="10" t="s">
        <v>39</v>
      </c>
      <c r="E800" s="11" t="s">
        <v>13</v>
      </c>
      <c r="F800" s="10">
        <v>1323</v>
      </c>
      <c r="G800" s="12" t="str">
        <f t="shared" si="99"/>
        <v>Gratificación de fin de año</v>
      </c>
      <c r="H800" s="32">
        <v>110000</v>
      </c>
    </row>
    <row r="801" spans="1:8" x14ac:dyDescent="0.25">
      <c r="A801" s="10">
        <v>1500521</v>
      </c>
      <c r="B801" s="10" t="s">
        <v>163</v>
      </c>
      <c r="C801" s="10" t="s">
        <v>258</v>
      </c>
      <c r="D801" s="10" t="s">
        <v>39</v>
      </c>
      <c r="E801" s="11" t="s">
        <v>13</v>
      </c>
      <c r="F801" s="10">
        <v>1593</v>
      </c>
      <c r="G801" s="12" t="str">
        <f t="shared" si="99"/>
        <v>Despensa</v>
      </c>
      <c r="H801" s="32">
        <v>108000</v>
      </c>
    </row>
    <row r="802" spans="1:8" x14ac:dyDescent="0.25">
      <c r="E802" s="29"/>
      <c r="G802" s="30"/>
      <c r="H802" s="31"/>
    </row>
    <row r="803" spans="1:8" ht="25.5" x14ac:dyDescent="0.25">
      <c r="A803" s="5"/>
      <c r="B803" s="5"/>
      <c r="C803" s="5"/>
      <c r="D803" s="5"/>
      <c r="E803" s="5"/>
      <c r="F803" s="8"/>
      <c r="G803" s="9" t="s">
        <v>164</v>
      </c>
      <c r="H803" s="22">
        <f t="shared" ref="H803" si="103">SUBTOTAL(9,H804:H824)</f>
        <v>1334049</v>
      </c>
    </row>
    <row r="804" spans="1:8" x14ac:dyDescent="0.25">
      <c r="A804" s="10">
        <v>1100121</v>
      </c>
      <c r="B804" s="10" t="s">
        <v>165</v>
      </c>
      <c r="C804" s="10" t="s">
        <v>259</v>
      </c>
      <c r="D804" s="10" t="s">
        <v>51</v>
      </c>
      <c r="E804" s="11" t="s">
        <v>13</v>
      </c>
      <c r="F804" s="10">
        <v>2111</v>
      </c>
      <c r="G804" s="12" t="str">
        <f t="shared" ref="G804:G824" si="104">VLOOKUP(F804,dCOG,3,FALSE)</f>
        <v>Materiales y útiles de oficina</v>
      </c>
      <c r="H804" s="27">
        <v>12000</v>
      </c>
    </row>
    <row r="805" spans="1:8" x14ac:dyDescent="0.25">
      <c r="A805" s="10">
        <v>1100121</v>
      </c>
      <c r="B805" s="10" t="s">
        <v>165</v>
      </c>
      <c r="C805" s="10" t="s">
        <v>259</v>
      </c>
      <c r="D805" s="10" t="s">
        <v>51</v>
      </c>
      <c r="E805" s="11" t="s">
        <v>13</v>
      </c>
      <c r="F805" s="10">
        <v>2121</v>
      </c>
      <c r="G805" s="12" t="str">
        <f t="shared" si="104"/>
        <v>Materiales y útiles de impresión y reproducción</v>
      </c>
      <c r="H805" s="27">
        <v>6000</v>
      </c>
    </row>
    <row r="806" spans="1:8" x14ac:dyDescent="0.25">
      <c r="A806" s="10">
        <v>1100121</v>
      </c>
      <c r="B806" s="10" t="s">
        <v>165</v>
      </c>
      <c r="C806" s="10" t="s">
        <v>259</v>
      </c>
      <c r="D806" s="10" t="s">
        <v>51</v>
      </c>
      <c r="E806" s="11" t="s">
        <v>13</v>
      </c>
      <c r="F806" s="10">
        <v>2141</v>
      </c>
      <c r="G806" s="12" t="str">
        <f t="shared" si="104"/>
        <v>Mat y útiles de tecnologías de la Info y Com</v>
      </c>
      <c r="H806" s="27">
        <v>6000</v>
      </c>
    </row>
    <row r="807" spans="1:8" x14ac:dyDescent="0.25">
      <c r="A807" s="10">
        <v>1100121</v>
      </c>
      <c r="B807" s="10" t="s">
        <v>165</v>
      </c>
      <c r="C807" s="10" t="s">
        <v>259</v>
      </c>
      <c r="D807" s="10" t="s">
        <v>51</v>
      </c>
      <c r="E807" s="13" t="s">
        <v>13</v>
      </c>
      <c r="F807" s="10">
        <v>2151</v>
      </c>
      <c r="G807" s="12" t="str">
        <f t="shared" si="104"/>
        <v>Material impreso e información digital</v>
      </c>
      <c r="H807" s="27">
        <v>9000</v>
      </c>
    </row>
    <row r="808" spans="1:8" x14ac:dyDescent="0.25">
      <c r="A808" s="10">
        <v>1100121</v>
      </c>
      <c r="B808" s="10" t="s">
        <v>165</v>
      </c>
      <c r="C808" s="10" t="s">
        <v>259</v>
      </c>
      <c r="D808" s="10" t="s">
        <v>51</v>
      </c>
      <c r="E808" s="11" t="s">
        <v>13</v>
      </c>
      <c r="F808" s="10">
        <v>2161</v>
      </c>
      <c r="G808" s="12" t="str">
        <f t="shared" si="104"/>
        <v>Material de limpieza</v>
      </c>
      <c r="H808" s="27">
        <v>3000</v>
      </c>
    </row>
    <row r="809" spans="1:8" x14ac:dyDescent="0.25">
      <c r="A809" s="10">
        <v>1100121</v>
      </c>
      <c r="B809" s="10" t="s">
        <v>165</v>
      </c>
      <c r="C809" s="10" t="s">
        <v>259</v>
      </c>
      <c r="D809" s="10" t="s">
        <v>51</v>
      </c>
      <c r="E809" s="11" t="s">
        <v>13</v>
      </c>
      <c r="F809" s="10">
        <v>2214</v>
      </c>
      <c r="G809" s="12" t="str">
        <f t="shared" si="104"/>
        <v>Productos alimenticios para personas</v>
      </c>
      <c r="H809" s="27">
        <v>6000</v>
      </c>
    </row>
    <row r="810" spans="1:8" x14ac:dyDescent="0.25">
      <c r="A810" s="10">
        <v>1100121</v>
      </c>
      <c r="B810" s="10" t="s">
        <v>165</v>
      </c>
      <c r="C810" s="10" t="s">
        <v>259</v>
      </c>
      <c r="D810" s="10" t="s">
        <v>51</v>
      </c>
      <c r="E810" s="11" t="s">
        <v>13</v>
      </c>
      <c r="F810" s="10">
        <v>2461</v>
      </c>
      <c r="G810" s="12" t="str">
        <f t="shared" ref="G810" si="105">VLOOKUP(F810,dCOG,3,FALSE)</f>
        <v>Material eléctrico y electrónico</v>
      </c>
      <c r="H810" s="27">
        <v>1500</v>
      </c>
    </row>
    <row r="811" spans="1:8" x14ac:dyDescent="0.25">
      <c r="A811" s="10">
        <v>1100121</v>
      </c>
      <c r="B811" s="10" t="s">
        <v>165</v>
      </c>
      <c r="C811" s="10" t="s">
        <v>259</v>
      </c>
      <c r="D811" s="10" t="s">
        <v>51</v>
      </c>
      <c r="E811" s="11" t="s">
        <v>13</v>
      </c>
      <c r="F811" s="10">
        <v>2721</v>
      </c>
      <c r="G811" s="12" t="str">
        <f t="shared" ref="G811" si="106">VLOOKUP(F811,dCOG,3,FALSE)</f>
        <v>Prendas de seguridad</v>
      </c>
      <c r="H811" s="27">
        <v>1500</v>
      </c>
    </row>
    <row r="812" spans="1:8" x14ac:dyDescent="0.25">
      <c r="A812" s="10">
        <v>1100121</v>
      </c>
      <c r="B812" s="10" t="s">
        <v>165</v>
      </c>
      <c r="C812" s="10" t="s">
        <v>259</v>
      </c>
      <c r="D812" s="10" t="s">
        <v>51</v>
      </c>
      <c r="E812" s="11" t="s">
        <v>13</v>
      </c>
      <c r="F812" s="10">
        <v>2941</v>
      </c>
      <c r="G812" s="12" t="str">
        <f t="shared" ref="G812" si="107">VLOOKUP(F812,dCOG,3,FALSE)</f>
        <v>Ref y Acces men Eq cómputo y tecn de la Info</v>
      </c>
      <c r="H812" s="27">
        <v>3000</v>
      </c>
    </row>
    <row r="813" spans="1:8" x14ac:dyDescent="0.25">
      <c r="A813" s="10">
        <v>1100121</v>
      </c>
      <c r="B813" s="10" t="s">
        <v>165</v>
      </c>
      <c r="C813" s="10" t="s">
        <v>259</v>
      </c>
      <c r="D813" s="10" t="s">
        <v>51</v>
      </c>
      <c r="E813" s="11" t="s">
        <v>13</v>
      </c>
      <c r="F813" s="10">
        <v>3751</v>
      </c>
      <c r="G813" s="12" t="str">
        <f t="shared" si="104"/>
        <v>Viáticos nac p Serv pub Desemp funciones ofic</v>
      </c>
      <c r="H813" s="27">
        <v>3000</v>
      </c>
    </row>
    <row r="814" spans="1:8" x14ac:dyDescent="0.25">
      <c r="A814" s="10">
        <v>1100121</v>
      </c>
      <c r="B814" s="10" t="s">
        <v>165</v>
      </c>
      <c r="C814" s="10" t="s">
        <v>259</v>
      </c>
      <c r="D814" s="10" t="s">
        <v>51</v>
      </c>
      <c r="E814" s="11" t="s">
        <v>13</v>
      </c>
      <c r="F814" s="10">
        <v>3831</v>
      </c>
      <c r="G814" s="12" t="str">
        <f t="shared" si="104"/>
        <v>Congresos y convenciones</v>
      </c>
      <c r="H814" s="27">
        <v>6000</v>
      </c>
    </row>
    <row r="815" spans="1:8" x14ac:dyDescent="0.25">
      <c r="A815" s="10">
        <v>1100121</v>
      </c>
      <c r="B815" s="10" t="s">
        <v>165</v>
      </c>
      <c r="C815" s="10" t="s">
        <v>259</v>
      </c>
      <c r="D815" s="10" t="s">
        <v>51</v>
      </c>
      <c r="E815" s="11" t="s">
        <v>13</v>
      </c>
      <c r="F815" s="10">
        <v>3832</v>
      </c>
      <c r="G815" s="12" t="str">
        <f t="shared" si="104"/>
        <v>Eventos</v>
      </c>
      <c r="H815" s="27">
        <v>20000</v>
      </c>
    </row>
    <row r="816" spans="1:8" x14ac:dyDescent="0.25">
      <c r="A816" s="10">
        <v>1100121</v>
      </c>
      <c r="B816" s="10" t="s">
        <v>165</v>
      </c>
      <c r="C816" s="10" t="s">
        <v>259</v>
      </c>
      <c r="D816" s="10" t="s">
        <v>51</v>
      </c>
      <c r="E816" s="11" t="s">
        <v>13</v>
      </c>
      <c r="F816" s="10">
        <v>4331</v>
      </c>
      <c r="G816" s="12" t="str">
        <f t="shared" si="104"/>
        <v>Subsidios para inversión</v>
      </c>
      <c r="H816" s="27">
        <v>5000</v>
      </c>
    </row>
    <row r="817" spans="1:8" x14ac:dyDescent="0.25">
      <c r="A817" s="10">
        <v>1100121</v>
      </c>
      <c r="B817" s="10" t="s">
        <v>165</v>
      </c>
      <c r="C817" s="10" t="s">
        <v>259</v>
      </c>
      <c r="D817" s="10" t="s">
        <v>51</v>
      </c>
      <c r="E817" s="11" t="s">
        <v>13</v>
      </c>
      <c r="F817" s="10">
        <v>4417</v>
      </c>
      <c r="G817" s="12" t="str">
        <f t="shared" si="104"/>
        <v>Ayudas y Apoyos a Microempresas</v>
      </c>
      <c r="H817" s="27">
        <v>15000</v>
      </c>
    </row>
    <row r="818" spans="1:8" x14ac:dyDescent="0.25">
      <c r="A818" s="10">
        <v>1100121</v>
      </c>
      <c r="B818" s="10" t="s">
        <v>165</v>
      </c>
      <c r="C818" s="10" t="s">
        <v>259</v>
      </c>
      <c r="D818" s="10" t="s">
        <v>51</v>
      </c>
      <c r="E818" s="11" t="s">
        <v>13</v>
      </c>
      <c r="F818" s="10">
        <v>4931</v>
      </c>
      <c r="G818" s="12" t="str">
        <f t="shared" si="104"/>
        <v>Aportacion programa de apoyo a microempresas</v>
      </c>
      <c r="H818" s="27">
        <v>260000</v>
      </c>
    </row>
    <row r="819" spans="1:8" x14ac:dyDescent="0.25">
      <c r="A819" s="10">
        <v>1100121</v>
      </c>
      <c r="B819" s="10" t="s">
        <v>165</v>
      </c>
      <c r="C819" s="10" t="s">
        <v>259</v>
      </c>
      <c r="D819" s="10" t="s">
        <v>51</v>
      </c>
      <c r="E819" s="11" t="s">
        <v>18</v>
      </c>
      <c r="F819" s="10">
        <v>5111</v>
      </c>
      <c r="G819" s="12" t="str">
        <f t="shared" si="104"/>
        <v>Muebles de oficina y estantería</v>
      </c>
      <c r="H819" s="27">
        <v>1500</v>
      </c>
    </row>
    <row r="820" spans="1:8" x14ac:dyDescent="0.25">
      <c r="A820" s="10">
        <v>1100121</v>
      </c>
      <c r="B820" s="10" t="s">
        <v>165</v>
      </c>
      <c r="C820" s="10" t="s">
        <v>259</v>
      </c>
      <c r="D820" s="10" t="s">
        <v>51</v>
      </c>
      <c r="E820" s="11" t="s">
        <v>18</v>
      </c>
      <c r="F820" s="10">
        <v>5151</v>
      </c>
      <c r="G820" s="12" t="str">
        <f t="shared" si="104"/>
        <v>Computadoras y equipo periférico</v>
      </c>
      <c r="H820" s="27">
        <v>1500</v>
      </c>
    </row>
    <row r="821" spans="1:8" x14ac:dyDescent="0.25">
      <c r="A821" s="10">
        <v>1500521</v>
      </c>
      <c r="B821" s="10" t="s">
        <v>165</v>
      </c>
      <c r="C821" s="10" t="s">
        <v>259</v>
      </c>
      <c r="D821" s="10" t="s">
        <v>51</v>
      </c>
      <c r="E821" s="11" t="s">
        <v>13</v>
      </c>
      <c r="F821" s="10">
        <v>1131</v>
      </c>
      <c r="G821" s="12" t="str">
        <f t="shared" si="104"/>
        <v>Sueldos Base</v>
      </c>
      <c r="H821" s="32">
        <v>734928</v>
      </c>
    </row>
    <row r="822" spans="1:8" x14ac:dyDescent="0.25">
      <c r="A822" s="10">
        <v>1500521</v>
      </c>
      <c r="B822" s="10" t="s">
        <v>165</v>
      </c>
      <c r="C822" s="10" t="s">
        <v>259</v>
      </c>
      <c r="D822" s="10" t="s">
        <v>51</v>
      </c>
      <c r="E822" s="11" t="s">
        <v>13</v>
      </c>
      <c r="F822" s="10">
        <v>1321</v>
      </c>
      <c r="G822" s="12" t="str">
        <f t="shared" si="104"/>
        <v>Prima Vacacional</v>
      </c>
      <c r="H822" s="32">
        <v>14049</v>
      </c>
    </row>
    <row r="823" spans="1:8" x14ac:dyDescent="0.25">
      <c r="A823" s="10">
        <v>1500521</v>
      </c>
      <c r="B823" s="10" t="s">
        <v>165</v>
      </c>
      <c r="C823" s="10" t="s">
        <v>259</v>
      </c>
      <c r="D823" s="10" t="s">
        <v>51</v>
      </c>
      <c r="E823" s="11" t="s">
        <v>13</v>
      </c>
      <c r="F823" s="10">
        <v>1323</v>
      </c>
      <c r="G823" s="12" t="str">
        <f t="shared" si="104"/>
        <v>Gratificación de fin de año</v>
      </c>
      <c r="H823" s="32">
        <v>117072</v>
      </c>
    </row>
    <row r="824" spans="1:8" x14ac:dyDescent="0.25">
      <c r="A824" s="10">
        <v>1500521</v>
      </c>
      <c r="B824" s="10" t="s">
        <v>165</v>
      </c>
      <c r="C824" s="10" t="s">
        <v>259</v>
      </c>
      <c r="D824" s="10" t="s">
        <v>51</v>
      </c>
      <c r="E824" s="11" t="s">
        <v>13</v>
      </c>
      <c r="F824" s="10">
        <v>1593</v>
      </c>
      <c r="G824" s="12" t="str">
        <f t="shared" si="104"/>
        <v>Despensa</v>
      </c>
      <c r="H824" s="32">
        <v>108000</v>
      </c>
    </row>
    <row r="825" spans="1:8" x14ac:dyDescent="0.25">
      <c r="E825" s="29"/>
      <c r="G825" s="30"/>
      <c r="H825" s="31"/>
    </row>
    <row r="826" spans="1:8" x14ac:dyDescent="0.25">
      <c r="A826" s="5"/>
      <c r="B826" s="5"/>
      <c r="C826" s="5"/>
      <c r="D826" s="5"/>
      <c r="E826" s="5"/>
      <c r="F826" s="8"/>
      <c r="G826" s="9" t="s">
        <v>166</v>
      </c>
      <c r="H826" s="22">
        <f t="shared" ref="H826" si="108">SUBTOTAL(9,H827:H836)</f>
        <v>284019</v>
      </c>
    </row>
    <row r="827" spans="1:8" x14ac:dyDescent="0.25">
      <c r="A827" s="10">
        <v>1100121</v>
      </c>
      <c r="B827" s="10" t="s">
        <v>167</v>
      </c>
      <c r="C827" s="10" t="s">
        <v>260</v>
      </c>
      <c r="D827" s="10" t="s">
        <v>51</v>
      </c>
      <c r="E827" s="11" t="s">
        <v>13</v>
      </c>
      <c r="F827" s="10">
        <v>2111</v>
      </c>
      <c r="G827" s="12" t="str">
        <f t="shared" ref="G827:G836" si="109">VLOOKUP(F827,dCOG,3,FALSE)</f>
        <v>Materiales y útiles de oficina</v>
      </c>
      <c r="H827" s="27">
        <v>3000</v>
      </c>
    </row>
    <row r="828" spans="1:8" x14ac:dyDescent="0.25">
      <c r="A828" s="10">
        <v>1100121</v>
      </c>
      <c r="B828" s="10" t="s">
        <v>167</v>
      </c>
      <c r="C828" s="10" t="s">
        <v>260</v>
      </c>
      <c r="D828" s="10" t="s">
        <v>51</v>
      </c>
      <c r="E828" s="11" t="s">
        <v>13</v>
      </c>
      <c r="F828" s="10">
        <v>2141</v>
      </c>
      <c r="G828" s="12" t="str">
        <f t="shared" si="109"/>
        <v>Mat y útiles de tecnologías de la Info y Com</v>
      </c>
      <c r="H828" s="27">
        <v>3000</v>
      </c>
    </row>
    <row r="829" spans="1:8" x14ac:dyDescent="0.25">
      <c r="A829" s="10">
        <v>1100121</v>
      </c>
      <c r="B829" s="10" t="s">
        <v>167</v>
      </c>
      <c r="C829" s="10" t="s">
        <v>260</v>
      </c>
      <c r="D829" s="10" t="s">
        <v>51</v>
      </c>
      <c r="E829" s="11" t="s">
        <v>13</v>
      </c>
      <c r="F829" s="10">
        <v>2161</v>
      </c>
      <c r="G829" s="12" t="str">
        <f t="shared" si="109"/>
        <v>Material de limpieza</v>
      </c>
      <c r="H829" s="27">
        <v>3000</v>
      </c>
    </row>
    <row r="830" spans="1:8" x14ac:dyDescent="0.25">
      <c r="A830" s="10">
        <v>1100121</v>
      </c>
      <c r="B830" s="10" t="s">
        <v>167</v>
      </c>
      <c r="C830" s="10" t="s">
        <v>260</v>
      </c>
      <c r="D830" s="10" t="s">
        <v>51</v>
      </c>
      <c r="E830" s="11" t="s">
        <v>13</v>
      </c>
      <c r="F830" s="10">
        <v>2214</v>
      </c>
      <c r="G830" s="12" t="str">
        <f t="shared" si="109"/>
        <v>Productos alimenticios para personas</v>
      </c>
      <c r="H830" s="27">
        <v>1500</v>
      </c>
    </row>
    <row r="831" spans="1:8" x14ac:dyDescent="0.25">
      <c r="A831" s="10">
        <v>1100121</v>
      </c>
      <c r="B831" s="10" t="s">
        <v>167</v>
      </c>
      <c r="C831" s="10" t="s">
        <v>260</v>
      </c>
      <c r="D831" s="10" t="s">
        <v>51</v>
      </c>
      <c r="E831" s="11" t="s">
        <v>13</v>
      </c>
      <c r="F831" s="10">
        <v>3341</v>
      </c>
      <c r="G831" s="12" t="str">
        <f t="shared" si="109"/>
        <v>Servicios de capacitación</v>
      </c>
      <c r="H831" s="27">
        <v>68000</v>
      </c>
    </row>
    <row r="832" spans="1:8" x14ac:dyDescent="0.25">
      <c r="A832" s="10">
        <v>1100121</v>
      </c>
      <c r="B832" s="10" t="s">
        <v>167</v>
      </c>
      <c r="C832" s="10" t="s">
        <v>260</v>
      </c>
      <c r="D832" s="10" t="s">
        <v>51</v>
      </c>
      <c r="E832" s="11" t="s">
        <v>13</v>
      </c>
      <c r="F832" s="10">
        <v>4415</v>
      </c>
      <c r="G832" s="12" t="str">
        <f t="shared" si="109"/>
        <v>Ayudas y apoyos</v>
      </c>
      <c r="H832" s="27">
        <v>1000</v>
      </c>
    </row>
    <row r="833" spans="1:8" x14ac:dyDescent="0.25">
      <c r="A833" s="10">
        <v>1500521</v>
      </c>
      <c r="B833" s="10" t="s">
        <v>167</v>
      </c>
      <c r="C833" s="10" t="s">
        <v>260</v>
      </c>
      <c r="D833" s="10" t="s">
        <v>51</v>
      </c>
      <c r="E833" s="11" t="s">
        <v>13</v>
      </c>
      <c r="F833" s="10">
        <v>1131</v>
      </c>
      <c r="G833" s="12" t="str">
        <f t="shared" si="109"/>
        <v>Sueldos Base</v>
      </c>
      <c r="H833" s="32">
        <v>140988</v>
      </c>
    </row>
    <row r="834" spans="1:8" x14ac:dyDescent="0.25">
      <c r="A834" s="10">
        <v>1500521</v>
      </c>
      <c r="B834" s="10" t="s">
        <v>167</v>
      </c>
      <c r="C834" s="10" t="s">
        <v>260</v>
      </c>
      <c r="D834" s="10" t="s">
        <v>51</v>
      </c>
      <c r="E834" s="11" t="s">
        <v>13</v>
      </c>
      <c r="F834" s="10">
        <v>1321</v>
      </c>
      <c r="G834" s="12" t="str">
        <f t="shared" si="109"/>
        <v>Prima Vacacional</v>
      </c>
      <c r="H834" s="32">
        <v>2949</v>
      </c>
    </row>
    <row r="835" spans="1:8" x14ac:dyDescent="0.25">
      <c r="A835" s="10">
        <v>1500521</v>
      </c>
      <c r="B835" s="10" t="s">
        <v>167</v>
      </c>
      <c r="C835" s="10" t="s">
        <v>260</v>
      </c>
      <c r="D835" s="10" t="s">
        <v>51</v>
      </c>
      <c r="E835" s="11" t="s">
        <v>13</v>
      </c>
      <c r="F835" s="10">
        <v>1323</v>
      </c>
      <c r="G835" s="12" t="str">
        <f t="shared" si="109"/>
        <v>Gratificación de fin de año</v>
      </c>
      <c r="H835" s="32">
        <v>24582</v>
      </c>
    </row>
    <row r="836" spans="1:8" x14ac:dyDescent="0.25">
      <c r="A836" s="10">
        <v>1500521</v>
      </c>
      <c r="B836" s="10" t="s">
        <v>167</v>
      </c>
      <c r="C836" s="10" t="s">
        <v>260</v>
      </c>
      <c r="D836" s="10" t="s">
        <v>51</v>
      </c>
      <c r="E836" s="11" t="s">
        <v>13</v>
      </c>
      <c r="F836" s="10">
        <v>1593</v>
      </c>
      <c r="G836" s="12" t="str">
        <f t="shared" si="109"/>
        <v>Despensa</v>
      </c>
      <c r="H836" s="32">
        <v>36000</v>
      </c>
    </row>
    <row r="837" spans="1:8" x14ac:dyDescent="0.25">
      <c r="E837" s="29"/>
      <c r="G837" s="30"/>
      <c r="H837" s="31"/>
    </row>
    <row r="838" spans="1:8" ht="25.5" x14ac:dyDescent="0.25">
      <c r="A838" s="5"/>
      <c r="B838" s="5"/>
      <c r="C838" s="5"/>
      <c r="D838" s="5"/>
      <c r="E838" s="5"/>
      <c r="F838" s="8"/>
      <c r="G838" s="9" t="s">
        <v>261</v>
      </c>
      <c r="H838" s="22">
        <f>SUBTOTAL(9,H839:H855)</f>
        <v>2791652</v>
      </c>
    </row>
    <row r="839" spans="1:8" x14ac:dyDescent="0.25">
      <c r="A839" s="10">
        <v>1100121</v>
      </c>
      <c r="B839" s="10" t="s">
        <v>168</v>
      </c>
      <c r="C839" s="10" t="s">
        <v>169</v>
      </c>
      <c r="D839" s="10" t="s">
        <v>155</v>
      </c>
      <c r="E839" s="11" t="s">
        <v>13</v>
      </c>
      <c r="F839" s="10">
        <v>2111</v>
      </c>
      <c r="G839" s="12" t="str">
        <f t="shared" ref="G839:G855" si="110">VLOOKUP(F839,dCOG,3,FALSE)</f>
        <v>Materiales y útiles de oficina</v>
      </c>
      <c r="H839" s="27">
        <v>25000</v>
      </c>
    </row>
    <row r="840" spans="1:8" x14ac:dyDescent="0.25">
      <c r="A840" s="10">
        <v>1100121</v>
      </c>
      <c r="B840" s="10" t="s">
        <v>168</v>
      </c>
      <c r="C840" s="10" t="s">
        <v>169</v>
      </c>
      <c r="D840" s="10" t="s">
        <v>155</v>
      </c>
      <c r="E840" s="11" t="s">
        <v>13</v>
      </c>
      <c r="F840" s="10">
        <v>2141</v>
      </c>
      <c r="G840" s="12" t="str">
        <f t="shared" si="110"/>
        <v>Mat y útiles de tecnologías de la Info y Com</v>
      </c>
      <c r="H840" s="27">
        <v>30000</v>
      </c>
    </row>
    <row r="841" spans="1:8" x14ac:dyDescent="0.25">
      <c r="A841" s="10">
        <v>1100121</v>
      </c>
      <c r="B841" s="10" t="s">
        <v>168</v>
      </c>
      <c r="C841" s="10" t="s">
        <v>169</v>
      </c>
      <c r="D841" s="10" t="s">
        <v>155</v>
      </c>
      <c r="E841" s="11" t="s">
        <v>13</v>
      </c>
      <c r="F841" s="10">
        <v>2151</v>
      </c>
      <c r="G841" s="12" t="str">
        <f t="shared" si="110"/>
        <v>Material impreso e información digital</v>
      </c>
      <c r="H841" s="27">
        <v>3000</v>
      </c>
    </row>
    <row r="842" spans="1:8" x14ac:dyDescent="0.25">
      <c r="A842" s="10">
        <v>1100121</v>
      </c>
      <c r="B842" s="10" t="s">
        <v>168</v>
      </c>
      <c r="C842" s="10" t="s">
        <v>169</v>
      </c>
      <c r="D842" s="10" t="s">
        <v>155</v>
      </c>
      <c r="E842" s="11" t="s">
        <v>13</v>
      </c>
      <c r="F842" s="10">
        <v>2161</v>
      </c>
      <c r="G842" s="12" t="str">
        <f t="shared" si="110"/>
        <v>Material de limpieza</v>
      </c>
      <c r="H842" s="27">
        <v>6000</v>
      </c>
    </row>
    <row r="843" spans="1:8" x14ac:dyDescent="0.25">
      <c r="A843" s="10">
        <v>1100121</v>
      </c>
      <c r="B843" s="10" t="s">
        <v>168</v>
      </c>
      <c r="C843" s="10" t="s">
        <v>169</v>
      </c>
      <c r="D843" s="10" t="s">
        <v>155</v>
      </c>
      <c r="E843" s="11" t="s">
        <v>13</v>
      </c>
      <c r="F843" s="10">
        <v>2214</v>
      </c>
      <c r="G843" s="12" t="str">
        <f t="shared" si="110"/>
        <v>Productos alimenticios para personas</v>
      </c>
      <c r="H843" s="27">
        <v>12000</v>
      </c>
    </row>
    <row r="844" spans="1:8" x14ac:dyDescent="0.25">
      <c r="A844" s="10">
        <v>1100121</v>
      </c>
      <c r="B844" s="10" t="s">
        <v>168</v>
      </c>
      <c r="C844" s="10" t="s">
        <v>169</v>
      </c>
      <c r="D844" s="10" t="s">
        <v>155</v>
      </c>
      <c r="E844" s="11" t="s">
        <v>13</v>
      </c>
      <c r="F844" s="10">
        <v>2911</v>
      </c>
      <c r="G844" s="12" t="str">
        <f t="shared" si="110"/>
        <v>Herramientas menores</v>
      </c>
      <c r="H844" s="27">
        <v>6000</v>
      </c>
    </row>
    <row r="845" spans="1:8" x14ac:dyDescent="0.25">
      <c r="A845" s="10">
        <v>1100121</v>
      </c>
      <c r="B845" s="10" t="s">
        <v>168</v>
      </c>
      <c r="C845" s="10" t="s">
        <v>169</v>
      </c>
      <c r="D845" s="10" t="s">
        <v>155</v>
      </c>
      <c r="E845" s="11" t="s">
        <v>13</v>
      </c>
      <c r="F845" s="10">
        <v>2941</v>
      </c>
      <c r="G845" s="12" t="str">
        <f t="shared" ref="G845" si="111">VLOOKUP(F845,dCOG,3,FALSE)</f>
        <v>Ref y Acces men Eq cómputo y tecn de la Info</v>
      </c>
      <c r="H845" s="27">
        <v>12000</v>
      </c>
    </row>
    <row r="846" spans="1:8" x14ac:dyDescent="0.25">
      <c r="A846" s="10">
        <v>1100121</v>
      </c>
      <c r="B846" s="10" t="s">
        <v>168</v>
      </c>
      <c r="C846" s="10" t="s">
        <v>169</v>
      </c>
      <c r="D846" s="10" t="s">
        <v>155</v>
      </c>
      <c r="E846" s="11" t="s">
        <v>13</v>
      </c>
      <c r="F846" s="10">
        <v>3331</v>
      </c>
      <c r="G846" s="12" t="str">
        <f t="shared" si="110"/>
        <v>Servicios de consultoría administrativa</v>
      </c>
      <c r="H846" s="27">
        <v>150000</v>
      </c>
    </row>
    <row r="847" spans="1:8" x14ac:dyDescent="0.25">
      <c r="A847" s="10">
        <v>1100121</v>
      </c>
      <c r="B847" s="10" t="s">
        <v>168</v>
      </c>
      <c r="C847" s="10" t="s">
        <v>169</v>
      </c>
      <c r="D847" s="10" t="s">
        <v>155</v>
      </c>
      <c r="E847" s="11" t="s">
        <v>13</v>
      </c>
      <c r="F847" s="10">
        <v>3751</v>
      </c>
      <c r="G847" s="12" t="str">
        <f t="shared" si="110"/>
        <v>Viáticos nac p Serv pub Desemp funciones ofic</v>
      </c>
      <c r="H847" s="27">
        <v>6000</v>
      </c>
    </row>
    <row r="848" spans="1:8" x14ac:dyDescent="0.25">
      <c r="A848" s="10">
        <v>1100121</v>
      </c>
      <c r="B848" s="10" t="s">
        <v>168</v>
      </c>
      <c r="C848" s="10" t="s">
        <v>169</v>
      </c>
      <c r="D848" s="10" t="s">
        <v>155</v>
      </c>
      <c r="E848" s="11" t="s">
        <v>13</v>
      </c>
      <c r="F848" s="10">
        <v>3831</v>
      </c>
      <c r="G848" s="12" t="str">
        <f t="shared" si="110"/>
        <v>Congresos y convenciones</v>
      </c>
      <c r="H848" s="27">
        <v>6000</v>
      </c>
    </row>
    <row r="849" spans="1:8" x14ac:dyDescent="0.25">
      <c r="A849" s="10">
        <v>1100121</v>
      </c>
      <c r="B849" s="10" t="s">
        <v>168</v>
      </c>
      <c r="C849" s="10" t="s">
        <v>169</v>
      </c>
      <c r="D849" s="10" t="s">
        <v>155</v>
      </c>
      <c r="E849" s="11" t="s">
        <v>18</v>
      </c>
      <c r="F849" s="10">
        <v>5111</v>
      </c>
      <c r="G849" s="12" t="str">
        <f t="shared" si="110"/>
        <v>Muebles de oficina y estantería</v>
      </c>
      <c r="H849" s="27">
        <v>1500</v>
      </c>
    </row>
    <row r="850" spans="1:8" x14ac:dyDescent="0.25">
      <c r="A850" s="10">
        <v>1100121</v>
      </c>
      <c r="B850" s="10" t="s">
        <v>168</v>
      </c>
      <c r="C850" s="10" t="s">
        <v>169</v>
      </c>
      <c r="D850" s="10" t="s">
        <v>155</v>
      </c>
      <c r="E850" s="11" t="s">
        <v>18</v>
      </c>
      <c r="F850" s="10">
        <v>5151</v>
      </c>
      <c r="G850" s="12" t="str">
        <f t="shared" si="110"/>
        <v>Computadoras y equipo periférico</v>
      </c>
      <c r="H850" s="27">
        <v>1500</v>
      </c>
    </row>
    <row r="851" spans="1:8" x14ac:dyDescent="0.25">
      <c r="A851" s="10">
        <v>1100121</v>
      </c>
      <c r="B851" s="10" t="s">
        <v>168</v>
      </c>
      <c r="C851" s="10" t="s">
        <v>169</v>
      </c>
      <c r="D851" s="10" t="s">
        <v>155</v>
      </c>
      <c r="E851" s="11" t="s">
        <v>18</v>
      </c>
      <c r="F851" s="10">
        <v>5491</v>
      </c>
      <c r="G851" s="12" t="str">
        <f t="shared" ref="G851" si="112">VLOOKUP(F851,dCOG,3,FALSE)</f>
        <v>Otro equipo de transporte</v>
      </c>
      <c r="H851" s="27">
        <v>1500</v>
      </c>
    </row>
    <row r="852" spans="1:8" x14ac:dyDescent="0.25">
      <c r="A852" s="10">
        <v>1500521</v>
      </c>
      <c r="B852" s="10" t="s">
        <v>168</v>
      </c>
      <c r="C852" s="10" t="s">
        <v>169</v>
      </c>
      <c r="D852" s="10" t="s">
        <v>155</v>
      </c>
      <c r="E852" s="11" t="s">
        <v>13</v>
      </c>
      <c r="F852" s="10">
        <v>1131</v>
      </c>
      <c r="G852" s="12" t="str">
        <f t="shared" si="110"/>
        <v>Sueldos Base</v>
      </c>
      <c r="H852" s="32">
        <v>1920420</v>
      </c>
    </row>
    <row r="853" spans="1:8" x14ac:dyDescent="0.25">
      <c r="A853" s="10">
        <v>1500521</v>
      </c>
      <c r="B853" s="10" t="s">
        <v>168</v>
      </c>
      <c r="C853" s="10" t="s">
        <v>169</v>
      </c>
      <c r="D853" s="10" t="s">
        <v>155</v>
      </c>
      <c r="E853" s="11" t="s">
        <v>13</v>
      </c>
      <c r="F853" s="10">
        <v>1321</v>
      </c>
      <c r="G853" s="12" t="str">
        <f t="shared" si="110"/>
        <v>Prima Vacacional</v>
      </c>
      <c r="H853" s="32">
        <v>36509</v>
      </c>
    </row>
    <row r="854" spans="1:8" x14ac:dyDescent="0.25">
      <c r="A854" s="10">
        <v>1500521</v>
      </c>
      <c r="B854" s="10" t="s">
        <v>168</v>
      </c>
      <c r="C854" s="10" t="s">
        <v>169</v>
      </c>
      <c r="D854" s="10" t="s">
        <v>155</v>
      </c>
      <c r="E854" s="11" t="s">
        <v>13</v>
      </c>
      <c r="F854" s="10">
        <v>1323</v>
      </c>
      <c r="G854" s="12" t="str">
        <f t="shared" si="110"/>
        <v>Gratificación de fin de año</v>
      </c>
      <c r="H854" s="32">
        <v>304223</v>
      </c>
    </row>
    <row r="855" spans="1:8" x14ac:dyDescent="0.25">
      <c r="A855" s="10">
        <v>1500521</v>
      </c>
      <c r="B855" s="10" t="s">
        <v>168</v>
      </c>
      <c r="C855" s="10" t="s">
        <v>169</v>
      </c>
      <c r="D855" s="10" t="s">
        <v>155</v>
      </c>
      <c r="E855" s="11" t="s">
        <v>13</v>
      </c>
      <c r="F855" s="10">
        <v>1593</v>
      </c>
      <c r="G855" s="12" t="str">
        <f t="shared" si="110"/>
        <v>Despensa</v>
      </c>
      <c r="H855" s="32">
        <v>270000</v>
      </c>
    </row>
    <row r="856" spans="1:8" x14ac:dyDescent="0.25">
      <c r="E856" s="29"/>
      <c r="G856" s="30"/>
      <c r="H856" s="31"/>
    </row>
    <row r="857" spans="1:8" ht="25.5" x14ac:dyDescent="0.25">
      <c r="A857" s="5"/>
      <c r="B857" s="5"/>
      <c r="C857" s="5"/>
      <c r="D857" s="5"/>
      <c r="E857" s="5"/>
      <c r="F857" s="8"/>
      <c r="G857" s="9" t="s">
        <v>170</v>
      </c>
      <c r="H857" s="22">
        <f>SUBTOTAL(9,H858:H873)</f>
        <v>7350557</v>
      </c>
    </row>
    <row r="858" spans="1:8" x14ac:dyDescent="0.25">
      <c r="A858" s="10">
        <v>1100121</v>
      </c>
      <c r="B858" s="10" t="s">
        <v>171</v>
      </c>
      <c r="C858" s="10" t="s">
        <v>172</v>
      </c>
      <c r="D858" s="10" t="s">
        <v>173</v>
      </c>
      <c r="E858" s="11" t="s">
        <v>13</v>
      </c>
      <c r="F858" s="10">
        <v>2111</v>
      </c>
      <c r="G858" s="12" t="str">
        <f t="shared" ref="G858:G873" si="113">VLOOKUP(F858,dCOG,3,FALSE)</f>
        <v>Materiales y útiles de oficina</v>
      </c>
      <c r="H858" s="27">
        <v>15000</v>
      </c>
    </row>
    <row r="859" spans="1:8" x14ac:dyDescent="0.25">
      <c r="A859" s="10">
        <v>1100121</v>
      </c>
      <c r="B859" s="10" t="s">
        <v>171</v>
      </c>
      <c r="C859" s="10" t="s">
        <v>172</v>
      </c>
      <c r="D859" s="10" t="s">
        <v>173</v>
      </c>
      <c r="E859" s="11" t="s">
        <v>13</v>
      </c>
      <c r="F859" s="10">
        <v>2141</v>
      </c>
      <c r="G859" s="12" t="str">
        <f t="shared" si="113"/>
        <v>Mat y útiles de tecnologías de la Info y Com</v>
      </c>
      <c r="H859" s="27">
        <v>15000</v>
      </c>
    </row>
    <row r="860" spans="1:8" x14ac:dyDescent="0.25">
      <c r="A860" s="10">
        <v>1100121</v>
      </c>
      <c r="B860" s="10" t="s">
        <v>171</v>
      </c>
      <c r="C860" s="10" t="s">
        <v>172</v>
      </c>
      <c r="D860" s="10" t="s">
        <v>173</v>
      </c>
      <c r="E860" s="11" t="s">
        <v>13</v>
      </c>
      <c r="F860" s="10">
        <v>2151</v>
      </c>
      <c r="G860" s="12" t="str">
        <f t="shared" si="113"/>
        <v>Material impreso e información digital</v>
      </c>
      <c r="H860" s="27">
        <v>6000</v>
      </c>
    </row>
    <row r="861" spans="1:8" x14ac:dyDescent="0.25">
      <c r="A861" s="10">
        <v>1100121</v>
      </c>
      <c r="B861" s="10" t="s">
        <v>171</v>
      </c>
      <c r="C861" s="10" t="s">
        <v>172</v>
      </c>
      <c r="D861" s="10" t="s">
        <v>173</v>
      </c>
      <c r="E861" s="11" t="s">
        <v>13</v>
      </c>
      <c r="F861" s="10">
        <v>2161</v>
      </c>
      <c r="G861" s="12" t="str">
        <f t="shared" si="113"/>
        <v>Material de limpieza</v>
      </c>
      <c r="H861" s="27">
        <v>9000</v>
      </c>
    </row>
    <row r="862" spans="1:8" x14ac:dyDescent="0.25">
      <c r="A862" s="10">
        <v>1100121</v>
      </c>
      <c r="B862" s="10" t="s">
        <v>171</v>
      </c>
      <c r="C862" s="10" t="s">
        <v>172</v>
      </c>
      <c r="D862" s="10" t="s">
        <v>173</v>
      </c>
      <c r="E862" s="11" t="s">
        <v>13</v>
      </c>
      <c r="F862" s="10">
        <v>2214</v>
      </c>
      <c r="G862" s="12" t="str">
        <f t="shared" si="113"/>
        <v>Productos alimenticios para personas</v>
      </c>
      <c r="H862" s="27">
        <v>15000</v>
      </c>
    </row>
    <row r="863" spans="1:8" x14ac:dyDescent="0.25">
      <c r="A863" s="10">
        <v>1100121</v>
      </c>
      <c r="B863" s="10" t="s">
        <v>171</v>
      </c>
      <c r="C863" s="10" t="s">
        <v>172</v>
      </c>
      <c r="D863" s="10" t="s">
        <v>173</v>
      </c>
      <c r="E863" s="11" t="s">
        <v>13</v>
      </c>
      <c r="F863" s="10">
        <v>2711</v>
      </c>
      <c r="G863" s="12" t="str">
        <f t="shared" ref="G863" si="114">VLOOKUP(F863,dCOG,3,FALSE)</f>
        <v>Vestuario y uniformes</v>
      </c>
      <c r="H863" s="27">
        <v>3000</v>
      </c>
    </row>
    <row r="864" spans="1:8" x14ac:dyDescent="0.25">
      <c r="A864" s="10">
        <v>1100121</v>
      </c>
      <c r="B864" s="10" t="s">
        <v>171</v>
      </c>
      <c r="C864" s="10" t="s">
        <v>172</v>
      </c>
      <c r="D864" s="10" t="s">
        <v>173</v>
      </c>
      <c r="E864" s="11" t="s">
        <v>13</v>
      </c>
      <c r="F864" s="10">
        <v>3821</v>
      </c>
      <c r="G864" s="12" t="str">
        <f t="shared" si="113"/>
        <v>Gastos de orden social y cultural</v>
      </c>
      <c r="H864" s="27">
        <v>50000</v>
      </c>
    </row>
    <row r="865" spans="1:8" x14ac:dyDescent="0.25">
      <c r="A865" s="10">
        <v>1100121</v>
      </c>
      <c r="B865" s="10" t="s">
        <v>171</v>
      </c>
      <c r="C865" s="10" t="s">
        <v>172</v>
      </c>
      <c r="D865" s="10" t="s">
        <v>173</v>
      </c>
      <c r="E865" s="11" t="s">
        <v>13</v>
      </c>
      <c r="F865" s="10">
        <v>3832</v>
      </c>
      <c r="G865" s="12" t="str">
        <f t="shared" si="113"/>
        <v>Eventos</v>
      </c>
      <c r="H865" s="27">
        <v>120000</v>
      </c>
    </row>
    <row r="866" spans="1:8" x14ac:dyDescent="0.25">
      <c r="A866" s="10">
        <v>1100121</v>
      </c>
      <c r="B866" s="10" t="s">
        <v>171</v>
      </c>
      <c r="C866" s="10" t="s">
        <v>172</v>
      </c>
      <c r="D866" s="10" t="s">
        <v>173</v>
      </c>
      <c r="E866" s="11" t="s">
        <v>18</v>
      </c>
      <c r="F866" s="10">
        <v>5151</v>
      </c>
      <c r="G866" s="12" t="str">
        <f t="shared" si="113"/>
        <v>Computadoras y equipo periférico</v>
      </c>
      <c r="H866" s="27">
        <v>1500</v>
      </c>
    </row>
    <row r="867" spans="1:8" x14ac:dyDescent="0.25">
      <c r="A867" s="10">
        <v>1500521</v>
      </c>
      <c r="B867" s="10" t="s">
        <v>171</v>
      </c>
      <c r="C867" s="10" t="s">
        <v>172</v>
      </c>
      <c r="D867" s="10" t="s">
        <v>173</v>
      </c>
      <c r="E867" s="11" t="s">
        <v>13</v>
      </c>
      <c r="F867" s="10">
        <v>1131</v>
      </c>
      <c r="G867" s="12" t="str">
        <f t="shared" si="113"/>
        <v>Sueldos Base</v>
      </c>
      <c r="H867" s="32">
        <v>1381896</v>
      </c>
    </row>
    <row r="868" spans="1:8" x14ac:dyDescent="0.25">
      <c r="A868" s="10">
        <v>1500521</v>
      </c>
      <c r="B868" s="10" t="s">
        <v>171</v>
      </c>
      <c r="C868" s="10" t="s">
        <v>172</v>
      </c>
      <c r="D868" s="10" t="s">
        <v>173</v>
      </c>
      <c r="E868" s="11" t="s">
        <v>13</v>
      </c>
      <c r="F868" s="10">
        <v>1321</v>
      </c>
      <c r="G868" s="12" t="str">
        <f t="shared" si="113"/>
        <v>Prima Vacacional</v>
      </c>
      <c r="H868" s="32">
        <v>25731</v>
      </c>
    </row>
    <row r="869" spans="1:8" x14ac:dyDescent="0.25">
      <c r="A869" s="10">
        <v>1500521</v>
      </c>
      <c r="B869" s="10" t="s">
        <v>171</v>
      </c>
      <c r="C869" s="10" t="s">
        <v>172</v>
      </c>
      <c r="D869" s="10" t="s">
        <v>173</v>
      </c>
      <c r="E869" s="11" t="s">
        <v>13</v>
      </c>
      <c r="F869" s="10">
        <v>1323</v>
      </c>
      <c r="G869" s="12" t="str">
        <f t="shared" si="113"/>
        <v>Gratificación de fin de año</v>
      </c>
      <c r="H869" s="32">
        <v>214430</v>
      </c>
    </row>
    <row r="870" spans="1:8" x14ac:dyDescent="0.25">
      <c r="A870" s="10">
        <v>1500521</v>
      </c>
      <c r="B870" s="10" t="s">
        <v>171</v>
      </c>
      <c r="C870" s="10" t="s">
        <v>172</v>
      </c>
      <c r="D870" s="10" t="s">
        <v>173</v>
      </c>
      <c r="E870" s="11" t="s">
        <v>13</v>
      </c>
      <c r="F870" s="10">
        <v>1593</v>
      </c>
      <c r="G870" s="12" t="str">
        <f t="shared" si="113"/>
        <v>Despensa</v>
      </c>
      <c r="H870" s="32">
        <v>162000</v>
      </c>
    </row>
    <row r="871" spans="1:8" x14ac:dyDescent="0.25">
      <c r="A871" s="10">
        <v>1100121</v>
      </c>
      <c r="B871" s="10" t="s">
        <v>171</v>
      </c>
      <c r="C871" s="10" t="s">
        <v>174</v>
      </c>
      <c r="D871" s="10" t="s">
        <v>173</v>
      </c>
      <c r="E871" s="11" t="s">
        <v>13</v>
      </c>
      <c r="F871" s="10">
        <v>4421</v>
      </c>
      <c r="G871" s="12" t="str">
        <f t="shared" si="113"/>
        <v>Becas</v>
      </c>
      <c r="H871" s="27">
        <f>2520000-538000</f>
        <v>1982000</v>
      </c>
    </row>
    <row r="872" spans="1:8" x14ac:dyDescent="0.25">
      <c r="A872" s="10">
        <v>1100121</v>
      </c>
      <c r="B872" s="10" t="s">
        <v>171</v>
      </c>
      <c r="C872" s="10" t="s">
        <v>175</v>
      </c>
      <c r="D872" s="10" t="s">
        <v>173</v>
      </c>
      <c r="E872" s="11" t="s">
        <v>13</v>
      </c>
      <c r="F872" s="10">
        <v>4421</v>
      </c>
      <c r="G872" s="12" t="str">
        <f t="shared" si="113"/>
        <v>Becas</v>
      </c>
      <c r="H872" s="27">
        <v>2650000</v>
      </c>
    </row>
    <row r="873" spans="1:8" x14ac:dyDescent="0.25">
      <c r="A873" s="10">
        <v>1100121</v>
      </c>
      <c r="B873" s="10" t="s">
        <v>171</v>
      </c>
      <c r="C873" s="10" t="s">
        <v>176</v>
      </c>
      <c r="D873" s="10" t="s">
        <v>173</v>
      </c>
      <c r="E873" s="11" t="s">
        <v>13</v>
      </c>
      <c r="F873" s="10">
        <v>4415</v>
      </c>
      <c r="G873" s="12" t="str">
        <f t="shared" si="113"/>
        <v>Ayudas y apoyos</v>
      </c>
      <c r="H873" s="27">
        <v>700000</v>
      </c>
    </row>
    <row r="874" spans="1:8" x14ac:dyDescent="0.25">
      <c r="E874" s="29"/>
      <c r="G874" s="30"/>
      <c r="H874" s="31"/>
    </row>
    <row r="875" spans="1:8" x14ac:dyDescent="0.25">
      <c r="A875" s="5"/>
      <c r="B875" s="5"/>
      <c r="C875" s="5"/>
      <c r="D875" s="5"/>
      <c r="E875" s="5"/>
      <c r="F875" s="8"/>
      <c r="G875" s="9" t="s">
        <v>177</v>
      </c>
      <c r="H875" s="22">
        <f t="shared" ref="H875" si="115">SUBTOTAL(9,H876:H888)</f>
        <v>829443</v>
      </c>
    </row>
    <row r="876" spans="1:8" x14ac:dyDescent="0.25">
      <c r="A876" s="10">
        <v>1100121</v>
      </c>
      <c r="B876" s="10" t="s">
        <v>178</v>
      </c>
      <c r="C876" s="10" t="s">
        <v>179</v>
      </c>
      <c r="D876" s="10" t="s">
        <v>71</v>
      </c>
      <c r="E876" s="11" t="s">
        <v>13</v>
      </c>
      <c r="F876" s="10">
        <v>2111</v>
      </c>
      <c r="G876" s="12" t="str">
        <f t="shared" ref="G876:G888" si="116">VLOOKUP(F876,dCOG,3,FALSE)</f>
        <v>Materiales y útiles de oficina</v>
      </c>
      <c r="H876" s="27">
        <v>15000</v>
      </c>
    </row>
    <row r="877" spans="1:8" x14ac:dyDescent="0.25">
      <c r="A877" s="10">
        <v>1100121</v>
      </c>
      <c r="B877" s="10" t="s">
        <v>178</v>
      </c>
      <c r="C877" s="10" t="s">
        <v>179</v>
      </c>
      <c r="D877" s="10" t="s">
        <v>71</v>
      </c>
      <c r="E877" s="11" t="s">
        <v>13</v>
      </c>
      <c r="F877" s="10">
        <v>2141</v>
      </c>
      <c r="G877" s="12" t="str">
        <f t="shared" si="116"/>
        <v>Mat y útiles de tecnologías de la Info y Com</v>
      </c>
      <c r="H877" s="27">
        <v>6000</v>
      </c>
    </row>
    <row r="878" spans="1:8" x14ac:dyDescent="0.25">
      <c r="A878" s="10">
        <v>1100121</v>
      </c>
      <c r="B878" s="10" t="s">
        <v>178</v>
      </c>
      <c r="C878" s="10" t="s">
        <v>179</v>
      </c>
      <c r="D878" s="10" t="s">
        <v>71</v>
      </c>
      <c r="E878" s="11" t="s">
        <v>13</v>
      </c>
      <c r="F878" s="10">
        <v>2161</v>
      </c>
      <c r="G878" s="12" t="str">
        <f t="shared" si="116"/>
        <v>Material de limpieza</v>
      </c>
      <c r="H878" s="27">
        <v>6000</v>
      </c>
    </row>
    <row r="879" spans="1:8" x14ac:dyDescent="0.25">
      <c r="A879" s="10">
        <v>1100121</v>
      </c>
      <c r="B879" s="10" t="s">
        <v>178</v>
      </c>
      <c r="C879" s="10" t="s">
        <v>179</v>
      </c>
      <c r="D879" s="10" t="s">
        <v>71</v>
      </c>
      <c r="E879" s="11" t="s">
        <v>13</v>
      </c>
      <c r="F879" s="10">
        <v>2214</v>
      </c>
      <c r="G879" s="12" t="str">
        <f t="shared" si="116"/>
        <v>Productos alimenticios para personas</v>
      </c>
      <c r="H879" s="27">
        <v>1200</v>
      </c>
    </row>
    <row r="880" spans="1:8" x14ac:dyDescent="0.25">
      <c r="A880" s="10">
        <v>1100121</v>
      </c>
      <c r="B880" s="10" t="s">
        <v>178</v>
      </c>
      <c r="C880" s="10" t="s">
        <v>179</v>
      </c>
      <c r="D880" s="10" t="s">
        <v>71</v>
      </c>
      <c r="E880" s="11" t="s">
        <v>13</v>
      </c>
      <c r="F880" s="10">
        <v>2461</v>
      </c>
      <c r="G880" s="12" t="str">
        <f t="shared" si="116"/>
        <v>Material eléctrico y electrónico</v>
      </c>
      <c r="H880" s="27">
        <v>1200</v>
      </c>
    </row>
    <row r="881" spans="1:8" x14ac:dyDescent="0.25">
      <c r="A881" s="10">
        <v>1100121</v>
      </c>
      <c r="B881" s="10" t="s">
        <v>178</v>
      </c>
      <c r="C881" s="10" t="s">
        <v>179</v>
      </c>
      <c r="D881" s="10" t="s">
        <v>71</v>
      </c>
      <c r="E881" s="11" t="s">
        <v>13</v>
      </c>
      <c r="F881" s="10">
        <v>2491</v>
      </c>
      <c r="G881" s="12" t="str">
        <f t="shared" si="116"/>
        <v>Materiales diversos</v>
      </c>
      <c r="H881" s="27">
        <v>3000</v>
      </c>
    </row>
    <row r="882" spans="1:8" x14ac:dyDescent="0.25">
      <c r="A882" s="10">
        <v>1100121</v>
      </c>
      <c r="B882" s="10" t="s">
        <v>178</v>
      </c>
      <c r="C882" s="10" t="s">
        <v>179</v>
      </c>
      <c r="D882" s="10" t="s">
        <v>71</v>
      </c>
      <c r="E882" s="11" t="s">
        <v>13</v>
      </c>
      <c r="F882" s="10">
        <v>2741</v>
      </c>
      <c r="G882" s="12" t="str">
        <f t="shared" si="116"/>
        <v>Productos textiles</v>
      </c>
      <c r="H882" s="27">
        <v>3000</v>
      </c>
    </row>
    <row r="883" spans="1:8" x14ac:dyDescent="0.25">
      <c r="A883" s="10">
        <v>1100121</v>
      </c>
      <c r="B883" s="10" t="s">
        <v>178</v>
      </c>
      <c r="C883" s="10" t="s">
        <v>179</v>
      </c>
      <c r="D883" s="10" t="s">
        <v>71</v>
      </c>
      <c r="E883" s="11" t="s">
        <v>13</v>
      </c>
      <c r="F883" s="10">
        <v>3721</v>
      </c>
      <c r="G883" s="12" t="str">
        <f t="shared" si="116"/>
        <v>Pasajes terr nac p  Serv pub en comisiones</v>
      </c>
      <c r="H883" s="27">
        <v>3000</v>
      </c>
    </row>
    <row r="884" spans="1:8" x14ac:dyDescent="0.25">
      <c r="A884" s="10">
        <v>1100121</v>
      </c>
      <c r="B884" s="10" t="s">
        <v>178</v>
      </c>
      <c r="C884" s="10" t="s">
        <v>179</v>
      </c>
      <c r="D884" s="10" t="s">
        <v>71</v>
      </c>
      <c r="E884" s="11" t="s">
        <v>13</v>
      </c>
      <c r="F884" s="10">
        <v>3751</v>
      </c>
      <c r="G884" s="12" t="str">
        <f t="shared" si="116"/>
        <v>Viáticos nac p Serv pub Desemp funciones ofic</v>
      </c>
      <c r="H884" s="27">
        <v>3000</v>
      </c>
    </row>
    <row r="885" spans="1:8" x14ac:dyDescent="0.25">
      <c r="A885" s="10">
        <v>1500521</v>
      </c>
      <c r="B885" s="10" t="s">
        <v>178</v>
      </c>
      <c r="C885" s="10" t="s">
        <v>179</v>
      </c>
      <c r="D885" s="10" t="s">
        <v>71</v>
      </c>
      <c r="E885" s="11" t="s">
        <v>13</v>
      </c>
      <c r="F885" s="10">
        <v>1131</v>
      </c>
      <c r="G885" s="12" t="str">
        <f t="shared" si="116"/>
        <v>Sueldos Base</v>
      </c>
      <c r="H885" s="32">
        <v>537960</v>
      </c>
    </row>
    <row r="886" spans="1:8" x14ac:dyDescent="0.25">
      <c r="A886" s="10">
        <v>1500521</v>
      </c>
      <c r="B886" s="10" t="s">
        <v>178</v>
      </c>
      <c r="C886" s="10" t="s">
        <v>179</v>
      </c>
      <c r="D886" s="10" t="s">
        <v>71</v>
      </c>
      <c r="E886" s="11" t="s">
        <v>13</v>
      </c>
      <c r="F886" s="10">
        <v>1321</v>
      </c>
      <c r="G886" s="12" t="str">
        <f t="shared" si="116"/>
        <v>Prima Vacacional</v>
      </c>
      <c r="H886" s="32">
        <v>11366</v>
      </c>
    </row>
    <row r="887" spans="1:8" x14ac:dyDescent="0.25">
      <c r="A887" s="10">
        <v>1500521</v>
      </c>
      <c r="B887" s="10" t="s">
        <v>178</v>
      </c>
      <c r="C887" s="10" t="s">
        <v>179</v>
      </c>
      <c r="D887" s="10" t="s">
        <v>71</v>
      </c>
      <c r="E887" s="11" t="s">
        <v>13</v>
      </c>
      <c r="F887" s="10">
        <v>1323</v>
      </c>
      <c r="G887" s="12" t="str">
        <f t="shared" si="116"/>
        <v>Gratificación de fin de año</v>
      </c>
      <c r="H887" s="32">
        <v>94717</v>
      </c>
    </row>
    <row r="888" spans="1:8" x14ac:dyDescent="0.25">
      <c r="A888" s="10">
        <v>1500521</v>
      </c>
      <c r="B888" s="10" t="s">
        <v>178</v>
      </c>
      <c r="C888" s="10" t="s">
        <v>179</v>
      </c>
      <c r="D888" s="10" t="s">
        <v>71</v>
      </c>
      <c r="E888" s="11" t="s">
        <v>13</v>
      </c>
      <c r="F888" s="10">
        <v>1593</v>
      </c>
      <c r="G888" s="12" t="str">
        <f t="shared" si="116"/>
        <v>Despensa</v>
      </c>
      <c r="H888" s="32">
        <v>144000</v>
      </c>
    </row>
    <row r="889" spans="1:8" x14ac:dyDescent="0.25">
      <c r="E889" s="29"/>
      <c r="G889" s="30"/>
      <c r="H889" s="31"/>
    </row>
    <row r="890" spans="1:8" x14ac:dyDescent="0.25">
      <c r="A890" s="5"/>
      <c r="B890" s="5"/>
      <c r="C890" s="5"/>
      <c r="D890" s="5"/>
      <c r="E890" s="5"/>
      <c r="F890" s="8"/>
      <c r="G890" s="9" t="s">
        <v>180</v>
      </c>
      <c r="H890" s="22">
        <f t="shared" ref="H890" si="117">SUBTOTAL(9,H891:H898)</f>
        <v>373993</v>
      </c>
    </row>
    <row r="891" spans="1:8" x14ac:dyDescent="0.25">
      <c r="A891" s="10">
        <v>1100121</v>
      </c>
      <c r="B891" s="10" t="s">
        <v>181</v>
      </c>
      <c r="C891" s="10" t="s">
        <v>182</v>
      </c>
      <c r="D891" s="10" t="s">
        <v>71</v>
      </c>
      <c r="E891" s="11" t="s">
        <v>13</v>
      </c>
      <c r="F891" s="10">
        <v>2161</v>
      </c>
      <c r="G891" s="12" t="str">
        <f t="shared" ref="G891:G898" si="118">VLOOKUP(F891,dCOG,3,FALSE)</f>
        <v>Material de limpieza</v>
      </c>
      <c r="H891" s="27">
        <v>18000</v>
      </c>
    </row>
    <row r="892" spans="1:8" x14ac:dyDescent="0.25">
      <c r="A892" s="10">
        <v>1100121</v>
      </c>
      <c r="B892" s="10" t="s">
        <v>181</v>
      </c>
      <c r="C892" s="10" t="s">
        <v>182</v>
      </c>
      <c r="D892" s="10" t="s">
        <v>71</v>
      </c>
      <c r="E892" s="11" t="s">
        <v>13</v>
      </c>
      <c r="F892" s="10">
        <v>2491</v>
      </c>
      <c r="G892" s="12" t="str">
        <f t="shared" si="118"/>
        <v>Materiales diversos</v>
      </c>
      <c r="H892" s="27">
        <v>3000</v>
      </c>
    </row>
    <row r="893" spans="1:8" x14ac:dyDescent="0.25">
      <c r="A893" s="10">
        <v>1100121</v>
      </c>
      <c r="B893" s="10" t="s">
        <v>181</v>
      </c>
      <c r="C893" s="10" t="s">
        <v>182</v>
      </c>
      <c r="D893" s="10" t="s">
        <v>71</v>
      </c>
      <c r="E893" s="11" t="s">
        <v>13</v>
      </c>
      <c r="F893" s="10">
        <v>3591</v>
      </c>
      <c r="G893" s="12" t="str">
        <f t="shared" si="118"/>
        <v>Servicios de jardinería y fumigación</v>
      </c>
      <c r="H893" s="27">
        <v>9000</v>
      </c>
    </row>
    <row r="894" spans="1:8" x14ac:dyDescent="0.25">
      <c r="A894" s="10">
        <v>1100121</v>
      </c>
      <c r="B894" s="10" t="s">
        <v>181</v>
      </c>
      <c r="C894" s="10" t="s">
        <v>182</v>
      </c>
      <c r="D894" s="10" t="s">
        <v>71</v>
      </c>
      <c r="E894" s="11" t="s">
        <v>18</v>
      </c>
      <c r="F894" s="10">
        <v>5211</v>
      </c>
      <c r="G894" s="12" t="str">
        <f t="shared" si="118"/>
        <v>Equipo de audio y de video</v>
      </c>
      <c r="H894" s="27">
        <v>1500</v>
      </c>
    </row>
    <row r="895" spans="1:8" x14ac:dyDescent="0.25">
      <c r="A895" s="10">
        <v>1500521</v>
      </c>
      <c r="B895" s="10" t="s">
        <v>181</v>
      </c>
      <c r="C895" s="10" t="s">
        <v>182</v>
      </c>
      <c r="D895" s="10" t="s">
        <v>71</v>
      </c>
      <c r="E895" s="11" t="s">
        <v>13</v>
      </c>
      <c r="F895" s="10">
        <v>1131</v>
      </c>
      <c r="G895" s="12" t="str">
        <f t="shared" si="118"/>
        <v>Sueldos Base</v>
      </c>
      <c r="H895" s="32">
        <v>242388</v>
      </c>
    </row>
    <row r="896" spans="1:8" x14ac:dyDescent="0.25">
      <c r="A896" s="10">
        <v>1500521</v>
      </c>
      <c r="B896" s="10" t="s">
        <v>181</v>
      </c>
      <c r="C896" s="10" t="s">
        <v>182</v>
      </c>
      <c r="D896" s="10" t="s">
        <v>71</v>
      </c>
      <c r="E896" s="11" t="s">
        <v>13</v>
      </c>
      <c r="F896" s="10">
        <v>1321</v>
      </c>
      <c r="G896" s="12" t="str">
        <f t="shared" si="118"/>
        <v>Prima Vacacional</v>
      </c>
      <c r="H896" s="32">
        <v>4940</v>
      </c>
    </row>
    <row r="897" spans="1:8" x14ac:dyDescent="0.25">
      <c r="A897" s="10">
        <v>1500521</v>
      </c>
      <c r="B897" s="10" t="s">
        <v>181</v>
      </c>
      <c r="C897" s="10" t="s">
        <v>182</v>
      </c>
      <c r="D897" s="10" t="s">
        <v>71</v>
      </c>
      <c r="E897" s="11" t="s">
        <v>13</v>
      </c>
      <c r="F897" s="10">
        <v>1323</v>
      </c>
      <c r="G897" s="12" t="str">
        <f t="shared" si="118"/>
        <v>Gratificación de fin de año</v>
      </c>
      <c r="H897" s="32">
        <v>41165</v>
      </c>
    </row>
    <row r="898" spans="1:8" x14ac:dyDescent="0.25">
      <c r="A898" s="10">
        <v>1500521</v>
      </c>
      <c r="B898" s="10" t="s">
        <v>181</v>
      </c>
      <c r="C898" s="10" t="s">
        <v>182</v>
      </c>
      <c r="D898" s="10" t="s">
        <v>71</v>
      </c>
      <c r="E898" s="11" t="s">
        <v>13</v>
      </c>
      <c r="F898" s="10">
        <v>1593</v>
      </c>
      <c r="G898" s="12" t="str">
        <f t="shared" si="118"/>
        <v>Despensa</v>
      </c>
      <c r="H898" s="32">
        <v>54000</v>
      </c>
    </row>
    <row r="899" spans="1:8" x14ac:dyDescent="0.25">
      <c r="E899" s="29"/>
      <c r="G899" s="30"/>
      <c r="H899" s="31"/>
    </row>
    <row r="900" spans="1:8" x14ac:dyDescent="0.25">
      <c r="A900" s="5"/>
      <c r="B900" s="5"/>
      <c r="C900" s="5"/>
      <c r="D900" s="5"/>
      <c r="E900" s="5"/>
      <c r="F900" s="8"/>
      <c r="G900" s="9" t="s">
        <v>183</v>
      </c>
      <c r="H900" s="22">
        <f t="shared" ref="H900" si="119">SUBTOTAL(9,H901:H959)</f>
        <v>26185634</v>
      </c>
    </row>
    <row r="901" spans="1:8" x14ac:dyDescent="0.25">
      <c r="A901" s="10">
        <v>1500521</v>
      </c>
      <c r="B901" s="10" t="s">
        <v>184</v>
      </c>
      <c r="C901" s="10" t="s">
        <v>185</v>
      </c>
      <c r="D901" s="10" t="s">
        <v>96</v>
      </c>
      <c r="E901" s="11" t="s">
        <v>13</v>
      </c>
      <c r="F901" s="10">
        <v>1131</v>
      </c>
      <c r="G901" s="12" t="str">
        <f t="shared" ref="G901:G932" si="120">VLOOKUP(F901,dCOG,3,FALSE)</f>
        <v>Sueldos Base</v>
      </c>
      <c r="H901" s="32">
        <v>2428920</v>
      </c>
    </row>
    <row r="902" spans="1:8" x14ac:dyDescent="0.25">
      <c r="A902" s="10">
        <v>1500521</v>
      </c>
      <c r="B902" s="10" t="s">
        <v>184</v>
      </c>
      <c r="C902" s="10" t="s">
        <v>185</v>
      </c>
      <c r="D902" s="10" t="s">
        <v>96</v>
      </c>
      <c r="E902" s="11" t="s">
        <v>13</v>
      </c>
      <c r="F902" s="10">
        <v>1321</v>
      </c>
      <c r="G902" s="12" t="str">
        <f t="shared" si="120"/>
        <v>Prima Vacacional</v>
      </c>
      <c r="H902" s="32">
        <v>46784</v>
      </c>
    </row>
    <row r="903" spans="1:8" x14ac:dyDescent="0.25">
      <c r="A903" s="10">
        <v>1500521</v>
      </c>
      <c r="B903" s="10" t="s">
        <v>184</v>
      </c>
      <c r="C903" s="10" t="s">
        <v>185</v>
      </c>
      <c r="D903" s="10" t="s">
        <v>96</v>
      </c>
      <c r="E903" s="11" t="s">
        <v>13</v>
      </c>
      <c r="F903" s="10">
        <v>1323</v>
      </c>
      <c r="G903" s="12" t="str">
        <f t="shared" si="120"/>
        <v>Gratificación de fin de año</v>
      </c>
      <c r="H903" s="32">
        <v>389847</v>
      </c>
    </row>
    <row r="904" spans="1:8" x14ac:dyDescent="0.25">
      <c r="A904" s="10">
        <v>1500521</v>
      </c>
      <c r="B904" s="10" t="s">
        <v>184</v>
      </c>
      <c r="C904" s="10" t="s">
        <v>185</v>
      </c>
      <c r="D904" s="10" t="s">
        <v>96</v>
      </c>
      <c r="E904" s="11" t="s">
        <v>13</v>
      </c>
      <c r="F904" s="10">
        <v>1441</v>
      </c>
      <c r="G904" s="12" t="str">
        <f t="shared" si="120"/>
        <v>Seguros</v>
      </c>
      <c r="H904" s="27">
        <v>300000</v>
      </c>
    </row>
    <row r="905" spans="1:8" x14ac:dyDescent="0.25">
      <c r="A905" s="10">
        <v>1500521</v>
      </c>
      <c r="B905" s="10" t="s">
        <v>184</v>
      </c>
      <c r="C905" s="10" t="s">
        <v>185</v>
      </c>
      <c r="D905" s="10" t="s">
        <v>96</v>
      </c>
      <c r="E905" s="11" t="s">
        <v>13</v>
      </c>
      <c r="F905" s="10">
        <v>1593</v>
      </c>
      <c r="G905" s="12" t="str">
        <f t="shared" si="120"/>
        <v>Despensa</v>
      </c>
      <c r="H905" s="32">
        <v>378000</v>
      </c>
    </row>
    <row r="906" spans="1:8" x14ac:dyDescent="0.25">
      <c r="A906" s="10">
        <v>1500521</v>
      </c>
      <c r="B906" s="10" t="s">
        <v>184</v>
      </c>
      <c r="C906" s="10" t="s">
        <v>185</v>
      </c>
      <c r="D906" s="10" t="s">
        <v>96</v>
      </c>
      <c r="E906" s="11" t="s">
        <v>13</v>
      </c>
      <c r="F906" s="10">
        <v>2111</v>
      </c>
      <c r="G906" s="12" t="str">
        <f t="shared" si="120"/>
        <v>Materiales y útiles de oficina</v>
      </c>
      <c r="H906" s="27">
        <v>30000</v>
      </c>
    </row>
    <row r="907" spans="1:8" x14ac:dyDescent="0.25">
      <c r="A907" s="10">
        <v>1500521</v>
      </c>
      <c r="B907" s="10" t="s">
        <v>184</v>
      </c>
      <c r="C907" s="10" t="s">
        <v>185</v>
      </c>
      <c r="D907" s="10" t="s">
        <v>96</v>
      </c>
      <c r="E907" s="11" t="s">
        <v>13</v>
      </c>
      <c r="F907" s="10">
        <v>2141</v>
      </c>
      <c r="G907" s="12" t="str">
        <f t="shared" si="120"/>
        <v>Mat y útiles de tecnologías de la Info y Com</v>
      </c>
      <c r="H907" s="27">
        <v>30000</v>
      </c>
    </row>
    <row r="908" spans="1:8" x14ac:dyDescent="0.25">
      <c r="A908" s="10">
        <v>1500521</v>
      </c>
      <c r="B908" s="10" t="s">
        <v>184</v>
      </c>
      <c r="C908" s="10" t="s">
        <v>185</v>
      </c>
      <c r="D908" s="10" t="s">
        <v>96</v>
      </c>
      <c r="E908" s="11" t="s">
        <v>13</v>
      </c>
      <c r="F908" s="10">
        <v>2161</v>
      </c>
      <c r="G908" s="12" t="str">
        <f t="shared" si="120"/>
        <v>Material de limpieza</v>
      </c>
      <c r="H908" s="27">
        <v>100000</v>
      </c>
    </row>
    <row r="909" spans="1:8" x14ac:dyDescent="0.25">
      <c r="A909" s="10">
        <v>1500521</v>
      </c>
      <c r="B909" s="10" t="s">
        <v>184</v>
      </c>
      <c r="C909" s="10" t="s">
        <v>185</v>
      </c>
      <c r="D909" s="10" t="s">
        <v>96</v>
      </c>
      <c r="E909" s="11" t="s">
        <v>13</v>
      </c>
      <c r="F909" s="10">
        <v>2212</v>
      </c>
      <c r="G909" s="12" t="str">
        <f t="shared" si="120"/>
        <v>Prod Alim p pers en instalac de depend y ent</v>
      </c>
      <c r="H909" s="27">
        <v>9000</v>
      </c>
    </row>
    <row r="910" spans="1:8" x14ac:dyDescent="0.25">
      <c r="A910" s="10">
        <v>1500521</v>
      </c>
      <c r="B910" s="10" t="s">
        <v>184</v>
      </c>
      <c r="C910" s="10" t="s">
        <v>185</v>
      </c>
      <c r="D910" s="10" t="s">
        <v>96</v>
      </c>
      <c r="E910" s="11" t="s">
        <v>13</v>
      </c>
      <c r="F910" s="10">
        <v>2214</v>
      </c>
      <c r="G910" s="12" t="str">
        <f t="shared" si="120"/>
        <v>Productos alimenticios para personas</v>
      </c>
      <c r="H910" s="27">
        <v>9000</v>
      </c>
    </row>
    <row r="911" spans="1:8" x14ac:dyDescent="0.25">
      <c r="A911" s="10">
        <v>1500521</v>
      </c>
      <c r="B911" s="10" t="s">
        <v>184</v>
      </c>
      <c r="C911" s="10" t="s">
        <v>185</v>
      </c>
      <c r="D911" s="10" t="s">
        <v>96</v>
      </c>
      <c r="E911" s="11" t="s">
        <v>13</v>
      </c>
      <c r="F911" s="10">
        <v>2411</v>
      </c>
      <c r="G911" s="12" t="str">
        <f t="shared" si="120"/>
        <v>Materiales de construcción minerales no metálicos</v>
      </c>
      <c r="H911" s="27">
        <v>9000</v>
      </c>
    </row>
    <row r="912" spans="1:8" x14ac:dyDescent="0.25">
      <c r="A912" s="10">
        <v>1500521</v>
      </c>
      <c r="B912" s="10" t="s">
        <v>184</v>
      </c>
      <c r="C912" s="10" t="s">
        <v>185</v>
      </c>
      <c r="D912" s="10" t="s">
        <v>96</v>
      </c>
      <c r="E912" s="11" t="s">
        <v>13</v>
      </c>
      <c r="F912" s="10">
        <v>2421</v>
      </c>
      <c r="G912" s="12" t="str">
        <f t="shared" si="120"/>
        <v>Materiales de construcción de concreto</v>
      </c>
      <c r="H912" s="27">
        <v>9000</v>
      </c>
    </row>
    <row r="913" spans="1:8" x14ac:dyDescent="0.25">
      <c r="A913" s="10">
        <v>1500521</v>
      </c>
      <c r="B913" s="10" t="s">
        <v>184</v>
      </c>
      <c r="C913" s="10" t="s">
        <v>185</v>
      </c>
      <c r="D913" s="10" t="s">
        <v>96</v>
      </c>
      <c r="E913" s="11" t="s">
        <v>13</v>
      </c>
      <c r="F913" s="10">
        <v>2431</v>
      </c>
      <c r="G913" s="12" t="str">
        <f t="shared" si="120"/>
        <v>Materiales de construcción de cal y yeso</v>
      </c>
      <c r="H913" s="27">
        <v>9000</v>
      </c>
    </row>
    <row r="914" spans="1:8" x14ac:dyDescent="0.25">
      <c r="A914" s="10">
        <v>1500521</v>
      </c>
      <c r="B914" s="10" t="s">
        <v>184</v>
      </c>
      <c r="C914" s="10" t="s">
        <v>185</v>
      </c>
      <c r="D914" s="10" t="s">
        <v>96</v>
      </c>
      <c r="E914" s="11" t="s">
        <v>13</v>
      </c>
      <c r="F914" s="10">
        <v>2441</v>
      </c>
      <c r="G914" s="12" t="str">
        <f t="shared" si="120"/>
        <v>Materiales de construcción de madera</v>
      </c>
      <c r="H914" s="27">
        <v>9000</v>
      </c>
    </row>
    <row r="915" spans="1:8" x14ac:dyDescent="0.25">
      <c r="A915" s="10">
        <v>1500521</v>
      </c>
      <c r="B915" s="10" t="s">
        <v>184</v>
      </c>
      <c r="C915" s="10" t="s">
        <v>185</v>
      </c>
      <c r="D915" s="10" t="s">
        <v>96</v>
      </c>
      <c r="E915" s="11" t="s">
        <v>13</v>
      </c>
      <c r="F915" s="10">
        <v>2451</v>
      </c>
      <c r="G915" s="12" t="str">
        <f t="shared" si="120"/>
        <v>Materiales de construcción de vidrio</v>
      </c>
      <c r="H915" s="27">
        <v>9000</v>
      </c>
    </row>
    <row r="916" spans="1:8" x14ac:dyDescent="0.25">
      <c r="A916" s="10">
        <v>1500521</v>
      </c>
      <c r="B916" s="10" t="s">
        <v>184</v>
      </c>
      <c r="C916" s="10" t="s">
        <v>185</v>
      </c>
      <c r="D916" s="10" t="s">
        <v>96</v>
      </c>
      <c r="E916" s="11" t="s">
        <v>13</v>
      </c>
      <c r="F916" s="10">
        <v>2461</v>
      </c>
      <c r="G916" s="12" t="str">
        <f t="shared" si="120"/>
        <v>Material eléctrico y electrónico</v>
      </c>
      <c r="H916" s="27">
        <v>9000</v>
      </c>
    </row>
    <row r="917" spans="1:8" x14ac:dyDescent="0.25">
      <c r="A917" s="10">
        <v>1500521</v>
      </c>
      <c r="B917" s="10" t="s">
        <v>184</v>
      </c>
      <c r="C917" s="10" t="s">
        <v>185</v>
      </c>
      <c r="D917" s="10" t="s">
        <v>96</v>
      </c>
      <c r="E917" s="11" t="s">
        <v>13</v>
      </c>
      <c r="F917" s="10">
        <v>2471</v>
      </c>
      <c r="G917" s="12" t="str">
        <f t="shared" si="120"/>
        <v>Estructuras y manufacturas</v>
      </c>
      <c r="H917" s="27">
        <v>60000</v>
      </c>
    </row>
    <row r="918" spans="1:8" x14ac:dyDescent="0.25">
      <c r="A918" s="10">
        <v>1500521</v>
      </c>
      <c r="B918" s="10" t="s">
        <v>184</v>
      </c>
      <c r="C918" s="10" t="s">
        <v>185</v>
      </c>
      <c r="D918" s="10" t="s">
        <v>96</v>
      </c>
      <c r="E918" s="11" t="s">
        <v>13</v>
      </c>
      <c r="F918" s="10">
        <v>2481</v>
      </c>
      <c r="G918" s="12" t="str">
        <f t="shared" si="120"/>
        <v>Materiales complementarios</v>
      </c>
      <c r="H918" s="27">
        <v>9000</v>
      </c>
    </row>
    <row r="919" spans="1:8" x14ac:dyDescent="0.25">
      <c r="A919" s="10">
        <v>1500521</v>
      </c>
      <c r="B919" s="10" t="s">
        <v>184</v>
      </c>
      <c r="C919" s="10" t="s">
        <v>185</v>
      </c>
      <c r="D919" s="10" t="s">
        <v>96</v>
      </c>
      <c r="E919" s="11" t="s">
        <v>13</v>
      </c>
      <c r="F919" s="10">
        <v>2491</v>
      </c>
      <c r="G919" s="12" t="str">
        <f t="shared" si="120"/>
        <v>Materiales diversos</v>
      </c>
      <c r="H919" s="27">
        <v>50000</v>
      </c>
    </row>
    <row r="920" spans="1:8" x14ac:dyDescent="0.25">
      <c r="A920" s="10">
        <v>1500521</v>
      </c>
      <c r="B920" s="10" t="s">
        <v>184</v>
      </c>
      <c r="C920" s="10" t="s">
        <v>185</v>
      </c>
      <c r="D920" s="10" t="s">
        <v>96</v>
      </c>
      <c r="E920" s="11" t="s">
        <v>13</v>
      </c>
      <c r="F920" s="10">
        <v>2531</v>
      </c>
      <c r="G920" s="12" t="str">
        <f t="shared" si="120"/>
        <v>Medicinas y productos farmacéuticos</v>
      </c>
      <c r="H920" s="27">
        <v>300000</v>
      </c>
    </row>
    <row r="921" spans="1:8" x14ac:dyDescent="0.25">
      <c r="A921" s="10">
        <v>1500521</v>
      </c>
      <c r="B921" s="10" t="s">
        <v>184</v>
      </c>
      <c r="C921" s="10" t="s">
        <v>185</v>
      </c>
      <c r="D921" s="10" t="s">
        <v>96</v>
      </c>
      <c r="E921" s="11" t="s">
        <v>13</v>
      </c>
      <c r="F921" s="10">
        <v>2561</v>
      </c>
      <c r="G921" s="12" t="str">
        <f t="shared" si="120"/>
        <v>Fibras sintéticas hules plásticos y derivados</v>
      </c>
      <c r="H921" s="27">
        <v>9000</v>
      </c>
    </row>
    <row r="922" spans="1:8" x14ac:dyDescent="0.25">
      <c r="A922" s="10">
        <v>1500521</v>
      </c>
      <c r="B922" s="10" t="s">
        <v>184</v>
      </c>
      <c r="C922" s="10" t="s">
        <v>185</v>
      </c>
      <c r="D922" s="10" t="s">
        <v>96</v>
      </c>
      <c r="E922" s="11" t="s">
        <v>13</v>
      </c>
      <c r="F922" s="10">
        <v>2612</v>
      </c>
      <c r="G922" s="12" t="str">
        <f t="shared" si="120"/>
        <v>Combus Lub y aditivos vehículos Serv Pub</v>
      </c>
      <c r="H922" s="27">
        <v>2000000</v>
      </c>
    </row>
    <row r="923" spans="1:8" x14ac:dyDescent="0.25">
      <c r="A923" s="10">
        <v>1500521</v>
      </c>
      <c r="B923" s="10" t="s">
        <v>184</v>
      </c>
      <c r="C923" s="10" t="s">
        <v>185</v>
      </c>
      <c r="D923" s="10" t="s">
        <v>96</v>
      </c>
      <c r="E923" s="11" t="s">
        <v>13</v>
      </c>
      <c r="F923" s="10">
        <v>2711</v>
      </c>
      <c r="G923" s="12" t="str">
        <f t="shared" si="120"/>
        <v>Vestuario y uniformes</v>
      </c>
      <c r="H923" s="27">
        <v>1000000</v>
      </c>
    </row>
    <row r="924" spans="1:8" x14ac:dyDescent="0.25">
      <c r="A924" s="10">
        <v>1500521</v>
      </c>
      <c r="B924" s="10" t="s">
        <v>184</v>
      </c>
      <c r="C924" s="10" t="s">
        <v>185</v>
      </c>
      <c r="D924" s="10" t="s">
        <v>96</v>
      </c>
      <c r="E924" s="11" t="s">
        <v>13</v>
      </c>
      <c r="F924" s="10">
        <v>2722</v>
      </c>
      <c r="G924" s="12" t="str">
        <f t="shared" si="120"/>
        <v>Prendas de protección personal</v>
      </c>
      <c r="H924" s="27">
        <v>150000</v>
      </c>
    </row>
    <row r="925" spans="1:8" x14ac:dyDescent="0.25">
      <c r="A925" s="10">
        <v>1500521</v>
      </c>
      <c r="B925" s="10" t="s">
        <v>184</v>
      </c>
      <c r="C925" s="10" t="s">
        <v>185</v>
      </c>
      <c r="D925" s="10" t="s">
        <v>96</v>
      </c>
      <c r="E925" s="11" t="s">
        <v>13</v>
      </c>
      <c r="F925" s="10">
        <v>2911</v>
      </c>
      <c r="G925" s="12" t="str">
        <f t="shared" si="120"/>
        <v>Herramientas menores</v>
      </c>
      <c r="H925" s="27">
        <v>30000</v>
      </c>
    </row>
    <row r="926" spans="1:8" x14ac:dyDescent="0.25">
      <c r="A926" s="10">
        <v>1500521</v>
      </c>
      <c r="B926" s="10" t="s">
        <v>184</v>
      </c>
      <c r="C926" s="10" t="s">
        <v>185</v>
      </c>
      <c r="D926" s="10" t="s">
        <v>96</v>
      </c>
      <c r="E926" s="11" t="s">
        <v>13</v>
      </c>
      <c r="F926" s="10">
        <v>2921</v>
      </c>
      <c r="G926" s="12" t="str">
        <f t="shared" si="120"/>
        <v>Refacciones y accesorios menores de edificios</v>
      </c>
      <c r="H926" s="27">
        <v>9000</v>
      </c>
    </row>
    <row r="927" spans="1:8" x14ac:dyDescent="0.25">
      <c r="A927" s="10">
        <v>1500521</v>
      </c>
      <c r="B927" s="10" t="s">
        <v>184</v>
      </c>
      <c r="C927" s="10" t="s">
        <v>185</v>
      </c>
      <c r="D927" s="10" t="s">
        <v>96</v>
      </c>
      <c r="E927" s="11" t="s">
        <v>13</v>
      </c>
      <c r="F927" s="10">
        <v>2941</v>
      </c>
      <c r="G927" s="12" t="str">
        <f t="shared" si="120"/>
        <v>Ref y Acces men Eq cómputo y tecn de la Info</v>
      </c>
      <c r="H927" s="27">
        <v>9000</v>
      </c>
    </row>
    <row r="928" spans="1:8" x14ac:dyDescent="0.25">
      <c r="A928" s="10">
        <v>1500521</v>
      </c>
      <c r="B928" s="10" t="s">
        <v>184</v>
      </c>
      <c r="C928" s="10" t="s">
        <v>185</v>
      </c>
      <c r="D928" s="10" t="s">
        <v>96</v>
      </c>
      <c r="E928" s="11" t="s">
        <v>13</v>
      </c>
      <c r="F928" s="10">
        <v>2961</v>
      </c>
      <c r="G928" s="12" t="str">
        <f t="shared" si="120"/>
        <v>Ref y Acces menores de Eq de transporte</v>
      </c>
      <c r="H928" s="27">
        <f>500000-34417</f>
        <v>465583</v>
      </c>
    </row>
    <row r="929" spans="1:8" x14ac:dyDescent="0.25">
      <c r="A929" s="10">
        <v>1500521</v>
      </c>
      <c r="B929" s="10" t="s">
        <v>184</v>
      </c>
      <c r="C929" s="10" t="s">
        <v>185</v>
      </c>
      <c r="D929" s="10" t="s">
        <v>96</v>
      </c>
      <c r="E929" s="11" t="s">
        <v>13</v>
      </c>
      <c r="F929" s="10">
        <v>2991</v>
      </c>
      <c r="G929" s="12" t="str">
        <f t="shared" si="120"/>
        <v>Ref y Acces menores otros bienes muebles</v>
      </c>
      <c r="H929" s="27">
        <v>50000</v>
      </c>
    </row>
    <row r="930" spans="1:8" x14ac:dyDescent="0.25">
      <c r="A930" s="10">
        <v>1500521</v>
      </c>
      <c r="B930" s="10" t="s">
        <v>184</v>
      </c>
      <c r="C930" s="10" t="s">
        <v>185</v>
      </c>
      <c r="D930" s="10" t="s">
        <v>96</v>
      </c>
      <c r="E930" s="11" t="s">
        <v>13</v>
      </c>
      <c r="F930" s="10">
        <v>3111</v>
      </c>
      <c r="G930" s="12" t="str">
        <f t="shared" si="120"/>
        <v>Servicio de energía eléctrica</v>
      </c>
      <c r="H930" s="27">
        <v>1250000</v>
      </c>
    </row>
    <row r="931" spans="1:8" x14ac:dyDescent="0.25">
      <c r="A931" s="10">
        <v>1500521</v>
      </c>
      <c r="B931" s="10" t="s">
        <v>184</v>
      </c>
      <c r="C931" s="10" t="s">
        <v>185</v>
      </c>
      <c r="D931" s="10" t="s">
        <v>96</v>
      </c>
      <c r="E931" s="11" t="s">
        <v>13</v>
      </c>
      <c r="F931" s="10">
        <v>3131</v>
      </c>
      <c r="G931" s="12" t="str">
        <f t="shared" si="120"/>
        <v>Servicio de agua</v>
      </c>
      <c r="H931" s="27">
        <v>50000</v>
      </c>
    </row>
    <row r="932" spans="1:8" x14ac:dyDescent="0.25">
      <c r="A932" s="10">
        <v>1500521</v>
      </c>
      <c r="B932" s="10" t="s">
        <v>184</v>
      </c>
      <c r="C932" s="10" t="s">
        <v>185</v>
      </c>
      <c r="D932" s="10" t="s">
        <v>96</v>
      </c>
      <c r="E932" s="11" t="s">
        <v>13</v>
      </c>
      <c r="F932" s="10">
        <v>3141</v>
      </c>
      <c r="G932" s="12" t="str">
        <f t="shared" si="120"/>
        <v>Servicio telefonía tradicional</v>
      </c>
      <c r="H932" s="27">
        <v>630000</v>
      </c>
    </row>
    <row r="933" spans="1:8" x14ac:dyDescent="0.25">
      <c r="A933" s="10">
        <v>1500521</v>
      </c>
      <c r="B933" s="10" t="s">
        <v>184</v>
      </c>
      <c r="C933" s="10" t="s">
        <v>185</v>
      </c>
      <c r="D933" s="10" t="s">
        <v>96</v>
      </c>
      <c r="E933" s="11" t="s">
        <v>13</v>
      </c>
      <c r="F933" s="10">
        <v>3171</v>
      </c>
      <c r="G933" s="12" t="str">
        <f t="shared" ref="G933:G959" si="121">VLOOKUP(F933,dCOG,3,FALSE)</f>
        <v>Servicios de acceso de internet</v>
      </c>
      <c r="H933" s="27">
        <v>6000</v>
      </c>
    </row>
    <row r="934" spans="1:8" x14ac:dyDescent="0.25">
      <c r="A934" s="10">
        <v>1500521</v>
      </c>
      <c r="B934" s="10" t="s">
        <v>184</v>
      </c>
      <c r="C934" s="10" t="s">
        <v>185</v>
      </c>
      <c r="D934" s="10" t="s">
        <v>96</v>
      </c>
      <c r="E934" s="11" t="s">
        <v>13</v>
      </c>
      <c r="F934" s="10">
        <v>3221</v>
      </c>
      <c r="G934" s="12" t="str">
        <f t="shared" si="121"/>
        <v>Arrendamiento de edificios y locales</v>
      </c>
      <c r="H934" s="27">
        <v>570000</v>
      </c>
    </row>
    <row r="935" spans="1:8" x14ac:dyDescent="0.25">
      <c r="A935" s="10">
        <v>1500521</v>
      </c>
      <c r="B935" s="10" t="s">
        <v>184</v>
      </c>
      <c r="C935" s="10" t="s">
        <v>185</v>
      </c>
      <c r="D935" s="10" t="s">
        <v>96</v>
      </c>
      <c r="E935" s="11" t="s">
        <v>13</v>
      </c>
      <c r="F935" s="10">
        <v>3331</v>
      </c>
      <c r="G935" s="12" t="str">
        <f t="shared" si="121"/>
        <v>Servicios de consultoría administrativa</v>
      </c>
      <c r="H935" s="27">
        <v>9000</v>
      </c>
    </row>
    <row r="936" spans="1:8" x14ac:dyDescent="0.25">
      <c r="A936" s="10">
        <v>1500521</v>
      </c>
      <c r="B936" s="10" t="s">
        <v>184</v>
      </c>
      <c r="C936" s="10" t="s">
        <v>185</v>
      </c>
      <c r="D936" s="10" t="s">
        <v>96</v>
      </c>
      <c r="E936" s="11" t="s">
        <v>13</v>
      </c>
      <c r="F936" s="10">
        <v>3392</v>
      </c>
      <c r="G936" s="12" t="str">
        <f t="shared" si="121"/>
        <v>Servicios profesionales médicos</v>
      </c>
      <c r="H936" s="27">
        <v>300000</v>
      </c>
    </row>
    <row r="937" spans="1:8" x14ac:dyDescent="0.25">
      <c r="A937" s="10">
        <v>1500521</v>
      </c>
      <c r="B937" s="10" t="s">
        <v>184</v>
      </c>
      <c r="C937" s="10" t="s">
        <v>185</v>
      </c>
      <c r="D937" s="10" t="s">
        <v>96</v>
      </c>
      <c r="E937" s="11" t="s">
        <v>13</v>
      </c>
      <c r="F937" s="10">
        <v>3511</v>
      </c>
      <c r="G937" s="12" t="str">
        <f t="shared" si="121"/>
        <v>Conservación y mantenimiento de inmuebles</v>
      </c>
      <c r="H937" s="27">
        <v>90000</v>
      </c>
    </row>
    <row r="938" spans="1:8" x14ac:dyDescent="0.25">
      <c r="A938" s="10">
        <v>1500521</v>
      </c>
      <c r="B938" s="10" t="s">
        <v>184</v>
      </c>
      <c r="C938" s="10" t="s">
        <v>185</v>
      </c>
      <c r="D938" s="10" t="s">
        <v>96</v>
      </c>
      <c r="E938" s="11" t="s">
        <v>13</v>
      </c>
      <c r="F938" s="10">
        <v>3521</v>
      </c>
      <c r="G938" s="12" t="str">
        <f t="shared" si="121"/>
        <v>Instal Rep y mantto  de Mobil y Eq de admon</v>
      </c>
      <c r="H938" s="27">
        <v>9000</v>
      </c>
    </row>
    <row r="939" spans="1:8" x14ac:dyDescent="0.25">
      <c r="A939" s="10">
        <v>1500521</v>
      </c>
      <c r="B939" s="10" t="s">
        <v>184</v>
      </c>
      <c r="C939" s="10" t="s">
        <v>185</v>
      </c>
      <c r="D939" s="10" t="s">
        <v>96</v>
      </c>
      <c r="E939" s="11" t="s">
        <v>13</v>
      </c>
      <c r="F939" s="10">
        <v>3551</v>
      </c>
      <c r="G939" s="12" t="str">
        <f t="shared" si="121"/>
        <v>Mantto y conserv Veh terrestres aéreos mariti</v>
      </c>
      <c r="H939" s="27">
        <v>150000</v>
      </c>
    </row>
    <row r="940" spans="1:8" x14ac:dyDescent="0.25">
      <c r="A940" s="10">
        <v>1500521</v>
      </c>
      <c r="B940" s="10" t="s">
        <v>184</v>
      </c>
      <c r="C940" s="10" t="s">
        <v>185</v>
      </c>
      <c r="D940" s="10" t="s">
        <v>96</v>
      </c>
      <c r="E940" s="11" t="s">
        <v>13</v>
      </c>
      <c r="F940" s="10">
        <v>3571</v>
      </c>
      <c r="G940" s="12" t="str">
        <f t="shared" si="121"/>
        <v>Instal Rep y mantto de maq otros Eq y herrami</v>
      </c>
      <c r="H940" s="27">
        <v>30000</v>
      </c>
    </row>
    <row r="941" spans="1:8" x14ac:dyDescent="0.25">
      <c r="A941" s="10">
        <v>1500521</v>
      </c>
      <c r="B941" s="10" t="s">
        <v>184</v>
      </c>
      <c r="C941" s="10" t="s">
        <v>185</v>
      </c>
      <c r="D941" s="10" t="s">
        <v>96</v>
      </c>
      <c r="E941" s="11" t="s">
        <v>13</v>
      </c>
      <c r="F941" s="10">
        <v>3591</v>
      </c>
      <c r="G941" s="12" t="str">
        <f t="shared" si="121"/>
        <v>Servicios de jardinería y fumigación</v>
      </c>
      <c r="H941" s="27">
        <v>60000</v>
      </c>
    </row>
    <row r="942" spans="1:8" x14ac:dyDescent="0.25">
      <c r="A942" s="10">
        <v>1500521</v>
      </c>
      <c r="B942" s="10" t="s">
        <v>184</v>
      </c>
      <c r="C942" s="10" t="s">
        <v>185</v>
      </c>
      <c r="D942" s="10" t="s">
        <v>96</v>
      </c>
      <c r="E942" s="11" t="s">
        <v>13</v>
      </c>
      <c r="F942" s="10">
        <v>3721</v>
      </c>
      <c r="G942" s="12" t="str">
        <f t="shared" si="121"/>
        <v>Pasajes terr nac p  Serv pub en comisiones</v>
      </c>
      <c r="H942" s="27">
        <v>9000</v>
      </c>
    </row>
    <row r="943" spans="1:8" x14ac:dyDescent="0.25">
      <c r="A943" s="10">
        <v>1500521</v>
      </c>
      <c r="B943" s="10" t="s">
        <v>184</v>
      </c>
      <c r="C943" s="10" t="s">
        <v>185</v>
      </c>
      <c r="D943" s="10" t="s">
        <v>96</v>
      </c>
      <c r="E943" s="11" t="s">
        <v>13</v>
      </c>
      <c r="F943" s="10">
        <v>3751</v>
      </c>
      <c r="G943" s="12" t="str">
        <f t="shared" si="121"/>
        <v>Viáticos nac p Serv pub Desemp funciones ofic</v>
      </c>
      <c r="H943" s="27">
        <v>9000</v>
      </c>
    </row>
    <row r="944" spans="1:8" x14ac:dyDescent="0.25">
      <c r="A944" s="10">
        <v>1500521</v>
      </c>
      <c r="B944" s="10" t="s">
        <v>184</v>
      </c>
      <c r="C944" s="10" t="s">
        <v>185</v>
      </c>
      <c r="D944" s="10" t="s">
        <v>96</v>
      </c>
      <c r="E944" s="11" t="s">
        <v>13</v>
      </c>
      <c r="F944" s="10">
        <v>3791</v>
      </c>
      <c r="G944" s="12" t="str">
        <f t="shared" si="121"/>
        <v>Otros servicios de traslado y hospedaje</v>
      </c>
      <c r="H944" s="27">
        <v>6000</v>
      </c>
    </row>
    <row r="945" spans="1:8" x14ac:dyDescent="0.25">
      <c r="A945" s="10">
        <v>1500521</v>
      </c>
      <c r="B945" s="10" t="s">
        <v>184</v>
      </c>
      <c r="C945" s="10" t="s">
        <v>185</v>
      </c>
      <c r="D945" s="10" t="s">
        <v>96</v>
      </c>
      <c r="E945" s="11" t="s">
        <v>13</v>
      </c>
      <c r="F945" s="10">
        <v>3821</v>
      </c>
      <c r="G945" s="12" t="str">
        <f t="shared" si="121"/>
        <v>Gastos de orden social y cultural</v>
      </c>
      <c r="H945" s="27">
        <v>3000</v>
      </c>
    </row>
    <row r="946" spans="1:8" x14ac:dyDescent="0.25">
      <c r="A946" s="10">
        <v>1500521</v>
      </c>
      <c r="B946" s="10" t="s">
        <v>184</v>
      </c>
      <c r="C946" s="10" t="s">
        <v>185</v>
      </c>
      <c r="D946" s="10" t="s">
        <v>96</v>
      </c>
      <c r="E946" s="11" t="s">
        <v>13</v>
      </c>
      <c r="F946" s="10">
        <v>3961</v>
      </c>
      <c r="G946" s="12" t="str">
        <f t="shared" si="121"/>
        <v>Otros gastos por responsabilidades</v>
      </c>
      <c r="H946" s="27">
        <v>30000</v>
      </c>
    </row>
    <row r="947" spans="1:8" x14ac:dyDescent="0.25">
      <c r="A947" s="10">
        <v>1500521</v>
      </c>
      <c r="B947" s="10" t="s">
        <v>184</v>
      </c>
      <c r="C947" s="10" t="s">
        <v>185</v>
      </c>
      <c r="D947" s="10" t="s">
        <v>96</v>
      </c>
      <c r="E947" s="11" t="s">
        <v>18</v>
      </c>
      <c r="F947" s="10">
        <v>5111</v>
      </c>
      <c r="G947" s="12" t="str">
        <f t="shared" si="121"/>
        <v>Muebles de oficina y estantería</v>
      </c>
      <c r="H947" s="27">
        <v>1500</v>
      </c>
    </row>
    <row r="948" spans="1:8" x14ac:dyDescent="0.25">
      <c r="A948" s="10">
        <v>1500521</v>
      </c>
      <c r="B948" s="10" t="s">
        <v>184</v>
      </c>
      <c r="C948" s="10" t="s">
        <v>185</v>
      </c>
      <c r="D948" s="10" t="s">
        <v>96</v>
      </c>
      <c r="E948" s="11" t="s">
        <v>18</v>
      </c>
      <c r="F948" s="10">
        <v>5121</v>
      </c>
      <c r="G948" s="12" t="str">
        <f t="shared" si="121"/>
        <v>Muebles excepto de oficina y estantería</v>
      </c>
      <c r="H948" s="27">
        <v>1500</v>
      </c>
    </row>
    <row r="949" spans="1:8" x14ac:dyDescent="0.25">
      <c r="A949" s="10">
        <v>1500521</v>
      </c>
      <c r="B949" s="10" t="s">
        <v>184</v>
      </c>
      <c r="C949" s="10" t="s">
        <v>185</v>
      </c>
      <c r="D949" s="10" t="s">
        <v>96</v>
      </c>
      <c r="E949" s="11" t="s">
        <v>18</v>
      </c>
      <c r="F949" s="10">
        <v>5151</v>
      </c>
      <c r="G949" s="12" t="str">
        <f t="shared" si="121"/>
        <v>Computadoras y equipo periférico</v>
      </c>
      <c r="H949" s="27">
        <v>1500</v>
      </c>
    </row>
    <row r="950" spans="1:8" x14ac:dyDescent="0.25">
      <c r="A950" s="10">
        <v>1500521</v>
      </c>
      <c r="B950" s="10" t="s">
        <v>184</v>
      </c>
      <c r="C950" s="10" t="s">
        <v>185</v>
      </c>
      <c r="D950" s="10" t="s">
        <v>96</v>
      </c>
      <c r="E950" s="11" t="s">
        <v>18</v>
      </c>
      <c r="F950" s="10">
        <v>5191</v>
      </c>
      <c r="G950" s="12" t="str">
        <f t="shared" si="121"/>
        <v>Otros mobiliarios y equipos de administración</v>
      </c>
      <c r="H950" s="27">
        <v>1500</v>
      </c>
    </row>
    <row r="951" spans="1:8" x14ac:dyDescent="0.25">
      <c r="A951" s="10">
        <v>1500521</v>
      </c>
      <c r="B951" s="10" t="s">
        <v>184</v>
      </c>
      <c r="C951" s="10" t="s">
        <v>185</v>
      </c>
      <c r="D951" s="10" t="s">
        <v>96</v>
      </c>
      <c r="E951" s="11" t="s">
        <v>18</v>
      </c>
      <c r="F951" s="10">
        <v>5231</v>
      </c>
      <c r="G951" s="12" t="str">
        <f t="shared" si="121"/>
        <v>Camaras fotograficas y de video</v>
      </c>
      <c r="H951" s="27">
        <v>0</v>
      </c>
    </row>
    <row r="952" spans="1:8" x14ac:dyDescent="0.25">
      <c r="A952" s="10">
        <v>1500521</v>
      </c>
      <c r="B952" s="10" t="s">
        <v>184</v>
      </c>
      <c r="C952" s="10" t="s">
        <v>185</v>
      </c>
      <c r="D952" s="10" t="s">
        <v>96</v>
      </c>
      <c r="E952" s="11" t="s">
        <v>18</v>
      </c>
      <c r="F952" s="10">
        <v>5671</v>
      </c>
      <c r="G952" s="12" t="str">
        <f t="shared" si="121"/>
        <v>Herramientas y maquinas -herramienta</v>
      </c>
      <c r="H952" s="27">
        <v>50000</v>
      </c>
    </row>
    <row r="953" spans="1:8" x14ac:dyDescent="0.25">
      <c r="A953" s="10">
        <v>2510221</v>
      </c>
      <c r="B953" s="10" t="s">
        <v>184</v>
      </c>
      <c r="C953" s="10" t="s">
        <v>185</v>
      </c>
      <c r="D953" s="10" t="s">
        <v>96</v>
      </c>
      <c r="E953" s="11" t="s">
        <v>13</v>
      </c>
      <c r="F953" s="10">
        <v>2612</v>
      </c>
      <c r="G953" s="12" t="str">
        <f t="shared" si="121"/>
        <v>Combus Lub y aditivos vehículos Serv Pub</v>
      </c>
      <c r="H953" s="27">
        <v>11000000</v>
      </c>
    </row>
    <row r="954" spans="1:8" x14ac:dyDescent="0.25">
      <c r="A954" s="10">
        <v>2510221</v>
      </c>
      <c r="B954" s="10" t="s">
        <v>184</v>
      </c>
      <c r="C954" s="10" t="s">
        <v>185</v>
      </c>
      <c r="D954" s="10" t="s">
        <v>96</v>
      </c>
      <c r="E954" s="11" t="s">
        <v>13</v>
      </c>
      <c r="F954" s="10">
        <v>2961</v>
      </c>
      <c r="G954" s="12" t="str">
        <f t="shared" si="121"/>
        <v>Ref y Acces menores de Eq de transporte</v>
      </c>
      <c r="H954" s="27">
        <v>2000000</v>
      </c>
    </row>
    <row r="955" spans="1:8" ht="25.5" x14ac:dyDescent="0.25">
      <c r="A955" s="10">
        <v>2510221</v>
      </c>
      <c r="B955" s="10" t="s">
        <v>184</v>
      </c>
      <c r="C955" s="10" t="s">
        <v>185</v>
      </c>
      <c r="D955" s="10" t="s">
        <v>96</v>
      </c>
      <c r="E955" s="11" t="s">
        <v>13</v>
      </c>
      <c r="F955" s="10">
        <v>2981</v>
      </c>
      <c r="G955" s="12" t="str">
        <f t="shared" si="121"/>
        <v>Ref y Acces menores de maquinaria y otros Equip</v>
      </c>
      <c r="H955" s="27">
        <v>500000</v>
      </c>
    </row>
    <row r="956" spans="1:8" x14ac:dyDescent="0.25">
      <c r="A956" s="10">
        <v>2510221</v>
      </c>
      <c r="B956" s="10" t="s">
        <v>184</v>
      </c>
      <c r="C956" s="10" t="s">
        <v>185</v>
      </c>
      <c r="D956" s="10" t="s">
        <v>96</v>
      </c>
      <c r="E956" s="11" t="s">
        <v>13</v>
      </c>
      <c r="F956" s="10">
        <v>3451</v>
      </c>
      <c r="G956" s="12" t="str">
        <f t="shared" si="121"/>
        <v>Seguro de bienes patrimoniales</v>
      </c>
      <c r="H956" s="27">
        <v>500000</v>
      </c>
    </row>
    <row r="957" spans="1:8" x14ac:dyDescent="0.25">
      <c r="A957" s="10">
        <v>2510221</v>
      </c>
      <c r="B957" s="10" t="s">
        <v>184</v>
      </c>
      <c r="C957" s="10" t="s">
        <v>185</v>
      </c>
      <c r="D957" s="10" t="s">
        <v>96</v>
      </c>
      <c r="E957" s="11" t="s">
        <v>13</v>
      </c>
      <c r="F957" s="10">
        <v>3551</v>
      </c>
      <c r="G957" s="12" t="str">
        <f t="shared" si="121"/>
        <v>Mantto y conserv Veh terrestres aéreos mariti</v>
      </c>
      <c r="H957" s="27">
        <v>500000</v>
      </c>
    </row>
    <row r="958" spans="1:8" x14ac:dyDescent="0.25">
      <c r="A958" s="10">
        <v>2510221</v>
      </c>
      <c r="B958" s="10" t="s">
        <v>184</v>
      </c>
      <c r="C958" s="10" t="s">
        <v>185</v>
      </c>
      <c r="D958" s="10" t="s">
        <v>96</v>
      </c>
      <c r="E958" s="11" t="s">
        <v>13</v>
      </c>
      <c r="F958" s="10">
        <v>3571</v>
      </c>
      <c r="G958" s="12" t="str">
        <f t="shared" si="121"/>
        <v>Instal Rep y mantto de maq otros Eq y herrami</v>
      </c>
      <c r="H958" s="27">
        <v>500000</v>
      </c>
    </row>
    <row r="959" spans="1:8" x14ac:dyDescent="0.25">
      <c r="A959" s="10">
        <v>1500521</v>
      </c>
      <c r="B959" s="10" t="s">
        <v>184</v>
      </c>
      <c r="C959" s="10" t="s">
        <v>186</v>
      </c>
      <c r="D959" s="10" t="s">
        <v>96</v>
      </c>
      <c r="E959" s="11" t="s">
        <v>18</v>
      </c>
      <c r="F959" s="10">
        <v>5151</v>
      </c>
      <c r="G959" s="12" t="str">
        <f t="shared" si="121"/>
        <v>Computadoras y equipo periférico</v>
      </c>
      <c r="H959" s="27">
        <v>1500</v>
      </c>
    </row>
    <row r="960" spans="1:8" x14ac:dyDescent="0.25">
      <c r="E960" s="29"/>
      <c r="G960" s="30"/>
      <c r="H960" s="31"/>
    </row>
    <row r="961" spans="1:8" x14ac:dyDescent="0.25">
      <c r="A961" s="5"/>
      <c r="B961" s="5"/>
      <c r="C961" s="5"/>
      <c r="D961" s="5"/>
      <c r="E961" s="5"/>
      <c r="F961" s="8"/>
      <c r="G961" s="9" t="s">
        <v>187</v>
      </c>
      <c r="H961" s="22">
        <f t="shared" ref="H961" si="122">SUBTOTAL(9,H962:H976)</f>
        <v>1424015</v>
      </c>
    </row>
    <row r="962" spans="1:8" x14ac:dyDescent="0.25">
      <c r="A962" s="10">
        <v>1500521</v>
      </c>
      <c r="B962" s="10" t="s">
        <v>188</v>
      </c>
      <c r="C962" s="10" t="s">
        <v>189</v>
      </c>
      <c r="D962" s="10" t="s">
        <v>59</v>
      </c>
      <c r="E962" s="11" t="s">
        <v>13</v>
      </c>
      <c r="F962" s="10">
        <v>1131</v>
      </c>
      <c r="G962" s="12" t="str">
        <f t="shared" ref="G962:G976" si="123">VLOOKUP(F962,dCOG,3,FALSE)</f>
        <v>Sueldos Base</v>
      </c>
      <c r="H962" s="32">
        <v>983436</v>
      </c>
    </row>
    <row r="963" spans="1:8" x14ac:dyDescent="0.25">
      <c r="A963" s="10">
        <v>1500521</v>
      </c>
      <c r="B963" s="10" t="s">
        <v>188</v>
      </c>
      <c r="C963" s="10" t="s">
        <v>189</v>
      </c>
      <c r="D963" s="10" t="s">
        <v>59</v>
      </c>
      <c r="E963" s="11" t="s">
        <v>13</v>
      </c>
      <c r="F963" s="10">
        <v>1321</v>
      </c>
      <c r="G963" s="12" t="str">
        <f t="shared" si="123"/>
        <v>Prima Vacacional</v>
      </c>
      <c r="H963" s="32">
        <v>18491</v>
      </c>
    </row>
    <row r="964" spans="1:8" x14ac:dyDescent="0.25">
      <c r="A964" s="10">
        <v>1500521</v>
      </c>
      <c r="B964" s="10" t="s">
        <v>188</v>
      </c>
      <c r="C964" s="10" t="s">
        <v>189</v>
      </c>
      <c r="D964" s="10" t="s">
        <v>59</v>
      </c>
      <c r="E964" s="11" t="s">
        <v>13</v>
      </c>
      <c r="F964" s="10">
        <v>1323</v>
      </c>
      <c r="G964" s="12" t="str">
        <f t="shared" si="123"/>
        <v>Gratificación de fin de año</v>
      </c>
      <c r="H964" s="32">
        <v>154088</v>
      </c>
    </row>
    <row r="965" spans="1:8" x14ac:dyDescent="0.25">
      <c r="A965" s="10">
        <v>1500521</v>
      </c>
      <c r="B965" s="10" t="s">
        <v>188</v>
      </c>
      <c r="C965" s="10" t="s">
        <v>189</v>
      </c>
      <c r="D965" s="10" t="s">
        <v>59</v>
      </c>
      <c r="E965" s="11" t="s">
        <v>13</v>
      </c>
      <c r="F965" s="10">
        <v>1593</v>
      </c>
      <c r="G965" s="12" t="str">
        <f t="shared" si="123"/>
        <v>Despensa</v>
      </c>
      <c r="H965" s="32">
        <v>126000</v>
      </c>
    </row>
    <row r="966" spans="1:8" x14ac:dyDescent="0.25">
      <c r="A966" s="10">
        <v>1500521</v>
      </c>
      <c r="B966" s="10" t="s">
        <v>188</v>
      </c>
      <c r="C966" s="10" t="s">
        <v>189</v>
      </c>
      <c r="D966" s="10" t="s">
        <v>59</v>
      </c>
      <c r="E966" s="11" t="s">
        <v>13</v>
      </c>
      <c r="F966" s="10">
        <v>2111</v>
      </c>
      <c r="G966" s="12" t="str">
        <f t="shared" si="123"/>
        <v>Materiales y útiles de oficina</v>
      </c>
      <c r="H966" s="27">
        <v>21000</v>
      </c>
    </row>
    <row r="967" spans="1:8" x14ac:dyDescent="0.25">
      <c r="A967" s="10">
        <v>1500521</v>
      </c>
      <c r="B967" s="10" t="s">
        <v>188</v>
      </c>
      <c r="C967" s="10" t="s">
        <v>189</v>
      </c>
      <c r="D967" s="10" t="s">
        <v>59</v>
      </c>
      <c r="E967" s="11" t="s">
        <v>13</v>
      </c>
      <c r="F967" s="10">
        <v>2141</v>
      </c>
      <c r="G967" s="12" t="str">
        <f t="shared" si="123"/>
        <v>Mat y útiles de tecnologías de la Info y Com</v>
      </c>
      <c r="H967" s="27">
        <v>15000</v>
      </c>
    </row>
    <row r="968" spans="1:8" x14ac:dyDescent="0.25">
      <c r="A968" s="10">
        <v>1500521</v>
      </c>
      <c r="B968" s="10" t="s">
        <v>188</v>
      </c>
      <c r="C968" s="10" t="s">
        <v>189</v>
      </c>
      <c r="D968" s="10" t="s">
        <v>59</v>
      </c>
      <c r="E968" s="11" t="s">
        <v>13</v>
      </c>
      <c r="F968" s="10">
        <v>2151</v>
      </c>
      <c r="G968" s="12" t="str">
        <f t="shared" si="123"/>
        <v>Material impreso e información digital</v>
      </c>
      <c r="H968" s="27">
        <v>21000</v>
      </c>
    </row>
    <row r="969" spans="1:8" x14ac:dyDescent="0.25">
      <c r="A969" s="10">
        <v>1500521</v>
      </c>
      <c r="B969" s="10" t="s">
        <v>188</v>
      </c>
      <c r="C969" s="10" t="s">
        <v>189</v>
      </c>
      <c r="D969" s="10" t="s">
        <v>59</v>
      </c>
      <c r="E969" s="11" t="s">
        <v>13</v>
      </c>
      <c r="F969" s="10">
        <v>2161</v>
      </c>
      <c r="G969" s="12" t="str">
        <f t="shared" si="123"/>
        <v>Material de limpieza</v>
      </c>
      <c r="H969" s="27">
        <v>9000</v>
      </c>
    </row>
    <row r="970" spans="1:8" x14ac:dyDescent="0.25">
      <c r="A970" s="10">
        <v>1500521</v>
      </c>
      <c r="B970" s="10" t="s">
        <v>188</v>
      </c>
      <c r="C970" s="10" t="s">
        <v>189</v>
      </c>
      <c r="D970" s="10" t="s">
        <v>59</v>
      </c>
      <c r="E970" s="11" t="s">
        <v>13</v>
      </c>
      <c r="F970" s="10">
        <v>2212</v>
      </c>
      <c r="G970" s="12" t="str">
        <f t="shared" si="123"/>
        <v>Prod Alim p pers en instalac de depend y ent</v>
      </c>
      <c r="H970" s="27">
        <v>9000</v>
      </c>
    </row>
    <row r="971" spans="1:8" x14ac:dyDescent="0.25">
      <c r="A971" s="10">
        <v>1500521</v>
      </c>
      <c r="B971" s="10" t="s">
        <v>188</v>
      </c>
      <c r="C971" s="10" t="s">
        <v>189</v>
      </c>
      <c r="D971" s="10" t="s">
        <v>59</v>
      </c>
      <c r="E971" s="11" t="s">
        <v>13</v>
      </c>
      <c r="F971" s="10">
        <v>2214</v>
      </c>
      <c r="G971" s="12" t="str">
        <f t="shared" si="123"/>
        <v>Productos alimenticios para personas</v>
      </c>
      <c r="H971" s="27">
        <v>6000</v>
      </c>
    </row>
    <row r="972" spans="1:8" x14ac:dyDescent="0.25">
      <c r="A972" s="10">
        <v>1500521</v>
      </c>
      <c r="B972" s="10" t="s">
        <v>188</v>
      </c>
      <c r="C972" s="10" t="s">
        <v>189</v>
      </c>
      <c r="D972" s="10" t="s">
        <v>59</v>
      </c>
      <c r="E972" s="11" t="s">
        <v>13</v>
      </c>
      <c r="F972" s="10">
        <v>3361</v>
      </c>
      <c r="G972" s="12" t="str">
        <f t="shared" si="123"/>
        <v>Impresiones doc ofic p prestación de Serv pub</v>
      </c>
      <c r="H972" s="27">
        <v>40000</v>
      </c>
    </row>
    <row r="973" spans="1:8" x14ac:dyDescent="0.25">
      <c r="A973" s="10">
        <v>1500521</v>
      </c>
      <c r="B973" s="10" t="s">
        <v>188</v>
      </c>
      <c r="C973" s="10" t="s">
        <v>189</v>
      </c>
      <c r="D973" s="10" t="s">
        <v>59</v>
      </c>
      <c r="E973" s="11" t="s">
        <v>13</v>
      </c>
      <c r="F973" s="10">
        <v>3721</v>
      </c>
      <c r="G973" s="12" t="str">
        <f t="shared" si="123"/>
        <v>Pasajes terr nac p  Serv pub en comisiones</v>
      </c>
      <c r="H973" s="27">
        <v>9000</v>
      </c>
    </row>
    <row r="974" spans="1:8" x14ac:dyDescent="0.25">
      <c r="A974" s="10">
        <v>1500521</v>
      </c>
      <c r="B974" s="10" t="s">
        <v>188</v>
      </c>
      <c r="C974" s="10" t="s">
        <v>189</v>
      </c>
      <c r="D974" s="10" t="s">
        <v>59</v>
      </c>
      <c r="E974" s="11" t="s">
        <v>13</v>
      </c>
      <c r="F974" s="10">
        <v>3751</v>
      </c>
      <c r="G974" s="12" t="str">
        <f t="shared" si="123"/>
        <v>Viáticos nac p Serv pub Desemp funciones ofic</v>
      </c>
      <c r="H974" s="27">
        <v>9000</v>
      </c>
    </row>
    <row r="975" spans="1:8" x14ac:dyDescent="0.25">
      <c r="A975" s="10">
        <v>1500521</v>
      </c>
      <c r="B975" s="10" t="s">
        <v>188</v>
      </c>
      <c r="C975" s="10" t="s">
        <v>189</v>
      </c>
      <c r="D975" s="10" t="s">
        <v>59</v>
      </c>
      <c r="E975" s="11" t="s">
        <v>18</v>
      </c>
      <c r="F975" s="10">
        <v>5111</v>
      </c>
      <c r="G975" s="12" t="str">
        <f t="shared" si="123"/>
        <v>Muebles de oficina y estantería</v>
      </c>
      <c r="H975" s="27">
        <v>1500</v>
      </c>
    </row>
    <row r="976" spans="1:8" x14ac:dyDescent="0.25">
      <c r="A976" s="10">
        <v>1500521</v>
      </c>
      <c r="B976" s="10" t="s">
        <v>188</v>
      </c>
      <c r="C976" s="10" t="s">
        <v>189</v>
      </c>
      <c r="D976" s="10" t="s">
        <v>59</v>
      </c>
      <c r="E976" s="11" t="s">
        <v>18</v>
      </c>
      <c r="F976" s="10">
        <v>5151</v>
      </c>
      <c r="G976" s="12" t="str">
        <f t="shared" si="123"/>
        <v>Computadoras y equipo periférico</v>
      </c>
      <c r="H976" s="27">
        <v>1500</v>
      </c>
    </row>
    <row r="977" spans="1:8" x14ac:dyDescent="0.25">
      <c r="E977" s="29"/>
      <c r="G977" s="30"/>
      <c r="H977" s="31"/>
    </row>
    <row r="978" spans="1:8" x14ac:dyDescent="0.25">
      <c r="A978" s="5"/>
      <c r="B978" s="5"/>
      <c r="C978" s="5"/>
      <c r="D978" s="5"/>
      <c r="E978" s="5"/>
      <c r="F978" s="8"/>
      <c r="G978" s="9" t="s">
        <v>190</v>
      </c>
      <c r="H978" s="22">
        <f t="shared" ref="H978" si="124">SUBTOTAL(9,H979:H1000)</f>
        <v>18873719</v>
      </c>
    </row>
    <row r="979" spans="1:8" x14ac:dyDescent="0.25">
      <c r="A979" s="10">
        <v>1500521</v>
      </c>
      <c r="B979" s="10" t="s">
        <v>191</v>
      </c>
      <c r="C979" s="10" t="s">
        <v>192</v>
      </c>
      <c r="D979" s="10" t="s">
        <v>59</v>
      </c>
      <c r="E979" s="11" t="s">
        <v>13</v>
      </c>
      <c r="F979" s="10">
        <v>1131</v>
      </c>
      <c r="G979" s="12" t="str">
        <f t="shared" ref="G979:G1000" si="125">VLOOKUP(F979,dCOG,3,FALSE)</f>
        <v>Sueldos Base</v>
      </c>
      <c r="H979" s="32">
        <v>632400</v>
      </c>
    </row>
    <row r="980" spans="1:8" x14ac:dyDescent="0.25">
      <c r="A980" s="10">
        <v>1500521</v>
      </c>
      <c r="B980" s="10" t="s">
        <v>191</v>
      </c>
      <c r="C980" s="10" t="s">
        <v>192</v>
      </c>
      <c r="D980" s="10" t="s">
        <v>59</v>
      </c>
      <c r="E980" s="11" t="s">
        <v>13</v>
      </c>
      <c r="F980" s="10">
        <v>1221</v>
      </c>
      <c r="G980" s="12" t="str">
        <f t="shared" si="125"/>
        <v>Remuneraciones para eventuales</v>
      </c>
      <c r="H980" s="27">
        <v>1850000</v>
      </c>
    </row>
    <row r="981" spans="1:8" x14ac:dyDescent="0.25">
      <c r="A981" s="10">
        <v>1500521</v>
      </c>
      <c r="B981" s="10" t="s">
        <v>191</v>
      </c>
      <c r="C981" s="10" t="s">
        <v>192</v>
      </c>
      <c r="D981" s="10" t="s">
        <v>59</v>
      </c>
      <c r="E981" s="11" t="s">
        <v>13</v>
      </c>
      <c r="F981" s="10">
        <v>1321</v>
      </c>
      <c r="G981" s="12" t="str">
        <f t="shared" si="125"/>
        <v>Prima Vacacional</v>
      </c>
      <c r="H981" s="32">
        <v>12041</v>
      </c>
    </row>
    <row r="982" spans="1:8" x14ac:dyDescent="0.25">
      <c r="A982" s="10">
        <v>1500521</v>
      </c>
      <c r="B982" s="10" t="s">
        <v>191</v>
      </c>
      <c r="C982" s="10" t="s">
        <v>192</v>
      </c>
      <c r="D982" s="10" t="s">
        <v>59</v>
      </c>
      <c r="E982" s="11" t="s">
        <v>13</v>
      </c>
      <c r="F982" s="10">
        <v>1323</v>
      </c>
      <c r="G982" s="12" t="str">
        <f t="shared" si="125"/>
        <v>Gratificación de fin de año</v>
      </c>
      <c r="H982" s="32">
        <v>100332</v>
      </c>
    </row>
    <row r="983" spans="1:8" x14ac:dyDescent="0.25">
      <c r="A983" s="10">
        <v>1500521</v>
      </c>
      <c r="B983" s="10" t="s">
        <v>191</v>
      </c>
      <c r="C983" s="10" t="s">
        <v>192</v>
      </c>
      <c r="D983" s="10" t="s">
        <v>59</v>
      </c>
      <c r="E983" s="11" t="s">
        <v>13</v>
      </c>
      <c r="F983" s="10">
        <v>1331</v>
      </c>
      <c r="G983" s="12" t="str">
        <f t="shared" si="125"/>
        <v>Remuneraciones por horas extraordinarias</v>
      </c>
      <c r="H983" s="27">
        <v>400000</v>
      </c>
    </row>
    <row r="984" spans="1:8" x14ac:dyDescent="0.25">
      <c r="A984" s="10">
        <v>1500521</v>
      </c>
      <c r="B984" s="10" t="s">
        <v>191</v>
      </c>
      <c r="C984" s="10" t="s">
        <v>192</v>
      </c>
      <c r="D984" s="10" t="s">
        <v>59</v>
      </c>
      <c r="E984" s="11" t="s">
        <v>13</v>
      </c>
      <c r="F984" s="10">
        <v>1541</v>
      </c>
      <c r="G984" s="12" t="str">
        <f t="shared" si="125"/>
        <v>Prestaciones establecidas por CGT</v>
      </c>
      <c r="H984" s="27">
        <f>1300000+538000</f>
        <v>1838000</v>
      </c>
    </row>
    <row r="985" spans="1:8" x14ac:dyDescent="0.25">
      <c r="A985" s="10">
        <v>1500521</v>
      </c>
      <c r="B985" s="10" t="s">
        <v>191</v>
      </c>
      <c r="C985" s="10" t="s">
        <v>192</v>
      </c>
      <c r="D985" s="10" t="s">
        <v>59</v>
      </c>
      <c r="E985" s="11" t="s">
        <v>13</v>
      </c>
      <c r="F985" s="10">
        <v>1593</v>
      </c>
      <c r="G985" s="12" t="str">
        <f t="shared" si="125"/>
        <v>Despensa</v>
      </c>
      <c r="H985" s="32">
        <v>90000</v>
      </c>
    </row>
    <row r="986" spans="1:8" x14ac:dyDescent="0.25">
      <c r="A986" s="10">
        <v>1500521</v>
      </c>
      <c r="B986" s="10" t="s">
        <v>191</v>
      </c>
      <c r="C986" s="10" t="s">
        <v>192</v>
      </c>
      <c r="D986" s="10" t="s">
        <v>59</v>
      </c>
      <c r="E986" s="11" t="s">
        <v>13</v>
      </c>
      <c r="F986" s="10">
        <v>2111</v>
      </c>
      <c r="G986" s="12" t="str">
        <f t="shared" si="125"/>
        <v>Materiales y útiles de oficina</v>
      </c>
      <c r="H986" s="27">
        <v>20000</v>
      </c>
    </row>
    <row r="987" spans="1:8" x14ac:dyDescent="0.25">
      <c r="A987" s="10">
        <v>1500521</v>
      </c>
      <c r="B987" s="10" t="s">
        <v>191</v>
      </c>
      <c r="C987" s="10" t="s">
        <v>192</v>
      </c>
      <c r="D987" s="10" t="s">
        <v>59</v>
      </c>
      <c r="E987" s="11" t="s">
        <v>13</v>
      </c>
      <c r="F987" s="10">
        <v>2141</v>
      </c>
      <c r="G987" s="12" t="str">
        <f t="shared" si="125"/>
        <v>Mat y útiles de tecnologías de la Info y Com</v>
      </c>
      <c r="H987" s="27">
        <v>18000</v>
      </c>
    </row>
    <row r="988" spans="1:8" x14ac:dyDescent="0.25">
      <c r="A988" s="10">
        <v>1500521</v>
      </c>
      <c r="B988" s="10" t="s">
        <v>191</v>
      </c>
      <c r="C988" s="10" t="s">
        <v>192</v>
      </c>
      <c r="D988" s="10" t="s">
        <v>59</v>
      </c>
      <c r="E988" s="11" t="s">
        <v>13</v>
      </c>
      <c r="F988" s="10">
        <v>2161</v>
      </c>
      <c r="G988" s="12" t="str">
        <f t="shared" si="125"/>
        <v>Material de limpieza</v>
      </c>
      <c r="H988" s="27">
        <v>6000</v>
      </c>
    </row>
    <row r="989" spans="1:8" x14ac:dyDescent="0.25">
      <c r="A989" s="10">
        <v>1500521</v>
      </c>
      <c r="B989" s="10" t="s">
        <v>191</v>
      </c>
      <c r="C989" s="10" t="s">
        <v>192</v>
      </c>
      <c r="D989" s="10" t="s">
        <v>59</v>
      </c>
      <c r="E989" s="11" t="s">
        <v>13</v>
      </c>
      <c r="F989" s="10">
        <v>2212</v>
      </c>
      <c r="G989" s="12" t="str">
        <f t="shared" si="125"/>
        <v>Prod Alim p pers en instalac de depend y ent</v>
      </c>
      <c r="H989" s="27">
        <v>6000</v>
      </c>
    </row>
    <row r="990" spans="1:8" x14ac:dyDescent="0.25">
      <c r="A990" s="10">
        <v>1500521</v>
      </c>
      <c r="B990" s="10" t="s">
        <v>191</v>
      </c>
      <c r="C990" s="10" t="s">
        <v>192</v>
      </c>
      <c r="D990" s="10" t="s">
        <v>59</v>
      </c>
      <c r="E990" s="11" t="s">
        <v>13</v>
      </c>
      <c r="F990" s="10">
        <v>2721</v>
      </c>
      <c r="G990" s="12" t="str">
        <f t="shared" ref="G990" si="126">VLOOKUP(F990,dCOG,3,FALSE)</f>
        <v>Prendas de seguridad</v>
      </c>
      <c r="H990" s="27">
        <f>15000+5773</f>
        <v>20773</v>
      </c>
    </row>
    <row r="991" spans="1:8" x14ac:dyDescent="0.25">
      <c r="A991" s="10">
        <v>1500521</v>
      </c>
      <c r="B991" s="10" t="s">
        <v>191</v>
      </c>
      <c r="C991" s="10" t="s">
        <v>192</v>
      </c>
      <c r="D991" s="10" t="s">
        <v>59</v>
      </c>
      <c r="E991" s="11" t="s">
        <v>13</v>
      </c>
      <c r="F991" s="10">
        <v>3341</v>
      </c>
      <c r="G991" s="12" t="str">
        <f t="shared" si="125"/>
        <v>Servicios de capacitación</v>
      </c>
      <c r="H991" s="27">
        <v>15000</v>
      </c>
    </row>
    <row r="992" spans="1:8" x14ac:dyDescent="0.25">
      <c r="A992" s="10">
        <v>1500521</v>
      </c>
      <c r="B992" s="10" t="s">
        <v>191</v>
      </c>
      <c r="C992" s="10" t="s">
        <v>192</v>
      </c>
      <c r="D992" s="10" t="s">
        <v>59</v>
      </c>
      <c r="E992" s="11" t="s">
        <v>18</v>
      </c>
      <c r="F992" s="10">
        <v>5151</v>
      </c>
      <c r="G992" s="12" t="str">
        <f t="shared" ref="G992" si="127">VLOOKUP(F992,dCOG,3,FALSE)</f>
        <v>Computadoras y equipo periférico</v>
      </c>
      <c r="H992" s="27">
        <v>1500</v>
      </c>
    </row>
    <row r="993" spans="1:8" x14ac:dyDescent="0.25">
      <c r="A993" s="10">
        <v>1500521</v>
      </c>
      <c r="B993" s="10" t="s">
        <v>191</v>
      </c>
      <c r="C993" s="10" t="s">
        <v>192</v>
      </c>
      <c r="D993" s="10" t="s">
        <v>59</v>
      </c>
      <c r="E993" s="11" t="s">
        <v>18</v>
      </c>
      <c r="F993" s="10">
        <v>5191</v>
      </c>
      <c r="G993" s="12" t="str">
        <f t="shared" si="125"/>
        <v>Otros mobiliarios y equipos de administración</v>
      </c>
      <c r="H993" s="27">
        <v>1500</v>
      </c>
    </row>
    <row r="994" spans="1:8" x14ac:dyDescent="0.25">
      <c r="A994" s="10">
        <v>1500521</v>
      </c>
      <c r="B994" s="10" t="s">
        <v>191</v>
      </c>
      <c r="C994" s="10" t="s">
        <v>193</v>
      </c>
      <c r="D994" s="10" t="s">
        <v>96</v>
      </c>
      <c r="E994" s="11" t="s">
        <v>194</v>
      </c>
      <c r="F994" s="10">
        <v>4511</v>
      </c>
      <c r="G994" s="12" t="str">
        <f t="shared" si="125"/>
        <v>Pensiones</v>
      </c>
      <c r="H994" s="32">
        <v>241162</v>
      </c>
    </row>
    <row r="995" spans="1:8" x14ac:dyDescent="0.25">
      <c r="A995" s="10">
        <v>1500521</v>
      </c>
      <c r="B995" s="10" t="s">
        <v>191</v>
      </c>
      <c r="C995" s="10" t="s">
        <v>193</v>
      </c>
      <c r="D995" s="10" t="s">
        <v>96</v>
      </c>
      <c r="E995" s="11" t="s">
        <v>194</v>
      </c>
      <c r="F995" s="10">
        <v>4521</v>
      </c>
      <c r="G995" s="12" t="str">
        <f t="shared" si="125"/>
        <v>Jubilaciones</v>
      </c>
      <c r="H995" s="32">
        <v>8021011</v>
      </c>
    </row>
    <row r="996" spans="1:8" x14ac:dyDescent="0.25">
      <c r="A996" s="10">
        <v>1500521</v>
      </c>
      <c r="B996" s="10" t="s">
        <v>191</v>
      </c>
      <c r="C996" s="10" t="s">
        <v>195</v>
      </c>
      <c r="D996" s="10" t="s">
        <v>96</v>
      </c>
      <c r="E996" s="11" t="s">
        <v>13</v>
      </c>
      <c r="F996" s="10">
        <v>1131</v>
      </c>
      <c r="G996" s="12" t="str">
        <f t="shared" si="125"/>
        <v>Sueldos Base</v>
      </c>
      <c r="H996" s="27">
        <v>300000</v>
      </c>
    </row>
    <row r="997" spans="1:8" x14ac:dyDescent="0.25">
      <c r="A997" s="10">
        <v>1500521</v>
      </c>
      <c r="B997" s="10" t="s">
        <v>191</v>
      </c>
      <c r="C997" s="10" t="s">
        <v>195</v>
      </c>
      <c r="D997" s="10" t="s">
        <v>96</v>
      </c>
      <c r="E997" s="11" t="s">
        <v>13</v>
      </c>
      <c r="F997" s="10">
        <v>1312</v>
      </c>
      <c r="G997" s="12" t="str">
        <f t="shared" si="125"/>
        <v>Antigüedad</v>
      </c>
      <c r="H997" s="27">
        <v>1800000</v>
      </c>
    </row>
    <row r="998" spans="1:8" x14ac:dyDescent="0.25">
      <c r="A998" s="10">
        <v>1500521</v>
      </c>
      <c r="B998" s="10" t="s">
        <v>191</v>
      </c>
      <c r="C998" s="10" t="s">
        <v>195</v>
      </c>
      <c r="D998" s="10" t="s">
        <v>96</v>
      </c>
      <c r="E998" s="11" t="s">
        <v>13</v>
      </c>
      <c r="F998" s="10">
        <v>1321</v>
      </c>
      <c r="G998" s="12" t="str">
        <f t="shared" si="125"/>
        <v>Prima Vacacional</v>
      </c>
      <c r="H998" s="27">
        <v>100000</v>
      </c>
    </row>
    <row r="999" spans="1:8" x14ac:dyDescent="0.25">
      <c r="A999" s="10">
        <v>1500521</v>
      </c>
      <c r="B999" s="10" t="s">
        <v>191</v>
      </c>
      <c r="C999" s="10" t="s">
        <v>195</v>
      </c>
      <c r="D999" s="10" t="s">
        <v>96</v>
      </c>
      <c r="E999" s="11" t="s">
        <v>13</v>
      </c>
      <c r="F999" s="10">
        <v>1323</v>
      </c>
      <c r="G999" s="12" t="str">
        <f t="shared" si="125"/>
        <v>Gratificación de fin de año</v>
      </c>
      <c r="H999" s="27">
        <v>100000</v>
      </c>
    </row>
    <row r="1000" spans="1:8" x14ac:dyDescent="0.25">
      <c r="A1000" s="10">
        <v>1500521</v>
      </c>
      <c r="B1000" s="10" t="s">
        <v>191</v>
      </c>
      <c r="C1000" s="10" t="s">
        <v>195</v>
      </c>
      <c r="D1000" s="10" t="s">
        <v>96</v>
      </c>
      <c r="E1000" s="11" t="s">
        <v>13</v>
      </c>
      <c r="F1000" s="10">
        <v>1522</v>
      </c>
      <c r="G1000" s="12" t="str">
        <f t="shared" si="125"/>
        <v>Liquid por indem y sueldos y salarios caídos</v>
      </c>
      <c r="H1000" s="27">
        <v>3300000</v>
      </c>
    </row>
    <row r="1001" spans="1:8" x14ac:dyDescent="0.25">
      <c r="A1001" s="23"/>
      <c r="H1001" s="31"/>
    </row>
    <row r="1002" spans="1:8" ht="25.5" x14ac:dyDescent="0.25">
      <c r="A1002" s="5"/>
      <c r="B1002" s="5"/>
      <c r="C1002" s="5"/>
      <c r="D1002" s="5"/>
      <c r="E1002" s="5"/>
      <c r="F1002" s="8"/>
      <c r="G1002" s="9" t="s">
        <v>196</v>
      </c>
      <c r="H1002" s="22">
        <f t="shared" ref="H1002" si="128">SUBTOTAL(9,H1003:H1026)</f>
        <v>1755041</v>
      </c>
    </row>
    <row r="1003" spans="1:8" x14ac:dyDescent="0.25">
      <c r="A1003" s="10">
        <v>1100121</v>
      </c>
      <c r="B1003" s="10" t="s">
        <v>197</v>
      </c>
      <c r="C1003" s="10" t="s">
        <v>198</v>
      </c>
      <c r="D1003" s="10" t="s">
        <v>199</v>
      </c>
      <c r="E1003" s="11" t="s">
        <v>13</v>
      </c>
      <c r="F1003" s="10">
        <v>2111</v>
      </c>
      <c r="G1003" s="12" t="str">
        <f t="shared" ref="G1003:G1026" si="129">VLOOKUP(F1003,dCOG,3,FALSE)</f>
        <v>Materiales y útiles de oficina</v>
      </c>
      <c r="H1003" s="27">
        <v>12000</v>
      </c>
    </row>
    <row r="1004" spans="1:8" x14ac:dyDescent="0.25">
      <c r="A1004" s="10">
        <v>1100121</v>
      </c>
      <c r="B1004" s="10" t="s">
        <v>197</v>
      </c>
      <c r="C1004" s="10" t="s">
        <v>198</v>
      </c>
      <c r="D1004" s="10" t="s">
        <v>199</v>
      </c>
      <c r="E1004" s="11" t="s">
        <v>13</v>
      </c>
      <c r="F1004" s="10">
        <v>2141</v>
      </c>
      <c r="G1004" s="12" t="str">
        <f t="shared" si="129"/>
        <v>Mat y útiles de tecnologías de la Info y Com</v>
      </c>
      <c r="H1004" s="27">
        <v>12000</v>
      </c>
    </row>
    <row r="1005" spans="1:8" x14ac:dyDescent="0.25">
      <c r="A1005" s="10">
        <v>1100121</v>
      </c>
      <c r="B1005" s="10" t="s">
        <v>197</v>
      </c>
      <c r="C1005" s="10" t="s">
        <v>198</v>
      </c>
      <c r="D1005" s="10" t="s">
        <v>199</v>
      </c>
      <c r="E1005" s="11" t="s">
        <v>13</v>
      </c>
      <c r="F1005" s="10">
        <v>2151</v>
      </c>
      <c r="G1005" s="12" t="str">
        <f t="shared" si="129"/>
        <v>Material impreso e información digital</v>
      </c>
      <c r="H1005" s="27">
        <v>12000</v>
      </c>
    </row>
    <row r="1006" spans="1:8" x14ac:dyDescent="0.25">
      <c r="A1006" s="10">
        <v>1100121</v>
      </c>
      <c r="B1006" s="10" t="s">
        <v>197</v>
      </c>
      <c r="C1006" s="10" t="s">
        <v>198</v>
      </c>
      <c r="D1006" s="10" t="s">
        <v>199</v>
      </c>
      <c r="E1006" s="11" t="s">
        <v>13</v>
      </c>
      <c r="F1006" s="10">
        <v>2161</v>
      </c>
      <c r="G1006" s="12" t="str">
        <f t="shared" si="129"/>
        <v>Material de limpieza</v>
      </c>
      <c r="H1006" s="27">
        <v>12000</v>
      </c>
    </row>
    <row r="1007" spans="1:8" x14ac:dyDescent="0.25">
      <c r="A1007" s="10">
        <v>1100121</v>
      </c>
      <c r="B1007" s="10" t="s">
        <v>197</v>
      </c>
      <c r="C1007" s="10" t="s">
        <v>198</v>
      </c>
      <c r="D1007" s="10" t="s">
        <v>199</v>
      </c>
      <c r="E1007" s="11" t="s">
        <v>13</v>
      </c>
      <c r="F1007" s="10">
        <v>2214</v>
      </c>
      <c r="G1007" s="12" t="str">
        <f t="shared" si="129"/>
        <v>Productos alimenticios para personas</v>
      </c>
      <c r="H1007" s="27">
        <v>6000</v>
      </c>
    </row>
    <row r="1008" spans="1:8" x14ac:dyDescent="0.25">
      <c r="A1008" s="10">
        <v>1100121</v>
      </c>
      <c r="B1008" s="10" t="s">
        <v>197</v>
      </c>
      <c r="C1008" s="10" t="s">
        <v>198</v>
      </c>
      <c r="D1008" s="10" t="s">
        <v>199</v>
      </c>
      <c r="E1008" s="11" t="s">
        <v>13</v>
      </c>
      <c r="F1008" s="10">
        <v>2431</v>
      </c>
      <c r="G1008" s="12" t="str">
        <f t="shared" si="129"/>
        <v>Materiales de construcción de cal y yeso</v>
      </c>
      <c r="H1008" s="27">
        <v>12000</v>
      </c>
    </row>
    <row r="1009" spans="1:8" x14ac:dyDescent="0.25">
      <c r="A1009" s="10">
        <v>1100121</v>
      </c>
      <c r="B1009" s="10" t="s">
        <v>197</v>
      </c>
      <c r="C1009" s="10" t="s">
        <v>198</v>
      </c>
      <c r="D1009" s="10" t="s">
        <v>199</v>
      </c>
      <c r="E1009" s="11" t="s">
        <v>13</v>
      </c>
      <c r="F1009" s="10">
        <v>2461</v>
      </c>
      <c r="G1009" s="12" t="str">
        <f t="shared" si="129"/>
        <v>Material eléctrico y electrónico</v>
      </c>
      <c r="H1009" s="27">
        <v>6000</v>
      </c>
    </row>
    <row r="1010" spans="1:8" x14ac:dyDescent="0.25">
      <c r="A1010" s="10">
        <v>1100121</v>
      </c>
      <c r="B1010" s="10" t="s">
        <v>197</v>
      </c>
      <c r="C1010" s="10" t="s">
        <v>198</v>
      </c>
      <c r="D1010" s="10" t="s">
        <v>199</v>
      </c>
      <c r="E1010" s="11" t="s">
        <v>13</v>
      </c>
      <c r="F1010" s="10">
        <v>2471</v>
      </c>
      <c r="G1010" s="12" t="str">
        <f t="shared" si="129"/>
        <v>Estructuras y manufacturas</v>
      </c>
      <c r="H1010" s="27">
        <v>6000</v>
      </c>
    </row>
    <row r="1011" spans="1:8" x14ac:dyDescent="0.25">
      <c r="A1011" s="10">
        <v>1100121</v>
      </c>
      <c r="B1011" s="10" t="s">
        <v>197</v>
      </c>
      <c r="C1011" s="10" t="s">
        <v>198</v>
      </c>
      <c r="D1011" s="10" t="s">
        <v>199</v>
      </c>
      <c r="E1011" s="11" t="s">
        <v>13</v>
      </c>
      <c r="F1011" s="10">
        <v>2491</v>
      </c>
      <c r="G1011" s="12" t="str">
        <f t="shared" si="129"/>
        <v>Materiales diversos</v>
      </c>
      <c r="H1011" s="27">
        <v>6000</v>
      </c>
    </row>
    <row r="1012" spans="1:8" x14ac:dyDescent="0.25">
      <c r="A1012" s="10">
        <v>1100121</v>
      </c>
      <c r="B1012" s="10" t="s">
        <v>197</v>
      </c>
      <c r="C1012" s="10" t="s">
        <v>198</v>
      </c>
      <c r="D1012" s="10" t="s">
        <v>199</v>
      </c>
      <c r="E1012" s="11" t="s">
        <v>13</v>
      </c>
      <c r="F1012" s="10">
        <v>2591</v>
      </c>
      <c r="G1012" s="12" t="str">
        <f t="shared" si="129"/>
        <v>Otros productos quimicos</v>
      </c>
      <c r="H1012" s="27">
        <v>3000</v>
      </c>
    </row>
    <row r="1013" spans="1:8" x14ac:dyDescent="0.25">
      <c r="A1013" s="10">
        <v>1100121</v>
      </c>
      <c r="B1013" s="10" t="s">
        <v>197</v>
      </c>
      <c r="C1013" s="10" t="s">
        <v>198</v>
      </c>
      <c r="D1013" s="10" t="s">
        <v>199</v>
      </c>
      <c r="E1013" s="11" t="s">
        <v>13</v>
      </c>
      <c r="F1013" s="10">
        <v>2731</v>
      </c>
      <c r="G1013" s="12" t="str">
        <f t="shared" si="129"/>
        <v>Artículos deportivos</v>
      </c>
      <c r="H1013" s="27">
        <v>140000</v>
      </c>
    </row>
    <row r="1014" spans="1:8" x14ac:dyDescent="0.25">
      <c r="A1014" s="10">
        <v>1100121</v>
      </c>
      <c r="B1014" s="10" t="s">
        <v>197</v>
      </c>
      <c r="C1014" s="10" t="s">
        <v>198</v>
      </c>
      <c r="D1014" s="10" t="s">
        <v>199</v>
      </c>
      <c r="E1014" s="11" t="s">
        <v>13</v>
      </c>
      <c r="F1014" s="10">
        <v>2911</v>
      </c>
      <c r="G1014" s="12" t="str">
        <f t="shared" si="129"/>
        <v>Herramientas menores</v>
      </c>
      <c r="H1014" s="27">
        <v>12000</v>
      </c>
    </row>
    <row r="1015" spans="1:8" x14ac:dyDescent="0.25">
      <c r="A1015" s="10">
        <v>1100121</v>
      </c>
      <c r="B1015" s="10" t="s">
        <v>197</v>
      </c>
      <c r="C1015" s="10" t="s">
        <v>198</v>
      </c>
      <c r="D1015" s="10" t="s">
        <v>199</v>
      </c>
      <c r="E1015" s="11" t="s">
        <v>13</v>
      </c>
      <c r="F1015" s="10">
        <v>3331</v>
      </c>
      <c r="G1015" s="12" t="str">
        <f t="shared" si="129"/>
        <v>Servicios de consultoría administrativa</v>
      </c>
      <c r="H1015" s="27">
        <v>6000</v>
      </c>
    </row>
    <row r="1016" spans="1:8" x14ac:dyDescent="0.25">
      <c r="A1016" s="10">
        <v>1100121</v>
      </c>
      <c r="B1016" s="10" t="s">
        <v>197</v>
      </c>
      <c r="C1016" s="10" t="s">
        <v>198</v>
      </c>
      <c r="D1016" s="10" t="s">
        <v>199</v>
      </c>
      <c r="E1016" s="11" t="s">
        <v>13</v>
      </c>
      <c r="F1016" s="10">
        <v>3341</v>
      </c>
      <c r="G1016" s="12" t="str">
        <f t="shared" si="129"/>
        <v>Servicios de capacitación</v>
      </c>
      <c r="H1016" s="27">
        <v>12000</v>
      </c>
    </row>
    <row r="1017" spans="1:8" x14ac:dyDescent="0.25">
      <c r="A1017" s="10">
        <v>1100121</v>
      </c>
      <c r="B1017" s="10" t="s">
        <v>197</v>
      </c>
      <c r="C1017" s="10" t="s">
        <v>198</v>
      </c>
      <c r="D1017" s="10" t="s">
        <v>199</v>
      </c>
      <c r="E1017" s="11" t="s">
        <v>13</v>
      </c>
      <c r="F1017" s="10">
        <v>3751</v>
      </c>
      <c r="G1017" s="12" t="str">
        <f t="shared" si="129"/>
        <v>Viáticos nac p Serv pub Desemp funciones ofic</v>
      </c>
      <c r="H1017" s="27">
        <v>12000</v>
      </c>
    </row>
    <row r="1018" spans="1:8" x14ac:dyDescent="0.25">
      <c r="A1018" s="10">
        <v>1100121</v>
      </c>
      <c r="B1018" s="10" t="s">
        <v>197</v>
      </c>
      <c r="C1018" s="10" t="s">
        <v>198</v>
      </c>
      <c r="D1018" s="10" t="s">
        <v>199</v>
      </c>
      <c r="E1018" s="11" t="s">
        <v>13</v>
      </c>
      <c r="F1018" s="10">
        <v>3832</v>
      </c>
      <c r="G1018" s="12" t="str">
        <f t="shared" si="129"/>
        <v>Eventos</v>
      </c>
      <c r="H1018" s="27">
        <v>100000</v>
      </c>
    </row>
    <row r="1019" spans="1:8" x14ac:dyDescent="0.25">
      <c r="A1019" s="10">
        <v>1100121</v>
      </c>
      <c r="B1019" s="10" t="s">
        <v>197</v>
      </c>
      <c r="C1019" s="10" t="s">
        <v>198</v>
      </c>
      <c r="D1019" s="10" t="s">
        <v>199</v>
      </c>
      <c r="E1019" s="11" t="s">
        <v>13</v>
      </c>
      <c r="F1019" s="10">
        <v>4454</v>
      </c>
      <c r="G1019" s="12" t="str">
        <f t="shared" si="129"/>
        <v>Ayudas sociales a agrupaciones</v>
      </c>
      <c r="H1019" s="27">
        <v>30000</v>
      </c>
    </row>
    <row r="1020" spans="1:8" x14ac:dyDescent="0.25">
      <c r="A1020" s="10">
        <v>1100121</v>
      </c>
      <c r="B1020" s="10" t="s">
        <v>197</v>
      </c>
      <c r="C1020" s="10" t="s">
        <v>198</v>
      </c>
      <c r="D1020" s="10" t="s">
        <v>199</v>
      </c>
      <c r="E1020" s="11" t="s">
        <v>18</v>
      </c>
      <c r="F1020" s="10">
        <v>5151</v>
      </c>
      <c r="G1020" s="12" t="str">
        <f t="shared" si="129"/>
        <v>Computadoras y equipo periférico</v>
      </c>
      <c r="H1020" s="27">
        <v>1500</v>
      </c>
    </row>
    <row r="1021" spans="1:8" x14ac:dyDescent="0.25">
      <c r="A1021" s="10">
        <v>1100121</v>
      </c>
      <c r="B1021" s="10" t="s">
        <v>197</v>
      </c>
      <c r="C1021" s="10" t="s">
        <v>198</v>
      </c>
      <c r="D1021" s="10" t="s">
        <v>199</v>
      </c>
      <c r="E1021" s="11" t="s">
        <v>18</v>
      </c>
      <c r="F1021" s="10">
        <v>5621</v>
      </c>
      <c r="G1021" s="12" t="str">
        <f t="shared" si="129"/>
        <v>Maquinaria y equipo industrial</v>
      </c>
      <c r="H1021" s="27">
        <v>15000</v>
      </c>
    </row>
    <row r="1022" spans="1:8" x14ac:dyDescent="0.25">
      <c r="A1022" s="10">
        <v>1100121</v>
      </c>
      <c r="B1022" s="10" t="s">
        <v>197</v>
      </c>
      <c r="C1022" s="10" t="s">
        <v>198</v>
      </c>
      <c r="D1022" s="10" t="s">
        <v>199</v>
      </c>
      <c r="E1022" s="11" t="s">
        <v>18</v>
      </c>
      <c r="F1022" s="10">
        <v>5631</v>
      </c>
      <c r="G1022" s="12" t="str">
        <f t="shared" si="129"/>
        <v>Maquinaria y equipo de construccion</v>
      </c>
      <c r="H1022" s="27">
        <v>15000</v>
      </c>
    </row>
    <row r="1023" spans="1:8" x14ac:dyDescent="0.25">
      <c r="A1023" s="10">
        <v>1500521</v>
      </c>
      <c r="B1023" s="10" t="s">
        <v>197</v>
      </c>
      <c r="C1023" s="10" t="s">
        <v>198</v>
      </c>
      <c r="D1023" s="10" t="s">
        <v>199</v>
      </c>
      <c r="E1023" s="11" t="s">
        <v>13</v>
      </c>
      <c r="F1023" s="10">
        <v>1131</v>
      </c>
      <c r="G1023" s="12" t="str">
        <f t="shared" si="129"/>
        <v>Sueldos Base</v>
      </c>
      <c r="H1023" s="32">
        <v>966240</v>
      </c>
    </row>
    <row r="1024" spans="1:8" x14ac:dyDescent="0.25">
      <c r="A1024" s="10">
        <v>1500521</v>
      </c>
      <c r="B1024" s="10" t="s">
        <v>197</v>
      </c>
      <c r="C1024" s="10" t="s">
        <v>198</v>
      </c>
      <c r="D1024" s="10" t="s">
        <v>199</v>
      </c>
      <c r="E1024" s="11" t="s">
        <v>13</v>
      </c>
      <c r="F1024" s="10">
        <v>1321</v>
      </c>
      <c r="G1024" s="12" t="str">
        <f t="shared" si="129"/>
        <v>Prima Vacacional</v>
      </c>
      <c r="H1024" s="32">
        <v>19101</v>
      </c>
    </row>
    <row r="1025" spans="1:8" x14ac:dyDescent="0.25">
      <c r="A1025" s="10">
        <v>1500521</v>
      </c>
      <c r="B1025" s="10" t="s">
        <v>197</v>
      </c>
      <c r="C1025" s="10" t="s">
        <v>198</v>
      </c>
      <c r="D1025" s="10" t="s">
        <v>199</v>
      </c>
      <c r="E1025" s="11" t="s">
        <v>13</v>
      </c>
      <c r="F1025" s="10">
        <v>1323</v>
      </c>
      <c r="G1025" s="12" t="str">
        <f t="shared" si="129"/>
        <v>Gratificación de fin de año</v>
      </c>
      <c r="H1025" s="32">
        <v>159200</v>
      </c>
    </row>
    <row r="1026" spans="1:8" x14ac:dyDescent="0.25">
      <c r="A1026" s="10">
        <v>1500521</v>
      </c>
      <c r="B1026" s="10" t="s">
        <v>197</v>
      </c>
      <c r="C1026" s="10" t="s">
        <v>198</v>
      </c>
      <c r="D1026" s="10" t="s">
        <v>199</v>
      </c>
      <c r="E1026" s="11" t="s">
        <v>13</v>
      </c>
      <c r="F1026" s="10">
        <v>1593</v>
      </c>
      <c r="G1026" s="12" t="str">
        <f t="shared" si="129"/>
        <v>Despensa</v>
      </c>
      <c r="H1026" s="32">
        <v>180000</v>
      </c>
    </row>
    <row r="1027" spans="1:8" x14ac:dyDescent="0.25">
      <c r="A1027" s="37"/>
      <c r="B1027" s="37"/>
      <c r="C1027" s="37"/>
      <c r="D1027" s="37"/>
      <c r="E1027" s="38"/>
      <c r="G1027" s="19"/>
      <c r="H1027" s="25"/>
    </row>
    <row r="1028" spans="1:8" ht="25.5" x14ac:dyDescent="0.25">
      <c r="A1028" s="5"/>
      <c r="B1028" s="5"/>
      <c r="C1028" s="5"/>
      <c r="D1028" s="5"/>
      <c r="E1028" s="5"/>
      <c r="F1028" s="8"/>
      <c r="G1028" s="9" t="s">
        <v>200</v>
      </c>
      <c r="H1028" s="22">
        <f t="shared" ref="H1028" si="130">SUBTOTAL(9,H1029:H1049)</f>
        <v>3271036</v>
      </c>
    </row>
    <row r="1029" spans="1:8" x14ac:dyDescent="0.25">
      <c r="A1029" s="10">
        <v>1100121</v>
      </c>
      <c r="B1029" s="10" t="s">
        <v>201</v>
      </c>
      <c r="C1029" s="10" t="s">
        <v>202</v>
      </c>
      <c r="D1029" s="10" t="s">
        <v>199</v>
      </c>
      <c r="E1029" s="11" t="s">
        <v>13</v>
      </c>
      <c r="F1029" s="10">
        <v>2111</v>
      </c>
      <c r="G1029" s="12" t="str">
        <f t="shared" ref="G1029:G1049" si="131">VLOOKUP(F1029,dCOG,3,FALSE)</f>
        <v>Materiales y útiles de oficina</v>
      </c>
      <c r="H1029" s="27">
        <v>6000</v>
      </c>
    </row>
    <row r="1030" spans="1:8" x14ac:dyDescent="0.25">
      <c r="A1030" s="10">
        <v>1100121</v>
      </c>
      <c r="B1030" s="10" t="s">
        <v>201</v>
      </c>
      <c r="C1030" s="10" t="s">
        <v>202</v>
      </c>
      <c r="D1030" s="10" t="s">
        <v>199</v>
      </c>
      <c r="E1030" s="11" t="s">
        <v>13</v>
      </c>
      <c r="F1030" s="10">
        <v>2141</v>
      </c>
      <c r="G1030" s="12" t="str">
        <f t="shared" si="131"/>
        <v>Mat y útiles de tecnologías de la Info y Com</v>
      </c>
      <c r="H1030" s="27">
        <v>6000</v>
      </c>
    </row>
    <row r="1031" spans="1:8" x14ac:dyDescent="0.25">
      <c r="A1031" s="10">
        <v>1100121</v>
      </c>
      <c r="B1031" s="10" t="s">
        <v>201</v>
      </c>
      <c r="C1031" s="10" t="s">
        <v>202</v>
      </c>
      <c r="D1031" s="10" t="s">
        <v>199</v>
      </c>
      <c r="E1031" s="11" t="s">
        <v>13</v>
      </c>
      <c r="F1031" s="10">
        <v>2151</v>
      </c>
      <c r="G1031" s="12" t="str">
        <f t="shared" si="131"/>
        <v>Material impreso e información digital</v>
      </c>
      <c r="H1031" s="27">
        <v>45000</v>
      </c>
    </row>
    <row r="1032" spans="1:8" x14ac:dyDescent="0.25">
      <c r="A1032" s="10">
        <v>1100121</v>
      </c>
      <c r="B1032" s="10" t="s">
        <v>201</v>
      </c>
      <c r="C1032" s="10" t="s">
        <v>202</v>
      </c>
      <c r="D1032" s="10" t="s">
        <v>199</v>
      </c>
      <c r="E1032" s="11" t="s">
        <v>13</v>
      </c>
      <c r="F1032" s="10">
        <v>2161</v>
      </c>
      <c r="G1032" s="12" t="str">
        <f t="shared" si="131"/>
        <v>Material de limpieza</v>
      </c>
      <c r="H1032" s="27">
        <v>18000</v>
      </c>
    </row>
    <row r="1033" spans="1:8" x14ac:dyDescent="0.25">
      <c r="A1033" s="10">
        <v>1100121</v>
      </c>
      <c r="B1033" s="10" t="s">
        <v>201</v>
      </c>
      <c r="C1033" s="10" t="s">
        <v>202</v>
      </c>
      <c r="D1033" s="10" t="s">
        <v>199</v>
      </c>
      <c r="E1033" s="11" t="s">
        <v>13</v>
      </c>
      <c r="F1033" s="10">
        <v>2431</v>
      </c>
      <c r="G1033" s="12" t="str">
        <f t="shared" si="131"/>
        <v>Materiales de construcción de cal y yeso</v>
      </c>
      <c r="H1033" s="27">
        <v>6000</v>
      </c>
    </row>
    <row r="1034" spans="1:8" x14ac:dyDescent="0.25">
      <c r="A1034" s="10">
        <v>1100121</v>
      </c>
      <c r="B1034" s="10" t="s">
        <v>201</v>
      </c>
      <c r="C1034" s="10" t="s">
        <v>202</v>
      </c>
      <c r="D1034" s="10" t="s">
        <v>199</v>
      </c>
      <c r="E1034" s="11" t="s">
        <v>13</v>
      </c>
      <c r="F1034" s="10">
        <v>2461</v>
      </c>
      <c r="G1034" s="12" t="str">
        <f t="shared" si="131"/>
        <v>Material eléctrico y electrónico</v>
      </c>
      <c r="H1034" s="27">
        <v>6000</v>
      </c>
    </row>
    <row r="1035" spans="1:8" x14ac:dyDescent="0.25">
      <c r="A1035" s="10">
        <v>1100121</v>
      </c>
      <c r="B1035" s="10" t="s">
        <v>201</v>
      </c>
      <c r="C1035" s="10" t="s">
        <v>202</v>
      </c>
      <c r="D1035" s="10" t="s">
        <v>199</v>
      </c>
      <c r="E1035" s="11" t="s">
        <v>13</v>
      </c>
      <c r="F1035" s="10">
        <v>2491</v>
      </c>
      <c r="G1035" s="12" t="str">
        <f t="shared" si="131"/>
        <v>Materiales diversos</v>
      </c>
      <c r="H1035" s="27">
        <v>6000</v>
      </c>
    </row>
    <row r="1036" spans="1:8" x14ac:dyDescent="0.25">
      <c r="A1036" s="10">
        <v>1100121</v>
      </c>
      <c r="B1036" s="10" t="s">
        <v>201</v>
      </c>
      <c r="C1036" s="10" t="s">
        <v>202</v>
      </c>
      <c r="D1036" s="10" t="s">
        <v>199</v>
      </c>
      <c r="E1036" s="11" t="s">
        <v>13</v>
      </c>
      <c r="F1036" s="10">
        <v>2511</v>
      </c>
      <c r="G1036" s="12" t="str">
        <f t="shared" si="131"/>
        <v>Sustancias químicas</v>
      </c>
      <c r="H1036" s="27">
        <v>6000</v>
      </c>
    </row>
    <row r="1037" spans="1:8" x14ac:dyDescent="0.25">
      <c r="A1037" s="10">
        <v>1100121</v>
      </c>
      <c r="B1037" s="10" t="s">
        <v>201</v>
      </c>
      <c r="C1037" s="10" t="s">
        <v>202</v>
      </c>
      <c r="D1037" s="10" t="s">
        <v>199</v>
      </c>
      <c r="E1037" s="11" t="s">
        <v>13</v>
      </c>
      <c r="F1037" s="10">
        <v>2561</v>
      </c>
      <c r="G1037" s="12" t="str">
        <f t="shared" si="131"/>
        <v>Fibras sintéticas hules plásticos y derivados</v>
      </c>
      <c r="H1037" s="27">
        <v>3000</v>
      </c>
    </row>
    <row r="1038" spans="1:8" x14ac:dyDescent="0.25">
      <c r="A1038" s="10">
        <v>1100121</v>
      </c>
      <c r="B1038" s="10" t="s">
        <v>201</v>
      </c>
      <c r="C1038" s="10" t="s">
        <v>202</v>
      </c>
      <c r="D1038" s="10" t="s">
        <v>199</v>
      </c>
      <c r="E1038" s="11" t="s">
        <v>13</v>
      </c>
      <c r="F1038" s="10">
        <v>2591</v>
      </c>
      <c r="G1038" s="12" t="str">
        <f t="shared" si="131"/>
        <v>Otros productos quimicos</v>
      </c>
      <c r="H1038" s="27">
        <v>60000</v>
      </c>
    </row>
    <row r="1039" spans="1:8" x14ac:dyDescent="0.25">
      <c r="A1039" s="10">
        <v>1100121</v>
      </c>
      <c r="B1039" s="10" t="s">
        <v>201</v>
      </c>
      <c r="C1039" s="10" t="s">
        <v>202</v>
      </c>
      <c r="D1039" s="10" t="s">
        <v>199</v>
      </c>
      <c r="E1039" s="11" t="s">
        <v>13</v>
      </c>
      <c r="F1039" s="10">
        <v>2731</v>
      </c>
      <c r="G1039" s="12" t="str">
        <f t="shared" si="131"/>
        <v>Artículos deportivos</v>
      </c>
      <c r="H1039" s="27">
        <v>10000</v>
      </c>
    </row>
    <row r="1040" spans="1:8" x14ac:dyDescent="0.25">
      <c r="A1040" s="10">
        <v>1100121</v>
      </c>
      <c r="B1040" s="10" t="s">
        <v>201</v>
      </c>
      <c r="C1040" s="10" t="s">
        <v>202</v>
      </c>
      <c r="D1040" s="10" t="s">
        <v>199</v>
      </c>
      <c r="E1040" s="11" t="s">
        <v>13</v>
      </c>
      <c r="F1040" s="10">
        <v>2911</v>
      </c>
      <c r="G1040" s="12" t="str">
        <f t="shared" si="131"/>
        <v>Herramientas menores</v>
      </c>
      <c r="H1040" s="27">
        <v>10000</v>
      </c>
    </row>
    <row r="1041" spans="1:8" ht="25.5" x14ac:dyDescent="0.25">
      <c r="A1041" s="10">
        <v>1100121</v>
      </c>
      <c r="B1041" s="10" t="s">
        <v>201</v>
      </c>
      <c r="C1041" s="10" t="s">
        <v>202</v>
      </c>
      <c r="D1041" s="10" t="s">
        <v>199</v>
      </c>
      <c r="E1041" s="11" t="s">
        <v>13</v>
      </c>
      <c r="F1041" s="10">
        <v>2981</v>
      </c>
      <c r="G1041" s="12" t="str">
        <f t="shared" si="131"/>
        <v>Ref y Acces menores de maquinaria y otros Equip</v>
      </c>
      <c r="H1041" s="27">
        <v>3000</v>
      </c>
    </row>
    <row r="1042" spans="1:8" x14ac:dyDescent="0.25">
      <c r="A1042" s="10">
        <v>1100121</v>
      </c>
      <c r="B1042" s="10" t="s">
        <v>201</v>
      </c>
      <c r="C1042" s="10" t="s">
        <v>202</v>
      </c>
      <c r="D1042" s="10" t="s">
        <v>199</v>
      </c>
      <c r="E1042" s="11" t="s">
        <v>13</v>
      </c>
      <c r="F1042" s="20">
        <v>3571</v>
      </c>
      <c r="G1042" s="12" t="str">
        <f t="shared" si="131"/>
        <v>Instal Rep y mantto de maq otros Eq y herrami</v>
      </c>
      <c r="H1042" s="27">
        <v>4500</v>
      </c>
    </row>
    <row r="1043" spans="1:8" x14ac:dyDescent="0.25">
      <c r="A1043" s="10">
        <v>1100121</v>
      </c>
      <c r="B1043" s="10" t="s">
        <v>201</v>
      </c>
      <c r="C1043" s="10" t="s">
        <v>202</v>
      </c>
      <c r="D1043" s="10" t="s">
        <v>199</v>
      </c>
      <c r="E1043" s="11" t="s">
        <v>18</v>
      </c>
      <c r="F1043" s="20">
        <v>5151</v>
      </c>
      <c r="G1043" s="12" t="str">
        <f t="shared" ref="G1043" si="132">VLOOKUP(F1043,dCOG,3,FALSE)</f>
        <v>Computadoras y equipo periférico</v>
      </c>
      <c r="H1043" s="27">
        <v>1500</v>
      </c>
    </row>
    <row r="1044" spans="1:8" x14ac:dyDescent="0.25">
      <c r="A1044" s="10">
        <v>1100121</v>
      </c>
      <c r="B1044" s="10" t="s">
        <v>201</v>
      </c>
      <c r="C1044" s="10" t="s">
        <v>202</v>
      </c>
      <c r="D1044" s="10" t="s">
        <v>199</v>
      </c>
      <c r="E1044" s="11" t="s">
        <v>18</v>
      </c>
      <c r="F1044" s="20">
        <v>5191</v>
      </c>
      <c r="G1044" s="12" t="str">
        <f t="shared" ref="G1044" si="133">VLOOKUP(F1044,dCOG,3,FALSE)</f>
        <v>Otros mobiliarios y equipos de administración</v>
      </c>
      <c r="H1044" s="27">
        <v>1500</v>
      </c>
    </row>
    <row r="1045" spans="1:8" x14ac:dyDescent="0.25">
      <c r="A1045" s="10">
        <v>1100121</v>
      </c>
      <c r="B1045" s="10" t="s">
        <v>201</v>
      </c>
      <c r="C1045" s="10" t="s">
        <v>202</v>
      </c>
      <c r="D1045" s="10" t="s">
        <v>199</v>
      </c>
      <c r="E1045" s="11" t="s">
        <v>18</v>
      </c>
      <c r="F1045" s="10">
        <v>5621</v>
      </c>
      <c r="G1045" s="12" t="str">
        <f t="shared" si="131"/>
        <v>Maquinaria y equipo industrial</v>
      </c>
      <c r="H1045" s="27">
        <v>6000</v>
      </c>
    </row>
    <row r="1046" spans="1:8" x14ac:dyDescent="0.25">
      <c r="A1046" s="10">
        <v>1500521</v>
      </c>
      <c r="B1046" s="10" t="s">
        <v>201</v>
      </c>
      <c r="C1046" s="10" t="s">
        <v>202</v>
      </c>
      <c r="D1046" s="10" t="s">
        <v>199</v>
      </c>
      <c r="E1046" s="11" t="s">
        <v>13</v>
      </c>
      <c r="F1046" s="10">
        <v>1131</v>
      </c>
      <c r="G1046" s="12" t="str">
        <f t="shared" si="131"/>
        <v>Sueldos Base</v>
      </c>
      <c r="H1046" s="32">
        <v>2082924</v>
      </c>
    </row>
    <row r="1047" spans="1:8" x14ac:dyDescent="0.25">
      <c r="A1047" s="10">
        <v>1500521</v>
      </c>
      <c r="B1047" s="10" t="s">
        <v>201</v>
      </c>
      <c r="C1047" s="10" t="s">
        <v>202</v>
      </c>
      <c r="D1047" s="10" t="s">
        <v>199</v>
      </c>
      <c r="E1047" s="11" t="s">
        <v>13</v>
      </c>
      <c r="F1047" s="10">
        <v>1321</v>
      </c>
      <c r="G1047" s="12" t="str">
        <f t="shared" si="131"/>
        <v>Prima Vacacional</v>
      </c>
      <c r="H1047" s="32">
        <v>44309</v>
      </c>
    </row>
    <row r="1048" spans="1:8" x14ac:dyDescent="0.25">
      <c r="A1048" s="10">
        <v>1500521</v>
      </c>
      <c r="B1048" s="10" t="s">
        <v>201</v>
      </c>
      <c r="C1048" s="10" t="s">
        <v>202</v>
      </c>
      <c r="D1048" s="10" t="s">
        <v>199</v>
      </c>
      <c r="E1048" s="11" t="s">
        <v>13</v>
      </c>
      <c r="F1048" s="10">
        <v>1323</v>
      </c>
      <c r="G1048" s="12" t="str">
        <f t="shared" si="131"/>
        <v>Gratificación de fin de año</v>
      </c>
      <c r="H1048" s="32">
        <v>369303</v>
      </c>
    </row>
    <row r="1049" spans="1:8" x14ac:dyDescent="0.25">
      <c r="A1049" s="10">
        <v>1500521</v>
      </c>
      <c r="B1049" s="10" t="s">
        <v>201</v>
      </c>
      <c r="C1049" s="10" t="s">
        <v>202</v>
      </c>
      <c r="D1049" s="10" t="s">
        <v>199</v>
      </c>
      <c r="E1049" s="11" t="s">
        <v>13</v>
      </c>
      <c r="F1049" s="10">
        <v>1593</v>
      </c>
      <c r="G1049" s="12" t="str">
        <f t="shared" si="131"/>
        <v>Despensa</v>
      </c>
      <c r="H1049" s="32">
        <v>576000</v>
      </c>
    </row>
    <row r="1050" spans="1:8" x14ac:dyDescent="0.25">
      <c r="E1050" s="29"/>
      <c r="G1050" s="30"/>
      <c r="H1050" s="31"/>
    </row>
    <row r="1051" spans="1:8" ht="21.95" customHeight="1" x14ac:dyDescent="0.25">
      <c r="A1051" s="5"/>
      <c r="B1051" s="5"/>
      <c r="C1051" s="5"/>
      <c r="D1051" s="5"/>
      <c r="E1051" s="5"/>
      <c r="F1051" s="8"/>
      <c r="G1051" s="9" t="s">
        <v>203</v>
      </c>
      <c r="H1051" s="22">
        <f>SUBTOTAL(9,H1052:H1060)</f>
        <v>1085878</v>
      </c>
    </row>
    <row r="1052" spans="1:8" x14ac:dyDescent="0.25">
      <c r="A1052" s="10">
        <v>1100121</v>
      </c>
      <c r="B1052" s="10" t="s">
        <v>204</v>
      </c>
      <c r="C1052" s="10" t="s">
        <v>205</v>
      </c>
      <c r="D1052" s="10" t="s">
        <v>199</v>
      </c>
      <c r="E1052" s="11" t="s">
        <v>13</v>
      </c>
      <c r="F1052" s="10">
        <v>2111</v>
      </c>
      <c r="G1052" s="12" t="str">
        <f t="shared" ref="G1052:G1060" si="134">VLOOKUP(F1052,dCOG,3,FALSE)</f>
        <v>Materiales y útiles de oficina</v>
      </c>
      <c r="H1052" s="27">
        <v>3500</v>
      </c>
    </row>
    <row r="1053" spans="1:8" x14ac:dyDescent="0.25">
      <c r="A1053" s="10">
        <v>1100121</v>
      </c>
      <c r="B1053" s="10" t="s">
        <v>204</v>
      </c>
      <c r="C1053" s="10" t="s">
        <v>205</v>
      </c>
      <c r="D1053" s="10" t="s">
        <v>199</v>
      </c>
      <c r="E1053" s="11" t="s">
        <v>13</v>
      </c>
      <c r="F1053" s="10">
        <v>2141</v>
      </c>
      <c r="G1053" s="12" t="str">
        <f t="shared" si="134"/>
        <v>Mat y útiles de tecnologías de la Info y Com</v>
      </c>
      <c r="H1053" s="27">
        <v>3500</v>
      </c>
    </row>
    <row r="1054" spans="1:8" x14ac:dyDescent="0.25">
      <c r="A1054" s="10">
        <v>1100121</v>
      </c>
      <c r="B1054" s="10" t="s">
        <v>204</v>
      </c>
      <c r="C1054" s="10" t="s">
        <v>205</v>
      </c>
      <c r="D1054" s="10" t="s">
        <v>199</v>
      </c>
      <c r="E1054" s="11" t="s">
        <v>13</v>
      </c>
      <c r="F1054" s="10">
        <v>2151</v>
      </c>
      <c r="G1054" s="12" t="str">
        <f t="shared" si="134"/>
        <v>Material impreso e información digital</v>
      </c>
      <c r="H1054" s="27">
        <v>24000</v>
      </c>
    </row>
    <row r="1055" spans="1:8" x14ac:dyDescent="0.25">
      <c r="A1055" s="10">
        <v>1100121</v>
      </c>
      <c r="B1055" s="10" t="s">
        <v>204</v>
      </c>
      <c r="C1055" s="10" t="s">
        <v>205</v>
      </c>
      <c r="D1055" s="10" t="s">
        <v>199</v>
      </c>
      <c r="E1055" s="11" t="s">
        <v>13</v>
      </c>
      <c r="F1055" s="10">
        <v>2161</v>
      </c>
      <c r="G1055" s="12" t="str">
        <f t="shared" si="134"/>
        <v>Material de limpieza</v>
      </c>
      <c r="H1055" s="27">
        <v>12000</v>
      </c>
    </row>
    <row r="1056" spans="1:8" x14ac:dyDescent="0.25">
      <c r="A1056" s="10">
        <v>1100121</v>
      </c>
      <c r="B1056" s="10" t="s">
        <v>204</v>
      </c>
      <c r="C1056" s="10" t="s">
        <v>205</v>
      </c>
      <c r="D1056" s="10" t="s">
        <v>199</v>
      </c>
      <c r="E1056" s="11" t="s">
        <v>18</v>
      </c>
      <c r="F1056" s="10">
        <v>5221</v>
      </c>
      <c r="G1056" s="12" t="str">
        <f t="shared" si="134"/>
        <v>Aparatos deportivos</v>
      </c>
      <c r="H1056" s="27">
        <v>30000</v>
      </c>
    </row>
    <row r="1057" spans="1:8" x14ac:dyDescent="0.25">
      <c r="A1057" s="10">
        <v>1500521</v>
      </c>
      <c r="B1057" s="10" t="s">
        <v>204</v>
      </c>
      <c r="C1057" s="10" t="s">
        <v>205</v>
      </c>
      <c r="D1057" s="10" t="s">
        <v>199</v>
      </c>
      <c r="E1057" s="11" t="s">
        <v>13</v>
      </c>
      <c r="F1057" s="10">
        <v>1131</v>
      </c>
      <c r="G1057" s="12" t="str">
        <f t="shared" si="134"/>
        <v>Sueldos Base</v>
      </c>
      <c r="H1057" s="32">
        <v>696528</v>
      </c>
    </row>
    <row r="1058" spans="1:8" x14ac:dyDescent="0.25">
      <c r="A1058" s="10">
        <v>1500521</v>
      </c>
      <c r="B1058" s="10" t="s">
        <v>204</v>
      </c>
      <c r="C1058" s="10" t="s">
        <v>205</v>
      </c>
      <c r="D1058" s="10" t="s">
        <v>199</v>
      </c>
      <c r="E1058" s="11" t="s">
        <v>13</v>
      </c>
      <c r="F1058" s="10">
        <v>1321</v>
      </c>
      <c r="G1058" s="12" t="str">
        <f t="shared" si="134"/>
        <v>Prima Vacacional</v>
      </c>
      <c r="H1058" s="32">
        <v>14608</v>
      </c>
    </row>
    <row r="1059" spans="1:8" x14ac:dyDescent="0.25">
      <c r="A1059" s="10">
        <v>1500521</v>
      </c>
      <c r="B1059" s="10" t="s">
        <v>204</v>
      </c>
      <c r="C1059" s="10" t="s">
        <v>205</v>
      </c>
      <c r="D1059" s="10" t="s">
        <v>199</v>
      </c>
      <c r="E1059" s="11" t="s">
        <v>13</v>
      </c>
      <c r="F1059" s="10">
        <v>1323</v>
      </c>
      <c r="G1059" s="12" t="str">
        <f t="shared" si="134"/>
        <v>Gratificación de fin de año</v>
      </c>
      <c r="H1059" s="32">
        <v>121742</v>
      </c>
    </row>
    <row r="1060" spans="1:8" x14ac:dyDescent="0.25">
      <c r="A1060" s="10">
        <v>1500521</v>
      </c>
      <c r="B1060" s="10" t="s">
        <v>204</v>
      </c>
      <c r="C1060" s="10" t="s">
        <v>205</v>
      </c>
      <c r="D1060" s="10" t="s">
        <v>199</v>
      </c>
      <c r="E1060" s="11" t="s">
        <v>13</v>
      </c>
      <c r="F1060" s="10">
        <v>1593</v>
      </c>
      <c r="G1060" s="12" t="str">
        <f t="shared" si="134"/>
        <v>Despensa</v>
      </c>
      <c r="H1060" s="32">
        <v>180000</v>
      </c>
    </row>
    <row r="1061" spans="1:8" x14ac:dyDescent="0.25">
      <c r="E1061" s="29"/>
      <c r="G1061" s="30"/>
      <c r="H1061" s="31"/>
    </row>
    <row r="1062" spans="1:8" x14ac:dyDescent="0.25">
      <c r="A1062" s="5"/>
      <c r="B1062" s="5"/>
      <c r="C1062" s="5"/>
      <c r="D1062" s="5"/>
      <c r="E1062" s="5"/>
      <c r="F1062" s="8"/>
      <c r="G1062" s="9" t="s">
        <v>206</v>
      </c>
      <c r="H1062" s="22">
        <f>SUBTOTAL(9,H1063:H1081)</f>
        <v>1994425</v>
      </c>
    </row>
    <row r="1063" spans="1:8" x14ac:dyDescent="0.25">
      <c r="A1063" s="10">
        <v>1100121</v>
      </c>
      <c r="B1063" s="10" t="s">
        <v>207</v>
      </c>
      <c r="C1063" s="10" t="s">
        <v>262</v>
      </c>
      <c r="D1063" s="10" t="s">
        <v>208</v>
      </c>
      <c r="E1063" s="11" t="s">
        <v>13</v>
      </c>
      <c r="F1063" s="10">
        <v>2111</v>
      </c>
      <c r="G1063" s="12" t="str">
        <f t="shared" ref="G1063:G1081" si="135">VLOOKUP(F1063,dCOG,3,FALSE)</f>
        <v>Materiales y útiles de oficina</v>
      </c>
      <c r="H1063" s="27">
        <v>6000</v>
      </c>
    </row>
    <row r="1064" spans="1:8" x14ac:dyDescent="0.25">
      <c r="A1064" s="10">
        <v>1100121</v>
      </c>
      <c r="B1064" s="10" t="s">
        <v>207</v>
      </c>
      <c r="C1064" s="10" t="s">
        <v>262</v>
      </c>
      <c r="D1064" s="10" t="s">
        <v>208</v>
      </c>
      <c r="E1064" s="11" t="s">
        <v>13</v>
      </c>
      <c r="F1064" s="10">
        <v>2141</v>
      </c>
      <c r="G1064" s="12" t="str">
        <f t="shared" si="135"/>
        <v>Mat y útiles de tecnologías de la Info y Com</v>
      </c>
      <c r="H1064" s="27">
        <v>9000</v>
      </c>
    </row>
    <row r="1065" spans="1:8" x14ac:dyDescent="0.25">
      <c r="A1065" s="10">
        <v>1100121</v>
      </c>
      <c r="B1065" s="10" t="s">
        <v>207</v>
      </c>
      <c r="C1065" s="10" t="s">
        <v>262</v>
      </c>
      <c r="D1065" s="10" t="s">
        <v>208</v>
      </c>
      <c r="E1065" s="11" t="s">
        <v>13</v>
      </c>
      <c r="F1065" s="10">
        <v>2151</v>
      </c>
      <c r="G1065" s="12" t="str">
        <f t="shared" si="135"/>
        <v>Material impreso e información digital</v>
      </c>
      <c r="H1065" s="27">
        <v>70000</v>
      </c>
    </row>
    <row r="1066" spans="1:8" x14ac:dyDescent="0.25">
      <c r="A1066" s="10">
        <v>1100121</v>
      </c>
      <c r="B1066" s="10" t="s">
        <v>207</v>
      </c>
      <c r="C1066" s="10" t="s">
        <v>262</v>
      </c>
      <c r="D1066" s="10" t="s">
        <v>208</v>
      </c>
      <c r="E1066" s="11" t="s">
        <v>13</v>
      </c>
      <c r="F1066" s="10">
        <v>2214</v>
      </c>
      <c r="G1066" s="12" t="str">
        <f t="shared" si="135"/>
        <v>Productos alimenticios para personas</v>
      </c>
      <c r="H1066" s="27">
        <v>1500</v>
      </c>
    </row>
    <row r="1067" spans="1:8" x14ac:dyDescent="0.25">
      <c r="A1067" s="10">
        <v>1100121</v>
      </c>
      <c r="B1067" s="10" t="s">
        <v>207</v>
      </c>
      <c r="C1067" s="10" t="s">
        <v>262</v>
      </c>
      <c r="D1067" s="10" t="s">
        <v>208</v>
      </c>
      <c r="E1067" s="11" t="s">
        <v>13</v>
      </c>
      <c r="F1067" s="10">
        <v>3751</v>
      </c>
      <c r="G1067" s="12" t="str">
        <f t="shared" si="135"/>
        <v>Viáticos nac p Serv pub Desemp funciones ofic</v>
      </c>
      <c r="H1067" s="27">
        <v>6000</v>
      </c>
    </row>
    <row r="1068" spans="1:8" x14ac:dyDescent="0.25">
      <c r="A1068" s="10">
        <v>1100121</v>
      </c>
      <c r="B1068" s="10" t="s">
        <v>207</v>
      </c>
      <c r="C1068" s="10" t="s">
        <v>262</v>
      </c>
      <c r="D1068" s="10" t="s">
        <v>208</v>
      </c>
      <c r="E1068" s="11" t="s">
        <v>13</v>
      </c>
      <c r="F1068" s="10">
        <v>4415</v>
      </c>
      <c r="G1068" s="12" t="str">
        <f t="shared" si="135"/>
        <v>Ayudas y apoyos</v>
      </c>
      <c r="H1068" s="27">
        <v>120000</v>
      </c>
    </row>
    <row r="1069" spans="1:8" x14ac:dyDescent="0.25">
      <c r="A1069" s="10">
        <v>1100121</v>
      </c>
      <c r="B1069" s="10" t="s">
        <v>207</v>
      </c>
      <c r="C1069" s="10" t="s">
        <v>262</v>
      </c>
      <c r="D1069" s="10" t="s">
        <v>208</v>
      </c>
      <c r="E1069" s="10" t="s">
        <v>18</v>
      </c>
      <c r="F1069" s="10">
        <v>5111</v>
      </c>
      <c r="G1069" s="12" t="str">
        <f t="shared" ref="G1069" si="136">VLOOKUP(F1069,dCOG,3,FALSE)</f>
        <v>Muebles de oficina y estantería</v>
      </c>
      <c r="H1069" s="27">
        <v>1500</v>
      </c>
    </row>
    <row r="1070" spans="1:8" x14ac:dyDescent="0.25">
      <c r="A1070" s="10">
        <v>1100121</v>
      </c>
      <c r="B1070" s="10" t="s">
        <v>207</v>
      </c>
      <c r="C1070" s="10" t="s">
        <v>262</v>
      </c>
      <c r="D1070" s="10" t="s">
        <v>208</v>
      </c>
      <c r="E1070" s="11" t="s">
        <v>18</v>
      </c>
      <c r="F1070" s="10">
        <v>5151</v>
      </c>
      <c r="G1070" s="12" t="str">
        <f t="shared" si="135"/>
        <v>Computadoras y equipo periférico</v>
      </c>
      <c r="H1070" s="27">
        <v>1500</v>
      </c>
    </row>
    <row r="1071" spans="1:8" x14ac:dyDescent="0.25">
      <c r="A1071" s="10">
        <v>1100121</v>
      </c>
      <c r="B1071" s="10" t="s">
        <v>207</v>
      </c>
      <c r="C1071" s="10" t="s">
        <v>262</v>
      </c>
      <c r="D1071" s="10" t="s">
        <v>208</v>
      </c>
      <c r="E1071" s="11" t="s">
        <v>18</v>
      </c>
      <c r="F1071" s="10">
        <v>5191</v>
      </c>
      <c r="G1071" s="12" t="str">
        <f t="shared" si="135"/>
        <v>Otros mobiliarios y equipos de administración</v>
      </c>
      <c r="H1071" s="27">
        <v>1500</v>
      </c>
    </row>
    <row r="1072" spans="1:8" x14ac:dyDescent="0.25">
      <c r="A1072" s="10">
        <v>1500521</v>
      </c>
      <c r="B1072" s="10" t="s">
        <v>207</v>
      </c>
      <c r="C1072" s="10" t="s">
        <v>262</v>
      </c>
      <c r="D1072" s="10" t="s">
        <v>208</v>
      </c>
      <c r="E1072" s="11" t="s">
        <v>13</v>
      </c>
      <c r="F1072" s="10">
        <v>1131</v>
      </c>
      <c r="G1072" s="12" t="str">
        <f t="shared" si="135"/>
        <v>Sueldos Base</v>
      </c>
      <c r="H1072" s="32">
        <v>553176</v>
      </c>
    </row>
    <row r="1073" spans="1:8" x14ac:dyDescent="0.25">
      <c r="A1073" s="10">
        <v>1500521</v>
      </c>
      <c r="B1073" s="10" t="s">
        <v>207</v>
      </c>
      <c r="C1073" s="10" t="s">
        <v>262</v>
      </c>
      <c r="D1073" s="10" t="s">
        <v>208</v>
      </c>
      <c r="E1073" s="11" t="s">
        <v>13</v>
      </c>
      <c r="F1073" s="10">
        <v>1321</v>
      </c>
      <c r="G1073" s="12" t="str">
        <f t="shared" si="135"/>
        <v>Prima Vacacional</v>
      </c>
      <c r="H1073" s="32">
        <v>10420</v>
      </c>
    </row>
    <row r="1074" spans="1:8" x14ac:dyDescent="0.25">
      <c r="A1074" s="10">
        <v>1500521</v>
      </c>
      <c r="B1074" s="10" t="s">
        <v>207</v>
      </c>
      <c r="C1074" s="10" t="s">
        <v>262</v>
      </c>
      <c r="D1074" s="10" t="s">
        <v>208</v>
      </c>
      <c r="E1074" s="11" t="s">
        <v>13</v>
      </c>
      <c r="F1074" s="10">
        <v>1323</v>
      </c>
      <c r="G1074" s="12" t="str">
        <f t="shared" si="135"/>
        <v>Gratificación de fin de año</v>
      </c>
      <c r="H1074" s="32">
        <v>86829</v>
      </c>
    </row>
    <row r="1075" spans="1:8" x14ac:dyDescent="0.25">
      <c r="A1075" s="10">
        <v>1500521</v>
      </c>
      <c r="B1075" s="10" t="s">
        <v>207</v>
      </c>
      <c r="C1075" s="10" t="s">
        <v>262</v>
      </c>
      <c r="D1075" s="10" t="s">
        <v>208</v>
      </c>
      <c r="E1075" s="11" t="s">
        <v>13</v>
      </c>
      <c r="F1075" s="10">
        <v>1593</v>
      </c>
      <c r="G1075" s="12" t="str">
        <f t="shared" si="135"/>
        <v>Despensa</v>
      </c>
      <c r="H1075" s="32">
        <v>72000</v>
      </c>
    </row>
    <row r="1076" spans="1:8" x14ac:dyDescent="0.25">
      <c r="A1076" s="10">
        <v>1500521</v>
      </c>
      <c r="B1076" s="10" t="s">
        <v>207</v>
      </c>
      <c r="C1076" s="10" t="s">
        <v>262</v>
      </c>
      <c r="D1076" s="10" t="s">
        <v>208</v>
      </c>
      <c r="E1076" s="11" t="s">
        <v>13</v>
      </c>
      <c r="F1076" s="10">
        <v>3994</v>
      </c>
      <c r="G1076" s="12" t="str">
        <f t="shared" ref="G1076" si="137">VLOOKUP(F1076,dCOG,3,FALSE)</f>
        <v>Ferias y festivales</v>
      </c>
      <c r="H1076" s="27">
        <v>15000</v>
      </c>
    </row>
    <row r="1077" spans="1:8" x14ac:dyDescent="0.25">
      <c r="A1077" s="10">
        <v>1500521</v>
      </c>
      <c r="B1077" s="10" t="s">
        <v>207</v>
      </c>
      <c r="C1077" s="10" t="s">
        <v>209</v>
      </c>
      <c r="D1077" s="10" t="s">
        <v>71</v>
      </c>
      <c r="E1077" s="11" t="s">
        <v>13</v>
      </c>
      <c r="F1077" s="10">
        <v>3992</v>
      </c>
      <c r="G1077" s="12" t="str">
        <f t="shared" si="135"/>
        <v>Feria Municipal</v>
      </c>
      <c r="H1077" s="27">
        <v>500000</v>
      </c>
    </row>
    <row r="1078" spans="1:8" x14ac:dyDescent="0.25">
      <c r="A1078" s="10">
        <v>1100121</v>
      </c>
      <c r="B1078" s="10" t="s">
        <v>207</v>
      </c>
      <c r="C1078" s="10" t="s">
        <v>210</v>
      </c>
      <c r="D1078" s="10" t="s">
        <v>208</v>
      </c>
      <c r="E1078" s="11" t="s">
        <v>13</v>
      </c>
      <c r="F1078" s="10">
        <v>3994</v>
      </c>
      <c r="G1078" s="12" t="str">
        <f t="shared" si="135"/>
        <v>Ferias y festivales</v>
      </c>
      <c r="H1078" s="27">
        <v>300000</v>
      </c>
    </row>
    <row r="1079" spans="1:8" x14ac:dyDescent="0.25">
      <c r="A1079" s="10">
        <v>1100121</v>
      </c>
      <c r="B1079" s="10" t="s">
        <v>207</v>
      </c>
      <c r="C1079" s="10" t="s">
        <v>211</v>
      </c>
      <c r="D1079" s="10" t="s">
        <v>208</v>
      </c>
      <c r="E1079" s="11" t="s">
        <v>13</v>
      </c>
      <c r="F1079" s="10">
        <v>3994</v>
      </c>
      <c r="G1079" s="12" t="str">
        <f t="shared" si="135"/>
        <v>Ferias y festivales</v>
      </c>
      <c r="H1079" s="27">
        <v>200000</v>
      </c>
    </row>
    <row r="1080" spans="1:8" x14ac:dyDescent="0.25">
      <c r="A1080" s="10">
        <v>1100121</v>
      </c>
      <c r="B1080" s="10" t="s">
        <v>207</v>
      </c>
      <c r="C1080" s="10" t="s">
        <v>212</v>
      </c>
      <c r="D1080" s="10" t="s">
        <v>208</v>
      </c>
      <c r="E1080" s="11" t="s">
        <v>13</v>
      </c>
      <c r="F1080" s="10">
        <v>3994</v>
      </c>
      <c r="G1080" s="12" t="str">
        <f t="shared" si="135"/>
        <v>Ferias y festivales</v>
      </c>
      <c r="H1080" s="27">
        <v>20000</v>
      </c>
    </row>
    <row r="1081" spans="1:8" x14ac:dyDescent="0.25">
      <c r="A1081" s="10">
        <v>1100121</v>
      </c>
      <c r="B1081" s="10" t="s">
        <v>207</v>
      </c>
      <c r="C1081" s="10" t="s">
        <v>213</v>
      </c>
      <c r="D1081" s="10" t="s">
        <v>208</v>
      </c>
      <c r="E1081" s="11" t="s">
        <v>13</v>
      </c>
      <c r="F1081" s="10">
        <v>3994</v>
      </c>
      <c r="G1081" s="12" t="str">
        <f t="shared" si="135"/>
        <v>Ferias y festivales</v>
      </c>
      <c r="H1081" s="27">
        <v>20000</v>
      </c>
    </row>
    <row r="1082" spans="1:8" x14ac:dyDescent="0.25">
      <c r="E1082" s="29"/>
      <c r="G1082" s="30"/>
      <c r="H1082" s="31"/>
    </row>
    <row r="1083" spans="1:8" x14ac:dyDescent="0.25">
      <c r="A1083" s="5"/>
      <c r="B1083" s="5"/>
      <c r="C1083" s="5"/>
      <c r="D1083" s="5"/>
      <c r="E1083" s="5"/>
      <c r="F1083" s="8"/>
      <c r="G1083" s="9" t="s">
        <v>263</v>
      </c>
      <c r="H1083" s="22">
        <f>SUBTOTAL(9,H1084:H1095)</f>
        <v>1804721</v>
      </c>
    </row>
    <row r="1084" spans="1:8" x14ac:dyDescent="0.25">
      <c r="A1084" s="10">
        <v>1100121</v>
      </c>
      <c r="B1084" s="10" t="s">
        <v>264</v>
      </c>
      <c r="C1084" s="10" t="s">
        <v>214</v>
      </c>
      <c r="D1084" s="10" t="s">
        <v>215</v>
      </c>
      <c r="E1084" s="11" t="s">
        <v>13</v>
      </c>
      <c r="F1084" s="10">
        <v>2111</v>
      </c>
      <c r="G1084" s="12" t="str">
        <f t="shared" ref="G1084:G1095" si="138">VLOOKUP(F1084,dCOG,3,FALSE)</f>
        <v>Materiales y útiles de oficina</v>
      </c>
      <c r="H1084" s="27">
        <v>6000</v>
      </c>
    </row>
    <row r="1085" spans="1:8" x14ac:dyDescent="0.25">
      <c r="A1085" s="10">
        <v>1100121</v>
      </c>
      <c r="B1085" s="10" t="s">
        <v>264</v>
      </c>
      <c r="C1085" s="10" t="s">
        <v>214</v>
      </c>
      <c r="D1085" s="10" t="s">
        <v>215</v>
      </c>
      <c r="E1085" s="11" t="s">
        <v>13</v>
      </c>
      <c r="F1085" s="10">
        <v>2141</v>
      </c>
      <c r="G1085" s="12" t="str">
        <f t="shared" si="138"/>
        <v>Mat y útiles de tecnologías de la Info y Com</v>
      </c>
      <c r="H1085" s="27">
        <v>6000</v>
      </c>
    </row>
    <row r="1086" spans="1:8" x14ac:dyDescent="0.25">
      <c r="A1086" s="10">
        <v>1100121</v>
      </c>
      <c r="B1086" s="10" t="s">
        <v>264</v>
      </c>
      <c r="C1086" s="10" t="s">
        <v>214</v>
      </c>
      <c r="D1086" s="10" t="s">
        <v>215</v>
      </c>
      <c r="E1086" s="11" t="s">
        <v>13</v>
      </c>
      <c r="F1086" s="10">
        <v>2161</v>
      </c>
      <c r="G1086" s="12" t="str">
        <f t="shared" si="138"/>
        <v>Material de limpieza</v>
      </c>
      <c r="H1086" s="27">
        <v>3000</v>
      </c>
    </row>
    <row r="1087" spans="1:8" x14ac:dyDescent="0.25">
      <c r="A1087" s="10">
        <v>1100121</v>
      </c>
      <c r="B1087" s="10" t="s">
        <v>264</v>
      </c>
      <c r="C1087" s="10" t="s">
        <v>214</v>
      </c>
      <c r="D1087" s="10" t="s">
        <v>215</v>
      </c>
      <c r="E1087" s="11" t="s">
        <v>13</v>
      </c>
      <c r="F1087" s="10">
        <v>2911</v>
      </c>
      <c r="G1087" s="12" t="str">
        <f t="shared" si="138"/>
        <v>Herramientas menores</v>
      </c>
      <c r="H1087" s="27">
        <v>6000</v>
      </c>
    </row>
    <row r="1088" spans="1:8" x14ac:dyDescent="0.25">
      <c r="A1088" s="10">
        <v>1100121</v>
      </c>
      <c r="B1088" s="10" t="s">
        <v>264</v>
      </c>
      <c r="C1088" s="10" t="s">
        <v>214</v>
      </c>
      <c r="D1088" s="10" t="s">
        <v>215</v>
      </c>
      <c r="E1088" s="11" t="s">
        <v>13</v>
      </c>
      <c r="F1088" s="10">
        <v>2941</v>
      </c>
      <c r="G1088" s="12" t="str">
        <f t="shared" si="138"/>
        <v>Ref y Acces men Eq cómputo y tecn de la Info</v>
      </c>
      <c r="H1088" s="27">
        <v>3000</v>
      </c>
    </row>
    <row r="1089" spans="1:8" ht="25.5" x14ac:dyDescent="0.25">
      <c r="A1089" s="10">
        <v>1100121</v>
      </c>
      <c r="B1089" s="10" t="s">
        <v>264</v>
      </c>
      <c r="C1089" s="10" t="s">
        <v>214</v>
      </c>
      <c r="D1089" s="10" t="s">
        <v>215</v>
      </c>
      <c r="E1089" s="11" t="s">
        <v>13</v>
      </c>
      <c r="F1089" s="10">
        <v>2981</v>
      </c>
      <c r="G1089" s="12" t="str">
        <f t="shared" ref="G1089" si="139">VLOOKUP(F1089,dCOG,3,FALSE)</f>
        <v>Ref y Acces menores de maquinaria y otros Equip</v>
      </c>
      <c r="H1089" s="27">
        <v>3000</v>
      </c>
    </row>
    <row r="1090" spans="1:8" x14ac:dyDescent="0.25">
      <c r="A1090" s="10">
        <v>1100121</v>
      </c>
      <c r="B1090" s="10" t="s">
        <v>264</v>
      </c>
      <c r="C1090" s="10" t="s">
        <v>214</v>
      </c>
      <c r="D1090" s="10" t="s">
        <v>215</v>
      </c>
      <c r="E1090" s="11" t="s">
        <v>13</v>
      </c>
      <c r="F1090" s="10">
        <v>3331</v>
      </c>
      <c r="G1090" s="12" t="str">
        <f t="shared" si="138"/>
        <v>Servicios de consultoría administrativa</v>
      </c>
      <c r="H1090" s="27">
        <v>25000</v>
      </c>
    </row>
    <row r="1091" spans="1:8" x14ac:dyDescent="0.25">
      <c r="A1091" s="10">
        <v>1100121</v>
      </c>
      <c r="B1091" s="10" t="s">
        <v>264</v>
      </c>
      <c r="C1091" s="10" t="s">
        <v>214</v>
      </c>
      <c r="D1091" s="10" t="s">
        <v>215</v>
      </c>
      <c r="E1091" s="11" t="s">
        <v>18</v>
      </c>
      <c r="F1091" s="10">
        <v>5151</v>
      </c>
      <c r="G1091" s="12" t="str">
        <f t="shared" si="138"/>
        <v>Computadoras y equipo periférico</v>
      </c>
      <c r="H1091" s="27">
        <v>1500</v>
      </c>
    </row>
    <row r="1092" spans="1:8" x14ac:dyDescent="0.25">
      <c r="A1092" s="10">
        <v>1500521</v>
      </c>
      <c r="B1092" s="10" t="s">
        <v>264</v>
      </c>
      <c r="C1092" s="10" t="s">
        <v>214</v>
      </c>
      <c r="D1092" s="10" t="s">
        <v>215</v>
      </c>
      <c r="E1092" s="11" t="s">
        <v>13</v>
      </c>
      <c r="F1092" s="10">
        <v>1131</v>
      </c>
      <c r="G1092" s="12" t="str">
        <f t="shared" si="138"/>
        <v>Sueldos Base</v>
      </c>
      <c r="H1092" s="32">
        <v>1263480</v>
      </c>
    </row>
    <row r="1093" spans="1:8" x14ac:dyDescent="0.25">
      <c r="A1093" s="10">
        <v>1500521</v>
      </c>
      <c r="B1093" s="10" t="s">
        <v>264</v>
      </c>
      <c r="C1093" s="10" t="s">
        <v>214</v>
      </c>
      <c r="D1093" s="10" t="s">
        <v>215</v>
      </c>
      <c r="E1093" s="11" t="s">
        <v>13</v>
      </c>
      <c r="F1093" s="10">
        <v>1321</v>
      </c>
      <c r="G1093" s="12" t="str">
        <f t="shared" si="138"/>
        <v>Prima Vacacional</v>
      </c>
      <c r="H1093" s="32">
        <v>25259</v>
      </c>
    </row>
    <row r="1094" spans="1:8" x14ac:dyDescent="0.25">
      <c r="A1094" s="10">
        <v>1500521</v>
      </c>
      <c r="B1094" s="10" t="s">
        <v>264</v>
      </c>
      <c r="C1094" s="10" t="s">
        <v>214</v>
      </c>
      <c r="D1094" s="10" t="s">
        <v>215</v>
      </c>
      <c r="E1094" s="11" t="s">
        <v>13</v>
      </c>
      <c r="F1094" s="10">
        <v>1323</v>
      </c>
      <c r="G1094" s="12" t="str">
        <f t="shared" si="138"/>
        <v>Gratificación de fin de año</v>
      </c>
      <c r="H1094" s="32">
        <v>210482</v>
      </c>
    </row>
    <row r="1095" spans="1:8" x14ac:dyDescent="0.25">
      <c r="A1095" s="10">
        <v>1500521</v>
      </c>
      <c r="B1095" s="10" t="s">
        <v>264</v>
      </c>
      <c r="C1095" s="10" t="s">
        <v>214</v>
      </c>
      <c r="D1095" s="10" t="s">
        <v>215</v>
      </c>
      <c r="E1095" s="11" t="s">
        <v>13</v>
      </c>
      <c r="F1095" s="10">
        <v>1593</v>
      </c>
      <c r="G1095" s="12" t="str">
        <f t="shared" si="138"/>
        <v>Despensa</v>
      </c>
      <c r="H1095" s="32">
        <v>252000</v>
      </c>
    </row>
    <row r="1096" spans="1:8" x14ac:dyDescent="0.25">
      <c r="E1096" s="29"/>
      <c r="G1096" s="30"/>
      <c r="H1096" s="31"/>
    </row>
    <row r="1097" spans="1:8" ht="25.5" x14ac:dyDescent="0.25">
      <c r="A1097" s="5"/>
      <c r="B1097" s="5"/>
      <c r="C1097" s="5"/>
      <c r="D1097" s="5"/>
      <c r="E1097" s="5"/>
      <c r="F1097" s="8"/>
      <c r="G1097" s="9" t="s">
        <v>216</v>
      </c>
      <c r="H1097" s="22">
        <f>SUBTOTAL(9,H1098:H1118)</f>
        <v>798595</v>
      </c>
    </row>
    <row r="1098" spans="1:8" x14ac:dyDescent="0.25">
      <c r="A1098" s="10">
        <v>1100121</v>
      </c>
      <c r="B1098" s="10" t="s">
        <v>217</v>
      </c>
      <c r="C1098" s="10" t="s">
        <v>218</v>
      </c>
      <c r="D1098" s="10" t="s">
        <v>199</v>
      </c>
      <c r="E1098" s="11" t="s">
        <v>13</v>
      </c>
      <c r="F1098" s="10">
        <v>2111</v>
      </c>
      <c r="G1098" s="12" t="str">
        <f t="shared" ref="G1098:G1118" si="140">VLOOKUP(F1098,dCOG,3,FALSE)</f>
        <v>Materiales y útiles de oficina</v>
      </c>
      <c r="H1098" s="27">
        <v>4000</v>
      </c>
    </row>
    <row r="1099" spans="1:8" x14ac:dyDescent="0.25">
      <c r="A1099" s="10">
        <v>1100121</v>
      </c>
      <c r="B1099" s="10" t="s">
        <v>217</v>
      </c>
      <c r="C1099" s="10" t="s">
        <v>218</v>
      </c>
      <c r="D1099" s="10" t="s">
        <v>199</v>
      </c>
      <c r="E1099" s="11" t="s">
        <v>13</v>
      </c>
      <c r="F1099" s="10">
        <v>2141</v>
      </c>
      <c r="G1099" s="12" t="str">
        <f t="shared" si="140"/>
        <v>Mat y útiles de tecnologías de la Info y Com</v>
      </c>
      <c r="H1099" s="27">
        <v>3000</v>
      </c>
    </row>
    <row r="1100" spans="1:8" x14ac:dyDescent="0.25">
      <c r="A1100" s="10">
        <v>1100121</v>
      </c>
      <c r="B1100" s="10" t="s">
        <v>217</v>
      </c>
      <c r="C1100" s="10" t="s">
        <v>218</v>
      </c>
      <c r="D1100" s="10" t="s">
        <v>199</v>
      </c>
      <c r="E1100" s="11" t="s">
        <v>13</v>
      </c>
      <c r="F1100" s="10">
        <v>2151</v>
      </c>
      <c r="G1100" s="12" t="str">
        <f t="shared" si="140"/>
        <v>Material impreso e información digital</v>
      </c>
      <c r="H1100" s="27">
        <v>6000</v>
      </c>
    </row>
    <row r="1101" spans="1:8" x14ac:dyDescent="0.25">
      <c r="A1101" s="10">
        <v>1100121</v>
      </c>
      <c r="B1101" s="10" t="s">
        <v>217</v>
      </c>
      <c r="C1101" s="10" t="s">
        <v>218</v>
      </c>
      <c r="D1101" s="10" t="s">
        <v>199</v>
      </c>
      <c r="E1101" s="11" t="s">
        <v>13</v>
      </c>
      <c r="F1101" s="10">
        <v>2161</v>
      </c>
      <c r="G1101" s="12" t="str">
        <f t="shared" ref="G1101" si="141">VLOOKUP(F1101,dCOG,3,FALSE)</f>
        <v>Material de limpieza</v>
      </c>
      <c r="H1101" s="27">
        <v>3000</v>
      </c>
    </row>
    <row r="1102" spans="1:8" x14ac:dyDescent="0.25">
      <c r="A1102" s="10">
        <v>1100121</v>
      </c>
      <c r="B1102" s="10" t="s">
        <v>217</v>
      </c>
      <c r="C1102" s="10" t="s">
        <v>218</v>
      </c>
      <c r="D1102" s="10" t="s">
        <v>199</v>
      </c>
      <c r="E1102" s="11" t="s">
        <v>13</v>
      </c>
      <c r="F1102" s="10">
        <v>2212</v>
      </c>
      <c r="G1102" s="12" t="str">
        <f t="shared" si="140"/>
        <v>Prod Alim p pers en instalac de depend y ent</v>
      </c>
      <c r="H1102" s="27">
        <v>6000</v>
      </c>
    </row>
    <row r="1103" spans="1:8" x14ac:dyDescent="0.25">
      <c r="A1103" s="10">
        <v>1100121</v>
      </c>
      <c r="B1103" s="10" t="s">
        <v>217</v>
      </c>
      <c r="C1103" s="10" t="s">
        <v>218</v>
      </c>
      <c r="D1103" s="10" t="s">
        <v>199</v>
      </c>
      <c r="E1103" s="11" t="s">
        <v>13</v>
      </c>
      <c r="F1103" s="10">
        <v>2311</v>
      </c>
      <c r="G1103" s="12" t="str">
        <f t="shared" si="140"/>
        <v>Productos alimenticios agropecuarios y forestales</v>
      </c>
      <c r="H1103" s="27">
        <v>3000</v>
      </c>
    </row>
    <row r="1104" spans="1:8" x14ac:dyDescent="0.25">
      <c r="A1104" s="10">
        <v>1100121</v>
      </c>
      <c r="B1104" s="10" t="s">
        <v>217</v>
      </c>
      <c r="C1104" s="10" t="s">
        <v>218</v>
      </c>
      <c r="D1104" s="10" t="s">
        <v>199</v>
      </c>
      <c r="E1104" s="11" t="s">
        <v>13</v>
      </c>
      <c r="F1104" s="10">
        <v>2421</v>
      </c>
      <c r="G1104" s="12" t="str">
        <f t="shared" si="140"/>
        <v>Materiales de construcción de concreto</v>
      </c>
      <c r="H1104" s="27">
        <v>1500</v>
      </c>
    </row>
    <row r="1105" spans="1:9" x14ac:dyDescent="0.25">
      <c r="A1105" s="10">
        <v>1100121</v>
      </c>
      <c r="B1105" s="10" t="s">
        <v>217</v>
      </c>
      <c r="C1105" s="10" t="s">
        <v>218</v>
      </c>
      <c r="D1105" s="10" t="s">
        <v>199</v>
      </c>
      <c r="E1105" s="11" t="s">
        <v>13</v>
      </c>
      <c r="F1105" s="10">
        <v>2491</v>
      </c>
      <c r="G1105" s="12" t="str">
        <f t="shared" si="140"/>
        <v>Materiales diversos</v>
      </c>
      <c r="H1105" s="27">
        <v>18000</v>
      </c>
    </row>
    <row r="1106" spans="1:9" x14ac:dyDescent="0.25">
      <c r="A1106" s="10">
        <v>1100121</v>
      </c>
      <c r="B1106" s="10" t="s">
        <v>217</v>
      </c>
      <c r="C1106" s="10" t="s">
        <v>218</v>
      </c>
      <c r="D1106" s="10" t="s">
        <v>199</v>
      </c>
      <c r="E1106" s="11" t="s">
        <v>13</v>
      </c>
      <c r="F1106" s="10">
        <v>2711</v>
      </c>
      <c r="G1106" s="12" t="str">
        <f t="shared" si="140"/>
        <v>Vestuario y uniformes</v>
      </c>
      <c r="H1106" s="27">
        <v>9000</v>
      </c>
    </row>
    <row r="1107" spans="1:9" x14ac:dyDescent="0.25">
      <c r="A1107" s="10">
        <v>1100121</v>
      </c>
      <c r="B1107" s="10" t="s">
        <v>217</v>
      </c>
      <c r="C1107" s="10" t="s">
        <v>218</v>
      </c>
      <c r="D1107" s="10" t="s">
        <v>199</v>
      </c>
      <c r="E1107" s="11" t="s">
        <v>13</v>
      </c>
      <c r="F1107" s="10">
        <v>2731</v>
      </c>
      <c r="G1107" s="12" t="str">
        <f t="shared" si="140"/>
        <v>Artículos deportivos</v>
      </c>
      <c r="H1107" s="27">
        <v>7000</v>
      </c>
    </row>
    <row r="1108" spans="1:9" x14ac:dyDescent="0.25">
      <c r="A1108" s="10">
        <v>1100121</v>
      </c>
      <c r="B1108" s="10" t="s">
        <v>217</v>
      </c>
      <c r="C1108" s="10" t="s">
        <v>218</v>
      </c>
      <c r="D1108" s="10" t="s">
        <v>199</v>
      </c>
      <c r="E1108" s="11" t="s">
        <v>13</v>
      </c>
      <c r="F1108" s="10">
        <v>3612</v>
      </c>
      <c r="G1108" s="12" t="str">
        <f t="shared" si="140"/>
        <v>Impresión y elaborac public ofic y de informaci</v>
      </c>
      <c r="H1108" s="27">
        <v>8000</v>
      </c>
    </row>
    <row r="1109" spans="1:9" x14ac:dyDescent="0.25">
      <c r="A1109" s="10">
        <v>1100121</v>
      </c>
      <c r="B1109" s="10" t="s">
        <v>217</v>
      </c>
      <c r="C1109" s="10" t="s">
        <v>218</v>
      </c>
      <c r="D1109" s="10" t="s">
        <v>199</v>
      </c>
      <c r="E1109" s="11" t="s">
        <v>13</v>
      </c>
      <c r="F1109" s="10">
        <v>3721</v>
      </c>
      <c r="G1109" s="12" t="str">
        <f t="shared" si="140"/>
        <v>Pasajes terr nac p  Serv pub en comisiones</v>
      </c>
      <c r="H1109" s="27">
        <v>15000</v>
      </c>
    </row>
    <row r="1110" spans="1:9" x14ac:dyDescent="0.25">
      <c r="A1110" s="10">
        <v>1100121</v>
      </c>
      <c r="B1110" s="10" t="s">
        <v>217</v>
      </c>
      <c r="C1110" s="10" t="s">
        <v>218</v>
      </c>
      <c r="D1110" s="10" t="s">
        <v>199</v>
      </c>
      <c r="E1110" s="11" t="s">
        <v>13</v>
      </c>
      <c r="F1110" s="10">
        <v>3751</v>
      </c>
      <c r="G1110" s="12" t="str">
        <f t="shared" si="140"/>
        <v>Viáticos nac p Serv pub Desemp funciones ofic</v>
      </c>
      <c r="H1110" s="27">
        <v>12000</v>
      </c>
    </row>
    <row r="1111" spans="1:9" x14ac:dyDescent="0.25">
      <c r="A1111" s="10">
        <v>1100121</v>
      </c>
      <c r="B1111" s="10" t="s">
        <v>217</v>
      </c>
      <c r="C1111" s="10" t="s">
        <v>218</v>
      </c>
      <c r="D1111" s="10" t="s">
        <v>199</v>
      </c>
      <c r="E1111" s="11" t="s">
        <v>13</v>
      </c>
      <c r="F1111" s="10">
        <v>3831</v>
      </c>
      <c r="G1111" s="12" t="str">
        <f t="shared" si="140"/>
        <v>Congresos y convenciones</v>
      </c>
      <c r="H1111" s="27">
        <v>10000</v>
      </c>
    </row>
    <row r="1112" spans="1:9" x14ac:dyDescent="0.25">
      <c r="A1112" s="10">
        <v>1100121</v>
      </c>
      <c r="B1112" s="10" t="s">
        <v>217</v>
      </c>
      <c r="C1112" s="10" t="s">
        <v>218</v>
      </c>
      <c r="D1112" s="10" t="s">
        <v>199</v>
      </c>
      <c r="E1112" s="11" t="s">
        <v>13</v>
      </c>
      <c r="F1112" s="10">
        <v>3832</v>
      </c>
      <c r="G1112" s="12" t="str">
        <f t="shared" si="140"/>
        <v>Eventos</v>
      </c>
      <c r="H1112" s="27">
        <v>60000</v>
      </c>
    </row>
    <row r="1113" spans="1:9" x14ac:dyDescent="0.25">
      <c r="A1113" s="10">
        <v>1100121</v>
      </c>
      <c r="B1113" s="10" t="s">
        <v>217</v>
      </c>
      <c r="C1113" s="10" t="s">
        <v>218</v>
      </c>
      <c r="D1113" s="10" t="s">
        <v>199</v>
      </c>
      <c r="E1113" s="11" t="s">
        <v>13</v>
      </c>
      <c r="F1113" s="10">
        <v>4415</v>
      </c>
      <c r="G1113" s="12" t="str">
        <f t="shared" ref="G1113" si="142">VLOOKUP(F1113,dCOG,3,FALSE)</f>
        <v>Ayudas y apoyos</v>
      </c>
      <c r="H1113" s="27">
        <v>30000</v>
      </c>
    </row>
    <row r="1114" spans="1:9" x14ac:dyDescent="0.25">
      <c r="A1114" s="10">
        <v>1100121</v>
      </c>
      <c r="B1114" s="10" t="s">
        <v>217</v>
      </c>
      <c r="C1114" s="10" t="s">
        <v>218</v>
      </c>
      <c r="D1114" s="10" t="s">
        <v>199</v>
      </c>
      <c r="E1114" s="11" t="s">
        <v>18</v>
      </c>
      <c r="F1114" s="10">
        <v>5151</v>
      </c>
      <c r="G1114" s="12" t="str">
        <f t="shared" si="140"/>
        <v>Computadoras y equipo periférico</v>
      </c>
      <c r="H1114" s="27">
        <v>30000</v>
      </c>
    </row>
    <row r="1115" spans="1:9" x14ac:dyDescent="0.25">
      <c r="A1115" s="10">
        <v>1500521</v>
      </c>
      <c r="B1115" s="10" t="s">
        <v>217</v>
      </c>
      <c r="C1115" s="10" t="s">
        <v>218</v>
      </c>
      <c r="D1115" s="10" t="s">
        <v>199</v>
      </c>
      <c r="E1115" s="11" t="s">
        <v>13</v>
      </c>
      <c r="F1115" s="10">
        <v>1131</v>
      </c>
      <c r="G1115" s="12" t="str">
        <f t="shared" si="140"/>
        <v>Sueldos Base</v>
      </c>
      <c r="H1115" s="32">
        <v>423948</v>
      </c>
      <c r="I1115" s="26"/>
    </row>
    <row r="1116" spans="1:9" x14ac:dyDescent="0.25">
      <c r="A1116" s="10">
        <v>1500521</v>
      </c>
      <c r="B1116" s="10" t="s">
        <v>217</v>
      </c>
      <c r="C1116" s="10" t="s">
        <v>218</v>
      </c>
      <c r="D1116" s="10" t="s">
        <v>199</v>
      </c>
      <c r="E1116" s="11" t="s">
        <v>13</v>
      </c>
      <c r="F1116" s="10">
        <v>1321</v>
      </c>
      <c r="G1116" s="12" t="str">
        <f t="shared" si="140"/>
        <v>Prima Vacacional</v>
      </c>
      <c r="H1116" s="32">
        <v>8265</v>
      </c>
      <c r="I1116" s="26"/>
    </row>
    <row r="1117" spans="1:9" x14ac:dyDescent="0.25">
      <c r="A1117" s="10">
        <v>1500521</v>
      </c>
      <c r="B1117" s="10" t="s">
        <v>217</v>
      </c>
      <c r="C1117" s="10" t="s">
        <v>218</v>
      </c>
      <c r="D1117" s="10" t="s">
        <v>199</v>
      </c>
      <c r="E1117" s="11" t="s">
        <v>13</v>
      </c>
      <c r="F1117" s="10">
        <v>1323</v>
      </c>
      <c r="G1117" s="12" t="str">
        <f t="shared" si="140"/>
        <v>Gratificación de fin de año</v>
      </c>
      <c r="H1117" s="32">
        <v>68882</v>
      </c>
      <c r="I1117" s="26"/>
    </row>
    <row r="1118" spans="1:9" x14ac:dyDescent="0.25">
      <c r="A1118" s="10">
        <v>1500521</v>
      </c>
      <c r="B1118" s="10" t="s">
        <v>217</v>
      </c>
      <c r="C1118" s="10" t="s">
        <v>218</v>
      </c>
      <c r="D1118" s="10" t="s">
        <v>199</v>
      </c>
      <c r="E1118" s="11" t="s">
        <v>13</v>
      </c>
      <c r="F1118" s="10">
        <v>1593</v>
      </c>
      <c r="G1118" s="12" t="str">
        <f t="shared" si="140"/>
        <v>Despensa</v>
      </c>
      <c r="H1118" s="32">
        <v>72000</v>
      </c>
      <c r="I1118" s="26"/>
    </row>
    <row r="1119" spans="1:9" x14ac:dyDescent="0.25">
      <c r="E1119" s="29"/>
      <c r="G1119" s="30"/>
      <c r="H1119" s="31"/>
    </row>
    <row r="1120" spans="1:9" x14ac:dyDescent="0.25">
      <c r="A1120" s="5"/>
      <c r="B1120" s="5"/>
      <c r="C1120" s="5"/>
      <c r="D1120" s="5"/>
      <c r="E1120" s="5"/>
      <c r="F1120" s="8"/>
      <c r="G1120" s="9" t="s">
        <v>219</v>
      </c>
      <c r="H1120" s="22">
        <f t="shared" ref="H1120" si="143">SUBTOTAL(9,H1121:H1138)</f>
        <v>936092</v>
      </c>
    </row>
    <row r="1121" spans="1:8" x14ac:dyDescent="0.25">
      <c r="A1121" s="10">
        <v>1100121</v>
      </c>
      <c r="B1121" s="10" t="s">
        <v>220</v>
      </c>
      <c r="C1121" s="10" t="s">
        <v>221</v>
      </c>
      <c r="D1121" s="10" t="s">
        <v>222</v>
      </c>
      <c r="E1121" s="11" t="s">
        <v>13</v>
      </c>
      <c r="F1121" s="10">
        <v>2111</v>
      </c>
      <c r="G1121" s="12" t="str">
        <f t="shared" ref="G1121:G1138" si="144">VLOOKUP(F1121,dCOG,3,FALSE)</f>
        <v>Materiales y útiles de oficina</v>
      </c>
      <c r="H1121" s="27">
        <v>9000</v>
      </c>
    </row>
    <row r="1122" spans="1:8" x14ac:dyDescent="0.25">
      <c r="A1122" s="10">
        <v>1100121</v>
      </c>
      <c r="B1122" s="10" t="s">
        <v>220</v>
      </c>
      <c r="C1122" s="10" t="s">
        <v>221</v>
      </c>
      <c r="D1122" s="10" t="s">
        <v>222</v>
      </c>
      <c r="E1122" s="11" t="s">
        <v>13</v>
      </c>
      <c r="F1122" s="10">
        <v>2121</v>
      </c>
      <c r="G1122" s="12" t="str">
        <f t="shared" si="144"/>
        <v>Materiales y útiles de impresión y reproducción</v>
      </c>
      <c r="H1122" s="27">
        <v>6000</v>
      </c>
    </row>
    <row r="1123" spans="1:8" x14ac:dyDescent="0.25">
      <c r="A1123" s="10">
        <v>1100121</v>
      </c>
      <c r="B1123" s="10" t="s">
        <v>220</v>
      </c>
      <c r="C1123" s="10" t="s">
        <v>221</v>
      </c>
      <c r="D1123" s="10" t="s">
        <v>222</v>
      </c>
      <c r="E1123" s="11" t="s">
        <v>13</v>
      </c>
      <c r="F1123" s="10">
        <v>2141</v>
      </c>
      <c r="G1123" s="12" t="str">
        <f t="shared" si="144"/>
        <v>Mat y útiles de tecnologías de la Info y Com</v>
      </c>
      <c r="H1123" s="27">
        <v>30000</v>
      </c>
    </row>
    <row r="1124" spans="1:8" x14ac:dyDescent="0.25">
      <c r="A1124" s="10">
        <v>1100121</v>
      </c>
      <c r="B1124" s="10" t="s">
        <v>220</v>
      </c>
      <c r="C1124" s="10" t="s">
        <v>221</v>
      </c>
      <c r="D1124" s="10" t="s">
        <v>222</v>
      </c>
      <c r="E1124" s="11" t="s">
        <v>13</v>
      </c>
      <c r="F1124" s="10">
        <v>3331</v>
      </c>
      <c r="G1124" s="12" t="str">
        <f t="shared" si="144"/>
        <v>Servicios de consultoría administrativa</v>
      </c>
      <c r="H1124" s="27">
        <v>20000</v>
      </c>
    </row>
    <row r="1125" spans="1:8" x14ac:dyDescent="0.25">
      <c r="A1125" s="10">
        <v>1100121</v>
      </c>
      <c r="B1125" s="10" t="s">
        <v>220</v>
      </c>
      <c r="C1125" s="10" t="s">
        <v>221</v>
      </c>
      <c r="D1125" s="10" t="s">
        <v>222</v>
      </c>
      <c r="E1125" s="11" t="s">
        <v>13</v>
      </c>
      <c r="F1125" s="10">
        <v>3361</v>
      </c>
      <c r="G1125" s="12" t="str">
        <f t="shared" si="144"/>
        <v>Impresiones doc ofic p prestación de Serv pub</v>
      </c>
      <c r="H1125" s="27">
        <v>3000</v>
      </c>
    </row>
    <row r="1126" spans="1:8" x14ac:dyDescent="0.25">
      <c r="A1126" s="10">
        <v>1100121</v>
      </c>
      <c r="B1126" s="10" t="s">
        <v>220</v>
      </c>
      <c r="C1126" s="10" t="s">
        <v>221</v>
      </c>
      <c r="D1126" s="10" t="s">
        <v>222</v>
      </c>
      <c r="E1126" s="11" t="s">
        <v>13</v>
      </c>
      <c r="F1126" s="10">
        <v>3614</v>
      </c>
      <c r="G1126" s="12" t="str">
        <f t="shared" si="144"/>
        <v>Ins y pubpropias operdependy entque no formen</v>
      </c>
      <c r="H1126" s="27">
        <v>3000</v>
      </c>
    </row>
    <row r="1127" spans="1:8" x14ac:dyDescent="0.25">
      <c r="A1127" s="10">
        <v>1100121</v>
      </c>
      <c r="B1127" s="10" t="s">
        <v>220</v>
      </c>
      <c r="C1127" s="10" t="s">
        <v>221</v>
      </c>
      <c r="D1127" s="10" t="s">
        <v>222</v>
      </c>
      <c r="E1127" s="11" t="s">
        <v>13</v>
      </c>
      <c r="F1127" s="10">
        <v>3751</v>
      </c>
      <c r="G1127" s="12" t="str">
        <f t="shared" si="144"/>
        <v>Viáticos nac p Serv pub Desemp funciones ofic</v>
      </c>
      <c r="H1127" s="27">
        <v>9000</v>
      </c>
    </row>
    <row r="1128" spans="1:8" x14ac:dyDescent="0.25">
      <c r="A1128" s="10">
        <v>1100121</v>
      </c>
      <c r="B1128" s="10" t="s">
        <v>220</v>
      </c>
      <c r="C1128" s="10" t="s">
        <v>221</v>
      </c>
      <c r="D1128" s="10" t="s">
        <v>222</v>
      </c>
      <c r="E1128" s="11" t="s">
        <v>13</v>
      </c>
      <c r="F1128" s="10">
        <v>3791</v>
      </c>
      <c r="G1128" s="12" t="str">
        <f t="shared" si="144"/>
        <v>Otros servicios de traslado y hospedaje</v>
      </c>
      <c r="H1128" s="27">
        <v>3000</v>
      </c>
    </row>
    <row r="1129" spans="1:8" x14ac:dyDescent="0.25">
      <c r="A1129" s="10">
        <v>1100121</v>
      </c>
      <c r="B1129" s="10" t="s">
        <v>220</v>
      </c>
      <c r="C1129" s="10" t="s">
        <v>221</v>
      </c>
      <c r="D1129" s="10" t="s">
        <v>222</v>
      </c>
      <c r="E1129" s="11" t="s">
        <v>13</v>
      </c>
      <c r="F1129" s="10">
        <v>3831</v>
      </c>
      <c r="G1129" s="12" t="str">
        <f t="shared" si="144"/>
        <v>Congresos y convenciones</v>
      </c>
      <c r="H1129" s="27">
        <v>6000</v>
      </c>
    </row>
    <row r="1130" spans="1:8" x14ac:dyDescent="0.25">
      <c r="A1130" s="10">
        <v>1100121</v>
      </c>
      <c r="B1130" s="10" t="s">
        <v>220</v>
      </c>
      <c r="C1130" s="10" t="s">
        <v>221</v>
      </c>
      <c r="D1130" s="10" t="s">
        <v>222</v>
      </c>
      <c r="E1130" s="11" t="s">
        <v>13</v>
      </c>
      <c r="F1130" s="10">
        <v>4934</v>
      </c>
      <c r="G1130" s="12" t="str">
        <f t="shared" si="144"/>
        <v>Transferencias para el sector privado externo</v>
      </c>
      <c r="H1130" s="27">
        <v>20000</v>
      </c>
    </row>
    <row r="1131" spans="1:8" x14ac:dyDescent="0.25">
      <c r="A1131" s="10">
        <v>1100121</v>
      </c>
      <c r="B1131" s="10" t="s">
        <v>220</v>
      </c>
      <c r="C1131" s="10" t="s">
        <v>221</v>
      </c>
      <c r="D1131" s="10" t="s">
        <v>222</v>
      </c>
      <c r="E1131" s="11" t="s">
        <v>18</v>
      </c>
      <c r="F1131" s="10">
        <v>5111</v>
      </c>
      <c r="G1131" s="12" t="str">
        <f t="shared" si="144"/>
        <v>Muebles de oficina y estantería</v>
      </c>
      <c r="H1131" s="27">
        <v>1500</v>
      </c>
    </row>
    <row r="1132" spans="1:8" x14ac:dyDescent="0.25">
      <c r="A1132" s="10">
        <v>1100121</v>
      </c>
      <c r="B1132" s="10" t="s">
        <v>220</v>
      </c>
      <c r="C1132" s="10" t="s">
        <v>221</v>
      </c>
      <c r="D1132" s="10" t="s">
        <v>222</v>
      </c>
      <c r="E1132" s="11" t="s">
        <v>18</v>
      </c>
      <c r="F1132" s="10">
        <v>5151</v>
      </c>
      <c r="G1132" s="12" t="str">
        <f t="shared" si="144"/>
        <v>Computadoras y equipo periférico</v>
      </c>
      <c r="H1132" s="27">
        <v>1500</v>
      </c>
    </row>
    <row r="1133" spans="1:8" x14ac:dyDescent="0.25">
      <c r="A1133" s="10">
        <v>1100121</v>
      </c>
      <c r="B1133" s="10" t="s">
        <v>220</v>
      </c>
      <c r="C1133" s="10" t="s">
        <v>221</v>
      </c>
      <c r="D1133" s="10" t="s">
        <v>222</v>
      </c>
      <c r="E1133" s="11" t="s">
        <v>18</v>
      </c>
      <c r="F1133" s="10">
        <v>5211</v>
      </c>
      <c r="G1133" s="12" t="str">
        <f t="shared" si="144"/>
        <v>Equipo de audio y de video</v>
      </c>
      <c r="H1133" s="27">
        <v>3000</v>
      </c>
    </row>
    <row r="1134" spans="1:8" x14ac:dyDescent="0.25">
      <c r="A1134" s="10">
        <v>1100121</v>
      </c>
      <c r="B1134" s="10" t="s">
        <v>220</v>
      </c>
      <c r="C1134" s="10" t="s">
        <v>221</v>
      </c>
      <c r="D1134" s="10" t="s">
        <v>222</v>
      </c>
      <c r="E1134" s="11" t="s">
        <v>18</v>
      </c>
      <c r="F1134" s="10">
        <v>5231</v>
      </c>
      <c r="G1134" s="12" t="str">
        <f t="shared" ref="G1134" si="145">VLOOKUP(F1134,dCOG,3,FALSE)</f>
        <v>Camaras fotograficas y de video</v>
      </c>
      <c r="H1134" s="27">
        <v>20000</v>
      </c>
    </row>
    <row r="1135" spans="1:8" x14ac:dyDescent="0.25">
      <c r="A1135" s="10">
        <v>1500521</v>
      </c>
      <c r="B1135" s="10" t="s">
        <v>220</v>
      </c>
      <c r="C1135" s="10" t="s">
        <v>221</v>
      </c>
      <c r="D1135" s="10" t="s">
        <v>222</v>
      </c>
      <c r="E1135" s="11" t="s">
        <v>13</v>
      </c>
      <c r="F1135" s="10">
        <v>1131</v>
      </c>
      <c r="G1135" s="12" t="str">
        <f t="shared" si="144"/>
        <v>Sueldos Base</v>
      </c>
      <c r="H1135" s="32">
        <v>639252</v>
      </c>
    </row>
    <row r="1136" spans="1:8" x14ac:dyDescent="0.25">
      <c r="A1136" s="10">
        <v>1500521</v>
      </c>
      <c r="B1136" s="10" t="s">
        <v>220</v>
      </c>
      <c r="C1136" s="10" t="s">
        <v>221</v>
      </c>
      <c r="D1136" s="10" t="s">
        <v>222</v>
      </c>
      <c r="E1136" s="11" t="s">
        <v>13</v>
      </c>
      <c r="F1136" s="10">
        <v>1321</v>
      </c>
      <c r="G1136" s="12" t="str">
        <f t="shared" si="144"/>
        <v>Prima Vacacional</v>
      </c>
      <c r="H1136" s="32">
        <v>11554</v>
      </c>
    </row>
    <row r="1137" spans="1:8" x14ac:dyDescent="0.25">
      <c r="A1137" s="10">
        <v>1500521</v>
      </c>
      <c r="B1137" s="10" t="s">
        <v>220</v>
      </c>
      <c r="C1137" s="10" t="s">
        <v>221</v>
      </c>
      <c r="D1137" s="10" t="s">
        <v>222</v>
      </c>
      <c r="E1137" s="11" t="s">
        <v>13</v>
      </c>
      <c r="F1137" s="10">
        <v>1323</v>
      </c>
      <c r="G1137" s="12" t="str">
        <f t="shared" si="144"/>
        <v>Gratificación de fin de año</v>
      </c>
      <c r="H1137" s="32">
        <v>96286</v>
      </c>
    </row>
    <row r="1138" spans="1:8" x14ac:dyDescent="0.25">
      <c r="A1138" s="10">
        <v>1500521</v>
      </c>
      <c r="B1138" s="10" t="s">
        <v>220</v>
      </c>
      <c r="C1138" s="10" t="s">
        <v>221</v>
      </c>
      <c r="D1138" s="10" t="s">
        <v>222</v>
      </c>
      <c r="E1138" s="11" t="s">
        <v>13</v>
      </c>
      <c r="F1138" s="10">
        <v>1593</v>
      </c>
      <c r="G1138" s="12" t="str">
        <f t="shared" si="144"/>
        <v>Despensa</v>
      </c>
      <c r="H1138" s="32">
        <v>54000</v>
      </c>
    </row>
    <row r="1139" spans="1:8" x14ac:dyDescent="0.25">
      <c r="E1139" s="29"/>
      <c r="G1139" s="30"/>
      <c r="H1139" s="31"/>
    </row>
    <row r="1140" spans="1:8" x14ac:dyDescent="0.25">
      <c r="A1140" s="5"/>
      <c r="B1140" s="5"/>
      <c r="C1140" s="5"/>
      <c r="D1140" s="5"/>
      <c r="E1140" s="5"/>
      <c r="F1140" s="8"/>
      <c r="G1140" s="9" t="s">
        <v>223</v>
      </c>
      <c r="H1140" s="22">
        <f>SUBTOTAL(9,H1141:H1198)</f>
        <v>50128860.159999996</v>
      </c>
    </row>
    <row r="1141" spans="1:8" x14ac:dyDescent="0.25">
      <c r="A1141" s="10">
        <v>1500521</v>
      </c>
      <c r="B1141" s="10" t="s">
        <v>224</v>
      </c>
      <c r="C1141" s="10" t="s">
        <v>225</v>
      </c>
      <c r="D1141" s="10" t="s">
        <v>226</v>
      </c>
      <c r="E1141" s="11" t="s">
        <v>13</v>
      </c>
      <c r="F1141" s="10">
        <v>2111</v>
      </c>
      <c r="G1141" s="12" t="str">
        <f t="shared" ref="G1141:G1170" si="146">VLOOKUP(F1141,dCOG,3,FALSE)</f>
        <v>Materiales y útiles de oficina</v>
      </c>
      <c r="H1141" s="27">
        <v>70000</v>
      </c>
    </row>
    <row r="1142" spans="1:8" x14ac:dyDescent="0.25">
      <c r="A1142" s="10">
        <v>1500521</v>
      </c>
      <c r="B1142" s="10" t="s">
        <v>224</v>
      </c>
      <c r="C1142" s="10" t="s">
        <v>225</v>
      </c>
      <c r="D1142" s="10" t="s">
        <v>226</v>
      </c>
      <c r="E1142" s="11" t="s">
        <v>13</v>
      </c>
      <c r="F1142" s="10">
        <v>2141</v>
      </c>
      <c r="G1142" s="12" t="str">
        <f t="shared" si="146"/>
        <v>Mat y útiles de tecnologías de la Info y Com</v>
      </c>
      <c r="H1142" s="27">
        <v>70000</v>
      </c>
    </row>
    <row r="1143" spans="1:8" x14ac:dyDescent="0.25">
      <c r="A1143" s="10">
        <v>1500521</v>
      </c>
      <c r="B1143" s="10" t="s">
        <v>224</v>
      </c>
      <c r="C1143" s="10" t="s">
        <v>225</v>
      </c>
      <c r="D1143" s="10" t="s">
        <v>226</v>
      </c>
      <c r="E1143" s="11" t="s">
        <v>13</v>
      </c>
      <c r="F1143" s="10">
        <v>2151</v>
      </c>
      <c r="G1143" s="12" t="str">
        <f t="shared" si="146"/>
        <v>Material impreso e información digital</v>
      </c>
      <c r="H1143" s="27">
        <v>36000</v>
      </c>
    </row>
    <row r="1144" spans="1:8" x14ac:dyDescent="0.25">
      <c r="A1144" s="10">
        <v>1500521</v>
      </c>
      <c r="B1144" s="10" t="s">
        <v>224</v>
      </c>
      <c r="C1144" s="10" t="s">
        <v>225</v>
      </c>
      <c r="D1144" s="10" t="s">
        <v>226</v>
      </c>
      <c r="E1144" s="11" t="s">
        <v>13</v>
      </c>
      <c r="F1144" s="10">
        <v>2161</v>
      </c>
      <c r="G1144" s="12" t="str">
        <f t="shared" si="146"/>
        <v>Material de limpieza</v>
      </c>
      <c r="H1144" s="27">
        <v>36000</v>
      </c>
    </row>
    <row r="1145" spans="1:8" x14ac:dyDescent="0.25">
      <c r="A1145" s="10">
        <v>1500521</v>
      </c>
      <c r="B1145" s="10" t="s">
        <v>224</v>
      </c>
      <c r="C1145" s="10" t="s">
        <v>225</v>
      </c>
      <c r="D1145" s="10" t="s">
        <v>226</v>
      </c>
      <c r="E1145" s="11" t="s">
        <v>13</v>
      </c>
      <c r="F1145" s="10">
        <v>2212</v>
      </c>
      <c r="G1145" s="12" t="str">
        <f t="shared" si="146"/>
        <v>Prod Alim p pers en instalac de depend y ent</v>
      </c>
      <c r="H1145" s="27">
        <v>30000</v>
      </c>
    </row>
    <row r="1146" spans="1:8" x14ac:dyDescent="0.25">
      <c r="A1146" s="10">
        <v>1500521</v>
      </c>
      <c r="B1146" s="10" t="s">
        <v>224</v>
      </c>
      <c r="C1146" s="10" t="s">
        <v>225</v>
      </c>
      <c r="D1146" s="10" t="s">
        <v>226</v>
      </c>
      <c r="E1146" s="11" t="s">
        <v>13</v>
      </c>
      <c r="F1146" s="10">
        <v>2214</v>
      </c>
      <c r="G1146" s="12" t="str">
        <f t="shared" si="146"/>
        <v>Productos alimenticios para personas</v>
      </c>
      <c r="H1146" s="27">
        <v>24000</v>
      </c>
    </row>
    <row r="1147" spans="1:8" x14ac:dyDescent="0.25">
      <c r="A1147" s="10">
        <v>1500521</v>
      </c>
      <c r="B1147" s="10" t="s">
        <v>224</v>
      </c>
      <c r="C1147" s="10" t="s">
        <v>225</v>
      </c>
      <c r="D1147" s="10" t="s">
        <v>226</v>
      </c>
      <c r="E1147" s="11" t="s">
        <v>13</v>
      </c>
      <c r="F1147" s="10">
        <v>2221</v>
      </c>
      <c r="G1147" s="12" t="str">
        <f t="shared" si="146"/>
        <v>Productos alimenticios para animales</v>
      </c>
      <c r="H1147" s="27">
        <v>6000</v>
      </c>
    </row>
    <row r="1148" spans="1:8" x14ac:dyDescent="0.25">
      <c r="A1148" s="10">
        <v>1500521</v>
      </c>
      <c r="B1148" s="10" t="s">
        <v>224</v>
      </c>
      <c r="C1148" s="10" t="s">
        <v>225</v>
      </c>
      <c r="D1148" s="10" t="s">
        <v>226</v>
      </c>
      <c r="E1148" s="11" t="s">
        <v>13</v>
      </c>
      <c r="F1148" s="10">
        <v>2411</v>
      </c>
      <c r="G1148" s="12" t="str">
        <f t="shared" si="146"/>
        <v>Materiales de construcción minerales no metálicos</v>
      </c>
      <c r="H1148" s="27">
        <v>3000</v>
      </c>
    </row>
    <row r="1149" spans="1:8" x14ac:dyDescent="0.25">
      <c r="A1149" s="10">
        <v>1500521</v>
      </c>
      <c r="B1149" s="10" t="s">
        <v>224</v>
      </c>
      <c r="C1149" s="10" t="s">
        <v>225</v>
      </c>
      <c r="D1149" s="10" t="s">
        <v>226</v>
      </c>
      <c r="E1149" s="11" t="s">
        <v>13</v>
      </c>
      <c r="F1149" s="10">
        <v>2421</v>
      </c>
      <c r="G1149" s="12" t="str">
        <f t="shared" si="146"/>
        <v>Materiales de construcción de concreto</v>
      </c>
      <c r="H1149" s="27">
        <v>3000</v>
      </c>
    </row>
    <row r="1150" spans="1:8" x14ac:dyDescent="0.25">
      <c r="A1150" s="10">
        <v>1500521</v>
      </c>
      <c r="B1150" s="10" t="s">
        <v>224</v>
      </c>
      <c r="C1150" s="10" t="s">
        <v>225</v>
      </c>
      <c r="D1150" s="10" t="s">
        <v>226</v>
      </c>
      <c r="E1150" s="11" t="s">
        <v>13</v>
      </c>
      <c r="F1150" s="10">
        <v>2431</v>
      </c>
      <c r="G1150" s="12" t="str">
        <f t="shared" si="146"/>
        <v>Materiales de construcción de cal y yeso</v>
      </c>
      <c r="H1150" s="27">
        <v>3000</v>
      </c>
    </row>
    <row r="1151" spans="1:8" x14ac:dyDescent="0.25">
      <c r="A1151" s="10">
        <v>1500521</v>
      </c>
      <c r="B1151" s="10" t="s">
        <v>224</v>
      </c>
      <c r="C1151" s="10" t="s">
        <v>225</v>
      </c>
      <c r="D1151" s="10" t="s">
        <v>226</v>
      </c>
      <c r="E1151" s="11" t="s">
        <v>13</v>
      </c>
      <c r="F1151" s="10">
        <v>2441</v>
      </c>
      <c r="G1151" s="12" t="str">
        <f t="shared" ref="G1151" si="147">VLOOKUP(F1151,dCOG,3,FALSE)</f>
        <v>Materiales de construcción de madera</v>
      </c>
      <c r="H1151" s="27">
        <v>6000</v>
      </c>
    </row>
    <row r="1152" spans="1:8" x14ac:dyDescent="0.25">
      <c r="A1152" s="10">
        <v>1500521</v>
      </c>
      <c r="B1152" s="10" t="s">
        <v>224</v>
      </c>
      <c r="C1152" s="10" t="s">
        <v>225</v>
      </c>
      <c r="D1152" s="10" t="s">
        <v>226</v>
      </c>
      <c r="E1152" s="11" t="s">
        <v>13</v>
      </c>
      <c r="F1152" s="10">
        <v>2451</v>
      </c>
      <c r="G1152" s="12" t="str">
        <f t="shared" ref="G1152" si="148">VLOOKUP(F1152,dCOG,3,FALSE)</f>
        <v>Materiales de construcción de vidrio</v>
      </c>
      <c r="H1152" s="27">
        <v>6000</v>
      </c>
    </row>
    <row r="1153" spans="1:8" x14ac:dyDescent="0.25">
      <c r="A1153" s="10">
        <v>1500521</v>
      </c>
      <c r="B1153" s="10" t="s">
        <v>224</v>
      </c>
      <c r="C1153" s="10" t="s">
        <v>225</v>
      </c>
      <c r="D1153" s="10" t="s">
        <v>226</v>
      </c>
      <c r="E1153" s="11" t="s">
        <v>13</v>
      </c>
      <c r="F1153" s="10">
        <v>2461</v>
      </c>
      <c r="G1153" s="12" t="str">
        <f t="shared" si="146"/>
        <v>Material eléctrico y electrónico</v>
      </c>
      <c r="H1153" s="27">
        <v>6000</v>
      </c>
    </row>
    <row r="1154" spans="1:8" x14ac:dyDescent="0.25">
      <c r="A1154" s="10">
        <v>1500521</v>
      </c>
      <c r="B1154" s="10" t="s">
        <v>224</v>
      </c>
      <c r="C1154" s="10" t="s">
        <v>225</v>
      </c>
      <c r="D1154" s="10" t="s">
        <v>226</v>
      </c>
      <c r="E1154" s="11" t="s">
        <v>13</v>
      </c>
      <c r="F1154" s="10">
        <v>2471</v>
      </c>
      <c r="G1154" s="12" t="str">
        <f t="shared" si="146"/>
        <v>Estructuras y manufacturas</v>
      </c>
      <c r="H1154" s="27">
        <v>15000</v>
      </c>
    </row>
    <row r="1155" spans="1:8" x14ac:dyDescent="0.25">
      <c r="A1155" s="10">
        <v>1500521</v>
      </c>
      <c r="B1155" s="10" t="s">
        <v>224</v>
      </c>
      <c r="C1155" s="10" t="s">
        <v>225</v>
      </c>
      <c r="D1155" s="10" t="s">
        <v>226</v>
      </c>
      <c r="E1155" s="11" t="s">
        <v>13</v>
      </c>
      <c r="F1155" s="10">
        <v>2491</v>
      </c>
      <c r="G1155" s="12" t="str">
        <f t="shared" si="146"/>
        <v>Materiales diversos</v>
      </c>
      <c r="H1155" s="27">
        <v>18000</v>
      </c>
    </row>
    <row r="1156" spans="1:8" x14ac:dyDescent="0.25">
      <c r="A1156" s="10">
        <v>1500521</v>
      </c>
      <c r="B1156" s="10" t="s">
        <v>224</v>
      </c>
      <c r="C1156" s="10" t="s">
        <v>225</v>
      </c>
      <c r="D1156" s="10" t="s">
        <v>226</v>
      </c>
      <c r="E1156" s="11" t="s">
        <v>13</v>
      </c>
      <c r="F1156" s="10">
        <v>2561</v>
      </c>
      <c r="G1156" s="12" t="str">
        <f t="shared" si="146"/>
        <v>Fibras sintéticas hules plásticos y derivados</v>
      </c>
      <c r="H1156" s="27">
        <v>6000</v>
      </c>
    </row>
    <row r="1157" spans="1:8" x14ac:dyDescent="0.25">
      <c r="A1157" s="10">
        <v>1500521</v>
      </c>
      <c r="B1157" s="10" t="s">
        <v>224</v>
      </c>
      <c r="C1157" s="10" t="s">
        <v>225</v>
      </c>
      <c r="D1157" s="10" t="s">
        <v>226</v>
      </c>
      <c r="E1157" s="11" t="s">
        <v>13</v>
      </c>
      <c r="F1157" s="10">
        <v>2612</v>
      </c>
      <c r="G1157" s="12" t="str">
        <f t="shared" si="146"/>
        <v>Combus Lub y aditivos vehículos Serv Pub</v>
      </c>
      <c r="H1157" s="27">
        <v>20000</v>
      </c>
    </row>
    <row r="1158" spans="1:8" x14ac:dyDescent="0.25">
      <c r="A1158" s="10">
        <v>1500521</v>
      </c>
      <c r="B1158" s="10" t="s">
        <v>224</v>
      </c>
      <c r="C1158" s="10" t="s">
        <v>225</v>
      </c>
      <c r="D1158" s="10" t="s">
        <v>226</v>
      </c>
      <c r="E1158" s="11" t="s">
        <v>13</v>
      </c>
      <c r="F1158" s="10">
        <v>2911</v>
      </c>
      <c r="G1158" s="12" t="str">
        <f t="shared" ref="G1158" si="149">VLOOKUP(F1158,dCOG,3,FALSE)</f>
        <v>Herramientas menores</v>
      </c>
      <c r="H1158" s="27">
        <v>6000</v>
      </c>
    </row>
    <row r="1159" spans="1:8" x14ac:dyDescent="0.25">
      <c r="A1159" s="10">
        <v>1500521</v>
      </c>
      <c r="B1159" s="10" t="s">
        <v>224</v>
      </c>
      <c r="C1159" s="10" t="s">
        <v>225</v>
      </c>
      <c r="D1159" s="10" t="s">
        <v>226</v>
      </c>
      <c r="E1159" s="11" t="s">
        <v>13</v>
      </c>
      <c r="F1159" s="10">
        <v>2921</v>
      </c>
      <c r="G1159" s="12" t="str">
        <f t="shared" si="146"/>
        <v>Refacciones y accesorios menores de edificios</v>
      </c>
      <c r="H1159" s="27">
        <v>6000</v>
      </c>
    </row>
    <row r="1160" spans="1:8" x14ac:dyDescent="0.25">
      <c r="A1160" s="10">
        <v>1500521</v>
      </c>
      <c r="B1160" s="10" t="s">
        <v>224</v>
      </c>
      <c r="C1160" s="10" t="s">
        <v>225</v>
      </c>
      <c r="D1160" s="10" t="s">
        <v>226</v>
      </c>
      <c r="E1160" s="11" t="s">
        <v>13</v>
      </c>
      <c r="F1160" s="10">
        <v>2941</v>
      </c>
      <c r="G1160" s="12" t="str">
        <f t="shared" si="146"/>
        <v>Ref y Acces men Eq cómputo y tecn de la Info</v>
      </c>
      <c r="H1160" s="27">
        <v>12000</v>
      </c>
    </row>
    <row r="1161" spans="1:8" x14ac:dyDescent="0.25">
      <c r="A1161" s="10">
        <v>1500521</v>
      </c>
      <c r="B1161" s="10" t="s">
        <v>224</v>
      </c>
      <c r="C1161" s="10" t="s">
        <v>225</v>
      </c>
      <c r="D1161" s="10" t="s">
        <v>226</v>
      </c>
      <c r="E1161" s="11" t="s">
        <v>13</v>
      </c>
      <c r="F1161" s="10">
        <v>3181</v>
      </c>
      <c r="G1161" s="12" t="str">
        <f t="shared" si="146"/>
        <v>Servicio postal</v>
      </c>
      <c r="H1161" s="27">
        <v>6000</v>
      </c>
    </row>
    <row r="1162" spans="1:8" x14ac:dyDescent="0.25">
      <c r="A1162" s="10">
        <v>1500521</v>
      </c>
      <c r="B1162" s="10" t="s">
        <v>224</v>
      </c>
      <c r="C1162" s="10" t="s">
        <v>225</v>
      </c>
      <c r="D1162" s="10" t="s">
        <v>226</v>
      </c>
      <c r="E1162" s="11" t="s">
        <v>13</v>
      </c>
      <c r="F1162" s="10">
        <v>3221</v>
      </c>
      <c r="G1162" s="12" t="str">
        <f t="shared" si="146"/>
        <v>Arrendamiento de edificios y locales</v>
      </c>
      <c r="H1162" s="27">
        <v>33000</v>
      </c>
    </row>
    <row r="1163" spans="1:8" x14ac:dyDescent="0.25">
      <c r="A1163" s="10">
        <v>1500521</v>
      </c>
      <c r="B1163" s="10" t="s">
        <v>224</v>
      </c>
      <c r="C1163" s="10" t="s">
        <v>225</v>
      </c>
      <c r="D1163" s="10" t="s">
        <v>226</v>
      </c>
      <c r="E1163" s="11" t="s">
        <v>13</v>
      </c>
      <c r="F1163" s="10">
        <v>3291</v>
      </c>
      <c r="G1163" s="12" t="str">
        <f t="shared" si="146"/>
        <v>Otros Arrendamientos</v>
      </c>
      <c r="H1163" s="27">
        <v>18000</v>
      </c>
    </row>
    <row r="1164" spans="1:8" x14ac:dyDescent="0.25">
      <c r="A1164" s="10">
        <v>1500521</v>
      </c>
      <c r="B1164" s="10" t="s">
        <v>224</v>
      </c>
      <c r="C1164" s="10" t="s">
        <v>225</v>
      </c>
      <c r="D1164" s="10" t="s">
        <v>226</v>
      </c>
      <c r="E1164" s="11" t="s">
        <v>13</v>
      </c>
      <c r="F1164" s="10">
        <v>3361</v>
      </c>
      <c r="G1164" s="12" t="str">
        <f t="shared" si="146"/>
        <v>Impresiones doc ofic p prestación de Serv pub</v>
      </c>
      <c r="H1164" s="27">
        <v>12000</v>
      </c>
    </row>
    <row r="1165" spans="1:8" x14ac:dyDescent="0.25">
      <c r="A1165" s="10">
        <v>1500521</v>
      </c>
      <c r="B1165" s="10" t="s">
        <v>224</v>
      </c>
      <c r="C1165" s="10" t="s">
        <v>225</v>
      </c>
      <c r="D1165" s="10" t="s">
        <v>226</v>
      </c>
      <c r="E1165" s="11" t="s">
        <v>13</v>
      </c>
      <c r="F1165" s="10">
        <v>3561</v>
      </c>
      <c r="G1165" s="12" t="str">
        <f t="shared" si="146"/>
        <v>Rep y mantto de Eq de defensa y Seg</v>
      </c>
      <c r="H1165" s="27">
        <v>9000</v>
      </c>
    </row>
    <row r="1166" spans="1:8" x14ac:dyDescent="0.25">
      <c r="A1166" s="10">
        <v>1500521</v>
      </c>
      <c r="B1166" s="10" t="s">
        <v>224</v>
      </c>
      <c r="C1166" s="10" t="s">
        <v>225</v>
      </c>
      <c r="D1166" s="10" t="s">
        <v>226</v>
      </c>
      <c r="E1166" s="11" t="s">
        <v>13</v>
      </c>
      <c r="F1166" s="10">
        <v>3751</v>
      </c>
      <c r="G1166" s="12" t="str">
        <f t="shared" si="146"/>
        <v>Viáticos nac p Serv pub Desemp funciones ofic</v>
      </c>
      <c r="H1166" s="27">
        <v>12000</v>
      </c>
    </row>
    <row r="1167" spans="1:8" x14ac:dyDescent="0.25">
      <c r="A1167" s="10">
        <v>1500521</v>
      </c>
      <c r="B1167" s="10" t="s">
        <v>224</v>
      </c>
      <c r="C1167" s="10" t="s">
        <v>225</v>
      </c>
      <c r="D1167" s="10" t="s">
        <v>226</v>
      </c>
      <c r="E1167" s="11" t="s">
        <v>13</v>
      </c>
      <c r="F1167" s="10">
        <v>3791</v>
      </c>
      <c r="G1167" s="12" t="str">
        <f t="shared" si="146"/>
        <v>Otros servicios de traslado y hospedaje</v>
      </c>
      <c r="H1167" s="27">
        <v>12000</v>
      </c>
    </row>
    <row r="1168" spans="1:8" x14ac:dyDescent="0.25">
      <c r="A1168" s="10">
        <v>1500521</v>
      </c>
      <c r="B1168" s="10" t="s">
        <v>224</v>
      </c>
      <c r="C1168" s="10" t="s">
        <v>225</v>
      </c>
      <c r="D1168" s="10" t="s">
        <v>226</v>
      </c>
      <c r="E1168" s="11" t="s">
        <v>18</v>
      </c>
      <c r="F1168" s="10">
        <v>5111</v>
      </c>
      <c r="G1168" s="12" t="str">
        <f t="shared" si="146"/>
        <v>Muebles de oficina y estantería</v>
      </c>
      <c r="H1168" s="27">
        <v>1500</v>
      </c>
    </row>
    <row r="1169" spans="1:8" x14ac:dyDescent="0.25">
      <c r="A1169" s="10">
        <v>1500521</v>
      </c>
      <c r="B1169" s="10" t="s">
        <v>224</v>
      </c>
      <c r="C1169" s="10" t="s">
        <v>225</v>
      </c>
      <c r="D1169" s="10" t="s">
        <v>226</v>
      </c>
      <c r="E1169" s="11" t="s">
        <v>18</v>
      </c>
      <c r="F1169" s="10">
        <v>5121</v>
      </c>
      <c r="G1169" s="12" t="str">
        <f t="shared" si="146"/>
        <v>Muebles excepto de oficina y estantería</v>
      </c>
      <c r="H1169" s="27">
        <v>1500</v>
      </c>
    </row>
    <row r="1170" spans="1:8" x14ac:dyDescent="0.25">
      <c r="A1170" s="10">
        <v>1500521</v>
      </c>
      <c r="B1170" s="10" t="s">
        <v>224</v>
      </c>
      <c r="C1170" s="10" t="s">
        <v>225</v>
      </c>
      <c r="D1170" s="10" t="s">
        <v>226</v>
      </c>
      <c r="E1170" s="11" t="s">
        <v>18</v>
      </c>
      <c r="F1170" s="10">
        <v>5191</v>
      </c>
      <c r="G1170" s="12" t="str">
        <f t="shared" si="146"/>
        <v>Otros mobiliarios y equipos de administración</v>
      </c>
      <c r="H1170" s="27">
        <v>1500</v>
      </c>
    </row>
    <row r="1171" spans="1:8" x14ac:dyDescent="0.25">
      <c r="A1171" s="10">
        <v>1500521</v>
      </c>
      <c r="B1171" s="10" t="s">
        <v>224</v>
      </c>
      <c r="C1171" s="10" t="s">
        <v>225</v>
      </c>
      <c r="D1171" s="10" t="s">
        <v>226</v>
      </c>
      <c r="E1171" s="11" t="s">
        <v>18</v>
      </c>
      <c r="F1171" s="10">
        <v>5641</v>
      </c>
      <c r="G1171" s="12" t="str">
        <f t="shared" ref="G1171:G1197" si="150">VLOOKUP(F1171,dCOG,3,FALSE)</f>
        <v>Sistemas de aire acondicionado calefacción y refr</v>
      </c>
      <c r="H1171" s="27">
        <v>1500</v>
      </c>
    </row>
    <row r="1172" spans="1:8" x14ac:dyDescent="0.25">
      <c r="A1172" s="10">
        <v>1500521</v>
      </c>
      <c r="B1172" s="10" t="s">
        <v>224</v>
      </c>
      <c r="C1172" s="10" t="s">
        <v>225</v>
      </c>
      <c r="D1172" s="10" t="s">
        <v>226</v>
      </c>
      <c r="E1172" s="11" t="s">
        <v>18</v>
      </c>
      <c r="F1172" s="10">
        <v>5663</v>
      </c>
      <c r="G1172" s="12" t="str">
        <f t="shared" si="150"/>
        <v>Eq de generación y distrib de energía eléctrica</v>
      </c>
      <c r="H1172" s="27">
        <v>1500</v>
      </c>
    </row>
    <row r="1173" spans="1:8" x14ac:dyDescent="0.25">
      <c r="A1173" s="10">
        <v>2510221</v>
      </c>
      <c r="B1173" s="10" t="s">
        <v>224</v>
      </c>
      <c r="C1173" s="10" t="s">
        <v>225</v>
      </c>
      <c r="D1173" s="10" t="s">
        <v>226</v>
      </c>
      <c r="E1173" s="11" t="s">
        <v>13</v>
      </c>
      <c r="F1173" s="10">
        <v>1131</v>
      </c>
      <c r="G1173" s="12" t="str">
        <f t="shared" si="150"/>
        <v>Sueldos Base</v>
      </c>
      <c r="H1173" s="32">
        <v>29585544</v>
      </c>
    </row>
    <row r="1174" spans="1:8" x14ac:dyDescent="0.25">
      <c r="A1174" s="10">
        <v>2510221</v>
      </c>
      <c r="B1174" s="10" t="s">
        <v>224</v>
      </c>
      <c r="C1174" s="10" t="s">
        <v>225</v>
      </c>
      <c r="D1174" s="10" t="s">
        <v>226</v>
      </c>
      <c r="E1174" s="11" t="s">
        <v>13</v>
      </c>
      <c r="F1174" s="10">
        <v>1321</v>
      </c>
      <c r="G1174" s="12" t="str">
        <f t="shared" si="150"/>
        <v>Prima Vacacional</v>
      </c>
      <c r="H1174" s="32">
        <v>550388</v>
      </c>
    </row>
    <row r="1175" spans="1:8" x14ac:dyDescent="0.25">
      <c r="A1175" s="10">
        <v>2510221</v>
      </c>
      <c r="B1175" s="10" t="s">
        <v>224</v>
      </c>
      <c r="C1175" s="10" t="s">
        <v>225</v>
      </c>
      <c r="D1175" s="10" t="s">
        <v>226</v>
      </c>
      <c r="E1175" s="11" t="s">
        <v>13</v>
      </c>
      <c r="F1175" s="10">
        <v>1323</v>
      </c>
      <c r="G1175" s="12" t="str">
        <f t="shared" si="150"/>
        <v>Gratificación de fin de año</v>
      </c>
      <c r="H1175" s="32">
        <v>4586583</v>
      </c>
    </row>
    <row r="1176" spans="1:8" x14ac:dyDescent="0.25">
      <c r="A1176" s="10">
        <v>2510221</v>
      </c>
      <c r="B1176" s="10" t="s">
        <v>224</v>
      </c>
      <c r="C1176" s="10" t="s">
        <v>225</v>
      </c>
      <c r="D1176" s="10" t="s">
        <v>226</v>
      </c>
      <c r="E1176" s="11" t="s">
        <v>13</v>
      </c>
      <c r="F1176" s="10">
        <v>1413</v>
      </c>
      <c r="G1176" s="12" t="str">
        <f t="shared" si="150"/>
        <v>Aportaciones IMSS</v>
      </c>
      <c r="H1176" s="27">
        <v>4750000</v>
      </c>
    </row>
    <row r="1177" spans="1:8" x14ac:dyDescent="0.25">
      <c r="A1177" s="10">
        <v>2510221</v>
      </c>
      <c r="B1177" s="10" t="s">
        <v>224</v>
      </c>
      <c r="C1177" s="10" t="s">
        <v>225</v>
      </c>
      <c r="D1177" s="10" t="s">
        <v>226</v>
      </c>
      <c r="E1177" s="11" t="s">
        <v>13</v>
      </c>
      <c r="F1177" s="10">
        <v>1441</v>
      </c>
      <c r="G1177" s="12" t="str">
        <f t="shared" si="150"/>
        <v>Seguros</v>
      </c>
      <c r="H1177" s="27">
        <v>1000000</v>
      </c>
    </row>
    <row r="1178" spans="1:8" x14ac:dyDescent="0.25">
      <c r="A1178" s="10">
        <v>2510221</v>
      </c>
      <c r="B1178" s="10" t="s">
        <v>224</v>
      </c>
      <c r="C1178" s="10" t="s">
        <v>225</v>
      </c>
      <c r="D1178" s="10" t="s">
        <v>226</v>
      </c>
      <c r="E1178" s="11" t="s">
        <v>13</v>
      </c>
      <c r="F1178" s="10">
        <v>1593</v>
      </c>
      <c r="G1178" s="12" t="str">
        <f t="shared" si="150"/>
        <v>Despensa</v>
      </c>
      <c r="H1178" s="32">
        <v>3438000</v>
      </c>
    </row>
    <row r="1179" spans="1:8" x14ac:dyDescent="0.25">
      <c r="A1179" s="10">
        <v>2510221</v>
      </c>
      <c r="B1179" s="10" t="s">
        <v>224</v>
      </c>
      <c r="C1179" s="10" t="s">
        <v>225</v>
      </c>
      <c r="D1179" s="10" t="s">
        <v>226</v>
      </c>
      <c r="E1179" s="11" t="s">
        <v>13</v>
      </c>
      <c r="F1179" s="10">
        <v>2531</v>
      </c>
      <c r="G1179" s="12" t="str">
        <f t="shared" si="150"/>
        <v>Medicinas y productos farmacéuticos</v>
      </c>
      <c r="H1179" s="27">
        <v>50000</v>
      </c>
    </row>
    <row r="1180" spans="1:8" x14ac:dyDescent="0.25">
      <c r="A1180" s="10">
        <v>2510221</v>
      </c>
      <c r="B1180" s="10" t="s">
        <v>224</v>
      </c>
      <c r="C1180" s="10" t="s">
        <v>225</v>
      </c>
      <c r="D1180" s="10" t="s">
        <v>226</v>
      </c>
      <c r="E1180" s="11" t="s">
        <v>13</v>
      </c>
      <c r="F1180" s="10">
        <v>2711</v>
      </c>
      <c r="G1180" s="12" t="str">
        <f t="shared" si="150"/>
        <v>Vestuario y uniformes</v>
      </c>
      <c r="H1180" s="27">
        <v>50000</v>
      </c>
    </row>
    <row r="1181" spans="1:8" x14ac:dyDescent="0.25">
      <c r="A1181" s="10">
        <v>2510221</v>
      </c>
      <c r="B1181" s="10" t="s">
        <v>224</v>
      </c>
      <c r="C1181" s="10" t="s">
        <v>225</v>
      </c>
      <c r="D1181" s="10" t="s">
        <v>226</v>
      </c>
      <c r="E1181" s="11" t="s">
        <v>13</v>
      </c>
      <c r="F1181" s="10">
        <v>2991</v>
      </c>
      <c r="G1181" s="12" t="str">
        <f t="shared" ref="G1181" si="151">VLOOKUP(F1181,dCOG,3,FALSE)</f>
        <v>Ref y Acces menores otros bienes muebles</v>
      </c>
      <c r="H1181" s="27">
        <v>80000</v>
      </c>
    </row>
    <row r="1182" spans="1:8" x14ac:dyDescent="0.25">
      <c r="A1182" s="10">
        <v>2510221</v>
      </c>
      <c r="B1182" s="10" t="s">
        <v>224</v>
      </c>
      <c r="C1182" s="10" t="s">
        <v>225</v>
      </c>
      <c r="D1182" s="10" t="s">
        <v>226</v>
      </c>
      <c r="E1182" s="11" t="s">
        <v>13</v>
      </c>
      <c r="F1182" s="10">
        <v>3271</v>
      </c>
      <c r="G1182" s="12" t="str">
        <f t="shared" ref="G1182" si="152">VLOOKUP(F1182,dCOG,3,FALSE)</f>
        <v>Arrendamiento de activos intangibles</v>
      </c>
      <c r="H1182" s="27">
        <v>400000</v>
      </c>
    </row>
    <row r="1183" spans="1:8" x14ac:dyDescent="0.25">
      <c r="A1183" s="10">
        <v>2510221</v>
      </c>
      <c r="B1183" s="10" t="s">
        <v>224</v>
      </c>
      <c r="C1183" s="10" t="s">
        <v>225</v>
      </c>
      <c r="D1183" s="10" t="s">
        <v>226</v>
      </c>
      <c r="E1183" s="11" t="s">
        <v>13</v>
      </c>
      <c r="F1183" s="10">
        <v>3341</v>
      </c>
      <c r="G1183" s="12" t="str">
        <f t="shared" ref="G1183" si="153">VLOOKUP(F1183,dCOG,3,FALSE)</f>
        <v>Servicios de capacitación</v>
      </c>
      <c r="H1183" s="27">
        <v>8000</v>
      </c>
    </row>
    <row r="1184" spans="1:8" x14ac:dyDescent="0.25">
      <c r="A1184" s="10">
        <v>2510221</v>
      </c>
      <c r="B1184" s="10" t="s">
        <v>224</v>
      </c>
      <c r="C1184" s="10" t="s">
        <v>225</v>
      </c>
      <c r="D1184" s="10" t="s">
        <v>226</v>
      </c>
      <c r="E1184" s="11" t="s">
        <v>13</v>
      </c>
      <c r="F1184" s="10">
        <v>3392</v>
      </c>
      <c r="G1184" s="12" t="str">
        <f t="shared" si="150"/>
        <v>Servicios profesionales médicos</v>
      </c>
      <c r="H1184" s="27">
        <v>50000</v>
      </c>
    </row>
    <row r="1185" spans="1:8" x14ac:dyDescent="0.25">
      <c r="A1185" s="10">
        <v>2510221</v>
      </c>
      <c r="B1185" s="10" t="s">
        <v>224</v>
      </c>
      <c r="C1185" s="10" t="s">
        <v>225</v>
      </c>
      <c r="D1185" s="10" t="s">
        <v>226</v>
      </c>
      <c r="E1185" s="11" t="s">
        <v>13</v>
      </c>
      <c r="F1185" s="10">
        <v>3451</v>
      </c>
      <c r="G1185" s="12" t="str">
        <f t="shared" si="150"/>
        <v>Seguro de bienes patrimoniales</v>
      </c>
      <c r="H1185" s="27">
        <v>700000</v>
      </c>
    </row>
    <row r="1186" spans="1:8" x14ac:dyDescent="0.25">
      <c r="A1186" s="10">
        <v>2510221</v>
      </c>
      <c r="B1186" s="10" t="s">
        <v>224</v>
      </c>
      <c r="C1186" s="10" t="s">
        <v>225</v>
      </c>
      <c r="D1186" s="10" t="s">
        <v>226</v>
      </c>
      <c r="E1186" s="11" t="s">
        <v>13</v>
      </c>
      <c r="F1186" s="10">
        <v>3961</v>
      </c>
      <c r="G1186" s="12" t="str">
        <f t="shared" si="150"/>
        <v>Otros gastos por responsabilidades</v>
      </c>
      <c r="H1186" s="27">
        <v>150000</v>
      </c>
    </row>
    <row r="1187" spans="1:8" x14ac:dyDescent="0.25">
      <c r="A1187" s="10">
        <v>2510221</v>
      </c>
      <c r="B1187" s="10" t="s">
        <v>224</v>
      </c>
      <c r="C1187" s="10" t="s">
        <v>225</v>
      </c>
      <c r="D1187" s="10" t="s">
        <v>226</v>
      </c>
      <c r="E1187" s="11" t="s">
        <v>13</v>
      </c>
      <c r="F1187" s="10">
        <v>3981</v>
      </c>
      <c r="G1187" s="12" t="str">
        <f t="shared" si="150"/>
        <v>Impuesto sobre nóminas</v>
      </c>
      <c r="H1187" s="27">
        <v>1000000</v>
      </c>
    </row>
    <row r="1188" spans="1:8" x14ac:dyDescent="0.25">
      <c r="A1188" s="10">
        <v>2510221</v>
      </c>
      <c r="B1188" s="10" t="s">
        <v>224</v>
      </c>
      <c r="C1188" s="10" t="s">
        <v>225</v>
      </c>
      <c r="D1188" s="10" t="s">
        <v>226</v>
      </c>
      <c r="E1188" s="11" t="s">
        <v>18</v>
      </c>
      <c r="F1188" s="10">
        <v>5151</v>
      </c>
      <c r="G1188" s="12" t="str">
        <f t="shared" si="150"/>
        <v>Computadoras y equipo periférico</v>
      </c>
      <c r="H1188" s="27">
        <v>150000</v>
      </c>
    </row>
    <row r="1189" spans="1:8" x14ac:dyDescent="0.25">
      <c r="A1189" s="10">
        <v>2510221</v>
      </c>
      <c r="B1189" s="10" t="s">
        <v>224</v>
      </c>
      <c r="C1189" s="10" t="s">
        <v>225</v>
      </c>
      <c r="D1189" s="10" t="s">
        <v>226</v>
      </c>
      <c r="E1189" s="11" t="s">
        <v>18</v>
      </c>
      <c r="F1189" s="10">
        <v>5191</v>
      </c>
      <c r="G1189" s="12" t="str">
        <f t="shared" si="150"/>
        <v>Otros mobiliarios y equipos de administración</v>
      </c>
      <c r="H1189" s="27">
        <f>2345.16+6500</f>
        <v>8845.16</v>
      </c>
    </row>
    <row r="1190" spans="1:8" x14ac:dyDescent="0.25">
      <c r="A1190" s="10">
        <v>2510221</v>
      </c>
      <c r="B1190" s="10" t="s">
        <v>224</v>
      </c>
      <c r="C1190" s="10" t="s">
        <v>225</v>
      </c>
      <c r="D1190" s="10" t="s">
        <v>226</v>
      </c>
      <c r="E1190" s="11" t="s">
        <v>18</v>
      </c>
      <c r="F1190" s="10">
        <v>5231</v>
      </c>
      <c r="G1190" s="12" t="str">
        <f t="shared" si="150"/>
        <v>Camaras fotograficas y de video</v>
      </c>
      <c r="H1190" s="27">
        <v>30000</v>
      </c>
    </row>
    <row r="1191" spans="1:8" x14ac:dyDescent="0.25">
      <c r="A1191" s="10">
        <v>2510221</v>
      </c>
      <c r="B1191" s="10" t="s">
        <v>224</v>
      </c>
      <c r="C1191" s="10" t="s">
        <v>225</v>
      </c>
      <c r="D1191" s="10" t="s">
        <v>226</v>
      </c>
      <c r="E1191" s="11" t="s">
        <v>18</v>
      </c>
      <c r="F1191" s="10">
        <v>5651</v>
      </c>
      <c r="G1191" s="12" t="str">
        <f t="shared" si="150"/>
        <v>Equipo de comunicación y telecomunicacion</v>
      </c>
      <c r="H1191" s="27">
        <v>50000</v>
      </c>
    </row>
    <row r="1192" spans="1:8" x14ac:dyDescent="0.25">
      <c r="A1192" s="10">
        <v>2510221</v>
      </c>
      <c r="B1192" s="10" t="s">
        <v>224</v>
      </c>
      <c r="C1192" s="10" t="s">
        <v>227</v>
      </c>
      <c r="D1192" s="10" t="s">
        <v>226</v>
      </c>
      <c r="E1192" s="11" t="s">
        <v>13</v>
      </c>
      <c r="F1192" s="10">
        <v>1131</v>
      </c>
      <c r="G1192" s="12" t="str">
        <f t="shared" si="150"/>
        <v>Sueldos Base</v>
      </c>
      <c r="H1192" s="27">
        <v>200000</v>
      </c>
    </row>
    <row r="1193" spans="1:8" x14ac:dyDescent="0.25">
      <c r="A1193" s="10">
        <v>2510221</v>
      </c>
      <c r="B1193" s="10" t="s">
        <v>224</v>
      </c>
      <c r="C1193" s="10" t="s">
        <v>227</v>
      </c>
      <c r="D1193" s="10" t="s">
        <v>226</v>
      </c>
      <c r="E1193" s="11" t="s">
        <v>13</v>
      </c>
      <c r="F1193" s="10">
        <v>1312</v>
      </c>
      <c r="G1193" s="12" t="str">
        <f t="shared" si="150"/>
        <v>Antigüedad</v>
      </c>
      <c r="H1193" s="27">
        <v>400000</v>
      </c>
    </row>
    <row r="1194" spans="1:8" x14ac:dyDescent="0.25">
      <c r="A1194" s="10">
        <v>2510221</v>
      </c>
      <c r="B1194" s="10" t="s">
        <v>224</v>
      </c>
      <c r="C1194" s="10" t="s">
        <v>227</v>
      </c>
      <c r="D1194" s="10" t="s">
        <v>226</v>
      </c>
      <c r="E1194" s="11" t="s">
        <v>13</v>
      </c>
      <c r="F1194" s="10">
        <v>1321</v>
      </c>
      <c r="G1194" s="12" t="str">
        <f t="shared" si="150"/>
        <v>Prima Vacacional</v>
      </c>
      <c r="H1194" s="27">
        <v>50000</v>
      </c>
    </row>
    <row r="1195" spans="1:8" x14ac:dyDescent="0.25">
      <c r="A1195" s="10">
        <v>2510221</v>
      </c>
      <c r="B1195" s="10" t="s">
        <v>224</v>
      </c>
      <c r="C1195" s="10" t="s">
        <v>227</v>
      </c>
      <c r="D1195" s="10" t="s">
        <v>226</v>
      </c>
      <c r="E1195" s="11" t="s">
        <v>13</v>
      </c>
      <c r="F1195" s="10">
        <v>1323</v>
      </c>
      <c r="G1195" s="12" t="str">
        <f t="shared" si="150"/>
        <v>Gratificación de fin de año</v>
      </c>
      <c r="H1195" s="27">
        <v>200000</v>
      </c>
    </row>
    <row r="1196" spans="1:8" x14ac:dyDescent="0.25">
      <c r="A1196" s="10">
        <v>2510221</v>
      </c>
      <c r="B1196" s="10" t="s">
        <v>224</v>
      </c>
      <c r="C1196" s="10" t="s">
        <v>227</v>
      </c>
      <c r="D1196" s="10" t="s">
        <v>226</v>
      </c>
      <c r="E1196" s="11" t="s">
        <v>13</v>
      </c>
      <c r="F1196" s="10">
        <v>1522</v>
      </c>
      <c r="G1196" s="12" t="str">
        <f t="shared" si="150"/>
        <v>Liquid por indem y sueldos y salarios caídos</v>
      </c>
      <c r="H1196" s="27">
        <v>650000</v>
      </c>
    </row>
    <row r="1197" spans="1:8" x14ac:dyDescent="0.25">
      <c r="A1197" s="10">
        <v>2510221</v>
      </c>
      <c r="B1197" s="10" t="s">
        <v>224</v>
      </c>
      <c r="C1197" s="10" t="s">
        <v>228</v>
      </c>
      <c r="D1197" s="10" t="s">
        <v>226</v>
      </c>
      <c r="E1197" s="11" t="s">
        <v>13</v>
      </c>
      <c r="F1197" s="10">
        <v>1591</v>
      </c>
      <c r="G1197" s="12" t="str">
        <f t="shared" si="150"/>
        <v>Asignaciones adicionales al sueldo</v>
      </c>
      <c r="H1197" s="27">
        <v>1000000</v>
      </c>
    </row>
    <row r="1198" spans="1:8" x14ac:dyDescent="0.25">
      <c r="A1198" s="10">
        <v>2510221</v>
      </c>
      <c r="B1198" s="10" t="s">
        <v>224</v>
      </c>
      <c r="C1198" s="10" t="s">
        <v>229</v>
      </c>
      <c r="D1198" s="10" t="s">
        <v>226</v>
      </c>
      <c r="E1198" s="11" t="s">
        <v>13</v>
      </c>
      <c r="F1198" s="10">
        <v>1591</v>
      </c>
      <c r="G1198" s="12" t="str">
        <f t="shared" ref="G1198" si="154">VLOOKUP(F1198,dCOG,3,FALSE)</f>
        <v>Asignaciones adicionales al sueldo</v>
      </c>
      <c r="H1198" s="27">
        <v>500000</v>
      </c>
    </row>
    <row r="1199" spans="1:8" x14ac:dyDescent="0.25">
      <c r="G1199" s="39"/>
      <c r="H1199" s="31"/>
    </row>
    <row r="1200" spans="1:8" x14ac:dyDescent="0.25">
      <c r="A1200" s="5"/>
      <c r="B1200" s="5"/>
      <c r="C1200" s="5"/>
      <c r="D1200" s="5"/>
      <c r="E1200" s="5"/>
      <c r="F1200" s="8"/>
      <c r="G1200" s="9" t="s">
        <v>230</v>
      </c>
      <c r="H1200" s="22">
        <f>SUBTOTAL(9,H1201:H1222)</f>
        <v>2781530</v>
      </c>
    </row>
    <row r="1201" spans="1:8" x14ac:dyDescent="0.25">
      <c r="A1201" s="10">
        <v>1500521</v>
      </c>
      <c r="B1201" s="10" t="s">
        <v>231</v>
      </c>
      <c r="C1201" s="10" t="s">
        <v>232</v>
      </c>
      <c r="D1201" s="10" t="s">
        <v>233</v>
      </c>
      <c r="E1201" s="11" t="s">
        <v>13</v>
      </c>
      <c r="F1201" s="10">
        <v>2111</v>
      </c>
      <c r="G1201" s="12" t="str">
        <f t="shared" ref="G1201:G1222" si="155">VLOOKUP(F1201,dCOG,3,FALSE)</f>
        <v>Materiales y útiles de oficina</v>
      </c>
      <c r="H1201" s="27">
        <v>9000</v>
      </c>
    </row>
    <row r="1202" spans="1:8" x14ac:dyDescent="0.25">
      <c r="A1202" s="10">
        <v>1500521</v>
      </c>
      <c r="B1202" s="10" t="s">
        <v>231</v>
      </c>
      <c r="C1202" s="10" t="s">
        <v>232</v>
      </c>
      <c r="D1202" s="10" t="s">
        <v>233</v>
      </c>
      <c r="E1202" s="11" t="s">
        <v>13</v>
      </c>
      <c r="F1202" s="10">
        <v>2141</v>
      </c>
      <c r="G1202" s="12" t="str">
        <f t="shared" si="155"/>
        <v>Mat y útiles de tecnologías de la Info y Com</v>
      </c>
      <c r="H1202" s="27">
        <v>9000</v>
      </c>
    </row>
    <row r="1203" spans="1:8" x14ac:dyDescent="0.25">
      <c r="A1203" s="10">
        <v>1500521</v>
      </c>
      <c r="B1203" s="10" t="s">
        <v>231</v>
      </c>
      <c r="C1203" s="10" t="s">
        <v>232</v>
      </c>
      <c r="D1203" s="10" t="s">
        <v>233</v>
      </c>
      <c r="E1203" s="11" t="s">
        <v>13</v>
      </c>
      <c r="F1203" s="10">
        <v>2151</v>
      </c>
      <c r="G1203" s="12" t="str">
        <f t="shared" si="155"/>
        <v>Material impreso e información digital</v>
      </c>
      <c r="H1203" s="27">
        <v>3000</v>
      </c>
    </row>
    <row r="1204" spans="1:8" x14ac:dyDescent="0.25">
      <c r="A1204" s="10">
        <v>1500521</v>
      </c>
      <c r="B1204" s="10" t="s">
        <v>231</v>
      </c>
      <c r="C1204" s="10" t="s">
        <v>232</v>
      </c>
      <c r="D1204" s="10" t="s">
        <v>233</v>
      </c>
      <c r="E1204" s="11" t="s">
        <v>13</v>
      </c>
      <c r="F1204" s="10">
        <v>2161</v>
      </c>
      <c r="G1204" s="12" t="str">
        <f t="shared" si="155"/>
        <v>Material de limpieza</v>
      </c>
      <c r="H1204" s="27">
        <v>5000</v>
      </c>
    </row>
    <row r="1205" spans="1:8" x14ac:dyDescent="0.25">
      <c r="A1205" s="10">
        <v>1500521</v>
      </c>
      <c r="B1205" s="10" t="s">
        <v>231</v>
      </c>
      <c r="C1205" s="10" t="s">
        <v>232</v>
      </c>
      <c r="D1205" s="10" t="s">
        <v>233</v>
      </c>
      <c r="E1205" s="11" t="s">
        <v>13</v>
      </c>
      <c r="F1205" s="10">
        <v>2214</v>
      </c>
      <c r="G1205" s="12" t="str">
        <f t="shared" si="155"/>
        <v>Productos alimenticios para personas</v>
      </c>
      <c r="H1205" s="27">
        <v>3000</v>
      </c>
    </row>
    <row r="1206" spans="1:8" x14ac:dyDescent="0.25">
      <c r="A1206" s="10">
        <v>1500521</v>
      </c>
      <c r="B1206" s="10" t="s">
        <v>231</v>
      </c>
      <c r="C1206" s="10" t="s">
        <v>232</v>
      </c>
      <c r="D1206" s="10" t="s">
        <v>233</v>
      </c>
      <c r="E1206" s="11" t="s">
        <v>13</v>
      </c>
      <c r="F1206" s="10">
        <v>2531</v>
      </c>
      <c r="G1206" s="12" t="str">
        <f t="shared" si="155"/>
        <v>Medicinas y productos farmacéuticos</v>
      </c>
      <c r="H1206" s="27">
        <v>3000</v>
      </c>
    </row>
    <row r="1207" spans="1:8" x14ac:dyDescent="0.25">
      <c r="A1207" s="10">
        <v>1500521</v>
      </c>
      <c r="B1207" s="10" t="s">
        <v>231</v>
      </c>
      <c r="C1207" s="10" t="s">
        <v>232</v>
      </c>
      <c r="D1207" s="10" t="s">
        <v>233</v>
      </c>
      <c r="E1207" s="11" t="s">
        <v>13</v>
      </c>
      <c r="F1207" s="10">
        <v>2711</v>
      </c>
      <c r="G1207" s="12" t="str">
        <f t="shared" si="155"/>
        <v>Vestuario y uniformes</v>
      </c>
      <c r="H1207" s="27">
        <v>18000</v>
      </c>
    </row>
    <row r="1208" spans="1:8" x14ac:dyDescent="0.25">
      <c r="A1208" s="10">
        <v>1500521</v>
      </c>
      <c r="B1208" s="10" t="s">
        <v>231</v>
      </c>
      <c r="C1208" s="10" t="s">
        <v>232</v>
      </c>
      <c r="D1208" s="10" t="s">
        <v>233</v>
      </c>
      <c r="E1208" s="11" t="s">
        <v>13</v>
      </c>
      <c r="F1208" s="10">
        <v>2721</v>
      </c>
      <c r="G1208" s="12" t="str">
        <f t="shared" si="155"/>
        <v>Prendas de seguridad</v>
      </c>
      <c r="H1208" s="27">
        <v>12000</v>
      </c>
    </row>
    <row r="1209" spans="1:8" x14ac:dyDescent="0.25">
      <c r="A1209" s="10">
        <v>1500521</v>
      </c>
      <c r="B1209" s="10" t="s">
        <v>231</v>
      </c>
      <c r="C1209" s="10" t="s">
        <v>232</v>
      </c>
      <c r="D1209" s="10" t="s">
        <v>233</v>
      </c>
      <c r="E1209" s="11" t="s">
        <v>13</v>
      </c>
      <c r="F1209" s="10">
        <v>2911</v>
      </c>
      <c r="G1209" s="12" t="str">
        <f t="shared" si="155"/>
        <v>Herramientas menores</v>
      </c>
      <c r="H1209" s="27">
        <v>6000</v>
      </c>
    </row>
    <row r="1210" spans="1:8" x14ac:dyDescent="0.25">
      <c r="A1210" s="10">
        <v>1500521</v>
      </c>
      <c r="B1210" s="10" t="s">
        <v>231</v>
      </c>
      <c r="C1210" s="10" t="s">
        <v>232</v>
      </c>
      <c r="D1210" s="10" t="s">
        <v>233</v>
      </c>
      <c r="E1210" s="11" t="s">
        <v>13</v>
      </c>
      <c r="F1210" s="10">
        <v>2941</v>
      </c>
      <c r="G1210" s="12" t="str">
        <f t="shared" si="155"/>
        <v>Ref y Acces men Eq cómputo y tecn de la Info</v>
      </c>
      <c r="H1210" s="27">
        <v>1200</v>
      </c>
    </row>
    <row r="1211" spans="1:8" x14ac:dyDescent="0.25">
      <c r="A1211" s="10">
        <v>1500521</v>
      </c>
      <c r="B1211" s="10" t="s">
        <v>231</v>
      </c>
      <c r="C1211" s="10" t="s">
        <v>232</v>
      </c>
      <c r="D1211" s="10" t="s">
        <v>233</v>
      </c>
      <c r="E1211" s="11" t="s">
        <v>13</v>
      </c>
      <c r="F1211" s="10">
        <v>2971</v>
      </c>
      <c r="G1211" s="12" t="str">
        <f t="shared" si="155"/>
        <v>Ref y Acces menores de Eq de defensa y Seg</v>
      </c>
      <c r="H1211" s="27">
        <v>5000</v>
      </c>
    </row>
    <row r="1212" spans="1:8" x14ac:dyDescent="0.25">
      <c r="A1212" s="10">
        <v>1500521</v>
      </c>
      <c r="B1212" s="10" t="s">
        <v>231</v>
      </c>
      <c r="C1212" s="10" t="s">
        <v>232</v>
      </c>
      <c r="D1212" s="10" t="s">
        <v>233</v>
      </c>
      <c r="E1212" s="11" t="s">
        <v>13</v>
      </c>
      <c r="F1212" s="10">
        <v>3571</v>
      </c>
      <c r="G1212" s="12" t="str">
        <f t="shared" si="155"/>
        <v>Instal Rep y mantto de maq otros Eq y herrami</v>
      </c>
      <c r="H1212" s="27">
        <v>1200</v>
      </c>
    </row>
    <row r="1213" spans="1:8" x14ac:dyDescent="0.25">
      <c r="A1213" s="10">
        <v>2510221</v>
      </c>
      <c r="B1213" s="10" t="s">
        <v>231</v>
      </c>
      <c r="C1213" s="10" t="s">
        <v>232</v>
      </c>
      <c r="D1213" s="10" t="s">
        <v>233</v>
      </c>
      <c r="E1213" s="11" t="s">
        <v>13</v>
      </c>
      <c r="F1213" s="10">
        <v>1131</v>
      </c>
      <c r="G1213" s="12" t="str">
        <f t="shared" si="155"/>
        <v>Sueldos Base</v>
      </c>
      <c r="H1213" s="32">
        <v>1678956</v>
      </c>
    </row>
    <row r="1214" spans="1:8" x14ac:dyDescent="0.25">
      <c r="A1214" s="10">
        <v>2510221</v>
      </c>
      <c r="B1214" s="10" t="s">
        <v>231</v>
      </c>
      <c r="C1214" s="10" t="s">
        <v>232</v>
      </c>
      <c r="D1214" s="10" t="s">
        <v>233</v>
      </c>
      <c r="E1214" s="11" t="s">
        <v>13</v>
      </c>
      <c r="F1214" s="10">
        <v>1321</v>
      </c>
      <c r="G1214" s="12" t="str">
        <f t="shared" si="155"/>
        <v>Prima Vacacional</v>
      </c>
      <c r="H1214" s="32">
        <v>33981</v>
      </c>
    </row>
    <row r="1215" spans="1:8" x14ac:dyDescent="0.25">
      <c r="A1215" s="10">
        <v>2510221</v>
      </c>
      <c r="B1215" s="10" t="s">
        <v>231</v>
      </c>
      <c r="C1215" s="10" t="s">
        <v>232</v>
      </c>
      <c r="D1215" s="10" t="s">
        <v>233</v>
      </c>
      <c r="E1215" s="11" t="s">
        <v>13</v>
      </c>
      <c r="F1215" s="10">
        <v>1323</v>
      </c>
      <c r="G1215" s="12" t="str">
        <f t="shared" si="155"/>
        <v>Gratificación de fin de año</v>
      </c>
      <c r="H1215" s="32">
        <v>283193</v>
      </c>
    </row>
    <row r="1216" spans="1:8" x14ac:dyDescent="0.25">
      <c r="A1216" s="10">
        <v>2510221</v>
      </c>
      <c r="B1216" s="10" t="s">
        <v>231</v>
      </c>
      <c r="C1216" s="10" t="s">
        <v>232</v>
      </c>
      <c r="D1216" s="10" t="s">
        <v>233</v>
      </c>
      <c r="E1216" s="11" t="s">
        <v>13</v>
      </c>
      <c r="F1216" s="10">
        <v>1593</v>
      </c>
      <c r="G1216" s="12" t="str">
        <f t="shared" si="155"/>
        <v>Despensa</v>
      </c>
      <c r="H1216" s="32">
        <v>360000</v>
      </c>
    </row>
    <row r="1217" spans="1:9" x14ac:dyDescent="0.25">
      <c r="A1217" s="10">
        <v>2510221</v>
      </c>
      <c r="B1217" s="10" t="s">
        <v>231</v>
      </c>
      <c r="C1217" s="10" t="s">
        <v>234</v>
      </c>
      <c r="D1217" s="10" t="s">
        <v>233</v>
      </c>
      <c r="E1217" s="11" t="s">
        <v>13</v>
      </c>
      <c r="F1217" s="10">
        <v>2411</v>
      </c>
      <c r="G1217" s="12" t="str">
        <f t="shared" si="155"/>
        <v>Materiales de construcción minerales no metálicos</v>
      </c>
      <c r="H1217" s="27">
        <v>50000</v>
      </c>
      <c r="I1217" s="40"/>
    </row>
    <row r="1218" spans="1:9" x14ac:dyDescent="0.25">
      <c r="A1218" s="10">
        <v>2510221</v>
      </c>
      <c r="B1218" s="10" t="s">
        <v>231</v>
      </c>
      <c r="C1218" s="10" t="s">
        <v>234</v>
      </c>
      <c r="D1218" s="10" t="s">
        <v>233</v>
      </c>
      <c r="E1218" s="11" t="s">
        <v>13</v>
      </c>
      <c r="F1218" s="10">
        <v>2531</v>
      </c>
      <c r="G1218" s="12" t="str">
        <f t="shared" si="155"/>
        <v>Medicinas y productos farmacéuticos</v>
      </c>
      <c r="H1218" s="27">
        <v>20000</v>
      </c>
      <c r="I1218" s="40"/>
    </row>
    <row r="1219" spans="1:9" x14ac:dyDescent="0.25">
      <c r="A1219" s="10">
        <v>2510221</v>
      </c>
      <c r="B1219" s="10" t="s">
        <v>231</v>
      </c>
      <c r="C1219" s="10" t="s">
        <v>234</v>
      </c>
      <c r="D1219" s="10" t="s">
        <v>233</v>
      </c>
      <c r="E1219" s="11" t="s">
        <v>13</v>
      </c>
      <c r="F1219" s="10">
        <v>2612</v>
      </c>
      <c r="G1219" s="12" t="str">
        <f t="shared" si="155"/>
        <v>Combus Lub y aditivos vehículos Serv Pub</v>
      </c>
      <c r="H1219" s="27">
        <v>50000</v>
      </c>
      <c r="I1219" s="40"/>
    </row>
    <row r="1220" spans="1:9" x14ac:dyDescent="0.25">
      <c r="A1220" s="10">
        <v>2510221</v>
      </c>
      <c r="B1220" s="10" t="s">
        <v>231</v>
      </c>
      <c r="C1220" s="10" t="s">
        <v>234</v>
      </c>
      <c r="D1220" s="10" t="s">
        <v>233</v>
      </c>
      <c r="E1220" s="11" t="s">
        <v>13</v>
      </c>
      <c r="F1220" s="10">
        <v>2721</v>
      </c>
      <c r="G1220" s="12" t="str">
        <f t="shared" si="155"/>
        <v>Prendas de seguridad</v>
      </c>
      <c r="H1220" s="27">
        <v>30000</v>
      </c>
    </row>
    <row r="1221" spans="1:9" x14ac:dyDescent="0.25">
      <c r="A1221" s="10">
        <v>2510221</v>
      </c>
      <c r="B1221" s="10" t="s">
        <v>231</v>
      </c>
      <c r="C1221" s="10" t="s">
        <v>234</v>
      </c>
      <c r="D1221" s="10" t="s">
        <v>233</v>
      </c>
      <c r="E1221" s="11" t="s">
        <v>13</v>
      </c>
      <c r="F1221" s="10">
        <v>3261</v>
      </c>
      <c r="G1221" s="12" t="str">
        <f t="shared" si="155"/>
        <v>Arrendamiento de maquinaria y equipo</v>
      </c>
      <c r="H1221" s="27">
        <v>100000</v>
      </c>
    </row>
    <row r="1222" spans="1:9" x14ac:dyDescent="0.25">
      <c r="A1222" s="10">
        <v>2510221</v>
      </c>
      <c r="B1222" s="10" t="s">
        <v>231</v>
      </c>
      <c r="C1222" s="10" t="s">
        <v>234</v>
      </c>
      <c r="D1222" s="10" t="s">
        <v>233</v>
      </c>
      <c r="E1222" s="11" t="s">
        <v>13</v>
      </c>
      <c r="F1222" s="10">
        <v>4481</v>
      </c>
      <c r="G1222" s="12" t="str">
        <f t="shared" si="155"/>
        <v>Ayudas por desastres naturales y otros siniestros</v>
      </c>
      <c r="H1222" s="27">
        <v>100000</v>
      </c>
    </row>
    <row r="1223" spans="1:9" x14ac:dyDescent="0.25">
      <c r="G1223" s="35"/>
      <c r="H1223" s="31"/>
    </row>
    <row r="1224" spans="1:9" x14ac:dyDescent="0.25">
      <c r="A1224" s="5"/>
      <c r="B1224" s="5"/>
      <c r="C1224" s="5"/>
      <c r="D1224" s="5"/>
      <c r="E1224" s="5"/>
      <c r="F1224" s="8"/>
      <c r="G1224" s="9" t="s">
        <v>235</v>
      </c>
      <c r="H1224" s="22">
        <f>SUBTOTAL(9,H1225:H1243)</f>
        <v>8234780</v>
      </c>
    </row>
    <row r="1225" spans="1:9" x14ac:dyDescent="0.25">
      <c r="A1225" s="10">
        <v>1500521</v>
      </c>
      <c r="B1225" s="10" t="s">
        <v>236</v>
      </c>
      <c r="C1225" s="10" t="s">
        <v>237</v>
      </c>
      <c r="D1225" s="10" t="s">
        <v>226</v>
      </c>
      <c r="E1225" s="11" t="s">
        <v>13</v>
      </c>
      <c r="F1225" s="10">
        <v>2111</v>
      </c>
      <c r="G1225" s="12" t="str">
        <f t="shared" ref="G1225:G1243" si="156">VLOOKUP(F1225,dCOG,3,FALSE)</f>
        <v>Materiales y útiles de oficina</v>
      </c>
      <c r="H1225" s="27">
        <v>21000</v>
      </c>
    </row>
    <row r="1226" spans="1:9" x14ac:dyDescent="0.25">
      <c r="A1226" s="10">
        <v>1500521</v>
      </c>
      <c r="B1226" s="10" t="s">
        <v>236</v>
      </c>
      <c r="C1226" s="10" t="s">
        <v>237</v>
      </c>
      <c r="D1226" s="10" t="s">
        <v>226</v>
      </c>
      <c r="E1226" s="11" t="s">
        <v>13</v>
      </c>
      <c r="F1226" s="10">
        <v>2141</v>
      </c>
      <c r="G1226" s="12" t="str">
        <f t="shared" si="156"/>
        <v>Mat y útiles de tecnologías de la Info y Com</v>
      </c>
      <c r="H1226" s="27">
        <v>15000</v>
      </c>
    </row>
    <row r="1227" spans="1:9" x14ac:dyDescent="0.25">
      <c r="A1227" s="10">
        <v>1500521</v>
      </c>
      <c r="B1227" s="10" t="s">
        <v>236</v>
      </c>
      <c r="C1227" s="10" t="s">
        <v>237</v>
      </c>
      <c r="D1227" s="10" t="s">
        <v>226</v>
      </c>
      <c r="E1227" s="11" t="s">
        <v>13</v>
      </c>
      <c r="F1227" s="10">
        <v>2151</v>
      </c>
      <c r="G1227" s="12" t="str">
        <f t="shared" si="156"/>
        <v>Material impreso e información digital</v>
      </c>
      <c r="H1227" s="27">
        <v>12000</v>
      </c>
    </row>
    <row r="1228" spans="1:9" x14ac:dyDescent="0.25">
      <c r="A1228" s="10">
        <v>1500521</v>
      </c>
      <c r="B1228" s="10" t="s">
        <v>236</v>
      </c>
      <c r="C1228" s="10" t="s">
        <v>237</v>
      </c>
      <c r="D1228" s="10" t="s">
        <v>226</v>
      </c>
      <c r="E1228" s="11" t="s">
        <v>13</v>
      </c>
      <c r="F1228" s="10">
        <v>2161</v>
      </c>
      <c r="G1228" s="12" t="str">
        <f t="shared" si="156"/>
        <v>Material de limpieza</v>
      </c>
      <c r="H1228" s="27">
        <v>15000</v>
      </c>
    </row>
    <row r="1229" spans="1:9" x14ac:dyDescent="0.25">
      <c r="A1229" s="10">
        <v>1500521</v>
      </c>
      <c r="B1229" s="10" t="s">
        <v>236</v>
      </c>
      <c r="C1229" s="10" t="s">
        <v>237</v>
      </c>
      <c r="D1229" s="10" t="s">
        <v>226</v>
      </c>
      <c r="E1229" s="11" t="s">
        <v>13</v>
      </c>
      <c r="F1229" s="10">
        <v>2471</v>
      </c>
      <c r="G1229" s="12" t="str">
        <f t="shared" si="156"/>
        <v>Estructuras y manufacturas</v>
      </c>
      <c r="H1229" s="27">
        <v>9000</v>
      </c>
    </row>
    <row r="1230" spans="1:9" x14ac:dyDescent="0.25">
      <c r="A1230" s="10">
        <v>1500521</v>
      </c>
      <c r="B1230" s="10" t="s">
        <v>236</v>
      </c>
      <c r="C1230" s="10" t="s">
        <v>237</v>
      </c>
      <c r="D1230" s="10" t="s">
        <v>226</v>
      </c>
      <c r="E1230" s="11" t="s">
        <v>13</v>
      </c>
      <c r="F1230" s="10">
        <v>3531</v>
      </c>
      <c r="G1230" s="12" t="str">
        <f t="shared" si="156"/>
        <v>Instal Rep y mantto de bienes informáticos</v>
      </c>
      <c r="H1230" s="27">
        <v>9000</v>
      </c>
    </row>
    <row r="1231" spans="1:9" x14ac:dyDescent="0.25">
      <c r="A1231" s="10">
        <v>1500521</v>
      </c>
      <c r="B1231" s="10" t="s">
        <v>236</v>
      </c>
      <c r="C1231" s="10" t="s">
        <v>237</v>
      </c>
      <c r="D1231" s="10" t="s">
        <v>226</v>
      </c>
      <c r="E1231" s="11" t="s">
        <v>13</v>
      </c>
      <c r="F1231" s="10">
        <v>3751</v>
      </c>
      <c r="G1231" s="12" t="str">
        <f t="shared" ref="G1231" si="157">VLOOKUP(F1231,dCOG,3,FALSE)</f>
        <v>Viáticos nac p Serv pub Desemp funciones ofic</v>
      </c>
      <c r="H1231" s="27">
        <v>1200</v>
      </c>
    </row>
    <row r="1232" spans="1:9" x14ac:dyDescent="0.25">
      <c r="A1232" s="10">
        <v>1500521</v>
      </c>
      <c r="B1232" s="10" t="s">
        <v>236</v>
      </c>
      <c r="C1232" s="10" t="s">
        <v>237</v>
      </c>
      <c r="D1232" s="10" t="s">
        <v>226</v>
      </c>
      <c r="E1232" s="11" t="s">
        <v>18</v>
      </c>
      <c r="F1232" s="10">
        <v>5211</v>
      </c>
      <c r="G1232" s="12" t="str">
        <f t="shared" si="156"/>
        <v>Equipo de audio y de video</v>
      </c>
      <c r="H1232" s="27">
        <v>1500</v>
      </c>
    </row>
    <row r="1233" spans="1:8" x14ac:dyDescent="0.25">
      <c r="A1233" s="10">
        <v>1500521</v>
      </c>
      <c r="B1233" s="10" t="s">
        <v>236</v>
      </c>
      <c r="C1233" s="10" t="s">
        <v>237</v>
      </c>
      <c r="D1233" s="10" t="s">
        <v>226</v>
      </c>
      <c r="E1233" s="11" t="s">
        <v>18</v>
      </c>
      <c r="F1233" s="10">
        <v>5151</v>
      </c>
      <c r="G1233" s="12" t="str">
        <f t="shared" si="156"/>
        <v>Computadoras y equipo periférico</v>
      </c>
      <c r="H1233" s="27">
        <v>1500</v>
      </c>
    </row>
    <row r="1234" spans="1:8" x14ac:dyDescent="0.25">
      <c r="A1234" s="10">
        <v>2510221</v>
      </c>
      <c r="B1234" s="10" t="s">
        <v>236</v>
      </c>
      <c r="C1234" s="10" t="s">
        <v>237</v>
      </c>
      <c r="D1234" s="10" t="s">
        <v>226</v>
      </c>
      <c r="E1234" s="11" t="s">
        <v>13</v>
      </c>
      <c r="F1234" s="10">
        <v>1131</v>
      </c>
      <c r="G1234" s="12" t="str">
        <f t="shared" si="156"/>
        <v>Sueldos Base</v>
      </c>
      <c r="H1234" s="32">
        <v>5913348</v>
      </c>
    </row>
    <row r="1235" spans="1:8" x14ac:dyDescent="0.25">
      <c r="A1235" s="10">
        <v>2510221</v>
      </c>
      <c r="B1235" s="10" t="s">
        <v>236</v>
      </c>
      <c r="C1235" s="10" t="s">
        <v>237</v>
      </c>
      <c r="D1235" s="10" t="s">
        <v>226</v>
      </c>
      <c r="E1235" s="11" t="s">
        <v>13</v>
      </c>
      <c r="F1235" s="10">
        <v>1321</v>
      </c>
      <c r="G1235" s="12" t="str">
        <f t="shared" si="156"/>
        <v>Prima Vacacional</v>
      </c>
      <c r="H1235" s="32">
        <v>112943</v>
      </c>
    </row>
    <row r="1236" spans="1:8" x14ac:dyDescent="0.25">
      <c r="A1236" s="10">
        <v>2510221</v>
      </c>
      <c r="B1236" s="10" t="s">
        <v>236</v>
      </c>
      <c r="C1236" s="10" t="s">
        <v>237</v>
      </c>
      <c r="D1236" s="10" t="s">
        <v>226</v>
      </c>
      <c r="E1236" s="11" t="s">
        <v>13</v>
      </c>
      <c r="F1236" s="10">
        <v>1323</v>
      </c>
      <c r="G1236" s="12" t="str">
        <f t="shared" si="156"/>
        <v>Gratificación de fin de año</v>
      </c>
      <c r="H1236" s="32">
        <v>941289</v>
      </c>
    </row>
    <row r="1237" spans="1:8" x14ac:dyDescent="0.25">
      <c r="A1237" s="10">
        <v>2510221</v>
      </c>
      <c r="B1237" s="10" t="s">
        <v>236</v>
      </c>
      <c r="C1237" s="10" t="s">
        <v>237</v>
      </c>
      <c r="D1237" s="10" t="s">
        <v>226</v>
      </c>
      <c r="E1237" s="11" t="s">
        <v>13</v>
      </c>
      <c r="F1237" s="10">
        <v>1342</v>
      </c>
      <c r="G1237" s="12" t="str">
        <f t="shared" si="156"/>
        <v>Compensaciones por servicios</v>
      </c>
      <c r="H1237" s="27">
        <v>50000</v>
      </c>
    </row>
    <row r="1238" spans="1:8" x14ac:dyDescent="0.25">
      <c r="A1238" s="10">
        <v>2510221</v>
      </c>
      <c r="B1238" s="10" t="s">
        <v>236</v>
      </c>
      <c r="C1238" s="10" t="s">
        <v>237</v>
      </c>
      <c r="D1238" s="10" t="s">
        <v>226</v>
      </c>
      <c r="E1238" s="11" t="s">
        <v>13</v>
      </c>
      <c r="F1238" s="10">
        <v>1593</v>
      </c>
      <c r="G1238" s="12" t="str">
        <f t="shared" si="156"/>
        <v>Despensa</v>
      </c>
      <c r="H1238" s="32">
        <v>864000</v>
      </c>
    </row>
    <row r="1239" spans="1:8" x14ac:dyDescent="0.25">
      <c r="A1239" s="10">
        <v>2510221</v>
      </c>
      <c r="B1239" s="10" t="s">
        <v>236</v>
      </c>
      <c r="C1239" s="10" t="s">
        <v>237</v>
      </c>
      <c r="D1239" s="10" t="s">
        <v>226</v>
      </c>
      <c r="E1239" s="11" t="s">
        <v>13</v>
      </c>
      <c r="F1239" s="10">
        <v>2491</v>
      </c>
      <c r="G1239" s="12" t="str">
        <f t="shared" si="156"/>
        <v>Materiales diversos</v>
      </c>
      <c r="H1239" s="27">
        <v>150000</v>
      </c>
    </row>
    <row r="1240" spans="1:8" x14ac:dyDescent="0.25">
      <c r="A1240" s="10">
        <v>2510221</v>
      </c>
      <c r="B1240" s="10" t="s">
        <v>236</v>
      </c>
      <c r="C1240" s="10" t="s">
        <v>237</v>
      </c>
      <c r="D1240" s="10" t="s">
        <v>226</v>
      </c>
      <c r="E1240" s="11" t="s">
        <v>13</v>
      </c>
      <c r="F1240" s="10">
        <v>2711</v>
      </c>
      <c r="G1240" s="12" t="str">
        <f t="shared" si="156"/>
        <v>Vestuario y uniformes</v>
      </c>
      <c r="H1240" s="27">
        <v>100000</v>
      </c>
    </row>
    <row r="1241" spans="1:8" x14ac:dyDescent="0.25">
      <c r="A1241" s="10">
        <v>2510221</v>
      </c>
      <c r="B1241" s="10" t="s">
        <v>236</v>
      </c>
      <c r="C1241" s="10" t="s">
        <v>237</v>
      </c>
      <c r="D1241" s="10" t="s">
        <v>226</v>
      </c>
      <c r="E1241" s="11" t="s">
        <v>18</v>
      </c>
      <c r="F1241" s="10">
        <v>5111</v>
      </c>
      <c r="G1241" s="12" t="str">
        <f t="shared" si="156"/>
        <v>Muebles de oficina y estantería</v>
      </c>
      <c r="H1241" s="27">
        <v>1500</v>
      </c>
    </row>
    <row r="1242" spans="1:8" x14ac:dyDescent="0.25">
      <c r="A1242" s="10">
        <v>2510221</v>
      </c>
      <c r="B1242" s="10" t="s">
        <v>236</v>
      </c>
      <c r="C1242" s="10" t="s">
        <v>237</v>
      </c>
      <c r="D1242" s="10" t="s">
        <v>226</v>
      </c>
      <c r="E1242" s="11" t="s">
        <v>18</v>
      </c>
      <c r="F1242" s="10">
        <v>5491</v>
      </c>
      <c r="G1242" s="12" t="str">
        <f t="shared" si="156"/>
        <v>Otro equipo de transporte</v>
      </c>
      <c r="H1242" s="27">
        <v>1500</v>
      </c>
    </row>
    <row r="1243" spans="1:8" x14ac:dyDescent="0.25">
      <c r="A1243" s="10">
        <v>2510221</v>
      </c>
      <c r="B1243" s="10" t="s">
        <v>236</v>
      </c>
      <c r="C1243" s="10" t="s">
        <v>237</v>
      </c>
      <c r="D1243" s="10" t="s">
        <v>226</v>
      </c>
      <c r="E1243" s="11" t="s">
        <v>18</v>
      </c>
      <c r="F1243" s="10">
        <v>5671</v>
      </c>
      <c r="G1243" s="12" t="str">
        <f t="shared" si="156"/>
        <v>Herramientas y maquinas -herramienta</v>
      </c>
      <c r="H1243" s="27">
        <v>15000</v>
      </c>
    </row>
    <row r="1244" spans="1:8" x14ac:dyDescent="0.25">
      <c r="G1244" s="35"/>
      <c r="H1244" s="31"/>
    </row>
    <row r="1245" spans="1:8" x14ac:dyDescent="0.25">
      <c r="A1245" s="5"/>
      <c r="B1245" s="5"/>
      <c r="C1245" s="5"/>
      <c r="D1245" s="5"/>
      <c r="E1245" s="5"/>
      <c r="F1245" s="8"/>
      <c r="G1245" s="9" t="s">
        <v>238</v>
      </c>
      <c r="H1245" s="22">
        <f>SUBTOTAL(9,H1246:H1257)</f>
        <v>445830</v>
      </c>
    </row>
    <row r="1246" spans="1:8" x14ac:dyDescent="0.25">
      <c r="A1246" s="10">
        <v>2510221</v>
      </c>
      <c r="B1246" s="10" t="s">
        <v>239</v>
      </c>
      <c r="C1246" s="10" t="s">
        <v>240</v>
      </c>
      <c r="D1246" s="10" t="s">
        <v>241</v>
      </c>
      <c r="E1246" s="11" t="s">
        <v>13</v>
      </c>
      <c r="F1246" s="10">
        <v>1131</v>
      </c>
      <c r="G1246" s="12" t="str">
        <f t="shared" ref="G1246:G1257" si="158">VLOOKUP(F1246,dCOG,3,FALSE)</f>
        <v>Sueldos Base</v>
      </c>
      <c r="H1246" s="32">
        <v>233160</v>
      </c>
    </row>
    <row r="1247" spans="1:8" x14ac:dyDescent="0.25">
      <c r="A1247" s="10">
        <v>2510221</v>
      </c>
      <c r="B1247" s="10" t="s">
        <v>239</v>
      </c>
      <c r="C1247" s="10" t="s">
        <v>240</v>
      </c>
      <c r="D1247" s="10" t="s">
        <v>241</v>
      </c>
      <c r="E1247" s="11" t="s">
        <v>13</v>
      </c>
      <c r="F1247" s="10">
        <v>1321</v>
      </c>
      <c r="G1247" s="12" t="str">
        <f t="shared" si="158"/>
        <v>Prima Vacacional</v>
      </c>
      <c r="H1247" s="32">
        <v>4786</v>
      </c>
    </row>
    <row r="1248" spans="1:8" x14ac:dyDescent="0.25">
      <c r="A1248" s="10">
        <v>2510221</v>
      </c>
      <c r="B1248" s="10" t="s">
        <v>239</v>
      </c>
      <c r="C1248" s="10" t="s">
        <v>240</v>
      </c>
      <c r="D1248" s="10" t="s">
        <v>241</v>
      </c>
      <c r="E1248" s="11" t="s">
        <v>13</v>
      </c>
      <c r="F1248" s="10">
        <v>1323</v>
      </c>
      <c r="G1248" s="12" t="str">
        <f t="shared" si="158"/>
        <v>Gratificación de fin de año</v>
      </c>
      <c r="H1248" s="32">
        <v>39884</v>
      </c>
    </row>
    <row r="1249" spans="1:8" x14ac:dyDescent="0.25">
      <c r="A1249" s="10">
        <v>2510221</v>
      </c>
      <c r="B1249" s="10" t="s">
        <v>239</v>
      </c>
      <c r="C1249" s="10" t="s">
        <v>240</v>
      </c>
      <c r="D1249" s="10" t="s">
        <v>241</v>
      </c>
      <c r="E1249" s="11" t="s">
        <v>13</v>
      </c>
      <c r="F1249" s="10">
        <v>1593</v>
      </c>
      <c r="G1249" s="12" t="str">
        <f t="shared" si="158"/>
        <v>Despensa</v>
      </c>
      <c r="H1249" s="32">
        <v>54000</v>
      </c>
    </row>
    <row r="1250" spans="1:8" x14ac:dyDescent="0.25">
      <c r="A1250" s="10">
        <v>1500521</v>
      </c>
      <c r="B1250" s="10" t="s">
        <v>239</v>
      </c>
      <c r="C1250" s="10" t="s">
        <v>240</v>
      </c>
      <c r="D1250" s="10" t="s">
        <v>241</v>
      </c>
      <c r="E1250" s="11" t="s">
        <v>13</v>
      </c>
      <c r="F1250" s="10">
        <v>2111</v>
      </c>
      <c r="G1250" s="12" t="str">
        <f t="shared" si="158"/>
        <v>Materiales y útiles de oficina</v>
      </c>
      <c r="H1250" s="27">
        <v>18000</v>
      </c>
    </row>
    <row r="1251" spans="1:8" x14ac:dyDescent="0.25">
      <c r="A1251" s="10">
        <v>1500521</v>
      </c>
      <c r="B1251" s="10" t="s">
        <v>239</v>
      </c>
      <c r="C1251" s="10" t="s">
        <v>240</v>
      </c>
      <c r="D1251" s="10" t="s">
        <v>241</v>
      </c>
      <c r="E1251" s="11" t="s">
        <v>13</v>
      </c>
      <c r="F1251" s="10">
        <v>2141</v>
      </c>
      <c r="G1251" s="12" t="str">
        <f t="shared" si="158"/>
        <v>Mat y útiles de tecnologías de la Info y Com</v>
      </c>
      <c r="H1251" s="27">
        <v>12000</v>
      </c>
    </row>
    <row r="1252" spans="1:8" x14ac:dyDescent="0.25">
      <c r="A1252" s="10">
        <v>1500521</v>
      </c>
      <c r="B1252" s="10" t="s">
        <v>239</v>
      </c>
      <c r="C1252" s="10" t="s">
        <v>240</v>
      </c>
      <c r="D1252" s="10" t="s">
        <v>241</v>
      </c>
      <c r="E1252" s="11" t="s">
        <v>13</v>
      </c>
      <c r="F1252" s="10">
        <v>2161</v>
      </c>
      <c r="G1252" s="12" t="str">
        <f t="shared" si="158"/>
        <v>Material de limpieza</v>
      </c>
      <c r="H1252" s="27">
        <v>30000</v>
      </c>
    </row>
    <row r="1253" spans="1:8" x14ac:dyDescent="0.25">
      <c r="A1253" s="10">
        <v>1500521</v>
      </c>
      <c r="B1253" s="10" t="s">
        <v>239</v>
      </c>
      <c r="C1253" s="10" t="s">
        <v>240</v>
      </c>
      <c r="D1253" s="10" t="s">
        <v>241</v>
      </c>
      <c r="E1253" s="11" t="s">
        <v>13</v>
      </c>
      <c r="F1253" s="10">
        <v>2214</v>
      </c>
      <c r="G1253" s="12" t="str">
        <f t="shared" si="158"/>
        <v>Productos alimenticios para personas</v>
      </c>
      <c r="H1253" s="27">
        <v>30000</v>
      </c>
    </row>
    <row r="1254" spans="1:8" x14ac:dyDescent="0.25">
      <c r="A1254" s="10">
        <v>1500521</v>
      </c>
      <c r="B1254" s="10" t="s">
        <v>239</v>
      </c>
      <c r="C1254" s="10" t="s">
        <v>240</v>
      </c>
      <c r="D1254" s="10" t="s">
        <v>241</v>
      </c>
      <c r="E1254" s="11" t="s">
        <v>13</v>
      </c>
      <c r="F1254" s="10">
        <v>2461</v>
      </c>
      <c r="G1254" s="12" t="str">
        <f t="shared" si="158"/>
        <v>Material eléctrico y electrónico</v>
      </c>
      <c r="H1254" s="27">
        <v>15000</v>
      </c>
    </row>
    <row r="1255" spans="1:8" x14ac:dyDescent="0.25">
      <c r="A1255" s="10">
        <v>1500521</v>
      </c>
      <c r="B1255" s="10" t="s">
        <v>239</v>
      </c>
      <c r="C1255" s="10" t="s">
        <v>240</v>
      </c>
      <c r="D1255" s="10" t="s">
        <v>241</v>
      </c>
      <c r="E1255" s="11" t="s">
        <v>13</v>
      </c>
      <c r="F1255" s="10">
        <v>2531</v>
      </c>
      <c r="G1255" s="12" t="str">
        <f t="shared" si="158"/>
        <v>Medicinas y productos farmacéuticos</v>
      </c>
      <c r="H1255" s="27">
        <v>6000</v>
      </c>
    </row>
    <row r="1256" spans="1:8" x14ac:dyDescent="0.25">
      <c r="A1256" s="10">
        <v>1500521</v>
      </c>
      <c r="B1256" s="10" t="s">
        <v>239</v>
      </c>
      <c r="C1256" s="10" t="s">
        <v>240</v>
      </c>
      <c r="D1256" s="10" t="s">
        <v>241</v>
      </c>
      <c r="E1256" s="11" t="s">
        <v>18</v>
      </c>
      <c r="F1256" s="10">
        <v>5111</v>
      </c>
      <c r="G1256" s="12" t="str">
        <f t="shared" si="158"/>
        <v>Muebles de oficina y estantería</v>
      </c>
      <c r="H1256" s="27">
        <v>1500</v>
      </c>
    </row>
    <row r="1257" spans="1:8" x14ac:dyDescent="0.25">
      <c r="A1257" s="10">
        <v>1500521</v>
      </c>
      <c r="B1257" s="10" t="s">
        <v>239</v>
      </c>
      <c r="C1257" s="10" t="s">
        <v>240</v>
      </c>
      <c r="D1257" s="10" t="s">
        <v>241</v>
      </c>
      <c r="E1257" s="11" t="s">
        <v>18</v>
      </c>
      <c r="F1257" s="10">
        <v>5151</v>
      </c>
      <c r="G1257" s="12" t="str">
        <f t="shared" si="158"/>
        <v>Computadoras y equipo periférico</v>
      </c>
      <c r="H1257" s="27">
        <v>1500</v>
      </c>
    </row>
    <row r="1258" spans="1:8" x14ac:dyDescent="0.25">
      <c r="G1258" s="35"/>
      <c r="H1258" s="31"/>
    </row>
    <row r="1259" spans="1:8" ht="25.5" x14ac:dyDescent="0.25">
      <c r="A1259" s="5"/>
      <c r="B1259" s="5"/>
      <c r="C1259" s="5"/>
      <c r="D1259" s="5"/>
      <c r="E1259" s="5"/>
      <c r="F1259" s="8"/>
      <c r="G1259" s="9" t="s">
        <v>242</v>
      </c>
      <c r="H1259" s="22">
        <f>SUBTOTAL(9,H1260:H1275)</f>
        <v>1318657</v>
      </c>
    </row>
    <row r="1260" spans="1:8" x14ac:dyDescent="0.25">
      <c r="A1260" s="10">
        <v>1500521</v>
      </c>
      <c r="B1260" s="10" t="s">
        <v>243</v>
      </c>
      <c r="C1260" s="10" t="s">
        <v>244</v>
      </c>
      <c r="D1260" s="10" t="s">
        <v>226</v>
      </c>
      <c r="E1260" s="11" t="s">
        <v>13</v>
      </c>
      <c r="F1260" s="10">
        <v>2111</v>
      </c>
      <c r="G1260" s="12" t="str">
        <f t="shared" ref="G1260:G1275" si="159">VLOOKUP(F1260,dCOG,3,FALSE)</f>
        <v>Materiales y útiles de oficina</v>
      </c>
      <c r="H1260" s="27">
        <v>12000</v>
      </c>
    </row>
    <row r="1261" spans="1:8" x14ac:dyDescent="0.25">
      <c r="A1261" s="10">
        <v>1500521</v>
      </c>
      <c r="B1261" s="10" t="s">
        <v>243</v>
      </c>
      <c r="C1261" s="10" t="s">
        <v>244</v>
      </c>
      <c r="D1261" s="10" t="s">
        <v>226</v>
      </c>
      <c r="E1261" s="11" t="s">
        <v>13</v>
      </c>
      <c r="F1261" s="10">
        <v>2141</v>
      </c>
      <c r="G1261" s="12" t="str">
        <f t="shared" si="159"/>
        <v>Mat y útiles de tecnologías de la Info y Com</v>
      </c>
      <c r="H1261" s="27">
        <v>15000</v>
      </c>
    </row>
    <row r="1262" spans="1:8" x14ac:dyDescent="0.25">
      <c r="A1262" s="10">
        <v>1500521</v>
      </c>
      <c r="B1262" s="10" t="s">
        <v>243</v>
      </c>
      <c r="C1262" s="10" t="s">
        <v>244</v>
      </c>
      <c r="D1262" s="10" t="s">
        <v>226</v>
      </c>
      <c r="E1262" s="11" t="s">
        <v>13</v>
      </c>
      <c r="F1262" s="10">
        <v>2151</v>
      </c>
      <c r="G1262" s="12" t="str">
        <f t="shared" ref="G1262" si="160">VLOOKUP(F1262,dCOG,3,FALSE)</f>
        <v>Material impreso e información digital</v>
      </c>
      <c r="H1262" s="27">
        <v>3000</v>
      </c>
    </row>
    <row r="1263" spans="1:8" x14ac:dyDescent="0.25">
      <c r="A1263" s="10">
        <v>1500521</v>
      </c>
      <c r="B1263" s="10" t="s">
        <v>243</v>
      </c>
      <c r="C1263" s="10" t="s">
        <v>244</v>
      </c>
      <c r="D1263" s="10" t="s">
        <v>226</v>
      </c>
      <c r="E1263" s="11" t="s">
        <v>13</v>
      </c>
      <c r="F1263" s="10">
        <v>2161</v>
      </c>
      <c r="G1263" s="12" t="str">
        <f t="shared" si="159"/>
        <v>Material de limpieza</v>
      </c>
      <c r="H1263" s="27">
        <v>9000</v>
      </c>
    </row>
    <row r="1264" spans="1:8" x14ac:dyDescent="0.25">
      <c r="A1264" s="10">
        <v>1500521</v>
      </c>
      <c r="B1264" s="10" t="s">
        <v>243</v>
      </c>
      <c r="C1264" s="10" t="s">
        <v>244</v>
      </c>
      <c r="D1264" s="10" t="s">
        <v>226</v>
      </c>
      <c r="E1264" s="11" t="s">
        <v>13</v>
      </c>
      <c r="F1264" s="10">
        <v>2212</v>
      </c>
      <c r="G1264" s="12" t="str">
        <f t="shared" si="159"/>
        <v>Prod Alim p pers en instalac de depend y ent</v>
      </c>
      <c r="H1264" s="27">
        <v>3000</v>
      </c>
    </row>
    <row r="1265" spans="1:8" x14ac:dyDescent="0.25">
      <c r="A1265" s="10">
        <v>1500521</v>
      </c>
      <c r="B1265" s="10" t="s">
        <v>243</v>
      </c>
      <c r="C1265" s="10" t="s">
        <v>244</v>
      </c>
      <c r="D1265" s="10" t="s">
        <v>226</v>
      </c>
      <c r="E1265" s="11" t="s">
        <v>13</v>
      </c>
      <c r="F1265" s="10">
        <v>2461</v>
      </c>
      <c r="G1265" s="12" t="str">
        <f t="shared" si="159"/>
        <v>Material eléctrico y electrónico</v>
      </c>
      <c r="H1265" s="27">
        <v>1500</v>
      </c>
    </row>
    <row r="1266" spans="1:8" x14ac:dyDescent="0.25">
      <c r="A1266" s="10">
        <v>1500521</v>
      </c>
      <c r="B1266" s="10" t="s">
        <v>243</v>
      </c>
      <c r="C1266" s="10" t="s">
        <v>244</v>
      </c>
      <c r="D1266" s="10" t="s">
        <v>226</v>
      </c>
      <c r="E1266" s="11" t="s">
        <v>13</v>
      </c>
      <c r="F1266" s="10">
        <v>2911</v>
      </c>
      <c r="G1266" s="12" t="str">
        <f t="shared" ref="G1266" si="161">VLOOKUP(F1266,dCOG,3,FALSE)</f>
        <v>Herramientas menores</v>
      </c>
      <c r="H1266" s="27">
        <v>3000</v>
      </c>
    </row>
    <row r="1267" spans="1:8" x14ac:dyDescent="0.25">
      <c r="A1267" s="10">
        <v>1500521</v>
      </c>
      <c r="B1267" s="10" t="s">
        <v>243</v>
      </c>
      <c r="C1267" s="10" t="s">
        <v>244</v>
      </c>
      <c r="D1267" s="10" t="s">
        <v>226</v>
      </c>
      <c r="E1267" s="11" t="s">
        <v>13</v>
      </c>
      <c r="F1267" s="10">
        <v>2921</v>
      </c>
      <c r="G1267" s="12" t="str">
        <f t="shared" si="159"/>
        <v>Refacciones y accesorios menores de edificios</v>
      </c>
      <c r="H1267" s="27">
        <v>1200</v>
      </c>
    </row>
    <row r="1268" spans="1:8" x14ac:dyDescent="0.25">
      <c r="A1268" s="10">
        <v>1500521</v>
      </c>
      <c r="B1268" s="10" t="s">
        <v>243</v>
      </c>
      <c r="C1268" s="10" t="s">
        <v>244</v>
      </c>
      <c r="D1268" s="10" t="s">
        <v>226</v>
      </c>
      <c r="E1268" s="11" t="s">
        <v>18</v>
      </c>
      <c r="F1268" s="10">
        <v>5111</v>
      </c>
      <c r="G1268" s="12" t="str">
        <f t="shared" si="159"/>
        <v>Muebles de oficina y estantería</v>
      </c>
      <c r="H1268" s="27">
        <v>1500</v>
      </c>
    </row>
    <row r="1269" spans="1:8" x14ac:dyDescent="0.25">
      <c r="A1269" s="10">
        <v>1500521</v>
      </c>
      <c r="B1269" s="10" t="s">
        <v>243</v>
      </c>
      <c r="C1269" s="10" t="s">
        <v>244</v>
      </c>
      <c r="D1269" s="10" t="s">
        <v>226</v>
      </c>
      <c r="E1269" s="11" t="s">
        <v>18</v>
      </c>
      <c r="F1269" s="10">
        <v>5151</v>
      </c>
      <c r="G1269" s="12" t="str">
        <f t="shared" si="159"/>
        <v>Computadoras y equipo periférico</v>
      </c>
      <c r="H1269" s="27">
        <v>1500</v>
      </c>
    </row>
    <row r="1270" spans="1:8" x14ac:dyDescent="0.25">
      <c r="A1270" s="10">
        <v>2510221</v>
      </c>
      <c r="B1270" s="10" t="s">
        <v>243</v>
      </c>
      <c r="C1270" s="10" t="s">
        <v>244</v>
      </c>
      <c r="D1270" s="10" t="s">
        <v>226</v>
      </c>
      <c r="E1270" s="11" t="s">
        <v>13</v>
      </c>
      <c r="F1270" s="10">
        <v>1131</v>
      </c>
      <c r="G1270" s="12" t="str">
        <f t="shared" si="159"/>
        <v>Sueldos Base</v>
      </c>
      <c r="H1270" s="32">
        <v>920040</v>
      </c>
    </row>
    <row r="1271" spans="1:8" x14ac:dyDescent="0.25">
      <c r="A1271" s="10">
        <v>2510221</v>
      </c>
      <c r="B1271" s="10" t="s">
        <v>243</v>
      </c>
      <c r="C1271" s="10" t="s">
        <v>244</v>
      </c>
      <c r="D1271" s="10" t="s">
        <v>226</v>
      </c>
      <c r="E1271" s="11" t="s">
        <v>13</v>
      </c>
      <c r="F1271" s="10">
        <v>1321</v>
      </c>
      <c r="G1271" s="12" t="str">
        <f t="shared" si="159"/>
        <v>Prima Vacacional</v>
      </c>
      <c r="H1271" s="32">
        <v>17134</v>
      </c>
    </row>
    <row r="1272" spans="1:8" x14ac:dyDescent="0.25">
      <c r="A1272" s="10">
        <v>2510221</v>
      </c>
      <c r="B1272" s="10" t="s">
        <v>243</v>
      </c>
      <c r="C1272" s="10" t="s">
        <v>244</v>
      </c>
      <c r="D1272" s="10" t="s">
        <v>226</v>
      </c>
      <c r="E1272" s="11" t="s">
        <v>13</v>
      </c>
      <c r="F1272" s="10">
        <v>1323</v>
      </c>
      <c r="G1272" s="12" t="str">
        <f t="shared" si="159"/>
        <v>Gratificación de fin de año</v>
      </c>
      <c r="H1272" s="32">
        <v>142783</v>
      </c>
    </row>
    <row r="1273" spans="1:8" x14ac:dyDescent="0.25">
      <c r="A1273" s="10">
        <v>2510221</v>
      </c>
      <c r="B1273" s="10" t="s">
        <v>243</v>
      </c>
      <c r="C1273" s="10" t="s">
        <v>244</v>
      </c>
      <c r="D1273" s="10" t="s">
        <v>226</v>
      </c>
      <c r="E1273" s="11" t="s">
        <v>13</v>
      </c>
      <c r="F1273" s="10">
        <v>1593</v>
      </c>
      <c r="G1273" s="12" t="str">
        <f t="shared" si="159"/>
        <v>Despensa</v>
      </c>
      <c r="H1273" s="32">
        <v>108000</v>
      </c>
    </row>
    <row r="1274" spans="1:8" x14ac:dyDescent="0.25">
      <c r="A1274" s="10">
        <v>2510221</v>
      </c>
      <c r="B1274" s="10" t="s">
        <v>243</v>
      </c>
      <c r="C1274" s="10" t="s">
        <v>244</v>
      </c>
      <c r="D1274" s="10" t="s">
        <v>226</v>
      </c>
      <c r="E1274" s="11" t="s">
        <v>13</v>
      </c>
      <c r="F1274" s="10">
        <v>2491</v>
      </c>
      <c r="G1274" s="12" t="str">
        <f t="shared" si="159"/>
        <v>Materiales diversos</v>
      </c>
      <c r="H1274" s="27">
        <v>50000</v>
      </c>
    </row>
    <row r="1275" spans="1:8" x14ac:dyDescent="0.25">
      <c r="A1275" s="10">
        <v>2510221</v>
      </c>
      <c r="B1275" s="10" t="s">
        <v>243</v>
      </c>
      <c r="C1275" s="10" t="s">
        <v>244</v>
      </c>
      <c r="D1275" s="10" t="s">
        <v>226</v>
      </c>
      <c r="E1275" s="11" t="s">
        <v>13</v>
      </c>
      <c r="F1275" s="10">
        <v>2711</v>
      </c>
      <c r="G1275" s="12" t="str">
        <f t="shared" si="159"/>
        <v>Vestuario y uniformes</v>
      </c>
      <c r="H1275" s="27">
        <v>30000</v>
      </c>
    </row>
    <row r="1276" spans="1:8" x14ac:dyDescent="0.25">
      <c r="F1276" s="17" t="s">
        <v>245</v>
      </c>
    </row>
    <row r="1277" spans="1:8" x14ac:dyDescent="0.25">
      <c r="F1277" s="17" t="s">
        <v>245</v>
      </c>
    </row>
    <row r="1278" spans="1:8" x14ac:dyDescent="0.25">
      <c r="F1278" s="17" t="s">
        <v>245</v>
      </c>
    </row>
    <row r="1279" spans="1:8" x14ac:dyDescent="0.25">
      <c r="F1279" s="17" t="s">
        <v>245</v>
      </c>
    </row>
    <row r="1280" spans="1:8" x14ac:dyDescent="0.25">
      <c r="F1280" s="17" t="s">
        <v>245</v>
      </c>
    </row>
    <row r="1281" spans="6:6" x14ac:dyDescent="0.25">
      <c r="F1281" s="17" t="s">
        <v>245</v>
      </c>
    </row>
    <row r="1282" spans="6:6" x14ac:dyDescent="0.25">
      <c r="F1282" s="17" t="s">
        <v>245</v>
      </c>
    </row>
    <row r="1283" spans="6:6" x14ac:dyDescent="0.25">
      <c r="F1283" s="17" t="s">
        <v>245</v>
      </c>
    </row>
    <row r="1284" spans="6:6" x14ac:dyDescent="0.25">
      <c r="F1284" s="17" t="s">
        <v>245</v>
      </c>
    </row>
    <row r="1285" spans="6:6" x14ac:dyDescent="0.25">
      <c r="F1285" s="17" t="s">
        <v>245</v>
      </c>
    </row>
    <row r="1286" spans="6:6" x14ac:dyDescent="0.25">
      <c r="F1286" s="17" t="s">
        <v>245</v>
      </c>
    </row>
    <row r="1287" spans="6:6" x14ac:dyDescent="0.25">
      <c r="F1287" s="17" t="s">
        <v>245</v>
      </c>
    </row>
    <row r="1288" spans="6:6" x14ac:dyDescent="0.25">
      <c r="F1288" s="17" t="s">
        <v>245</v>
      </c>
    </row>
    <row r="1289" spans="6:6" x14ac:dyDescent="0.25">
      <c r="F1289" s="17" t="s">
        <v>245</v>
      </c>
    </row>
    <row r="1290" spans="6:6" x14ac:dyDescent="0.25">
      <c r="F1290" s="17" t="s">
        <v>245</v>
      </c>
    </row>
    <row r="1291" spans="6:6" x14ac:dyDescent="0.25">
      <c r="F1291" s="17" t="s">
        <v>245</v>
      </c>
    </row>
    <row r="1292" spans="6:6" x14ac:dyDescent="0.25">
      <c r="F1292" s="17" t="s">
        <v>245</v>
      </c>
    </row>
    <row r="1293" spans="6:6" x14ac:dyDescent="0.25">
      <c r="F1293" s="17" t="s">
        <v>245</v>
      </c>
    </row>
    <row r="1294" spans="6:6" x14ac:dyDescent="0.25">
      <c r="F1294" s="17" t="s">
        <v>245</v>
      </c>
    </row>
    <row r="1295" spans="6:6" x14ac:dyDescent="0.25">
      <c r="F1295" s="17" t="s">
        <v>245</v>
      </c>
    </row>
    <row r="1296" spans="6:6" x14ac:dyDescent="0.25">
      <c r="F1296" s="17" t="s">
        <v>245</v>
      </c>
    </row>
    <row r="1297" spans="6:6" x14ac:dyDescent="0.25">
      <c r="F1297" s="17" t="s">
        <v>245</v>
      </c>
    </row>
    <row r="1298" spans="6:6" x14ac:dyDescent="0.25">
      <c r="F1298" s="17" t="s">
        <v>245</v>
      </c>
    </row>
    <row r="1299" spans="6:6" x14ac:dyDescent="0.25">
      <c r="F1299" s="17" t="s">
        <v>245</v>
      </c>
    </row>
    <row r="1300" spans="6:6" x14ac:dyDescent="0.25">
      <c r="F1300" s="17" t="s">
        <v>245</v>
      </c>
    </row>
    <row r="1301" spans="6:6" x14ac:dyDescent="0.25">
      <c r="F1301" s="17" t="s">
        <v>245</v>
      </c>
    </row>
    <row r="1302" spans="6:6" x14ac:dyDescent="0.25">
      <c r="F1302" s="17" t="s">
        <v>245</v>
      </c>
    </row>
    <row r="1303" spans="6:6" x14ac:dyDescent="0.25">
      <c r="F1303" s="17" t="s">
        <v>245</v>
      </c>
    </row>
    <row r="1304" spans="6:6" x14ac:dyDescent="0.25">
      <c r="F1304" s="17" t="s">
        <v>245</v>
      </c>
    </row>
    <row r="1305" spans="6:6" x14ac:dyDescent="0.25">
      <c r="F1305" s="17" t="s">
        <v>245</v>
      </c>
    </row>
    <row r="1306" spans="6:6" x14ac:dyDescent="0.25">
      <c r="F1306" s="17" t="s">
        <v>245</v>
      </c>
    </row>
    <row r="1307" spans="6:6" x14ac:dyDescent="0.25">
      <c r="F1307" s="17" t="s">
        <v>245</v>
      </c>
    </row>
    <row r="1308" spans="6:6" x14ac:dyDescent="0.25">
      <c r="F1308" s="17" t="s">
        <v>245</v>
      </c>
    </row>
    <row r="1309" spans="6:6" x14ac:dyDescent="0.25">
      <c r="F1309" s="17" t="s">
        <v>245</v>
      </c>
    </row>
    <row r="1310" spans="6:6" x14ac:dyDescent="0.25">
      <c r="F1310" s="17" t="s">
        <v>245</v>
      </c>
    </row>
    <row r="1311" spans="6:6" x14ac:dyDescent="0.25">
      <c r="F1311" s="17" t="s">
        <v>245</v>
      </c>
    </row>
    <row r="1312" spans="6:6" x14ac:dyDescent="0.25">
      <c r="F1312" s="17" t="s">
        <v>245</v>
      </c>
    </row>
    <row r="1313" spans="6:6" x14ac:dyDescent="0.25">
      <c r="F1313" s="17" t="s">
        <v>245</v>
      </c>
    </row>
    <row r="1314" spans="6:6" x14ac:dyDescent="0.25">
      <c r="F1314" s="17" t="s">
        <v>245</v>
      </c>
    </row>
    <row r="1315" spans="6:6" x14ac:dyDescent="0.25">
      <c r="F1315" s="17" t="s">
        <v>245</v>
      </c>
    </row>
    <row r="1316" spans="6:6" x14ac:dyDescent="0.25">
      <c r="F1316" s="17" t="s">
        <v>245</v>
      </c>
    </row>
    <row r="1317" spans="6:6" x14ac:dyDescent="0.25">
      <c r="F1317" s="17" t="s">
        <v>245</v>
      </c>
    </row>
  </sheetData>
  <mergeCells count="2">
    <mergeCell ref="A1:H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2020-03-26T20:28:59Z</dcterms:created>
  <dcterms:modified xsi:type="dcterms:W3CDTF">2021-01-26T18:55:35Z</dcterms:modified>
</cp:coreProperties>
</file>