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C54" i="2"/>
  <c r="C48" i="2"/>
  <c r="C59" i="2" s="1"/>
  <c r="C43" i="2"/>
  <c r="C41" i="2"/>
  <c r="C36" i="2"/>
  <c r="C45" i="2" s="1"/>
  <c r="C16" i="2"/>
  <c r="C4" i="2"/>
  <c r="C33" i="2" s="1"/>
  <c r="C61" i="2" l="1"/>
  <c r="C65" i="2" s="1"/>
  <c r="B63" i="2" s="1"/>
  <c r="B58" i="2"/>
  <c r="B56" i="2"/>
  <c r="B55" i="2"/>
  <c r="B54" i="2" s="1"/>
  <c r="B48" i="2"/>
  <c r="B59" i="2" s="1"/>
  <c r="B45" i="2"/>
  <c r="B41" i="2"/>
  <c r="B36" i="2"/>
  <c r="B16" i="2"/>
  <c r="B4" i="2"/>
  <c r="B33" i="2" s="1"/>
  <c r="B61" i="2" s="1"/>
  <c r="B65" i="2" l="1"/>
</calcChain>
</file>

<file path=xl/sharedStrings.xml><?xml version="1.0" encoding="utf-8"?>
<sst xmlns="http://schemas.openxmlformats.org/spreadsheetml/2006/main" count="59" uniqueCount="51">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</sst>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4" xfId="0" applyFont="1" applyBorder="1"/>
    <xf numFmtId="4" fontId="3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4" xfId="0" applyNumberFormat="1" applyFill="1" applyBorder="1"/>
    <xf numFmtId="0" fontId="6" fillId="0" borderId="4" xfId="0" applyFont="1" applyFill="1" applyBorder="1"/>
    <xf numFmtId="39" fontId="0" fillId="0" borderId="5" xfId="0" applyNumberFormat="1" applyFill="1" applyBorder="1"/>
    <xf numFmtId="4" fontId="3" fillId="0" borderId="4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0" applyFont="1"/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zoomScaleNormal="100" workbookViewId="0">
      <selection activeCell="B74" sqref="B7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5" t="s">
        <v>50</v>
      </c>
      <c r="B1" s="26"/>
      <c r="C1" s="27"/>
    </row>
    <row r="2" spans="1:22" ht="15" customHeight="1" x14ac:dyDescent="0.2">
      <c r="A2" s="3" t="s">
        <v>0</v>
      </c>
      <c r="B2" s="2">
        <v>2021</v>
      </c>
      <c r="C2" s="2">
        <v>2020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SUBTOTAL(9,B5:B14)</f>
        <v>481877455.20999998</v>
      </c>
      <c r="C4" s="7">
        <f>SUBTOTAL(9,C5:C14)</f>
        <v>478231938.44999999</v>
      </c>
    </row>
    <row r="5" spans="1:22" ht="11.25" customHeight="1" x14ac:dyDescent="0.2">
      <c r="A5" s="8" t="s">
        <v>3</v>
      </c>
      <c r="B5" s="9">
        <v>22244998.789999999</v>
      </c>
      <c r="C5" s="9">
        <v>21373691.57</v>
      </c>
    </row>
    <row r="6" spans="1:22" ht="11.25" customHeight="1" x14ac:dyDescent="0.2">
      <c r="A6" s="8" t="s">
        <v>4</v>
      </c>
      <c r="B6" s="9">
        <v>0</v>
      </c>
      <c r="C6" s="9">
        <v>0</v>
      </c>
    </row>
    <row r="7" spans="1:22" ht="11.25" customHeight="1" x14ac:dyDescent="0.2">
      <c r="A7" s="8" t="s">
        <v>35</v>
      </c>
      <c r="B7" s="9">
        <v>8235675.3600000003</v>
      </c>
      <c r="C7" s="9">
        <v>7014161.5099999998</v>
      </c>
    </row>
    <row r="8" spans="1:22" ht="11.25" customHeight="1" x14ac:dyDescent="0.2">
      <c r="A8" s="8" t="s">
        <v>5</v>
      </c>
      <c r="B8" s="9">
        <v>27878344.449999999</v>
      </c>
      <c r="C8" s="9">
        <v>25379899.210000001</v>
      </c>
    </row>
    <row r="9" spans="1:22" ht="11.25" customHeight="1" x14ac:dyDescent="0.2">
      <c r="A9" s="8" t="s">
        <v>36</v>
      </c>
      <c r="B9" s="9">
        <v>2648102.42</v>
      </c>
      <c r="C9" s="9">
        <v>3597372</v>
      </c>
    </row>
    <row r="10" spans="1:22" ht="11.25" customHeight="1" x14ac:dyDescent="0.2">
      <c r="A10" s="8" t="s">
        <v>37</v>
      </c>
      <c r="B10" s="9">
        <v>2064982.01</v>
      </c>
      <c r="C10" s="9">
        <v>2073205.72</v>
      </c>
    </row>
    <row r="11" spans="1:22" ht="11.25" customHeight="1" x14ac:dyDescent="0.2">
      <c r="A11" s="8" t="s">
        <v>38</v>
      </c>
      <c r="B11" s="9">
        <v>0</v>
      </c>
      <c r="C11" s="9">
        <v>0</v>
      </c>
    </row>
    <row r="12" spans="1:22" ht="22.5" x14ac:dyDescent="0.2">
      <c r="A12" s="8" t="s">
        <v>41</v>
      </c>
      <c r="B12" s="9">
        <v>418805352.18000001</v>
      </c>
      <c r="C12" s="9">
        <v>418793608.44</v>
      </c>
    </row>
    <row r="13" spans="1:22" ht="11.25" customHeight="1" x14ac:dyDescent="0.2">
      <c r="A13" s="8" t="s">
        <v>42</v>
      </c>
      <c r="B13" s="9">
        <v>0</v>
      </c>
      <c r="C13" s="9">
        <v>0</v>
      </c>
    </row>
    <row r="14" spans="1:22" ht="11.25" customHeight="1" x14ac:dyDescent="0.2">
      <c r="A14" s="8" t="s">
        <v>6</v>
      </c>
      <c r="B14" s="9">
        <v>0</v>
      </c>
      <c r="C14" s="9">
        <v>0</v>
      </c>
    </row>
    <row r="15" spans="1:22" ht="11.25" customHeight="1" x14ac:dyDescent="0.2">
      <c r="A15" s="10"/>
      <c r="B15" s="15"/>
      <c r="C15" s="15"/>
    </row>
    <row r="16" spans="1:22" ht="11.25" customHeight="1" x14ac:dyDescent="0.2">
      <c r="A16" s="6" t="s">
        <v>7</v>
      </c>
      <c r="B16" s="7">
        <f>SUBTOTAL(9,B17:B32)</f>
        <v>322088031.70999998</v>
      </c>
      <c r="C16" s="7">
        <f>SUBTOTAL(9,C17:C32)</f>
        <v>333105862.5</v>
      </c>
    </row>
    <row r="17" spans="1:3" ht="11.25" customHeight="1" x14ac:dyDescent="0.2">
      <c r="A17" s="8" t="s">
        <v>8</v>
      </c>
      <c r="B17" s="9">
        <v>158225656.30000001</v>
      </c>
      <c r="C17" s="9">
        <v>154937461.56</v>
      </c>
    </row>
    <row r="18" spans="1:3" ht="11.25" customHeight="1" x14ac:dyDescent="0.2">
      <c r="A18" s="8" t="s">
        <v>9</v>
      </c>
      <c r="B18" s="9">
        <v>34874326.560000002</v>
      </c>
      <c r="C18" s="9">
        <v>34924033.609999999</v>
      </c>
    </row>
    <row r="19" spans="1:3" ht="11.25" customHeight="1" x14ac:dyDescent="0.2">
      <c r="A19" s="8" t="s">
        <v>10</v>
      </c>
      <c r="B19" s="9">
        <v>55172526.560000002</v>
      </c>
      <c r="C19" s="9">
        <v>65614770.75</v>
      </c>
    </row>
    <row r="20" spans="1:3" ht="11.25" customHeight="1" x14ac:dyDescent="0.2">
      <c r="A20" s="8" t="s">
        <v>11</v>
      </c>
      <c r="B20" s="9">
        <v>0</v>
      </c>
      <c r="C20" s="9">
        <v>0</v>
      </c>
    </row>
    <row r="21" spans="1:3" ht="11.25" customHeight="1" x14ac:dyDescent="0.2">
      <c r="A21" s="8" t="s">
        <v>12</v>
      </c>
      <c r="B21" s="9">
        <v>15688893.960000001</v>
      </c>
      <c r="C21" s="9">
        <v>15417803.029999999</v>
      </c>
    </row>
    <row r="22" spans="1:3" ht="11.25" customHeight="1" x14ac:dyDescent="0.2">
      <c r="A22" s="8" t="s">
        <v>43</v>
      </c>
      <c r="B22" s="9">
        <v>7855100.79</v>
      </c>
      <c r="C22" s="9">
        <v>8956836.7100000009</v>
      </c>
    </row>
    <row r="23" spans="1:3" ht="11.25" customHeight="1" x14ac:dyDescent="0.2">
      <c r="A23" s="8" t="s">
        <v>13</v>
      </c>
      <c r="B23" s="9">
        <v>42491979.189999998</v>
      </c>
      <c r="C23" s="9">
        <v>39175580.600000001</v>
      </c>
    </row>
    <row r="24" spans="1:3" ht="11.25" customHeight="1" x14ac:dyDescent="0.2">
      <c r="A24" s="8" t="s">
        <v>14</v>
      </c>
      <c r="B24" s="9">
        <v>7336483.2699999996</v>
      </c>
      <c r="C24" s="9">
        <v>7330565.5</v>
      </c>
    </row>
    <row r="25" spans="1:3" ht="11.25" customHeight="1" x14ac:dyDescent="0.2">
      <c r="A25" s="8" t="s">
        <v>15</v>
      </c>
      <c r="B25" s="9">
        <v>0</v>
      </c>
      <c r="C25" s="9">
        <v>0</v>
      </c>
    </row>
    <row r="26" spans="1:3" ht="11.25" customHeight="1" x14ac:dyDescent="0.2">
      <c r="A26" s="8" t="s">
        <v>16</v>
      </c>
      <c r="B26" s="9">
        <v>0</v>
      </c>
      <c r="C26" s="9">
        <v>0</v>
      </c>
    </row>
    <row r="27" spans="1:3" ht="11.25" customHeight="1" x14ac:dyDescent="0.2">
      <c r="A27" s="8" t="s">
        <v>17</v>
      </c>
      <c r="B27" s="9">
        <v>0</v>
      </c>
      <c r="C27" s="9">
        <v>0</v>
      </c>
    </row>
    <row r="28" spans="1:3" ht="11.25" customHeight="1" x14ac:dyDescent="0.2">
      <c r="A28" s="8" t="s">
        <v>18</v>
      </c>
      <c r="B28" s="9">
        <v>20000</v>
      </c>
      <c r="C28" s="9">
        <v>182200</v>
      </c>
    </row>
    <row r="29" spans="1:3" ht="11.25" customHeight="1" x14ac:dyDescent="0.2">
      <c r="A29" s="8" t="s">
        <v>44</v>
      </c>
      <c r="B29" s="9">
        <v>0</v>
      </c>
      <c r="C29" s="9">
        <v>0</v>
      </c>
    </row>
    <row r="30" spans="1:3" ht="11.25" customHeight="1" x14ac:dyDescent="0.2">
      <c r="A30" s="8" t="s">
        <v>19</v>
      </c>
      <c r="B30" s="9">
        <v>0</v>
      </c>
      <c r="C30" s="9">
        <v>0</v>
      </c>
    </row>
    <row r="31" spans="1:3" ht="11.25" customHeight="1" x14ac:dyDescent="0.2">
      <c r="A31" s="8" t="s">
        <v>20</v>
      </c>
      <c r="B31" s="9">
        <v>423065.08</v>
      </c>
      <c r="C31" s="9">
        <v>6566610.7400000002</v>
      </c>
    </row>
    <row r="32" spans="1:3" ht="11.25" customHeight="1" x14ac:dyDescent="0.2">
      <c r="A32" s="8" t="s">
        <v>21</v>
      </c>
      <c r="B32" s="9"/>
      <c r="C32" s="9">
        <v>0</v>
      </c>
    </row>
    <row r="33" spans="1:3" ht="11.25" customHeight="1" x14ac:dyDescent="0.2">
      <c r="A33" s="4" t="s">
        <v>45</v>
      </c>
      <c r="B33" s="7">
        <f>B4-B16</f>
        <v>159789423.5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48</v>
      </c>
      <c r="B35" s="9"/>
      <c r="C35" s="9"/>
    </row>
    <row r="36" spans="1:3" ht="11.25" customHeight="1" x14ac:dyDescent="0.2">
      <c r="A36" s="6" t="s">
        <v>2</v>
      </c>
      <c r="B36" s="7">
        <f>SUBTOTAL(9,B37:B39)</f>
        <v>53982672.490000002</v>
      </c>
      <c r="C36" s="7">
        <f>SUBTOTAL(9,C37:C39)</f>
        <v>10903748.9</v>
      </c>
    </row>
    <row r="37" spans="1:3" ht="11.25" customHeight="1" x14ac:dyDescent="0.2">
      <c r="A37" s="8" t="s">
        <v>22</v>
      </c>
      <c r="B37" s="16">
        <v>53982672.490000002</v>
      </c>
      <c r="C37" s="9">
        <v>0</v>
      </c>
    </row>
    <row r="38" spans="1:3" ht="11.25" customHeight="1" x14ac:dyDescent="0.2">
      <c r="A38" s="8" t="s">
        <v>23</v>
      </c>
      <c r="B38" s="9">
        <v>0</v>
      </c>
      <c r="C38" s="9">
        <v>10735946.9</v>
      </c>
    </row>
    <row r="39" spans="1:3" ht="11.25" customHeight="1" x14ac:dyDescent="0.2">
      <c r="A39" s="8" t="s">
        <v>24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7</v>
      </c>
      <c r="B41" s="7">
        <f>SUBTOTAL(9,B42:B44)</f>
        <v>166890336.13</v>
      </c>
      <c r="C41" s="7">
        <f>SUBTOTAL(9,C42:C44)</f>
        <v>204815489.69</v>
      </c>
    </row>
    <row r="42" spans="1:3" ht="11.25" customHeight="1" x14ac:dyDescent="0.2">
      <c r="A42" s="8" t="s">
        <v>22</v>
      </c>
      <c r="B42" s="17">
        <v>161106302.31</v>
      </c>
      <c r="C42" s="20">
        <v>198752833.49000001</v>
      </c>
    </row>
    <row r="43" spans="1:3" ht="11.25" customHeight="1" x14ac:dyDescent="0.2">
      <c r="A43" s="8" t="s">
        <v>23</v>
      </c>
      <c r="B43" s="17">
        <v>5784033.8200000003</v>
      </c>
      <c r="C43" s="20">
        <f>6058419.6-1749</f>
        <v>6056670.5999999996</v>
      </c>
    </row>
    <row r="44" spans="1:3" ht="11.25" customHeight="1" x14ac:dyDescent="0.2">
      <c r="A44" s="8" t="s">
        <v>25</v>
      </c>
      <c r="B44" s="9">
        <v>0</v>
      </c>
      <c r="C44" s="20">
        <v>5985.6</v>
      </c>
    </row>
    <row r="45" spans="1:3" ht="11.25" customHeight="1" x14ac:dyDescent="0.2">
      <c r="A45" s="4" t="s">
        <v>46</v>
      </c>
      <c r="B45" s="7">
        <f>B36-B41</f>
        <v>-112907663.63999999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49</v>
      </c>
      <c r="B47" s="9"/>
      <c r="C47" s="9"/>
    </row>
    <row r="48" spans="1:3" ht="11.25" customHeight="1" x14ac:dyDescent="0.2">
      <c r="A48" s="6" t="s">
        <v>2</v>
      </c>
      <c r="B48" s="7">
        <f>SUBTOTAL(9,B49:B52)</f>
        <v>57242025.829999998</v>
      </c>
      <c r="C48" s="7">
        <f>SUBTOTAL(9,C49:C52)</f>
        <v>23266759.210000001</v>
      </c>
    </row>
    <row r="49" spans="1:3" ht="11.25" customHeight="1" x14ac:dyDescent="0.2">
      <c r="A49" s="8" t="s">
        <v>26</v>
      </c>
      <c r="B49" s="9">
        <v>0</v>
      </c>
      <c r="C49" s="9">
        <v>0</v>
      </c>
    </row>
    <row r="50" spans="1:3" ht="11.25" customHeight="1" x14ac:dyDescent="0.2">
      <c r="A50" s="8" t="s">
        <v>27</v>
      </c>
      <c r="B50" s="9">
        <v>0</v>
      </c>
      <c r="C50" s="9">
        <v>0</v>
      </c>
    </row>
    <row r="51" spans="1:3" ht="11.25" customHeight="1" x14ac:dyDescent="0.2">
      <c r="A51" s="8" t="s">
        <v>28</v>
      </c>
      <c r="B51" s="9">
        <v>0</v>
      </c>
      <c r="C51" s="9">
        <v>0</v>
      </c>
    </row>
    <row r="52" spans="1:3" ht="11.25" customHeight="1" x14ac:dyDescent="0.2">
      <c r="A52" s="8" t="s">
        <v>29</v>
      </c>
      <c r="B52" s="9">
        <v>57242025.829999998</v>
      </c>
      <c r="C52" s="9">
        <v>23266759.210000001</v>
      </c>
    </row>
    <row r="53" spans="1:3" ht="11.25" customHeight="1" x14ac:dyDescent="0.2">
      <c r="A53" s="10"/>
      <c r="B53" s="18"/>
      <c r="C53" s="18"/>
    </row>
    <row r="54" spans="1:3" ht="11.25" customHeight="1" x14ac:dyDescent="0.2">
      <c r="A54" s="6" t="s">
        <v>7</v>
      </c>
      <c r="B54" s="7">
        <f>SUBTOTAL(9,B55:B58)</f>
        <v>133030252.32000001</v>
      </c>
      <c r="C54" s="7">
        <f>SUBTOTAL(9,C55:C58)</f>
        <v>2484962.2599999998</v>
      </c>
    </row>
    <row r="55" spans="1:3" ht="11.25" customHeight="1" x14ac:dyDescent="0.2">
      <c r="A55" s="8" t="s">
        <v>30</v>
      </c>
      <c r="B55" s="9">
        <f>SUBTOTAL(9,B56)</f>
        <v>619236.56000000006</v>
      </c>
      <c r="C55" s="9">
        <f>SUBTOTAL(9,C56)</f>
        <v>2484962.2599999998</v>
      </c>
    </row>
    <row r="56" spans="1:3" ht="11.25" customHeight="1" x14ac:dyDescent="0.2">
      <c r="A56" s="8" t="s">
        <v>27</v>
      </c>
      <c r="B56" s="19">
        <f>619236.56</f>
        <v>619236.56000000006</v>
      </c>
      <c r="C56" s="9">
        <v>2484962.2599999998</v>
      </c>
    </row>
    <row r="57" spans="1:3" ht="11.25" customHeight="1" x14ac:dyDescent="0.2">
      <c r="A57" s="8" t="s">
        <v>28</v>
      </c>
      <c r="B57" s="9">
        <v>0</v>
      </c>
      <c r="C57" s="9">
        <v>0</v>
      </c>
    </row>
    <row r="58" spans="1:3" ht="11.25" customHeight="1" x14ac:dyDescent="0.2">
      <c r="A58" s="8" t="s">
        <v>31</v>
      </c>
      <c r="B58" s="9">
        <f>151000000-18588984.24</f>
        <v>132411015.76000001</v>
      </c>
      <c r="C58" s="9">
        <v>0</v>
      </c>
    </row>
    <row r="59" spans="1:3" ht="11.25" customHeight="1" x14ac:dyDescent="0.2">
      <c r="A59" s="4" t="s">
        <v>47</v>
      </c>
      <c r="B59" s="7">
        <f>B48-B54</f>
        <v>-75788226.49000001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32</v>
      </c>
      <c r="B61" s="7">
        <f>B33+B45+B59</f>
        <v>-28906466.629999995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33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8"/>
      <c r="C64" s="18"/>
    </row>
    <row r="65" spans="1:3" ht="11.25" customHeight="1" x14ac:dyDescent="0.2">
      <c r="A65" s="4" t="s">
        <v>34</v>
      </c>
      <c r="B65" s="7">
        <f>B61+B63</f>
        <v>80504979.970000014</v>
      </c>
      <c r="C65" s="7">
        <f>C61+C63</f>
        <v>109411446.60000001</v>
      </c>
    </row>
    <row r="66" spans="1:3" ht="11.25" customHeight="1" x14ac:dyDescent="0.2">
      <c r="A66" s="12"/>
      <c r="B66" s="13"/>
      <c r="C66" s="14"/>
    </row>
    <row r="68" spans="1:3" ht="14.25" customHeight="1" x14ac:dyDescent="0.2">
      <c r="A68" s="28" t="s">
        <v>39</v>
      </c>
      <c r="B68" s="29"/>
      <c r="C68" s="29"/>
    </row>
    <row r="70" spans="1:3" x14ac:dyDescent="0.2">
      <c r="A70" s="21"/>
      <c r="B70" s="21"/>
      <c r="C70" s="21"/>
    </row>
    <row r="71" spans="1:3" x14ac:dyDescent="0.2">
      <c r="A71" s="22"/>
      <c r="B71" s="22"/>
      <c r="C71" s="22"/>
    </row>
    <row r="72" spans="1:3" x14ac:dyDescent="0.2">
      <c r="A72" s="23"/>
      <c r="B72" s="23"/>
      <c r="C72" s="24"/>
    </row>
    <row r="73" spans="1:3" x14ac:dyDescent="0.2">
      <c r="A73" s="23"/>
      <c r="B73" s="23"/>
      <c r="C73" s="24"/>
    </row>
    <row r="74" spans="1:3" x14ac:dyDescent="0.2">
      <c r="A74" s="22"/>
      <c r="B74" s="22"/>
      <c r="C74" s="22"/>
    </row>
    <row r="75" spans="1:3" x14ac:dyDescent="0.2">
      <c r="A75" s="22"/>
      <c r="B75" s="22"/>
      <c r="C75" s="22"/>
    </row>
    <row r="76" spans="1:3" x14ac:dyDescent="0.2">
      <c r="A76" s="22"/>
      <c r="B76" s="22"/>
      <c r="C76" s="22"/>
    </row>
    <row r="77" spans="1:3" x14ac:dyDescent="0.2">
      <c r="A77" s="22"/>
      <c r="B77" s="22"/>
      <c r="C77" s="22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E3B3AD-D760-4646-BD2C-DE0FC3F3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2022-02-16T23:00:00Z</cp:lastPrinted>
  <dcterms:created xsi:type="dcterms:W3CDTF">2012-12-11T20:31:36Z</dcterms:created>
  <dcterms:modified xsi:type="dcterms:W3CDTF">2022-03-16T21:20:27Z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