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00-TESORERIA\compartida\ALE\2021\TituloV\"/>
    </mc:Choice>
  </mc:AlternateContent>
  <bookViews>
    <workbookView xWindow="0" yWindow="0" windowWidth="28800" windowHeight="12435"/>
  </bookViews>
  <sheets>
    <sheet name="LDF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C157" i="1"/>
  <c r="G156" i="1"/>
  <c r="C156" i="1"/>
  <c r="G155" i="1"/>
  <c r="C155" i="1"/>
  <c r="G154" i="1"/>
  <c r="C154" i="1"/>
  <c r="G153" i="1"/>
  <c r="C153" i="1"/>
  <c r="G152" i="1"/>
  <c r="G150" i="1" s="1"/>
  <c r="C152" i="1"/>
  <c r="C150" i="1" s="1"/>
  <c r="G151" i="1"/>
  <c r="C151" i="1"/>
  <c r="F150" i="1"/>
  <c r="E150" i="1"/>
  <c r="E84" i="1" s="1"/>
  <c r="D150" i="1"/>
  <c r="B150" i="1"/>
  <c r="G149" i="1"/>
  <c r="C149" i="1"/>
  <c r="G148" i="1"/>
  <c r="C148" i="1"/>
  <c r="G147" i="1"/>
  <c r="C147" i="1"/>
  <c r="G146" i="1"/>
  <c r="F146" i="1"/>
  <c r="E146" i="1"/>
  <c r="B146" i="1"/>
  <c r="C146" i="1" s="1"/>
  <c r="G145" i="1"/>
  <c r="C145" i="1"/>
  <c r="G144" i="1"/>
  <c r="C144" i="1"/>
  <c r="G143" i="1"/>
  <c r="C143" i="1"/>
  <c r="G142" i="1"/>
  <c r="C142" i="1"/>
  <c r="G141" i="1"/>
  <c r="C141" i="1"/>
  <c r="C137" i="1" s="1"/>
  <c r="G140" i="1"/>
  <c r="C140" i="1"/>
  <c r="G139" i="1"/>
  <c r="C139" i="1"/>
  <c r="G138" i="1"/>
  <c r="C138" i="1"/>
  <c r="G137" i="1"/>
  <c r="F137" i="1"/>
  <c r="E137" i="1"/>
  <c r="D137" i="1"/>
  <c r="B137" i="1"/>
  <c r="G136" i="1"/>
  <c r="C136" i="1"/>
  <c r="G135" i="1"/>
  <c r="G133" i="1" s="1"/>
  <c r="C135" i="1"/>
  <c r="C133" i="1" s="1"/>
  <c r="G134" i="1"/>
  <c r="C134" i="1"/>
  <c r="F133" i="1"/>
  <c r="E133" i="1"/>
  <c r="D133" i="1"/>
  <c r="B133" i="1"/>
  <c r="G132" i="1"/>
  <c r="C132" i="1"/>
  <c r="G131" i="1"/>
  <c r="C131" i="1"/>
  <c r="G130" i="1"/>
  <c r="C130" i="1"/>
  <c r="G129" i="1"/>
  <c r="C129" i="1"/>
  <c r="G128" i="1"/>
  <c r="C128" i="1"/>
  <c r="G127" i="1"/>
  <c r="C127" i="1"/>
  <c r="G126" i="1"/>
  <c r="C126" i="1"/>
  <c r="G125" i="1"/>
  <c r="G123" i="1" s="1"/>
  <c r="C125" i="1"/>
  <c r="C123" i="1" s="1"/>
  <c r="G124" i="1"/>
  <c r="C124" i="1"/>
  <c r="F123" i="1"/>
  <c r="E123" i="1"/>
  <c r="D123" i="1"/>
  <c r="B123" i="1"/>
  <c r="G122" i="1"/>
  <c r="C122" i="1"/>
  <c r="G121" i="1"/>
  <c r="C121" i="1"/>
  <c r="G120" i="1"/>
  <c r="C120" i="1"/>
  <c r="G119" i="1"/>
  <c r="C119" i="1"/>
  <c r="G118" i="1"/>
  <c r="C118" i="1"/>
  <c r="G117" i="1"/>
  <c r="C117" i="1"/>
  <c r="G116" i="1"/>
  <c r="C116" i="1"/>
  <c r="G115" i="1"/>
  <c r="G113" i="1" s="1"/>
  <c r="C115" i="1"/>
  <c r="C113" i="1" s="1"/>
  <c r="G114" i="1"/>
  <c r="C114" i="1"/>
  <c r="F113" i="1"/>
  <c r="E113" i="1"/>
  <c r="D113" i="1"/>
  <c r="B113" i="1"/>
  <c r="G112" i="1"/>
  <c r="C112" i="1"/>
  <c r="G111" i="1"/>
  <c r="C111" i="1"/>
  <c r="G110" i="1"/>
  <c r="C110" i="1"/>
  <c r="G109" i="1"/>
  <c r="C109" i="1"/>
  <c r="G108" i="1"/>
  <c r="C108" i="1"/>
  <c r="G107" i="1"/>
  <c r="C107" i="1"/>
  <c r="G106" i="1"/>
  <c r="C106" i="1"/>
  <c r="G105" i="1"/>
  <c r="G103" i="1" s="1"/>
  <c r="C105" i="1"/>
  <c r="C103" i="1" s="1"/>
  <c r="G104" i="1"/>
  <c r="C104" i="1"/>
  <c r="F103" i="1"/>
  <c r="E103" i="1"/>
  <c r="D103" i="1"/>
  <c r="B103" i="1"/>
  <c r="G102" i="1"/>
  <c r="C102" i="1"/>
  <c r="G101" i="1"/>
  <c r="C101" i="1"/>
  <c r="G100" i="1"/>
  <c r="C100" i="1"/>
  <c r="G99" i="1"/>
  <c r="C99" i="1"/>
  <c r="G98" i="1"/>
  <c r="C98" i="1"/>
  <c r="G97" i="1"/>
  <c r="C97" i="1"/>
  <c r="G96" i="1"/>
  <c r="C96" i="1"/>
  <c r="G95" i="1"/>
  <c r="G93" i="1" s="1"/>
  <c r="C95" i="1"/>
  <c r="C93" i="1" s="1"/>
  <c r="G94" i="1"/>
  <c r="C94" i="1"/>
  <c r="F93" i="1"/>
  <c r="E93" i="1"/>
  <c r="D93" i="1"/>
  <c r="B93" i="1"/>
  <c r="B84" i="1" s="1"/>
  <c r="G92" i="1"/>
  <c r="C92" i="1"/>
  <c r="G91" i="1"/>
  <c r="C91" i="1"/>
  <c r="G90" i="1"/>
  <c r="C90" i="1"/>
  <c r="G89" i="1"/>
  <c r="C89" i="1"/>
  <c r="C85" i="1" s="1"/>
  <c r="G88" i="1"/>
  <c r="C88" i="1"/>
  <c r="G87" i="1"/>
  <c r="C87" i="1"/>
  <c r="G86" i="1"/>
  <c r="C86" i="1"/>
  <c r="G85" i="1"/>
  <c r="G84" i="1" s="1"/>
  <c r="F85" i="1"/>
  <c r="F84" i="1" s="1"/>
  <c r="E85" i="1"/>
  <c r="D85" i="1"/>
  <c r="B85" i="1"/>
  <c r="D84" i="1"/>
  <c r="G82" i="1"/>
  <c r="C82" i="1"/>
  <c r="G81" i="1"/>
  <c r="C81" i="1"/>
  <c r="G80" i="1"/>
  <c r="C80" i="1"/>
  <c r="G79" i="1"/>
  <c r="C79" i="1"/>
  <c r="G78" i="1"/>
  <c r="C78" i="1"/>
  <c r="G77" i="1"/>
  <c r="C77" i="1"/>
  <c r="G76" i="1"/>
  <c r="G75" i="1" s="1"/>
  <c r="C76" i="1"/>
  <c r="C75" i="1" s="1"/>
  <c r="F75" i="1"/>
  <c r="E75" i="1"/>
  <c r="D75" i="1"/>
  <c r="B75" i="1"/>
  <c r="G74" i="1"/>
  <c r="C74" i="1"/>
  <c r="G73" i="1"/>
  <c r="C73" i="1"/>
  <c r="C71" i="1" s="1"/>
  <c r="G72" i="1"/>
  <c r="G71" i="1" s="1"/>
  <c r="C72" i="1"/>
  <c r="F71" i="1"/>
  <c r="E71" i="1"/>
  <c r="D71" i="1"/>
  <c r="D9" i="1" s="1"/>
  <c r="D159" i="1" s="1"/>
  <c r="B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F62" i="1"/>
  <c r="E62" i="1"/>
  <c r="B62" i="1"/>
  <c r="C62" i="1" s="1"/>
  <c r="G61" i="1"/>
  <c r="G58" i="1" s="1"/>
  <c r="C61" i="1"/>
  <c r="G60" i="1"/>
  <c r="C60" i="1"/>
  <c r="C58" i="1" s="1"/>
  <c r="G59" i="1"/>
  <c r="C59" i="1"/>
  <c r="F58" i="1"/>
  <c r="E58" i="1"/>
  <c r="D58" i="1"/>
  <c r="B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G48" i="1" s="1"/>
  <c r="C51" i="1"/>
  <c r="G50" i="1"/>
  <c r="C50" i="1"/>
  <c r="C48" i="1" s="1"/>
  <c r="G49" i="1"/>
  <c r="C49" i="1"/>
  <c r="F48" i="1"/>
  <c r="E48" i="1"/>
  <c r="D48" i="1"/>
  <c r="B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G38" i="1" s="1"/>
  <c r="C41" i="1"/>
  <c r="G40" i="1"/>
  <c r="C40" i="1"/>
  <c r="C38" i="1" s="1"/>
  <c r="G39" i="1"/>
  <c r="C39" i="1"/>
  <c r="F38" i="1"/>
  <c r="E38" i="1"/>
  <c r="D38" i="1"/>
  <c r="B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G28" i="1" s="1"/>
  <c r="C31" i="1"/>
  <c r="G30" i="1"/>
  <c r="C30" i="1"/>
  <c r="C28" i="1" s="1"/>
  <c r="G29" i="1"/>
  <c r="C29" i="1"/>
  <c r="F28" i="1"/>
  <c r="E28" i="1"/>
  <c r="D28" i="1"/>
  <c r="B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G18" i="1" s="1"/>
  <c r="C21" i="1"/>
  <c r="G20" i="1"/>
  <c r="C20" i="1"/>
  <c r="C18" i="1" s="1"/>
  <c r="G19" i="1"/>
  <c r="C19" i="1"/>
  <c r="F18" i="1"/>
  <c r="E18" i="1"/>
  <c r="E9" i="1" s="1"/>
  <c r="E159" i="1" s="1"/>
  <c r="D18" i="1"/>
  <c r="B18" i="1"/>
  <c r="G17" i="1"/>
  <c r="C17" i="1"/>
  <c r="G16" i="1"/>
  <c r="C16" i="1"/>
  <c r="G15" i="1"/>
  <c r="C15" i="1"/>
  <c r="G14" i="1"/>
  <c r="C14" i="1"/>
  <c r="G13" i="1"/>
  <c r="C13" i="1"/>
  <c r="G12" i="1"/>
  <c r="C12" i="1"/>
  <c r="C10" i="1" s="1"/>
  <c r="G11" i="1"/>
  <c r="G10" i="1" s="1"/>
  <c r="C11" i="1"/>
  <c r="F10" i="1"/>
  <c r="F9" i="1" s="1"/>
  <c r="F159" i="1" s="1"/>
  <c r="E10" i="1"/>
  <c r="D10" i="1"/>
  <c r="B10" i="1"/>
  <c r="B9" i="1" s="1"/>
  <c r="B159" i="1" s="1"/>
  <c r="A5" i="1"/>
  <c r="A2" i="1"/>
  <c r="G9" i="1" l="1"/>
  <c r="G159" i="1" s="1"/>
  <c r="C9" i="1"/>
  <c r="C159" i="1" s="1"/>
  <c r="C84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<sst xmlns="http://schemas.openxmlformats.org/spreadsheetml/2006/main" count="161" uniqueCount="88">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</sst>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4" fontId="1" fillId="3" borderId="2" xfId="1" applyNumberFormat="1" applyFont="1" applyFill="1" applyBorder="1" applyAlignment="1" applyProtection="1">
      <alignment vertical="center"/>
      <protection locked="0"/>
    </xf>
    <xf numFmtId="4" fontId="0" fillId="3" borderId="2" xfId="2" applyNumberFormat="1" applyFont="1" applyFill="1" applyBorder="1" applyAlignment="1" applyProtection="1">
      <alignment vertical="center"/>
      <protection locked="0"/>
    </xf>
    <xf numFmtId="4" fontId="1" fillId="3" borderId="2" xfId="2" applyNumberFormat="1" applyFont="1" applyFill="1" applyBorder="1" applyAlignment="1" applyProtection="1">
      <alignment vertical="center"/>
      <protection locked="0"/>
    </xf>
    <xf numFmtId="4" fontId="0" fillId="3" borderId="2" xfId="3" applyNumberFormat="1" applyFont="1" applyFill="1" applyBorder="1" applyAlignment="1" applyProtection="1">
      <alignment vertical="center"/>
      <protection locked="0"/>
    </xf>
    <xf numFmtId="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43" fontId="0" fillId="3" borderId="2" xfId="2" applyFont="1" applyFill="1" applyBorder="1" applyAlignment="1" applyProtection="1">
      <alignment vertical="center"/>
      <protection locked="0"/>
    </xf>
    <xf numFmtId="43" fontId="1" fillId="3" borderId="2" xfId="2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</cellXfs>
  <cellStyles count="4">
    <cellStyle name="Millares 10" xfId="1"/>
    <cellStyle name="Millares 19" xfId="3"/>
    <cellStyle name="Millares 2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/2021/Anual/0361_IDF_MVST_000_2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Valle de Santiago, 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topLeftCell="A97" workbookViewId="0">
      <selection activeCell="A165" sqref="A165"/>
    </sheetView>
  </sheetViews>
  <sheetFormatPr baseColWidth="10" defaultRowHeight="15" x14ac:dyDescent="0.25"/>
  <cols>
    <col min="1" max="1" width="102.85546875" customWidth="1"/>
    <col min="2" max="6" width="20.7109375" customWidth="1"/>
    <col min="7" max="7" width="17.57031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Municipio de Valle de Santiago, Gto., Gobierno del Estado de Guanajuato (a)</v>
      </c>
      <c r="B2" s="3"/>
      <c r="C2" s="3"/>
      <c r="D2" s="3"/>
      <c r="E2" s="3"/>
      <c r="F2" s="3"/>
      <c r="G2" s="3"/>
    </row>
    <row r="3" spans="1:7" x14ac:dyDescent="0.25">
      <c r="A3" s="4" t="s">
        <v>1</v>
      </c>
      <c r="B3" s="4"/>
      <c r="C3" s="4"/>
      <c r="D3" s="4"/>
      <c r="E3" s="4"/>
      <c r="F3" s="4"/>
      <c r="G3" s="4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 t="str">
        <f>TRIMESTRE</f>
        <v>Del 1 de enero al 31 de diciembre de 2021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218400000</v>
      </c>
      <c r="C9" s="11">
        <f t="shared" si="0"/>
        <v>41179416.599999994</v>
      </c>
      <c r="D9" s="11">
        <f t="shared" si="0"/>
        <v>259579416.60000002</v>
      </c>
      <c r="E9" s="11">
        <f t="shared" si="0"/>
        <v>224497451.34999999</v>
      </c>
      <c r="F9" s="11">
        <f t="shared" si="0"/>
        <v>220898605.75</v>
      </c>
      <c r="G9" s="11">
        <f t="shared" si="0"/>
        <v>35081965.25</v>
      </c>
    </row>
    <row r="10" spans="1:7" x14ac:dyDescent="0.25">
      <c r="A10" s="12" t="s">
        <v>13</v>
      </c>
      <c r="B10" s="13">
        <f>SUM(B11:B17)</f>
        <v>111093743.48999999</v>
      </c>
      <c r="C10" s="13">
        <f t="shared" ref="C10:G10" si="1">SUM(C11:C17)</f>
        <v>2086638.3100000005</v>
      </c>
      <c r="D10" s="13">
        <f t="shared" si="1"/>
        <v>113180381.8</v>
      </c>
      <c r="E10" s="13">
        <f t="shared" si="1"/>
        <v>104631610.89999998</v>
      </c>
      <c r="F10" s="13">
        <f t="shared" si="1"/>
        <v>103936576.45999999</v>
      </c>
      <c r="G10" s="13">
        <f t="shared" si="1"/>
        <v>8548770.9000000022</v>
      </c>
    </row>
    <row r="11" spans="1:7" x14ac:dyDescent="0.25">
      <c r="A11" s="14" t="s">
        <v>14</v>
      </c>
      <c r="B11" s="15">
        <v>69460248</v>
      </c>
      <c r="C11" s="13">
        <f t="shared" ref="C11:C74" si="2">D11-B11</f>
        <v>4896</v>
      </c>
      <c r="D11" s="16">
        <v>69465144</v>
      </c>
      <c r="E11" s="17">
        <v>64556623.579999998</v>
      </c>
      <c r="F11" s="17">
        <v>64544854.340000004</v>
      </c>
      <c r="G11" s="18">
        <f t="shared" ref="G11:G74" si="3">D11-E11</f>
        <v>4908520.4200000018</v>
      </c>
    </row>
    <row r="12" spans="1:7" x14ac:dyDescent="0.25">
      <c r="A12" s="14" t="s">
        <v>15</v>
      </c>
      <c r="B12" s="15">
        <v>2210000</v>
      </c>
      <c r="C12" s="13">
        <f t="shared" si="2"/>
        <v>899139.33000000007</v>
      </c>
      <c r="D12" s="16">
        <v>3109139.33</v>
      </c>
      <c r="E12" s="17">
        <v>2878669.38</v>
      </c>
      <c r="F12" s="17">
        <v>2868982.35</v>
      </c>
      <c r="G12" s="18">
        <f t="shared" si="3"/>
        <v>230469.95000000019</v>
      </c>
    </row>
    <row r="13" spans="1:7" x14ac:dyDescent="0.25">
      <c r="A13" s="14" t="s">
        <v>16</v>
      </c>
      <c r="B13" s="15">
        <v>15214364</v>
      </c>
      <c r="C13" s="13">
        <f t="shared" si="2"/>
        <v>1052044</v>
      </c>
      <c r="D13" s="16">
        <v>16266408</v>
      </c>
      <c r="E13" s="17">
        <v>14693758.130000001</v>
      </c>
      <c r="F13" s="17">
        <v>14591658.66</v>
      </c>
      <c r="G13" s="18">
        <f t="shared" si="3"/>
        <v>1572649.8699999992</v>
      </c>
    </row>
    <row r="14" spans="1:7" x14ac:dyDescent="0.25">
      <c r="A14" s="14" t="s">
        <v>17</v>
      </c>
      <c r="B14" s="15">
        <v>5100000</v>
      </c>
      <c r="C14" s="13">
        <f t="shared" si="2"/>
        <v>500000</v>
      </c>
      <c r="D14" s="16">
        <v>5600000</v>
      </c>
      <c r="E14" s="17">
        <v>5381797.4100000001</v>
      </c>
      <c r="F14" s="17">
        <v>4891550.12</v>
      </c>
      <c r="G14" s="18">
        <f t="shared" si="3"/>
        <v>218202.58999999985</v>
      </c>
    </row>
    <row r="15" spans="1:7" x14ac:dyDescent="0.25">
      <c r="A15" s="14" t="s">
        <v>18</v>
      </c>
      <c r="B15" s="15">
        <v>19109131.489999998</v>
      </c>
      <c r="C15" s="13">
        <f t="shared" si="2"/>
        <v>-369441.01999999955</v>
      </c>
      <c r="D15" s="16">
        <v>18739690.469999999</v>
      </c>
      <c r="E15" s="17">
        <v>17120762.399999999</v>
      </c>
      <c r="F15" s="17">
        <v>17039530.989999998</v>
      </c>
      <c r="G15" s="18">
        <f t="shared" si="3"/>
        <v>1618928.0700000003</v>
      </c>
    </row>
    <row r="16" spans="1:7" x14ac:dyDescent="0.25">
      <c r="A16" s="14" t="s">
        <v>19</v>
      </c>
      <c r="B16" s="19">
        <v>0</v>
      </c>
      <c r="C16" s="13">
        <f t="shared" si="2"/>
        <v>0</v>
      </c>
      <c r="D16" s="16">
        <v>0</v>
      </c>
      <c r="E16" s="16">
        <v>0</v>
      </c>
      <c r="F16" s="16">
        <v>0</v>
      </c>
      <c r="G16" s="18">
        <f t="shared" si="3"/>
        <v>0</v>
      </c>
    </row>
    <row r="17" spans="1:7" x14ac:dyDescent="0.25">
      <c r="A17" s="14" t="s">
        <v>20</v>
      </c>
      <c r="B17" s="19">
        <v>0</v>
      </c>
      <c r="C17" s="13">
        <f t="shared" si="2"/>
        <v>0</v>
      </c>
      <c r="D17" s="16">
        <v>0</v>
      </c>
      <c r="E17" s="16">
        <v>0</v>
      </c>
      <c r="F17" s="16">
        <v>0</v>
      </c>
      <c r="G17" s="18">
        <f t="shared" si="3"/>
        <v>0</v>
      </c>
    </row>
    <row r="18" spans="1:7" x14ac:dyDescent="0.25">
      <c r="A18" s="12" t="s">
        <v>21</v>
      </c>
      <c r="B18" s="13">
        <f>SUM(B19:B27)</f>
        <v>14886696</v>
      </c>
      <c r="C18" s="13">
        <f t="shared" ref="C18:G18" si="4">SUM(C19:C27)</f>
        <v>5017582.209999999</v>
      </c>
      <c r="D18" s="13">
        <f t="shared" si="4"/>
        <v>19904278.210000001</v>
      </c>
      <c r="E18" s="13">
        <f t="shared" si="4"/>
        <v>14673413.150000002</v>
      </c>
      <c r="F18" s="13">
        <f t="shared" si="4"/>
        <v>14664096.920000002</v>
      </c>
      <c r="G18" s="13">
        <f t="shared" si="4"/>
        <v>5230865.0599999996</v>
      </c>
    </row>
    <row r="19" spans="1:7" x14ac:dyDescent="0.25">
      <c r="A19" s="14" t="s">
        <v>22</v>
      </c>
      <c r="B19" s="15">
        <v>3611200</v>
      </c>
      <c r="C19" s="13">
        <f t="shared" si="2"/>
        <v>377035.20999999996</v>
      </c>
      <c r="D19" s="16">
        <v>3988235.21</v>
      </c>
      <c r="E19" s="17">
        <v>3495399.72</v>
      </c>
      <c r="F19" s="17">
        <v>3495099.22</v>
      </c>
      <c r="G19" s="18">
        <f t="shared" si="3"/>
        <v>492835.48999999976</v>
      </c>
    </row>
    <row r="20" spans="1:7" x14ac:dyDescent="0.25">
      <c r="A20" s="14" t="s">
        <v>23</v>
      </c>
      <c r="B20" s="15">
        <v>625300</v>
      </c>
      <c r="C20" s="13">
        <f t="shared" si="2"/>
        <v>221099.55000000005</v>
      </c>
      <c r="D20" s="16">
        <v>846399.55</v>
      </c>
      <c r="E20" s="17">
        <v>674149.92</v>
      </c>
      <c r="F20" s="17">
        <v>672721.41</v>
      </c>
      <c r="G20" s="18">
        <f t="shared" si="3"/>
        <v>172249.63</v>
      </c>
    </row>
    <row r="21" spans="1:7" x14ac:dyDescent="0.25">
      <c r="A21" s="14" t="s">
        <v>24</v>
      </c>
      <c r="B21" s="15">
        <v>9340</v>
      </c>
      <c r="C21" s="13">
        <f t="shared" si="2"/>
        <v>-6000</v>
      </c>
      <c r="D21" s="16">
        <v>3340</v>
      </c>
      <c r="E21" s="17">
        <v>0</v>
      </c>
      <c r="F21" s="17">
        <v>0</v>
      </c>
      <c r="G21" s="18">
        <f t="shared" si="3"/>
        <v>3340</v>
      </c>
    </row>
    <row r="22" spans="1:7" x14ac:dyDescent="0.25">
      <c r="A22" s="14" t="s">
        <v>25</v>
      </c>
      <c r="B22" s="15">
        <v>4244400</v>
      </c>
      <c r="C22" s="13">
        <f t="shared" si="2"/>
        <v>3203339.8599999994</v>
      </c>
      <c r="D22" s="16">
        <v>7447739.8599999994</v>
      </c>
      <c r="E22" s="17">
        <v>5016720.83</v>
      </c>
      <c r="F22" s="17">
        <v>5011172.24</v>
      </c>
      <c r="G22" s="18">
        <f t="shared" si="3"/>
        <v>2431019.0299999993</v>
      </c>
    </row>
    <row r="23" spans="1:7" x14ac:dyDescent="0.25">
      <c r="A23" s="14" t="s">
        <v>26</v>
      </c>
      <c r="B23" s="15">
        <v>810400</v>
      </c>
      <c r="C23" s="13">
        <f t="shared" si="2"/>
        <v>-5649.4200000000419</v>
      </c>
      <c r="D23" s="16">
        <v>804750.58</v>
      </c>
      <c r="E23" s="17">
        <v>595906.73</v>
      </c>
      <c r="F23" s="17">
        <v>594906.73</v>
      </c>
      <c r="G23" s="18">
        <f t="shared" si="3"/>
        <v>208843.84999999998</v>
      </c>
    </row>
    <row r="24" spans="1:7" x14ac:dyDescent="0.25">
      <c r="A24" s="14" t="s">
        <v>27</v>
      </c>
      <c r="B24" s="15">
        <v>2764000</v>
      </c>
      <c r="C24" s="13">
        <f t="shared" si="2"/>
        <v>569873.53000000026</v>
      </c>
      <c r="D24" s="16">
        <v>3333873.5300000003</v>
      </c>
      <c r="E24" s="17">
        <v>2164760.63</v>
      </c>
      <c r="F24" s="17">
        <v>2163722</v>
      </c>
      <c r="G24" s="18">
        <f t="shared" si="3"/>
        <v>1169112.9000000004</v>
      </c>
    </row>
    <row r="25" spans="1:7" x14ac:dyDescent="0.25">
      <c r="A25" s="14" t="s">
        <v>28</v>
      </c>
      <c r="B25" s="15">
        <v>1582273</v>
      </c>
      <c r="C25" s="13">
        <f t="shared" si="2"/>
        <v>485251.70999999996</v>
      </c>
      <c r="D25" s="16">
        <v>2067524.71</v>
      </c>
      <c r="E25" s="17">
        <v>1717071.94</v>
      </c>
      <c r="F25" s="17">
        <v>1717071.94</v>
      </c>
      <c r="G25" s="18">
        <f t="shared" si="3"/>
        <v>350452.77</v>
      </c>
    </row>
    <row r="26" spans="1:7" x14ac:dyDescent="0.25">
      <c r="A26" s="14" t="s">
        <v>29</v>
      </c>
      <c r="B26" s="19">
        <v>0</v>
      </c>
      <c r="C26" s="13">
        <f t="shared" si="2"/>
        <v>0</v>
      </c>
      <c r="D26" s="16">
        <v>0</v>
      </c>
      <c r="E26" s="16">
        <v>0</v>
      </c>
      <c r="F26" s="16">
        <v>0</v>
      </c>
      <c r="G26" s="18">
        <f t="shared" si="3"/>
        <v>0</v>
      </c>
    </row>
    <row r="27" spans="1:7" x14ac:dyDescent="0.25">
      <c r="A27" s="14" t="s">
        <v>30</v>
      </c>
      <c r="B27" s="15">
        <v>1239783</v>
      </c>
      <c r="C27" s="13">
        <f t="shared" si="2"/>
        <v>172631.77000000002</v>
      </c>
      <c r="D27" s="16">
        <v>1412414.77</v>
      </c>
      <c r="E27" s="17">
        <v>1009403.38</v>
      </c>
      <c r="F27" s="17">
        <v>1009403.38</v>
      </c>
      <c r="G27" s="18">
        <f t="shared" si="3"/>
        <v>403011.39</v>
      </c>
    </row>
    <row r="28" spans="1:7" x14ac:dyDescent="0.25">
      <c r="A28" s="12" t="s">
        <v>31</v>
      </c>
      <c r="B28" s="13">
        <f>SUM(B29:B37)</f>
        <v>37193993.510000005</v>
      </c>
      <c r="C28" s="13">
        <f t="shared" ref="C28:G28" si="5">SUM(C29:C37)</f>
        <v>1614040.669999999</v>
      </c>
      <c r="D28" s="13">
        <f t="shared" si="5"/>
        <v>38808034.179999992</v>
      </c>
      <c r="E28" s="13">
        <f t="shared" si="5"/>
        <v>32634057.399999999</v>
      </c>
      <c r="F28" s="13">
        <f t="shared" si="5"/>
        <v>31240510.759999998</v>
      </c>
      <c r="G28" s="13">
        <f t="shared" si="5"/>
        <v>6173976.7800000012</v>
      </c>
    </row>
    <row r="29" spans="1:7" x14ac:dyDescent="0.25">
      <c r="A29" s="14" t="s">
        <v>32</v>
      </c>
      <c r="B29" s="15">
        <v>16256500</v>
      </c>
      <c r="C29" s="13">
        <f t="shared" si="2"/>
        <v>521440</v>
      </c>
      <c r="D29" s="16">
        <v>16777940</v>
      </c>
      <c r="E29" s="17">
        <v>16110908.869999999</v>
      </c>
      <c r="F29" s="17">
        <v>16110908.869999999</v>
      </c>
      <c r="G29" s="18">
        <f t="shared" si="3"/>
        <v>667031.13000000082</v>
      </c>
    </row>
    <row r="30" spans="1:7" x14ac:dyDescent="0.25">
      <c r="A30" s="14" t="s">
        <v>33</v>
      </c>
      <c r="B30" s="15">
        <v>905393.51</v>
      </c>
      <c r="C30" s="13">
        <f t="shared" si="2"/>
        <v>403833.59000000008</v>
      </c>
      <c r="D30" s="16">
        <v>1309227.1000000001</v>
      </c>
      <c r="E30" s="17">
        <v>1181788.72</v>
      </c>
      <c r="F30" s="17">
        <v>1168825.6599999999</v>
      </c>
      <c r="G30" s="18">
        <f t="shared" si="3"/>
        <v>127438.38000000012</v>
      </c>
    </row>
    <row r="31" spans="1:7" x14ac:dyDescent="0.25">
      <c r="A31" s="14" t="s">
        <v>34</v>
      </c>
      <c r="B31" s="15">
        <v>5166000</v>
      </c>
      <c r="C31" s="13">
        <f t="shared" si="2"/>
        <v>2823011.9800000004</v>
      </c>
      <c r="D31" s="16">
        <v>7989011.9800000004</v>
      </c>
      <c r="E31" s="17">
        <v>6019679.46</v>
      </c>
      <c r="F31" s="17">
        <v>5972119.46</v>
      </c>
      <c r="G31" s="18">
        <f t="shared" si="3"/>
        <v>1969332.5200000005</v>
      </c>
    </row>
    <row r="32" spans="1:7" x14ac:dyDescent="0.25">
      <c r="A32" s="14" t="s">
        <v>35</v>
      </c>
      <c r="B32" s="15">
        <v>936000</v>
      </c>
      <c r="C32" s="13">
        <f t="shared" si="2"/>
        <v>97054.179999999935</v>
      </c>
      <c r="D32" s="16">
        <v>1033054.1799999999</v>
      </c>
      <c r="E32" s="17">
        <v>801180.98</v>
      </c>
      <c r="F32" s="17">
        <v>801180.98</v>
      </c>
      <c r="G32" s="18">
        <f t="shared" si="3"/>
        <v>231873.19999999995</v>
      </c>
    </row>
    <row r="33" spans="1:7" x14ac:dyDescent="0.25">
      <c r="A33" s="14" t="s">
        <v>36</v>
      </c>
      <c r="B33" s="15">
        <v>691700</v>
      </c>
      <c r="C33" s="13">
        <f t="shared" si="2"/>
        <v>368950.92999999993</v>
      </c>
      <c r="D33" s="16">
        <v>1060650.93</v>
      </c>
      <c r="E33" s="17">
        <v>704598.33</v>
      </c>
      <c r="F33" s="17">
        <v>559598.32999999996</v>
      </c>
      <c r="G33" s="18">
        <f t="shared" si="3"/>
        <v>356052.6</v>
      </c>
    </row>
    <row r="34" spans="1:7" x14ac:dyDescent="0.25">
      <c r="A34" s="14" t="s">
        <v>37</v>
      </c>
      <c r="B34" s="15">
        <v>2181000</v>
      </c>
      <c r="C34" s="13">
        <f t="shared" si="2"/>
        <v>557878.96999999974</v>
      </c>
      <c r="D34" s="16">
        <v>2738878.9699999997</v>
      </c>
      <c r="E34" s="17">
        <v>2700868.54</v>
      </c>
      <c r="F34" s="17">
        <v>2524863.71</v>
      </c>
      <c r="G34" s="18">
        <f t="shared" si="3"/>
        <v>38010.429999999702</v>
      </c>
    </row>
    <row r="35" spans="1:7" x14ac:dyDescent="0.25">
      <c r="A35" s="14" t="s">
        <v>38</v>
      </c>
      <c r="B35" s="15">
        <v>495400</v>
      </c>
      <c r="C35" s="13">
        <f t="shared" si="2"/>
        <v>-57134</v>
      </c>
      <c r="D35" s="16">
        <v>438266</v>
      </c>
      <c r="E35" s="17">
        <v>180022.31</v>
      </c>
      <c r="F35" s="17">
        <v>180022.31</v>
      </c>
      <c r="G35" s="18">
        <f t="shared" si="3"/>
        <v>258243.69</v>
      </c>
    </row>
    <row r="36" spans="1:7" x14ac:dyDescent="0.25">
      <c r="A36" s="14" t="s">
        <v>39</v>
      </c>
      <c r="B36" s="15">
        <v>1643000</v>
      </c>
      <c r="C36" s="13">
        <f t="shared" si="2"/>
        <v>1460184</v>
      </c>
      <c r="D36" s="16">
        <v>3103184</v>
      </c>
      <c r="E36" s="17">
        <v>3004208.93</v>
      </c>
      <c r="F36" s="17">
        <v>2920688.93</v>
      </c>
      <c r="G36" s="18">
        <f t="shared" si="3"/>
        <v>98975.069999999832</v>
      </c>
    </row>
    <row r="37" spans="1:7" x14ac:dyDescent="0.25">
      <c r="A37" s="14" t="s">
        <v>40</v>
      </c>
      <c r="B37" s="15">
        <v>8919000</v>
      </c>
      <c r="C37" s="13">
        <f t="shared" si="2"/>
        <v>-4561178.9800000004</v>
      </c>
      <c r="D37" s="16">
        <v>4357821.0199999996</v>
      </c>
      <c r="E37" s="17">
        <v>1930801.26</v>
      </c>
      <c r="F37" s="17">
        <v>1002302.51</v>
      </c>
      <c r="G37" s="18">
        <f t="shared" si="3"/>
        <v>2427019.7599999998</v>
      </c>
    </row>
    <row r="38" spans="1:7" x14ac:dyDescent="0.25">
      <c r="A38" s="12" t="s">
        <v>41</v>
      </c>
      <c r="B38" s="13">
        <f>SUM(B39:B47)</f>
        <v>40110067</v>
      </c>
      <c r="C38" s="13">
        <f t="shared" ref="C38:G38" si="6">SUM(C39:C47)</f>
        <v>22844887.09</v>
      </c>
      <c r="D38" s="13">
        <f t="shared" si="6"/>
        <v>62954954.090000004</v>
      </c>
      <c r="E38" s="13">
        <f t="shared" si="6"/>
        <v>57598773.269999996</v>
      </c>
      <c r="F38" s="13">
        <f t="shared" si="6"/>
        <v>56208691.959999993</v>
      </c>
      <c r="G38" s="13">
        <f t="shared" si="6"/>
        <v>5356180.82</v>
      </c>
    </row>
    <row r="39" spans="1:7" x14ac:dyDescent="0.25">
      <c r="A39" s="14" t="s">
        <v>42</v>
      </c>
      <c r="B39" s="19">
        <v>0</v>
      </c>
      <c r="C39" s="13">
        <f t="shared" si="2"/>
        <v>0</v>
      </c>
      <c r="D39" s="16">
        <v>0</v>
      </c>
      <c r="E39" s="16">
        <v>0</v>
      </c>
      <c r="F39" s="16">
        <v>0</v>
      </c>
      <c r="G39" s="18">
        <f t="shared" si="3"/>
        <v>0</v>
      </c>
    </row>
    <row r="40" spans="1:7" x14ac:dyDescent="0.25">
      <c r="A40" s="14" t="s">
        <v>43</v>
      </c>
      <c r="B40" s="15">
        <v>15478894</v>
      </c>
      <c r="C40" s="13">
        <f t="shared" si="2"/>
        <v>210000</v>
      </c>
      <c r="D40" s="16">
        <v>15688894</v>
      </c>
      <c r="E40" s="17">
        <v>15688893.960000001</v>
      </c>
      <c r="F40" s="17">
        <v>15688893.960000001</v>
      </c>
      <c r="G40" s="18">
        <f t="shared" si="3"/>
        <v>3.9999999105930328E-2</v>
      </c>
    </row>
    <row r="41" spans="1:7" x14ac:dyDescent="0.25">
      <c r="A41" s="14" t="s">
        <v>44</v>
      </c>
      <c r="B41" s="15">
        <v>5000</v>
      </c>
      <c r="C41" s="13">
        <f t="shared" si="2"/>
        <v>9920868.1600000001</v>
      </c>
      <c r="D41" s="16">
        <v>9925868.1600000001</v>
      </c>
      <c r="E41" s="17">
        <v>5924758.1600000001</v>
      </c>
      <c r="F41" s="17">
        <v>5924758.1600000001</v>
      </c>
      <c r="G41" s="18">
        <f t="shared" si="3"/>
        <v>4001110</v>
      </c>
    </row>
    <row r="42" spans="1:7" x14ac:dyDescent="0.25">
      <c r="A42" s="14" t="s">
        <v>45</v>
      </c>
      <c r="B42" s="15">
        <v>16084000</v>
      </c>
      <c r="C42" s="13">
        <f t="shared" si="2"/>
        <v>12964018.93</v>
      </c>
      <c r="D42" s="16">
        <v>29048018.93</v>
      </c>
      <c r="E42" s="17">
        <v>28628637.879999999</v>
      </c>
      <c r="F42" s="17">
        <v>27238556.57</v>
      </c>
      <c r="G42" s="18">
        <f t="shared" si="3"/>
        <v>419381.05000000075</v>
      </c>
    </row>
    <row r="43" spans="1:7" x14ac:dyDescent="0.25">
      <c r="A43" s="14" t="s">
        <v>46</v>
      </c>
      <c r="B43" s="15">
        <v>8262173</v>
      </c>
      <c r="C43" s="13">
        <f t="shared" si="2"/>
        <v>0</v>
      </c>
      <c r="D43" s="16">
        <v>8262173</v>
      </c>
      <c r="E43" s="17">
        <v>7336483.2699999996</v>
      </c>
      <c r="F43" s="17">
        <v>7336483.2699999996</v>
      </c>
      <c r="G43" s="18">
        <f t="shared" si="3"/>
        <v>925689.73000000045</v>
      </c>
    </row>
    <row r="44" spans="1:7" x14ac:dyDescent="0.25">
      <c r="A44" s="14" t="s">
        <v>47</v>
      </c>
      <c r="B44" s="19">
        <v>0</v>
      </c>
      <c r="C44" s="13">
        <f t="shared" si="2"/>
        <v>0</v>
      </c>
      <c r="D44" s="16">
        <v>0</v>
      </c>
      <c r="E44" s="16">
        <v>0</v>
      </c>
      <c r="F44" s="16">
        <v>0</v>
      </c>
      <c r="G44" s="18">
        <f t="shared" si="3"/>
        <v>0</v>
      </c>
    </row>
    <row r="45" spans="1:7" x14ac:dyDescent="0.25">
      <c r="A45" s="14" t="s">
        <v>48</v>
      </c>
      <c r="B45" s="19">
        <v>0</v>
      </c>
      <c r="C45" s="13">
        <f t="shared" si="2"/>
        <v>0</v>
      </c>
      <c r="D45" s="16">
        <v>0</v>
      </c>
      <c r="E45" s="16">
        <v>0</v>
      </c>
      <c r="F45" s="16">
        <v>0</v>
      </c>
      <c r="G45" s="18">
        <f t="shared" si="3"/>
        <v>0</v>
      </c>
    </row>
    <row r="46" spans="1:7" x14ac:dyDescent="0.25">
      <c r="A46" s="14" t="s">
        <v>49</v>
      </c>
      <c r="B46" s="19">
        <v>0</v>
      </c>
      <c r="C46" s="13">
        <f t="shared" si="2"/>
        <v>0</v>
      </c>
      <c r="D46" s="16">
        <v>0</v>
      </c>
      <c r="E46" s="16">
        <v>0</v>
      </c>
      <c r="F46" s="16">
        <v>0</v>
      </c>
      <c r="G46" s="18">
        <f t="shared" si="3"/>
        <v>0</v>
      </c>
    </row>
    <row r="47" spans="1:7" x14ac:dyDescent="0.25">
      <c r="A47" s="14" t="s">
        <v>50</v>
      </c>
      <c r="B47" s="15">
        <v>280000</v>
      </c>
      <c r="C47" s="13">
        <f t="shared" si="2"/>
        <v>-250000</v>
      </c>
      <c r="D47" s="16">
        <v>30000</v>
      </c>
      <c r="E47" s="17">
        <v>20000</v>
      </c>
      <c r="F47" s="17">
        <v>20000</v>
      </c>
      <c r="G47" s="18">
        <f t="shared" si="3"/>
        <v>10000</v>
      </c>
    </row>
    <row r="48" spans="1:7" x14ac:dyDescent="0.25">
      <c r="A48" s="12" t="s">
        <v>51</v>
      </c>
      <c r="B48" s="13">
        <f>SUM(B49:B57)</f>
        <v>1015500</v>
      </c>
      <c r="C48" s="13">
        <f t="shared" ref="C48:G48" si="7">SUM(C49:C57)</f>
        <v>355583.83999999997</v>
      </c>
      <c r="D48" s="13">
        <f t="shared" si="7"/>
        <v>1371083.8399999999</v>
      </c>
      <c r="E48" s="13">
        <f t="shared" si="7"/>
        <v>1045113.09</v>
      </c>
      <c r="F48" s="13">
        <f t="shared" si="7"/>
        <v>990284.99</v>
      </c>
      <c r="G48" s="13">
        <f t="shared" si="7"/>
        <v>325970.75</v>
      </c>
    </row>
    <row r="49" spans="1:7" x14ac:dyDescent="0.25">
      <c r="A49" s="14" t="s">
        <v>52</v>
      </c>
      <c r="B49" s="15">
        <v>378000</v>
      </c>
      <c r="C49" s="13">
        <f t="shared" si="2"/>
        <v>280429.71999999997</v>
      </c>
      <c r="D49" s="16">
        <v>658429.72</v>
      </c>
      <c r="E49" s="17">
        <v>441565.16</v>
      </c>
      <c r="F49" s="17">
        <v>416235.86</v>
      </c>
      <c r="G49" s="18">
        <f t="shared" si="3"/>
        <v>216864.56</v>
      </c>
    </row>
    <row r="50" spans="1:7" x14ac:dyDescent="0.25">
      <c r="A50" s="14" t="s">
        <v>53</v>
      </c>
      <c r="B50" s="15">
        <v>248000</v>
      </c>
      <c r="C50" s="13">
        <f t="shared" si="2"/>
        <v>-96699</v>
      </c>
      <c r="D50" s="16">
        <v>151301</v>
      </c>
      <c r="E50" s="17">
        <v>123899.8</v>
      </c>
      <c r="F50" s="17">
        <v>94401</v>
      </c>
      <c r="G50" s="18">
        <f t="shared" si="3"/>
        <v>27401.199999999997</v>
      </c>
    </row>
    <row r="51" spans="1:7" x14ac:dyDescent="0.25">
      <c r="A51" s="14" t="s">
        <v>54</v>
      </c>
      <c r="B51" s="15">
        <v>0</v>
      </c>
      <c r="C51" s="13">
        <f t="shared" si="2"/>
        <v>68440</v>
      </c>
      <c r="D51" s="16">
        <v>68440</v>
      </c>
      <c r="E51" s="17">
        <v>68440</v>
      </c>
      <c r="F51" s="17">
        <v>68440</v>
      </c>
      <c r="G51" s="18">
        <f t="shared" si="3"/>
        <v>0</v>
      </c>
    </row>
    <row r="52" spans="1:7" x14ac:dyDescent="0.25">
      <c r="A52" s="14" t="s">
        <v>55</v>
      </c>
      <c r="B52" s="15">
        <v>3000</v>
      </c>
      <c r="C52" s="13">
        <f t="shared" si="2"/>
        <v>83500</v>
      </c>
      <c r="D52" s="16">
        <v>86500</v>
      </c>
      <c r="E52" s="17">
        <v>81200</v>
      </c>
      <c r="F52" s="17">
        <v>81200</v>
      </c>
      <c r="G52" s="18">
        <f t="shared" si="3"/>
        <v>5300</v>
      </c>
    </row>
    <row r="53" spans="1:7" x14ac:dyDescent="0.25">
      <c r="A53" s="14" t="s">
        <v>56</v>
      </c>
      <c r="B53" s="19">
        <v>0</v>
      </c>
      <c r="C53" s="13">
        <f t="shared" si="2"/>
        <v>0</v>
      </c>
      <c r="D53" s="16">
        <v>0</v>
      </c>
      <c r="E53" s="16">
        <v>0</v>
      </c>
      <c r="F53" s="16">
        <v>0</v>
      </c>
      <c r="G53" s="18">
        <f t="shared" si="3"/>
        <v>0</v>
      </c>
    </row>
    <row r="54" spans="1:7" x14ac:dyDescent="0.25">
      <c r="A54" s="14" t="s">
        <v>57</v>
      </c>
      <c r="B54" s="15">
        <v>385500</v>
      </c>
      <c r="C54" s="13">
        <f t="shared" si="2"/>
        <v>19913.119999999995</v>
      </c>
      <c r="D54" s="16">
        <v>405413.12</v>
      </c>
      <c r="E54" s="17">
        <v>330008.13</v>
      </c>
      <c r="F54" s="17">
        <v>330008.13</v>
      </c>
      <c r="G54" s="18">
        <f t="shared" si="3"/>
        <v>75404.989999999991</v>
      </c>
    </row>
    <row r="55" spans="1:7" x14ac:dyDescent="0.25">
      <c r="A55" s="14" t="s">
        <v>58</v>
      </c>
      <c r="B55" s="19">
        <v>0</v>
      </c>
      <c r="C55" s="13">
        <f t="shared" si="2"/>
        <v>0</v>
      </c>
      <c r="D55" s="16">
        <v>0</v>
      </c>
      <c r="E55" s="16">
        <v>0</v>
      </c>
      <c r="F55" s="16">
        <v>0</v>
      </c>
      <c r="G55" s="18">
        <f t="shared" si="3"/>
        <v>0</v>
      </c>
    </row>
    <row r="56" spans="1:7" x14ac:dyDescent="0.25">
      <c r="A56" s="14" t="s">
        <v>59</v>
      </c>
      <c r="B56" s="19">
        <v>0</v>
      </c>
      <c r="C56" s="13">
        <f t="shared" si="2"/>
        <v>0</v>
      </c>
      <c r="D56" s="16">
        <v>0</v>
      </c>
      <c r="E56" s="16">
        <v>0</v>
      </c>
      <c r="F56" s="16">
        <v>0</v>
      </c>
      <c r="G56" s="18">
        <f t="shared" si="3"/>
        <v>0</v>
      </c>
    </row>
    <row r="57" spans="1:7" x14ac:dyDescent="0.25">
      <c r="A57" s="14" t="s">
        <v>60</v>
      </c>
      <c r="B57" s="15">
        <v>1000</v>
      </c>
      <c r="C57" s="13">
        <f t="shared" si="2"/>
        <v>0</v>
      </c>
      <c r="D57" s="16">
        <v>1000</v>
      </c>
      <c r="E57" s="17">
        <v>0</v>
      </c>
      <c r="F57" s="17">
        <v>0</v>
      </c>
      <c r="G57" s="18">
        <f t="shared" si="3"/>
        <v>1000</v>
      </c>
    </row>
    <row r="58" spans="1:7" x14ac:dyDescent="0.25">
      <c r="A58" s="12" t="s">
        <v>61</v>
      </c>
      <c r="B58" s="13">
        <f>SUM(B59:B61)</f>
        <v>14000000</v>
      </c>
      <c r="C58" s="13">
        <f t="shared" ref="C58" si="8">SUM(C59:C61)</f>
        <v>8937619.3699999973</v>
      </c>
      <c r="D58" s="13">
        <f>SUM(D59:D61)</f>
        <v>22937619.369999997</v>
      </c>
      <c r="E58" s="13">
        <f t="shared" ref="E58:G58" si="9">SUM(E59:E61)</f>
        <v>13491418.460000001</v>
      </c>
      <c r="F58" s="13">
        <f t="shared" si="9"/>
        <v>13435379.58</v>
      </c>
      <c r="G58" s="13">
        <f t="shared" si="9"/>
        <v>9446200.9099999983</v>
      </c>
    </row>
    <row r="59" spans="1:7" x14ac:dyDescent="0.25">
      <c r="A59" s="14" t="s">
        <v>62</v>
      </c>
      <c r="B59" s="15">
        <v>14000000</v>
      </c>
      <c r="C59" s="13">
        <f t="shared" si="2"/>
        <v>7871004.3299999982</v>
      </c>
      <c r="D59" s="16">
        <v>21871004.329999998</v>
      </c>
      <c r="E59" s="17">
        <v>12561586.140000001</v>
      </c>
      <c r="F59" s="17">
        <v>12505547.26</v>
      </c>
      <c r="G59" s="18">
        <f t="shared" si="3"/>
        <v>9309418.1899999976</v>
      </c>
    </row>
    <row r="60" spans="1:7" x14ac:dyDescent="0.25">
      <c r="A60" s="14" t="s">
        <v>63</v>
      </c>
      <c r="B60" s="15">
        <v>0</v>
      </c>
      <c r="C60" s="13">
        <f t="shared" si="2"/>
        <v>1066615.04</v>
      </c>
      <c r="D60" s="16">
        <v>1066615.04</v>
      </c>
      <c r="E60" s="17">
        <v>929832.32</v>
      </c>
      <c r="F60" s="17">
        <v>929832.32</v>
      </c>
      <c r="G60" s="18">
        <f t="shared" si="3"/>
        <v>136782.72000000009</v>
      </c>
    </row>
    <row r="61" spans="1:7" x14ac:dyDescent="0.25">
      <c r="A61" s="14" t="s">
        <v>64</v>
      </c>
      <c r="B61" s="19">
        <v>0</v>
      </c>
      <c r="C61" s="13">
        <f t="shared" si="2"/>
        <v>0</v>
      </c>
      <c r="D61" s="16">
        <v>0</v>
      </c>
      <c r="E61" s="16">
        <v>0</v>
      </c>
      <c r="F61" s="16">
        <v>0</v>
      </c>
      <c r="G61" s="18">
        <f t="shared" si="3"/>
        <v>0</v>
      </c>
    </row>
    <row r="62" spans="1:7" x14ac:dyDescent="0.25">
      <c r="A62" s="12" t="s">
        <v>65</v>
      </c>
      <c r="B62" s="13">
        <f>SUM(B63:B67,B69:B70)</f>
        <v>0</v>
      </c>
      <c r="C62" s="13">
        <f t="shared" si="2"/>
        <v>0</v>
      </c>
      <c r="D62" s="18">
        <v>0</v>
      </c>
      <c r="E62" s="13">
        <f t="shared" ref="E62:F62" si="10">SUM(E63:E67,E69:E70)</f>
        <v>0</v>
      </c>
      <c r="F62" s="13">
        <f t="shared" si="10"/>
        <v>0</v>
      </c>
      <c r="G62" s="18">
        <f t="shared" si="3"/>
        <v>0</v>
      </c>
    </row>
    <row r="63" spans="1:7" x14ac:dyDescent="0.25">
      <c r="A63" s="14" t="s">
        <v>66</v>
      </c>
      <c r="B63" s="19">
        <v>0</v>
      </c>
      <c r="C63" s="13">
        <f t="shared" si="2"/>
        <v>0</v>
      </c>
      <c r="D63" s="18">
        <v>0</v>
      </c>
      <c r="E63" s="19">
        <v>0</v>
      </c>
      <c r="F63" s="19">
        <v>0</v>
      </c>
      <c r="G63" s="18">
        <f t="shared" si="3"/>
        <v>0</v>
      </c>
    </row>
    <row r="64" spans="1:7" x14ac:dyDescent="0.25">
      <c r="A64" s="14" t="s">
        <v>67</v>
      </c>
      <c r="B64" s="19">
        <v>0</v>
      </c>
      <c r="C64" s="13">
        <f t="shared" si="2"/>
        <v>0</v>
      </c>
      <c r="D64" s="18">
        <v>0</v>
      </c>
      <c r="E64" s="19">
        <v>0</v>
      </c>
      <c r="F64" s="19">
        <v>0</v>
      </c>
      <c r="G64" s="18">
        <f t="shared" si="3"/>
        <v>0</v>
      </c>
    </row>
    <row r="65" spans="1:7" x14ac:dyDescent="0.25">
      <c r="A65" s="14" t="s">
        <v>68</v>
      </c>
      <c r="B65" s="19">
        <v>0</v>
      </c>
      <c r="C65" s="13">
        <f t="shared" si="2"/>
        <v>0</v>
      </c>
      <c r="D65" s="18">
        <v>0</v>
      </c>
      <c r="E65" s="19">
        <v>0</v>
      </c>
      <c r="F65" s="19">
        <v>0</v>
      </c>
      <c r="G65" s="18">
        <f t="shared" si="3"/>
        <v>0</v>
      </c>
    </row>
    <row r="66" spans="1:7" x14ac:dyDescent="0.25">
      <c r="A66" s="14" t="s">
        <v>69</v>
      </c>
      <c r="B66" s="19">
        <v>0</v>
      </c>
      <c r="C66" s="13">
        <f t="shared" si="2"/>
        <v>0</v>
      </c>
      <c r="D66" s="18">
        <v>0</v>
      </c>
      <c r="E66" s="19">
        <v>0</v>
      </c>
      <c r="F66" s="19">
        <v>0</v>
      </c>
      <c r="G66" s="18">
        <f t="shared" si="3"/>
        <v>0</v>
      </c>
    </row>
    <row r="67" spans="1:7" x14ac:dyDescent="0.25">
      <c r="A67" s="14" t="s">
        <v>70</v>
      </c>
      <c r="B67" s="19">
        <v>0</v>
      </c>
      <c r="C67" s="13">
        <f t="shared" si="2"/>
        <v>0</v>
      </c>
      <c r="D67" s="18">
        <v>0</v>
      </c>
      <c r="E67" s="19">
        <v>0</v>
      </c>
      <c r="F67" s="19">
        <v>0</v>
      </c>
      <c r="G67" s="18">
        <f t="shared" si="3"/>
        <v>0</v>
      </c>
    </row>
    <row r="68" spans="1:7" x14ac:dyDescent="0.25">
      <c r="A68" s="14" t="s">
        <v>71</v>
      </c>
      <c r="B68" s="19">
        <v>0</v>
      </c>
      <c r="C68" s="13">
        <f t="shared" si="2"/>
        <v>0</v>
      </c>
      <c r="D68" s="18">
        <v>0</v>
      </c>
      <c r="E68" s="19">
        <v>0</v>
      </c>
      <c r="F68" s="19">
        <v>0</v>
      </c>
      <c r="G68" s="18">
        <f t="shared" si="3"/>
        <v>0</v>
      </c>
    </row>
    <row r="69" spans="1:7" x14ac:dyDescent="0.25">
      <c r="A69" s="14" t="s">
        <v>72</v>
      </c>
      <c r="B69" s="19">
        <v>0</v>
      </c>
      <c r="C69" s="13">
        <f t="shared" si="2"/>
        <v>0</v>
      </c>
      <c r="D69" s="18">
        <v>0</v>
      </c>
      <c r="E69" s="19">
        <v>0</v>
      </c>
      <c r="F69" s="19">
        <v>0</v>
      </c>
      <c r="G69" s="18">
        <f t="shared" si="3"/>
        <v>0</v>
      </c>
    </row>
    <row r="70" spans="1:7" x14ac:dyDescent="0.25">
      <c r="A70" s="14" t="s">
        <v>73</v>
      </c>
      <c r="B70" s="19">
        <v>0</v>
      </c>
      <c r="C70" s="13">
        <f t="shared" si="2"/>
        <v>0</v>
      </c>
      <c r="D70" s="18">
        <v>0</v>
      </c>
      <c r="E70" s="19">
        <v>0</v>
      </c>
      <c r="F70" s="19">
        <v>0</v>
      </c>
      <c r="G70" s="18">
        <f t="shared" si="3"/>
        <v>0</v>
      </c>
    </row>
    <row r="71" spans="1:7" x14ac:dyDescent="0.25">
      <c r="A71" s="12" t="s">
        <v>74</v>
      </c>
      <c r="B71" s="13">
        <f>SUM(B72:B74)</f>
        <v>0</v>
      </c>
      <c r="C71" s="13">
        <f t="shared" ref="C71:G71" si="11">SUM(C72:C74)</f>
        <v>423065.11</v>
      </c>
      <c r="D71" s="13">
        <f t="shared" si="11"/>
        <v>423065.11</v>
      </c>
      <c r="E71" s="13">
        <f t="shared" si="11"/>
        <v>423065.08</v>
      </c>
      <c r="F71" s="13">
        <f t="shared" si="11"/>
        <v>423065.08</v>
      </c>
      <c r="G71" s="13">
        <f t="shared" si="11"/>
        <v>2.9999999969732016E-2</v>
      </c>
    </row>
    <row r="72" spans="1:7" x14ac:dyDescent="0.25">
      <c r="A72" s="14" t="s">
        <v>75</v>
      </c>
      <c r="B72" s="19">
        <v>0</v>
      </c>
      <c r="C72" s="13">
        <f t="shared" si="2"/>
        <v>0</v>
      </c>
      <c r="D72" s="18">
        <v>0</v>
      </c>
      <c r="E72" s="19">
        <v>0</v>
      </c>
      <c r="F72" s="19">
        <v>0</v>
      </c>
      <c r="G72" s="18">
        <f t="shared" si="3"/>
        <v>0</v>
      </c>
    </row>
    <row r="73" spans="1:7" x14ac:dyDescent="0.25">
      <c r="A73" s="14" t="s">
        <v>76</v>
      </c>
      <c r="B73" s="19">
        <v>0</v>
      </c>
      <c r="C73" s="13">
        <f t="shared" si="2"/>
        <v>0</v>
      </c>
      <c r="D73" s="18">
        <v>0</v>
      </c>
      <c r="E73" s="19">
        <v>0</v>
      </c>
      <c r="F73" s="19">
        <v>0</v>
      </c>
      <c r="G73" s="18">
        <f t="shared" si="3"/>
        <v>0</v>
      </c>
    </row>
    <row r="74" spans="1:7" x14ac:dyDescent="0.25">
      <c r="A74" s="14" t="s">
        <v>77</v>
      </c>
      <c r="B74" s="15">
        <v>0</v>
      </c>
      <c r="C74" s="13">
        <f t="shared" si="2"/>
        <v>423065.11</v>
      </c>
      <c r="D74" s="18">
        <v>423065.11</v>
      </c>
      <c r="E74" s="15">
        <v>423065.08</v>
      </c>
      <c r="F74" s="15">
        <v>423065.08</v>
      </c>
      <c r="G74" s="18">
        <f t="shared" si="3"/>
        <v>2.9999999969732016E-2</v>
      </c>
    </row>
    <row r="75" spans="1:7" x14ac:dyDescent="0.25">
      <c r="A75" s="12" t="s">
        <v>78</v>
      </c>
      <c r="B75" s="13">
        <f>SUM(B76:B82)</f>
        <v>100000</v>
      </c>
      <c r="C75" s="13">
        <f t="shared" ref="C75:G75" si="12">SUM(C76:C82)</f>
        <v>-100000</v>
      </c>
      <c r="D75" s="13">
        <f t="shared" si="12"/>
        <v>0</v>
      </c>
      <c r="E75" s="13">
        <f t="shared" si="12"/>
        <v>0</v>
      </c>
      <c r="F75" s="13">
        <f t="shared" si="12"/>
        <v>0</v>
      </c>
      <c r="G75" s="13">
        <f t="shared" si="12"/>
        <v>0</v>
      </c>
    </row>
    <row r="76" spans="1:7" x14ac:dyDescent="0.25">
      <c r="A76" s="14" t="s">
        <v>79</v>
      </c>
      <c r="B76" s="19">
        <v>0</v>
      </c>
      <c r="C76" s="13">
        <f t="shared" ref="C76:C82" si="13">D76-B76</f>
        <v>0</v>
      </c>
      <c r="D76" s="18">
        <v>0</v>
      </c>
      <c r="E76" s="19">
        <v>0</v>
      </c>
      <c r="F76" s="19">
        <v>0</v>
      </c>
      <c r="G76" s="18">
        <f t="shared" ref="G76:G82" si="14">D76-E76</f>
        <v>0</v>
      </c>
    </row>
    <row r="77" spans="1:7" x14ac:dyDescent="0.25">
      <c r="A77" s="14" t="s">
        <v>80</v>
      </c>
      <c r="B77" s="15">
        <v>100000</v>
      </c>
      <c r="C77" s="13">
        <f t="shared" si="13"/>
        <v>-100000</v>
      </c>
      <c r="D77" s="18">
        <v>0</v>
      </c>
      <c r="E77" s="15">
        <v>0</v>
      </c>
      <c r="F77" s="15">
        <v>0</v>
      </c>
      <c r="G77" s="18">
        <f t="shared" si="14"/>
        <v>0</v>
      </c>
    </row>
    <row r="78" spans="1:7" x14ac:dyDescent="0.25">
      <c r="A78" s="14" t="s">
        <v>81</v>
      </c>
      <c r="B78" s="19">
        <v>0</v>
      </c>
      <c r="C78" s="13">
        <f t="shared" si="13"/>
        <v>0</v>
      </c>
      <c r="D78" s="18">
        <v>0</v>
      </c>
      <c r="E78" s="19">
        <v>0</v>
      </c>
      <c r="F78" s="19">
        <v>0</v>
      </c>
      <c r="G78" s="18">
        <f t="shared" si="14"/>
        <v>0</v>
      </c>
    </row>
    <row r="79" spans="1:7" x14ac:dyDescent="0.25">
      <c r="A79" s="14" t="s">
        <v>82</v>
      </c>
      <c r="B79" s="19">
        <v>0</v>
      </c>
      <c r="C79" s="13">
        <f t="shared" si="13"/>
        <v>0</v>
      </c>
      <c r="D79" s="18">
        <v>0</v>
      </c>
      <c r="E79" s="19">
        <v>0</v>
      </c>
      <c r="F79" s="19">
        <v>0</v>
      </c>
      <c r="G79" s="18">
        <f t="shared" si="14"/>
        <v>0</v>
      </c>
    </row>
    <row r="80" spans="1:7" x14ac:dyDescent="0.25">
      <c r="A80" s="14" t="s">
        <v>83</v>
      </c>
      <c r="B80" s="19">
        <v>0</v>
      </c>
      <c r="C80" s="13">
        <f t="shared" si="13"/>
        <v>0</v>
      </c>
      <c r="D80" s="18">
        <v>0</v>
      </c>
      <c r="E80" s="19">
        <v>0</v>
      </c>
      <c r="F80" s="19">
        <v>0</v>
      </c>
      <c r="G80" s="18">
        <f t="shared" si="14"/>
        <v>0</v>
      </c>
    </row>
    <row r="81" spans="1:7" x14ac:dyDescent="0.25">
      <c r="A81" s="14" t="s">
        <v>84</v>
      </c>
      <c r="B81" s="19">
        <v>0</v>
      </c>
      <c r="C81" s="13">
        <f t="shared" si="13"/>
        <v>0</v>
      </c>
      <c r="D81" s="18">
        <v>0</v>
      </c>
      <c r="E81" s="19">
        <v>0</v>
      </c>
      <c r="F81" s="19">
        <v>0</v>
      </c>
      <c r="G81" s="18">
        <f t="shared" si="14"/>
        <v>0</v>
      </c>
    </row>
    <row r="82" spans="1:7" x14ac:dyDescent="0.25">
      <c r="A82" s="14" t="s">
        <v>85</v>
      </c>
      <c r="B82" s="19">
        <v>0</v>
      </c>
      <c r="C82" s="13">
        <f t="shared" si="13"/>
        <v>0</v>
      </c>
      <c r="D82" s="18">
        <v>0</v>
      </c>
      <c r="E82" s="19">
        <v>0</v>
      </c>
      <c r="F82" s="19">
        <v>0</v>
      </c>
      <c r="G82" s="18">
        <f t="shared" si="14"/>
        <v>0</v>
      </c>
    </row>
    <row r="83" spans="1:7" x14ac:dyDescent="0.25">
      <c r="A83" s="20"/>
      <c r="B83" s="21"/>
      <c r="C83" s="21"/>
      <c r="D83" s="21"/>
      <c r="E83" s="21"/>
      <c r="F83" s="21"/>
      <c r="G83" s="21"/>
    </row>
    <row r="84" spans="1:7" x14ac:dyDescent="0.25">
      <c r="A84" s="22" t="s">
        <v>86</v>
      </c>
      <c r="B84" s="11">
        <f t="shared" ref="B84:G84" si="15">SUM(B85,B93,B103,B113,B123,B133,B137,B146,B150)</f>
        <v>211600000</v>
      </c>
      <c r="C84" s="11">
        <f t="shared" si="15"/>
        <v>107167376.61</v>
      </c>
      <c r="D84" s="11">
        <f t="shared" si="15"/>
        <v>318767376.61000001</v>
      </c>
      <c r="E84" s="11">
        <f t="shared" si="15"/>
        <v>266707295.89000002</v>
      </c>
      <c r="F84" s="11">
        <f t="shared" si="15"/>
        <v>235329936.27000001</v>
      </c>
      <c r="G84" s="11">
        <f t="shared" si="15"/>
        <v>52060080.720000014</v>
      </c>
    </row>
    <row r="85" spans="1:7" x14ac:dyDescent="0.25">
      <c r="A85" s="12" t="s">
        <v>13</v>
      </c>
      <c r="B85" s="13">
        <f>SUM(B86:B92)</f>
        <v>58668012</v>
      </c>
      <c r="C85" s="13">
        <f t="shared" ref="C85:G85" si="16">SUM(C86:C92)</f>
        <v>-5073966.6000000006</v>
      </c>
      <c r="D85" s="13">
        <f t="shared" si="16"/>
        <v>53594045.400000006</v>
      </c>
      <c r="E85" s="13">
        <f t="shared" si="16"/>
        <v>53594045.400000006</v>
      </c>
      <c r="F85" s="13">
        <f t="shared" si="16"/>
        <v>53136452.600000001</v>
      </c>
      <c r="G85" s="13">
        <f t="shared" si="16"/>
        <v>0</v>
      </c>
    </row>
    <row r="86" spans="1:7" x14ac:dyDescent="0.25">
      <c r="A86" s="14" t="s">
        <v>14</v>
      </c>
      <c r="B86" s="15">
        <v>38531048</v>
      </c>
      <c r="C86" s="13">
        <f t="shared" ref="C86:C149" si="17">D86-B86</f>
        <v>-2240823.9600000009</v>
      </c>
      <c r="D86" s="16">
        <v>36290224.039999999</v>
      </c>
      <c r="E86" s="17">
        <v>36290224.039999999</v>
      </c>
      <c r="F86" s="17">
        <v>36288457.25</v>
      </c>
      <c r="G86" s="18">
        <f t="shared" ref="G86:G149" si="18">D86-E86</f>
        <v>0</v>
      </c>
    </row>
    <row r="87" spans="1:7" x14ac:dyDescent="0.25">
      <c r="A87" s="14" t="s">
        <v>15</v>
      </c>
      <c r="B87" s="19">
        <v>0</v>
      </c>
      <c r="C87" s="13">
        <f t="shared" si="17"/>
        <v>17500</v>
      </c>
      <c r="D87" s="16">
        <v>17500</v>
      </c>
      <c r="E87" s="17">
        <v>17500</v>
      </c>
      <c r="F87" s="17">
        <v>17500</v>
      </c>
      <c r="G87" s="18">
        <f t="shared" si="18"/>
        <v>0</v>
      </c>
    </row>
    <row r="88" spans="1:7" x14ac:dyDescent="0.25">
      <c r="A88" s="14" t="s">
        <v>16</v>
      </c>
      <c r="B88" s="15">
        <v>7412964</v>
      </c>
      <c r="C88" s="13">
        <f t="shared" si="17"/>
        <v>-574328.00999999978</v>
      </c>
      <c r="D88" s="16">
        <v>6838635.9900000002</v>
      </c>
      <c r="E88" s="17">
        <v>6838635.9900000002</v>
      </c>
      <c r="F88" s="17">
        <v>6838635.9900000002</v>
      </c>
      <c r="G88" s="18">
        <f t="shared" si="18"/>
        <v>0</v>
      </c>
    </row>
    <row r="89" spans="1:7" x14ac:dyDescent="0.25">
      <c r="A89" s="14" t="s">
        <v>17</v>
      </c>
      <c r="B89" s="15">
        <v>5750000</v>
      </c>
      <c r="C89" s="13">
        <f t="shared" si="17"/>
        <v>-400376.29999999981</v>
      </c>
      <c r="D89" s="16">
        <v>5349623.7</v>
      </c>
      <c r="E89" s="17">
        <v>5349623.7</v>
      </c>
      <c r="F89" s="17">
        <v>4893797.6900000004</v>
      </c>
      <c r="G89" s="18">
        <f t="shared" si="18"/>
        <v>0</v>
      </c>
    </row>
    <row r="90" spans="1:7" x14ac:dyDescent="0.25">
      <c r="A90" s="14" t="s">
        <v>18</v>
      </c>
      <c r="B90" s="15">
        <v>6974000</v>
      </c>
      <c r="C90" s="13">
        <f t="shared" si="17"/>
        <v>-1875938.33</v>
      </c>
      <c r="D90" s="16">
        <v>5098061.67</v>
      </c>
      <c r="E90" s="17">
        <v>5098061.67</v>
      </c>
      <c r="F90" s="17">
        <v>5098061.67</v>
      </c>
      <c r="G90" s="18">
        <f t="shared" si="18"/>
        <v>0</v>
      </c>
    </row>
    <row r="91" spans="1:7" x14ac:dyDescent="0.25">
      <c r="A91" s="14" t="s">
        <v>19</v>
      </c>
      <c r="B91" s="19">
        <v>0</v>
      </c>
      <c r="C91" s="13">
        <f t="shared" si="17"/>
        <v>0</v>
      </c>
      <c r="D91" s="16">
        <v>0</v>
      </c>
      <c r="E91" s="16">
        <v>0</v>
      </c>
      <c r="F91" s="16">
        <v>0</v>
      </c>
      <c r="G91" s="18">
        <f t="shared" si="18"/>
        <v>0</v>
      </c>
    </row>
    <row r="92" spans="1:7" x14ac:dyDescent="0.25">
      <c r="A92" s="14" t="s">
        <v>20</v>
      </c>
      <c r="B92" s="19">
        <v>0</v>
      </c>
      <c r="C92" s="13">
        <f t="shared" si="17"/>
        <v>0</v>
      </c>
      <c r="D92" s="16">
        <v>0</v>
      </c>
      <c r="E92" s="16">
        <v>0</v>
      </c>
      <c r="F92" s="16">
        <v>0</v>
      </c>
      <c r="G92" s="18">
        <f t="shared" si="18"/>
        <v>0</v>
      </c>
    </row>
    <row r="93" spans="1:7" x14ac:dyDescent="0.25">
      <c r="A93" s="12" t="s">
        <v>21</v>
      </c>
      <c r="B93" s="13">
        <f t="shared" ref="B93:G93" si="19">SUM(B94:B102)</f>
        <v>16160000</v>
      </c>
      <c r="C93" s="13">
        <f t="shared" si="19"/>
        <v>4040917.6700000009</v>
      </c>
      <c r="D93" s="13">
        <f t="shared" si="19"/>
        <v>20200917.670000002</v>
      </c>
      <c r="E93" s="13">
        <f t="shared" si="19"/>
        <v>20200913.41</v>
      </c>
      <c r="F93" s="13">
        <f t="shared" si="19"/>
        <v>20200913.41</v>
      </c>
      <c r="G93" s="13">
        <f t="shared" si="19"/>
        <v>4.2599999999983993</v>
      </c>
    </row>
    <row r="94" spans="1:7" x14ac:dyDescent="0.25">
      <c r="A94" s="14" t="s">
        <v>22</v>
      </c>
      <c r="B94" s="15">
        <v>0</v>
      </c>
      <c r="C94" s="13">
        <f t="shared" si="17"/>
        <v>17143.259999999998</v>
      </c>
      <c r="D94" s="16">
        <v>17143.259999999998</v>
      </c>
      <c r="E94" s="17">
        <v>17139</v>
      </c>
      <c r="F94" s="17">
        <v>17139</v>
      </c>
      <c r="G94" s="18">
        <f t="shared" si="18"/>
        <v>4.2599999999983993</v>
      </c>
    </row>
    <row r="95" spans="1:7" x14ac:dyDescent="0.25">
      <c r="A95" s="14" t="s">
        <v>23</v>
      </c>
      <c r="B95" s="19">
        <v>0</v>
      </c>
      <c r="C95" s="13">
        <f t="shared" si="17"/>
        <v>0</v>
      </c>
      <c r="D95" s="16">
        <v>0</v>
      </c>
      <c r="E95" s="17">
        <v>0</v>
      </c>
      <c r="F95" s="17">
        <v>0</v>
      </c>
      <c r="G95" s="18">
        <f t="shared" si="18"/>
        <v>0</v>
      </c>
    </row>
    <row r="96" spans="1:7" x14ac:dyDescent="0.25">
      <c r="A96" s="14" t="s">
        <v>24</v>
      </c>
      <c r="B96" s="19"/>
      <c r="C96" s="13">
        <f t="shared" si="17"/>
        <v>0</v>
      </c>
      <c r="D96" s="16">
        <v>0</v>
      </c>
      <c r="E96" s="16">
        <v>0</v>
      </c>
      <c r="F96" s="16">
        <v>0</v>
      </c>
      <c r="G96" s="18">
        <f t="shared" si="18"/>
        <v>0</v>
      </c>
    </row>
    <row r="97" spans="1:7" x14ac:dyDescent="0.25">
      <c r="A97" s="14" t="s">
        <v>25</v>
      </c>
      <c r="B97" s="15">
        <v>2250000</v>
      </c>
      <c r="C97" s="13">
        <f t="shared" si="17"/>
        <v>2795208.8100000005</v>
      </c>
      <c r="D97" s="16">
        <v>5045208.8100000005</v>
      </c>
      <c r="E97" s="17">
        <v>5045208.8099999996</v>
      </c>
      <c r="F97" s="17">
        <v>5045208.8099999996</v>
      </c>
      <c r="G97" s="18">
        <f t="shared" si="18"/>
        <v>0</v>
      </c>
    </row>
    <row r="98" spans="1:7" x14ac:dyDescent="0.25">
      <c r="A98" s="23" t="s">
        <v>26</v>
      </c>
      <c r="B98" s="15">
        <v>70000</v>
      </c>
      <c r="C98" s="13">
        <f t="shared" si="17"/>
        <v>-57511.49</v>
      </c>
      <c r="D98" s="16">
        <v>12488.510000000002</v>
      </c>
      <c r="E98" s="17">
        <v>12488.51</v>
      </c>
      <c r="F98" s="17">
        <v>12488.51</v>
      </c>
      <c r="G98" s="18">
        <f t="shared" si="18"/>
        <v>0</v>
      </c>
    </row>
    <row r="99" spans="1:7" x14ac:dyDescent="0.25">
      <c r="A99" s="14" t="s">
        <v>27</v>
      </c>
      <c r="B99" s="15">
        <v>11050000</v>
      </c>
      <c r="C99" s="13">
        <f t="shared" si="17"/>
        <v>739062.13000000082</v>
      </c>
      <c r="D99" s="16">
        <v>11789062.130000001</v>
      </c>
      <c r="E99" s="17">
        <v>11789062.130000001</v>
      </c>
      <c r="F99" s="17">
        <v>11789062.130000001</v>
      </c>
      <c r="G99" s="18">
        <f t="shared" si="18"/>
        <v>0</v>
      </c>
    </row>
    <row r="100" spans="1:7" x14ac:dyDescent="0.25">
      <c r="A100" s="14" t="s">
        <v>28</v>
      </c>
      <c r="B100" s="15">
        <v>210000</v>
      </c>
      <c r="C100" s="13">
        <f t="shared" si="17"/>
        <v>56679.010000000009</v>
      </c>
      <c r="D100" s="16">
        <v>266679.01</v>
      </c>
      <c r="E100" s="17">
        <v>266679.01</v>
      </c>
      <c r="F100" s="17">
        <v>266679.01</v>
      </c>
      <c r="G100" s="18">
        <f t="shared" si="18"/>
        <v>0</v>
      </c>
    </row>
    <row r="101" spans="1:7" x14ac:dyDescent="0.25">
      <c r="A101" s="14" t="s">
        <v>29</v>
      </c>
      <c r="B101" s="19">
        <v>0</v>
      </c>
      <c r="C101" s="13">
        <f t="shared" si="17"/>
        <v>0</v>
      </c>
      <c r="D101" s="16">
        <v>0</v>
      </c>
      <c r="E101" s="17">
        <v>0</v>
      </c>
      <c r="F101" s="17">
        <v>0</v>
      </c>
      <c r="G101" s="18">
        <f t="shared" si="18"/>
        <v>0</v>
      </c>
    </row>
    <row r="102" spans="1:7" x14ac:dyDescent="0.25">
      <c r="A102" s="14" t="s">
        <v>30</v>
      </c>
      <c r="B102" s="15">
        <v>2580000</v>
      </c>
      <c r="C102" s="13">
        <f t="shared" si="17"/>
        <v>490335.95000000019</v>
      </c>
      <c r="D102" s="16">
        <v>3070335.95</v>
      </c>
      <c r="E102" s="17">
        <v>3070335.95</v>
      </c>
      <c r="F102" s="17">
        <v>3070335.95</v>
      </c>
      <c r="G102" s="18">
        <f t="shared" si="18"/>
        <v>0</v>
      </c>
    </row>
    <row r="103" spans="1:7" x14ac:dyDescent="0.25">
      <c r="A103" s="12" t="s">
        <v>31</v>
      </c>
      <c r="B103" s="13">
        <f>SUM(B104:B112)</f>
        <v>20668000</v>
      </c>
      <c r="C103" s="13">
        <f t="shared" ref="C103:G103" si="20">SUM(C104:C112)</f>
        <v>2055969.1800000011</v>
      </c>
      <c r="D103" s="13">
        <f t="shared" si="20"/>
        <v>22723969.18</v>
      </c>
      <c r="E103" s="13">
        <f t="shared" si="20"/>
        <v>22538469.160000004</v>
      </c>
      <c r="F103" s="13">
        <f t="shared" si="20"/>
        <v>21520405.460000001</v>
      </c>
      <c r="G103" s="13">
        <f t="shared" si="20"/>
        <v>185500.01999999955</v>
      </c>
    </row>
    <row r="104" spans="1:7" x14ac:dyDescent="0.25">
      <c r="A104" s="14" t="s">
        <v>32</v>
      </c>
      <c r="B104" s="19">
        <v>0</v>
      </c>
      <c r="C104" s="13">
        <f t="shared" si="17"/>
        <v>33060</v>
      </c>
      <c r="D104" s="16">
        <v>33060</v>
      </c>
      <c r="E104" s="17">
        <v>33060</v>
      </c>
      <c r="F104" s="17">
        <v>33060</v>
      </c>
      <c r="G104" s="18">
        <f t="shared" si="18"/>
        <v>0</v>
      </c>
    </row>
    <row r="105" spans="1:7" x14ac:dyDescent="0.25">
      <c r="A105" s="14" t="s">
        <v>33</v>
      </c>
      <c r="B105" s="15">
        <v>900000</v>
      </c>
      <c r="C105" s="13">
        <f t="shared" si="17"/>
        <v>-293966.5</v>
      </c>
      <c r="D105" s="16">
        <v>606033.5</v>
      </c>
      <c r="E105" s="17">
        <v>606033.5</v>
      </c>
      <c r="F105" s="17">
        <v>606033.5</v>
      </c>
      <c r="G105" s="18">
        <f t="shared" si="18"/>
        <v>0</v>
      </c>
    </row>
    <row r="106" spans="1:7" x14ac:dyDescent="0.25">
      <c r="A106" s="14" t="s">
        <v>34</v>
      </c>
      <c r="B106" s="15">
        <v>2518000</v>
      </c>
      <c r="C106" s="13">
        <f t="shared" si="17"/>
        <v>56600</v>
      </c>
      <c r="D106" s="16">
        <v>2574600</v>
      </c>
      <c r="E106" s="17">
        <v>2389100</v>
      </c>
      <c r="F106" s="17">
        <v>2389100</v>
      </c>
      <c r="G106" s="18">
        <f t="shared" si="18"/>
        <v>185500</v>
      </c>
    </row>
    <row r="107" spans="1:7" x14ac:dyDescent="0.25">
      <c r="A107" s="14" t="s">
        <v>35</v>
      </c>
      <c r="B107" s="15">
        <v>1900000</v>
      </c>
      <c r="C107" s="13">
        <f t="shared" si="17"/>
        <v>-493715.91999999993</v>
      </c>
      <c r="D107" s="16">
        <v>1406284.08</v>
      </c>
      <c r="E107" s="17">
        <v>1406284.08</v>
      </c>
      <c r="F107" s="17">
        <v>1406284.08</v>
      </c>
      <c r="G107" s="18">
        <f t="shared" si="18"/>
        <v>0</v>
      </c>
    </row>
    <row r="108" spans="1:7" x14ac:dyDescent="0.25">
      <c r="A108" s="14" t="s">
        <v>36</v>
      </c>
      <c r="B108" s="15">
        <v>1000000</v>
      </c>
      <c r="C108" s="13">
        <f t="shared" si="17"/>
        <v>-161920.77000000002</v>
      </c>
      <c r="D108" s="16">
        <v>838079.23</v>
      </c>
      <c r="E108" s="17">
        <v>838079.23</v>
      </c>
      <c r="F108" s="17">
        <v>838079.23</v>
      </c>
      <c r="G108" s="18">
        <f t="shared" si="18"/>
        <v>0</v>
      </c>
    </row>
    <row r="109" spans="1:7" x14ac:dyDescent="0.25">
      <c r="A109" s="14" t="s">
        <v>37</v>
      </c>
      <c r="B109" s="19">
        <v>0</v>
      </c>
      <c r="C109" s="13">
        <f t="shared" si="17"/>
        <v>0</v>
      </c>
      <c r="D109" s="16">
        <v>0</v>
      </c>
      <c r="E109" s="16">
        <v>0</v>
      </c>
      <c r="F109" s="16">
        <v>0</v>
      </c>
      <c r="G109" s="18">
        <f t="shared" si="18"/>
        <v>0</v>
      </c>
    </row>
    <row r="110" spans="1:7" x14ac:dyDescent="0.25">
      <c r="A110" s="14" t="s">
        <v>38</v>
      </c>
      <c r="B110" s="19">
        <v>0</v>
      </c>
      <c r="C110" s="13">
        <f t="shared" si="17"/>
        <v>0</v>
      </c>
      <c r="D110" s="16">
        <v>0</v>
      </c>
      <c r="E110" s="16">
        <v>0</v>
      </c>
      <c r="F110" s="16">
        <v>0</v>
      </c>
      <c r="G110" s="18">
        <f t="shared" si="18"/>
        <v>0</v>
      </c>
    </row>
    <row r="111" spans="1:7" x14ac:dyDescent="0.25">
      <c r="A111" s="14" t="s">
        <v>39</v>
      </c>
      <c r="B111" s="19">
        <v>0</v>
      </c>
      <c r="C111" s="13">
        <f t="shared" si="17"/>
        <v>0</v>
      </c>
      <c r="D111" s="16">
        <v>0</v>
      </c>
      <c r="E111" s="16">
        <v>0</v>
      </c>
      <c r="F111" s="16">
        <v>0</v>
      </c>
      <c r="G111" s="18">
        <f t="shared" si="18"/>
        <v>0</v>
      </c>
    </row>
    <row r="112" spans="1:7" x14ac:dyDescent="0.25">
      <c r="A112" s="14" t="s">
        <v>40</v>
      </c>
      <c r="B112" s="15">
        <v>14350000</v>
      </c>
      <c r="C112" s="13">
        <f t="shared" si="17"/>
        <v>2915912.370000001</v>
      </c>
      <c r="D112" s="16">
        <v>17265912.370000001</v>
      </c>
      <c r="E112" s="17">
        <v>17265912.350000001</v>
      </c>
      <c r="F112" s="17">
        <v>16247848.65</v>
      </c>
      <c r="G112" s="18">
        <f t="shared" si="18"/>
        <v>1.9999999552965164E-2</v>
      </c>
    </row>
    <row r="113" spans="1:7" x14ac:dyDescent="0.25">
      <c r="A113" s="12" t="s">
        <v>41</v>
      </c>
      <c r="B113" s="13">
        <f>SUM(B114:B122)</f>
        <v>100000</v>
      </c>
      <c r="C113" s="13">
        <f t="shared" ref="C113:D113" si="21">SUM(C114:C122)</f>
        <v>17232105.039999999</v>
      </c>
      <c r="D113" s="13">
        <f t="shared" si="21"/>
        <v>17332105.039999999</v>
      </c>
      <c r="E113" s="13">
        <f>SUM(E114:E122)</f>
        <v>15793683.940000001</v>
      </c>
      <c r="F113" s="13">
        <f t="shared" ref="F113:G113" si="22">SUM(F114:F122)</f>
        <v>8573826.8599999994</v>
      </c>
      <c r="G113" s="13">
        <f t="shared" si="22"/>
        <v>1538421.0999999996</v>
      </c>
    </row>
    <row r="114" spans="1:7" x14ac:dyDescent="0.25">
      <c r="A114" s="14" t="s">
        <v>42</v>
      </c>
      <c r="B114" s="19">
        <v>0</v>
      </c>
      <c r="C114" s="13">
        <f t="shared" si="17"/>
        <v>0</v>
      </c>
      <c r="D114" s="16">
        <v>0</v>
      </c>
      <c r="E114" s="16">
        <v>0</v>
      </c>
      <c r="F114" s="16">
        <v>0</v>
      </c>
      <c r="G114" s="18">
        <f t="shared" si="18"/>
        <v>0</v>
      </c>
    </row>
    <row r="115" spans="1:7" x14ac:dyDescent="0.25">
      <c r="A115" s="14" t="s">
        <v>43</v>
      </c>
      <c r="B115" s="19">
        <v>0</v>
      </c>
      <c r="C115" s="13">
        <f t="shared" si="17"/>
        <v>0</v>
      </c>
      <c r="D115" s="16">
        <v>0</v>
      </c>
      <c r="E115" s="16">
        <v>0</v>
      </c>
      <c r="F115" s="16">
        <v>0</v>
      </c>
      <c r="G115" s="18">
        <f t="shared" si="18"/>
        <v>0</v>
      </c>
    </row>
    <row r="116" spans="1:7" x14ac:dyDescent="0.25">
      <c r="A116" s="14" t="s">
        <v>44</v>
      </c>
      <c r="B116" s="15">
        <v>0</v>
      </c>
      <c r="C116" s="13">
        <f t="shared" si="17"/>
        <v>3462452.63</v>
      </c>
      <c r="D116" s="16">
        <v>3462452.63</v>
      </c>
      <c r="E116" s="17">
        <v>1930342.63</v>
      </c>
      <c r="F116" s="17">
        <v>1930342.63</v>
      </c>
      <c r="G116" s="18">
        <f t="shared" si="18"/>
        <v>1532110</v>
      </c>
    </row>
    <row r="117" spans="1:7" x14ac:dyDescent="0.25">
      <c r="A117" s="14" t="s">
        <v>45</v>
      </c>
      <c r="B117" s="15">
        <v>100000</v>
      </c>
      <c r="C117" s="13">
        <f t="shared" si="17"/>
        <v>13769652.41</v>
      </c>
      <c r="D117" s="16">
        <v>13869652.41</v>
      </c>
      <c r="E117" s="17">
        <v>13863341.310000001</v>
      </c>
      <c r="F117" s="17">
        <v>6643484.2300000004</v>
      </c>
      <c r="G117" s="18">
        <f t="shared" si="18"/>
        <v>6311.0999999996275</v>
      </c>
    </row>
    <row r="118" spans="1:7" x14ac:dyDescent="0.25">
      <c r="A118" s="14" t="s">
        <v>46</v>
      </c>
      <c r="B118" s="19">
        <v>0</v>
      </c>
      <c r="C118" s="13">
        <f t="shared" si="17"/>
        <v>0</v>
      </c>
      <c r="D118" s="16">
        <v>0</v>
      </c>
      <c r="E118" s="16">
        <v>0</v>
      </c>
      <c r="F118" s="16">
        <v>0</v>
      </c>
      <c r="G118" s="18">
        <f t="shared" si="18"/>
        <v>0</v>
      </c>
    </row>
    <row r="119" spans="1:7" x14ac:dyDescent="0.25">
      <c r="A119" s="14" t="s">
        <v>47</v>
      </c>
      <c r="B119" s="19">
        <v>0</v>
      </c>
      <c r="C119" s="13">
        <f t="shared" si="17"/>
        <v>0</v>
      </c>
      <c r="D119" s="16">
        <v>0</v>
      </c>
      <c r="E119" s="16">
        <v>0</v>
      </c>
      <c r="F119" s="16">
        <v>0</v>
      </c>
      <c r="G119" s="18">
        <f t="shared" si="18"/>
        <v>0</v>
      </c>
    </row>
    <row r="120" spans="1:7" x14ac:dyDescent="0.25">
      <c r="A120" s="14" t="s">
        <v>48</v>
      </c>
      <c r="B120" s="19">
        <v>0</v>
      </c>
      <c r="C120" s="13">
        <f t="shared" si="17"/>
        <v>0</v>
      </c>
      <c r="D120" s="16">
        <v>0</v>
      </c>
      <c r="E120" s="16">
        <v>0</v>
      </c>
      <c r="F120" s="16">
        <v>0</v>
      </c>
      <c r="G120" s="18">
        <f t="shared" si="18"/>
        <v>0</v>
      </c>
    </row>
    <row r="121" spans="1:7" x14ac:dyDescent="0.25">
      <c r="A121" s="14" t="s">
        <v>49</v>
      </c>
      <c r="B121" s="19">
        <v>0</v>
      </c>
      <c r="C121" s="13">
        <f t="shared" si="17"/>
        <v>0</v>
      </c>
      <c r="D121" s="16">
        <v>0</v>
      </c>
      <c r="E121" s="16">
        <v>0</v>
      </c>
      <c r="F121" s="16">
        <v>0</v>
      </c>
      <c r="G121" s="18">
        <f t="shared" si="18"/>
        <v>0</v>
      </c>
    </row>
    <row r="122" spans="1:7" x14ac:dyDescent="0.25">
      <c r="A122" s="14" t="s">
        <v>50</v>
      </c>
      <c r="B122" s="19">
        <v>0</v>
      </c>
      <c r="C122" s="13">
        <f t="shared" si="17"/>
        <v>0</v>
      </c>
      <c r="D122" s="16">
        <v>0</v>
      </c>
      <c r="E122" s="16">
        <v>0</v>
      </c>
      <c r="F122" s="16">
        <v>0</v>
      </c>
      <c r="G122" s="18">
        <f t="shared" si="18"/>
        <v>0</v>
      </c>
    </row>
    <row r="123" spans="1:7" x14ac:dyDescent="0.25">
      <c r="A123" s="12" t="s">
        <v>51</v>
      </c>
      <c r="B123" s="13">
        <f>SUM(B124:B132)</f>
        <v>2256845.16</v>
      </c>
      <c r="C123" s="13">
        <f t="shared" ref="C123:D123" si="23">SUM(C124:C132)</f>
        <v>2531614.4900000002</v>
      </c>
      <c r="D123" s="13">
        <f t="shared" si="23"/>
        <v>4788459.6500000004</v>
      </c>
      <c r="E123" s="13">
        <f>SUM(E124:E132)</f>
        <v>4738920.7299999995</v>
      </c>
      <c r="F123" s="13">
        <f t="shared" ref="F123:G123" si="24">SUM(F124:F132)</f>
        <v>2779320.73</v>
      </c>
      <c r="G123" s="13">
        <f t="shared" si="24"/>
        <v>49538.920000000042</v>
      </c>
    </row>
    <row r="124" spans="1:7" x14ac:dyDescent="0.25">
      <c r="A124" s="14" t="s">
        <v>52</v>
      </c>
      <c r="B124" s="15">
        <v>160345.16</v>
      </c>
      <c r="C124" s="13">
        <f t="shared" si="17"/>
        <v>70619.91</v>
      </c>
      <c r="D124" s="16">
        <v>230965.07</v>
      </c>
      <c r="E124" s="17">
        <v>230965.07</v>
      </c>
      <c r="F124" s="17">
        <v>221365.07</v>
      </c>
      <c r="G124" s="18">
        <f t="shared" si="18"/>
        <v>0</v>
      </c>
    </row>
    <row r="125" spans="1:7" x14ac:dyDescent="0.25">
      <c r="A125" s="14" t="s">
        <v>53</v>
      </c>
      <c r="B125" s="15">
        <v>30000</v>
      </c>
      <c r="C125" s="13">
        <f t="shared" si="17"/>
        <v>111300.56</v>
      </c>
      <c r="D125" s="16">
        <v>141300.56</v>
      </c>
      <c r="E125" s="17">
        <v>141300.56</v>
      </c>
      <c r="F125" s="17">
        <v>141300.56</v>
      </c>
      <c r="G125" s="18">
        <f t="shared" si="18"/>
        <v>0</v>
      </c>
    </row>
    <row r="126" spans="1:7" x14ac:dyDescent="0.25">
      <c r="A126" s="14" t="s">
        <v>54</v>
      </c>
      <c r="B126" s="19">
        <v>0</v>
      </c>
      <c r="C126" s="13">
        <f t="shared" si="17"/>
        <v>0</v>
      </c>
      <c r="D126" s="16">
        <v>0</v>
      </c>
      <c r="E126" s="16">
        <v>0</v>
      </c>
      <c r="F126" s="16">
        <v>0</v>
      </c>
      <c r="G126" s="18">
        <f t="shared" si="18"/>
        <v>0</v>
      </c>
    </row>
    <row r="127" spans="1:7" x14ac:dyDescent="0.25">
      <c r="A127" s="14" t="s">
        <v>55</v>
      </c>
      <c r="B127" s="15">
        <v>2001500</v>
      </c>
      <c r="C127" s="13">
        <f t="shared" si="17"/>
        <v>1933500</v>
      </c>
      <c r="D127" s="16">
        <v>3935000</v>
      </c>
      <c r="E127" s="17">
        <v>3935000</v>
      </c>
      <c r="F127" s="17">
        <v>1985000</v>
      </c>
      <c r="G127" s="18">
        <f t="shared" si="18"/>
        <v>0</v>
      </c>
    </row>
    <row r="128" spans="1:7" x14ac:dyDescent="0.25">
      <c r="A128" s="14" t="s">
        <v>56</v>
      </c>
      <c r="B128" s="19">
        <v>0</v>
      </c>
      <c r="C128" s="13">
        <f t="shared" si="17"/>
        <v>0</v>
      </c>
      <c r="D128" s="16">
        <v>0</v>
      </c>
      <c r="E128" s="16">
        <v>0</v>
      </c>
      <c r="F128" s="16">
        <v>0</v>
      </c>
      <c r="G128" s="18">
        <f t="shared" si="18"/>
        <v>0</v>
      </c>
    </row>
    <row r="129" spans="1:7" x14ac:dyDescent="0.25">
      <c r="A129" s="14" t="s">
        <v>57</v>
      </c>
      <c r="B129" s="15">
        <v>65000</v>
      </c>
      <c r="C129" s="13">
        <f t="shared" si="17"/>
        <v>416194.02</v>
      </c>
      <c r="D129" s="16">
        <v>481194.02</v>
      </c>
      <c r="E129" s="17">
        <v>431655.1</v>
      </c>
      <c r="F129" s="17">
        <v>431655.1</v>
      </c>
      <c r="G129" s="18">
        <f t="shared" si="18"/>
        <v>49538.920000000042</v>
      </c>
    </row>
    <row r="130" spans="1:7" x14ac:dyDescent="0.25">
      <c r="A130" s="14" t="s">
        <v>58</v>
      </c>
      <c r="B130" s="19">
        <v>0</v>
      </c>
      <c r="C130" s="13">
        <f t="shared" si="17"/>
        <v>0</v>
      </c>
      <c r="D130" s="16">
        <v>0</v>
      </c>
      <c r="E130" s="16">
        <v>0</v>
      </c>
      <c r="F130" s="16">
        <v>0</v>
      </c>
      <c r="G130" s="18">
        <f t="shared" si="18"/>
        <v>0</v>
      </c>
    </row>
    <row r="131" spans="1:7" x14ac:dyDescent="0.25">
      <c r="A131" s="14" t="s">
        <v>59</v>
      </c>
      <c r="B131" s="19">
        <v>0</v>
      </c>
      <c r="C131" s="13">
        <f t="shared" si="17"/>
        <v>0</v>
      </c>
      <c r="D131" s="16">
        <v>0</v>
      </c>
      <c r="E131" s="16">
        <v>0</v>
      </c>
      <c r="F131" s="16">
        <v>0</v>
      </c>
      <c r="G131" s="18">
        <f t="shared" si="18"/>
        <v>0</v>
      </c>
    </row>
    <row r="132" spans="1:7" x14ac:dyDescent="0.25">
      <c r="A132" s="14" t="s">
        <v>60</v>
      </c>
      <c r="B132" s="19">
        <v>0</v>
      </c>
      <c r="C132" s="13">
        <f t="shared" si="17"/>
        <v>0</v>
      </c>
      <c r="D132" s="16">
        <v>0</v>
      </c>
      <c r="E132" s="16">
        <v>0</v>
      </c>
      <c r="F132" s="16">
        <v>0</v>
      </c>
      <c r="G132" s="18">
        <f t="shared" si="18"/>
        <v>0</v>
      </c>
    </row>
    <row r="133" spans="1:7" x14ac:dyDescent="0.25">
      <c r="A133" s="12" t="s">
        <v>61</v>
      </c>
      <c r="B133" s="13">
        <f>SUM(B134:B136)</f>
        <v>111140000</v>
      </c>
      <c r="C133" s="13">
        <f t="shared" ref="C133:G133" si="25">SUM(C134:C136)</f>
        <v>86761500.269999996</v>
      </c>
      <c r="D133" s="13">
        <f t="shared" si="25"/>
        <v>197901500.27000001</v>
      </c>
      <c r="E133" s="13">
        <f t="shared" si="25"/>
        <v>147614883.84999999</v>
      </c>
      <c r="F133" s="13">
        <f t="shared" si="25"/>
        <v>126892637.80999999</v>
      </c>
      <c r="G133" s="13">
        <f t="shared" si="25"/>
        <v>50286616.420000017</v>
      </c>
    </row>
    <row r="134" spans="1:7" x14ac:dyDescent="0.25">
      <c r="A134" s="14" t="s">
        <v>62</v>
      </c>
      <c r="B134" s="15">
        <v>111140000</v>
      </c>
      <c r="C134" s="13">
        <f t="shared" si="17"/>
        <v>86013515.060000002</v>
      </c>
      <c r="D134" s="16">
        <v>197153515.06</v>
      </c>
      <c r="E134" s="17">
        <v>147416337.63999999</v>
      </c>
      <c r="F134" s="17">
        <v>126694091.59999999</v>
      </c>
      <c r="G134" s="18">
        <f t="shared" si="18"/>
        <v>49737177.420000017</v>
      </c>
    </row>
    <row r="135" spans="1:7" x14ac:dyDescent="0.25">
      <c r="A135" s="14" t="s">
        <v>63</v>
      </c>
      <c r="B135" s="19">
        <v>0</v>
      </c>
      <c r="C135" s="13">
        <f t="shared" si="17"/>
        <v>747985.21</v>
      </c>
      <c r="D135" s="16">
        <v>747985.21</v>
      </c>
      <c r="E135" s="17">
        <v>198546.21</v>
      </c>
      <c r="F135" s="17">
        <v>198546.21</v>
      </c>
      <c r="G135" s="18">
        <f t="shared" si="18"/>
        <v>549439</v>
      </c>
    </row>
    <row r="136" spans="1:7" x14ac:dyDescent="0.25">
      <c r="A136" s="14" t="s">
        <v>64</v>
      </c>
      <c r="B136" s="19">
        <v>0</v>
      </c>
      <c r="C136" s="13">
        <f t="shared" si="17"/>
        <v>0</v>
      </c>
      <c r="D136" s="16">
        <v>0</v>
      </c>
      <c r="E136" s="16">
        <v>0</v>
      </c>
      <c r="F136" s="16">
        <v>0</v>
      </c>
      <c r="G136" s="18">
        <f t="shared" si="18"/>
        <v>0</v>
      </c>
    </row>
    <row r="137" spans="1:7" x14ac:dyDescent="0.25">
      <c r="A137" s="12" t="s">
        <v>65</v>
      </c>
      <c r="B137" s="13">
        <f>SUM(B138:B142,B144:B145)</f>
        <v>0</v>
      </c>
      <c r="C137" s="13">
        <f t="shared" ref="C137:G137" si="26">SUM(C138:C142,C144:C145)</f>
        <v>0</v>
      </c>
      <c r="D137" s="13">
        <f t="shared" si="26"/>
        <v>0</v>
      </c>
      <c r="E137" s="13">
        <f t="shared" si="26"/>
        <v>0</v>
      </c>
      <c r="F137" s="13">
        <f t="shared" si="26"/>
        <v>0</v>
      </c>
      <c r="G137" s="13">
        <f t="shared" si="26"/>
        <v>0</v>
      </c>
    </row>
    <row r="138" spans="1:7" x14ac:dyDescent="0.25">
      <c r="A138" s="14" t="s">
        <v>66</v>
      </c>
      <c r="B138" s="19">
        <v>0</v>
      </c>
      <c r="C138" s="13">
        <f t="shared" si="17"/>
        <v>0</v>
      </c>
      <c r="D138" s="18">
        <v>0</v>
      </c>
      <c r="E138" s="19">
        <v>0</v>
      </c>
      <c r="F138" s="19">
        <v>0</v>
      </c>
      <c r="G138" s="18">
        <f t="shared" si="18"/>
        <v>0</v>
      </c>
    </row>
    <row r="139" spans="1:7" x14ac:dyDescent="0.25">
      <c r="A139" s="14" t="s">
        <v>67</v>
      </c>
      <c r="B139" s="19">
        <v>0</v>
      </c>
      <c r="C139" s="13">
        <f t="shared" si="17"/>
        <v>0</v>
      </c>
      <c r="D139" s="18">
        <v>0</v>
      </c>
      <c r="E139" s="19">
        <v>0</v>
      </c>
      <c r="F139" s="19">
        <v>0</v>
      </c>
      <c r="G139" s="18">
        <f t="shared" si="18"/>
        <v>0</v>
      </c>
    </row>
    <row r="140" spans="1:7" x14ac:dyDescent="0.25">
      <c r="A140" s="14" t="s">
        <v>68</v>
      </c>
      <c r="B140" s="19">
        <v>0</v>
      </c>
      <c r="C140" s="13">
        <f t="shared" si="17"/>
        <v>0</v>
      </c>
      <c r="D140" s="18">
        <v>0</v>
      </c>
      <c r="E140" s="19">
        <v>0</v>
      </c>
      <c r="F140" s="19">
        <v>0</v>
      </c>
      <c r="G140" s="18">
        <f t="shared" si="18"/>
        <v>0</v>
      </c>
    </row>
    <row r="141" spans="1:7" x14ac:dyDescent="0.25">
      <c r="A141" s="14" t="s">
        <v>69</v>
      </c>
      <c r="B141" s="19">
        <v>0</v>
      </c>
      <c r="C141" s="13">
        <f t="shared" si="17"/>
        <v>0</v>
      </c>
      <c r="D141" s="18">
        <v>0</v>
      </c>
      <c r="E141" s="19">
        <v>0</v>
      </c>
      <c r="F141" s="19">
        <v>0</v>
      </c>
      <c r="G141" s="18">
        <f t="shared" si="18"/>
        <v>0</v>
      </c>
    </row>
    <row r="142" spans="1:7" x14ac:dyDescent="0.25">
      <c r="A142" s="14" t="s">
        <v>70</v>
      </c>
      <c r="B142" s="19">
        <v>0</v>
      </c>
      <c r="C142" s="13">
        <f t="shared" si="17"/>
        <v>0</v>
      </c>
      <c r="D142" s="18">
        <v>0</v>
      </c>
      <c r="E142" s="19">
        <v>0</v>
      </c>
      <c r="F142" s="19">
        <v>0</v>
      </c>
      <c r="G142" s="18">
        <f t="shared" si="18"/>
        <v>0</v>
      </c>
    </row>
    <row r="143" spans="1:7" x14ac:dyDescent="0.25">
      <c r="A143" s="14" t="s">
        <v>71</v>
      </c>
      <c r="B143" s="19">
        <v>0</v>
      </c>
      <c r="C143" s="13">
        <f t="shared" si="17"/>
        <v>0</v>
      </c>
      <c r="D143" s="18">
        <v>0</v>
      </c>
      <c r="E143" s="19">
        <v>0</v>
      </c>
      <c r="F143" s="19">
        <v>0</v>
      </c>
      <c r="G143" s="18">
        <f t="shared" si="18"/>
        <v>0</v>
      </c>
    </row>
    <row r="144" spans="1:7" x14ac:dyDescent="0.25">
      <c r="A144" s="14" t="s">
        <v>72</v>
      </c>
      <c r="B144" s="19">
        <v>0</v>
      </c>
      <c r="C144" s="13">
        <f t="shared" si="17"/>
        <v>0</v>
      </c>
      <c r="D144" s="18">
        <v>0</v>
      </c>
      <c r="E144" s="19">
        <v>0</v>
      </c>
      <c r="F144" s="19">
        <v>0</v>
      </c>
      <c r="G144" s="18">
        <f t="shared" si="18"/>
        <v>0</v>
      </c>
    </row>
    <row r="145" spans="1:7" x14ac:dyDescent="0.25">
      <c r="A145" s="14" t="s">
        <v>73</v>
      </c>
      <c r="B145" s="19">
        <v>0</v>
      </c>
      <c r="C145" s="13">
        <f t="shared" si="17"/>
        <v>0</v>
      </c>
      <c r="D145" s="18">
        <v>0</v>
      </c>
      <c r="E145" s="19">
        <v>0</v>
      </c>
      <c r="F145" s="19">
        <v>0</v>
      </c>
      <c r="G145" s="18">
        <f t="shared" si="18"/>
        <v>0</v>
      </c>
    </row>
    <row r="146" spans="1:7" x14ac:dyDescent="0.25">
      <c r="A146" s="12" t="s">
        <v>74</v>
      </c>
      <c r="B146" s="13">
        <f>SUM(B147:B149)</f>
        <v>0</v>
      </c>
      <c r="C146" s="13">
        <f t="shared" si="17"/>
        <v>0</v>
      </c>
      <c r="D146" s="18">
        <v>0</v>
      </c>
      <c r="E146" s="13">
        <f t="shared" ref="E146:F146" si="27">SUM(E147:E149)</f>
        <v>0</v>
      </c>
      <c r="F146" s="13">
        <f t="shared" si="27"/>
        <v>0</v>
      </c>
      <c r="G146" s="18">
        <f t="shared" si="18"/>
        <v>0</v>
      </c>
    </row>
    <row r="147" spans="1:7" x14ac:dyDescent="0.25">
      <c r="A147" s="14" t="s">
        <v>75</v>
      </c>
      <c r="B147" s="19">
        <v>0</v>
      </c>
      <c r="C147" s="13">
        <f t="shared" si="17"/>
        <v>0</v>
      </c>
      <c r="D147" s="18">
        <v>0</v>
      </c>
      <c r="E147" s="19">
        <v>0</v>
      </c>
      <c r="F147" s="19">
        <v>0</v>
      </c>
      <c r="G147" s="18">
        <f t="shared" si="18"/>
        <v>0</v>
      </c>
    </row>
    <row r="148" spans="1:7" x14ac:dyDescent="0.25">
      <c r="A148" s="14" t="s">
        <v>76</v>
      </c>
      <c r="B148" s="19">
        <v>0</v>
      </c>
      <c r="C148" s="13">
        <f t="shared" si="17"/>
        <v>0</v>
      </c>
      <c r="D148" s="18">
        <v>0</v>
      </c>
      <c r="E148" s="19">
        <v>0</v>
      </c>
      <c r="F148" s="19">
        <v>0</v>
      </c>
      <c r="G148" s="18">
        <f t="shared" si="18"/>
        <v>0</v>
      </c>
    </row>
    <row r="149" spans="1:7" x14ac:dyDescent="0.25">
      <c r="A149" s="14" t="s">
        <v>77</v>
      </c>
      <c r="B149" s="19">
        <v>0</v>
      </c>
      <c r="C149" s="13">
        <f t="shared" si="17"/>
        <v>0</v>
      </c>
      <c r="D149" s="18">
        <v>0</v>
      </c>
      <c r="E149" s="19">
        <v>0</v>
      </c>
      <c r="F149" s="19">
        <v>0</v>
      </c>
      <c r="G149" s="18">
        <f t="shared" si="18"/>
        <v>0</v>
      </c>
    </row>
    <row r="150" spans="1:7" x14ac:dyDescent="0.25">
      <c r="A150" s="12" t="s">
        <v>78</v>
      </c>
      <c r="B150" s="13">
        <f>SUM(B151:B157)</f>
        <v>2607142.84</v>
      </c>
      <c r="C150" s="13">
        <f t="shared" ref="C150:D150" si="28">SUM(C151:C157)</f>
        <v>-380763.43999999994</v>
      </c>
      <c r="D150" s="13">
        <f t="shared" si="28"/>
        <v>2226379.4000000004</v>
      </c>
      <c r="E150" s="13">
        <f>SUM(E151:E157)</f>
        <v>2226379.4000000004</v>
      </c>
      <c r="F150" s="13">
        <f t="shared" ref="F150:G150" si="29">SUM(F151:F157)</f>
        <v>2226379.4000000004</v>
      </c>
      <c r="G150" s="13">
        <f t="shared" si="29"/>
        <v>0</v>
      </c>
    </row>
    <row r="151" spans="1:7" x14ac:dyDescent="0.25">
      <c r="A151" s="14" t="s">
        <v>79</v>
      </c>
      <c r="B151" s="15">
        <v>1607142.84</v>
      </c>
      <c r="C151" s="13">
        <f t="shared" ref="C151:C157" si="30">D151-B151</f>
        <v>0</v>
      </c>
      <c r="D151" s="24">
        <v>1607142.84</v>
      </c>
      <c r="E151" s="25">
        <v>1607142.84</v>
      </c>
      <c r="F151" s="25">
        <v>1607142.84</v>
      </c>
      <c r="G151" s="18">
        <f t="shared" ref="G151:G157" si="31">D151-E151</f>
        <v>0</v>
      </c>
    </row>
    <row r="152" spans="1:7" x14ac:dyDescent="0.25">
      <c r="A152" s="14" t="s">
        <v>80</v>
      </c>
      <c r="B152" s="15">
        <v>1000000</v>
      </c>
      <c r="C152" s="13">
        <f t="shared" si="30"/>
        <v>-380763.43999999994</v>
      </c>
      <c r="D152" s="24">
        <v>619236.56000000006</v>
      </c>
      <c r="E152" s="25">
        <v>619236.56000000006</v>
      </c>
      <c r="F152" s="25">
        <v>619236.56000000006</v>
      </c>
      <c r="G152" s="18">
        <f t="shared" si="31"/>
        <v>0</v>
      </c>
    </row>
    <row r="153" spans="1:7" x14ac:dyDescent="0.25">
      <c r="A153" s="14" t="s">
        <v>81</v>
      </c>
      <c r="B153" s="19">
        <v>0</v>
      </c>
      <c r="C153" s="13">
        <f t="shared" si="30"/>
        <v>0</v>
      </c>
      <c r="D153" s="18">
        <v>0</v>
      </c>
      <c r="E153" s="18">
        <v>0</v>
      </c>
      <c r="F153" s="18">
        <v>0</v>
      </c>
      <c r="G153" s="18">
        <f t="shared" si="31"/>
        <v>0</v>
      </c>
    </row>
    <row r="154" spans="1:7" x14ac:dyDescent="0.25">
      <c r="A154" s="23" t="s">
        <v>82</v>
      </c>
      <c r="B154" s="19">
        <v>0</v>
      </c>
      <c r="C154" s="13">
        <f t="shared" si="30"/>
        <v>0</v>
      </c>
      <c r="D154" s="18">
        <v>0</v>
      </c>
      <c r="E154" s="19">
        <v>0</v>
      </c>
      <c r="F154" s="19">
        <v>0</v>
      </c>
      <c r="G154" s="18">
        <f t="shared" si="31"/>
        <v>0</v>
      </c>
    </row>
    <row r="155" spans="1:7" x14ac:dyDescent="0.25">
      <c r="A155" s="14" t="s">
        <v>83</v>
      </c>
      <c r="B155" s="19">
        <v>0</v>
      </c>
      <c r="C155" s="13">
        <f t="shared" si="30"/>
        <v>0</v>
      </c>
      <c r="D155" s="18">
        <v>0</v>
      </c>
      <c r="E155" s="19">
        <v>0</v>
      </c>
      <c r="F155" s="19">
        <v>0</v>
      </c>
      <c r="G155" s="18">
        <f t="shared" si="31"/>
        <v>0</v>
      </c>
    </row>
    <row r="156" spans="1:7" x14ac:dyDescent="0.25">
      <c r="A156" s="14" t="s">
        <v>84</v>
      </c>
      <c r="B156" s="19">
        <v>0</v>
      </c>
      <c r="C156" s="13">
        <f t="shared" si="30"/>
        <v>0</v>
      </c>
      <c r="D156" s="18">
        <v>0</v>
      </c>
      <c r="E156" s="19">
        <v>0</v>
      </c>
      <c r="F156" s="19">
        <v>0</v>
      </c>
      <c r="G156" s="18">
        <f t="shared" si="31"/>
        <v>0</v>
      </c>
    </row>
    <row r="157" spans="1:7" x14ac:dyDescent="0.25">
      <c r="A157" s="14" t="s">
        <v>85</v>
      </c>
      <c r="B157" s="19">
        <v>0</v>
      </c>
      <c r="C157" s="13">
        <f t="shared" si="30"/>
        <v>0</v>
      </c>
      <c r="D157" s="18">
        <v>0</v>
      </c>
      <c r="E157" s="19">
        <v>0</v>
      </c>
      <c r="F157" s="19">
        <v>0</v>
      </c>
      <c r="G157" s="18">
        <f t="shared" si="31"/>
        <v>0</v>
      </c>
    </row>
    <row r="158" spans="1:7" x14ac:dyDescent="0.25">
      <c r="A158" s="26"/>
      <c r="B158" s="21"/>
      <c r="C158" s="21"/>
      <c r="D158" s="21"/>
      <c r="E158" s="21"/>
      <c r="F158" s="21"/>
      <c r="G158" s="21"/>
    </row>
    <row r="159" spans="1:7" x14ac:dyDescent="0.25">
      <c r="A159" s="27" t="s">
        <v>87</v>
      </c>
      <c r="B159" s="11">
        <f t="shared" ref="B159" si="32">B9+B84</f>
        <v>430000000</v>
      </c>
      <c r="C159" s="11">
        <f>C9+C84</f>
        <v>148346793.20999998</v>
      </c>
      <c r="D159" s="11">
        <f t="shared" ref="D159:E159" si="33">D9+D84</f>
        <v>578346793.21000004</v>
      </c>
      <c r="E159" s="11">
        <f t="shared" si="33"/>
        <v>491204747.24000001</v>
      </c>
      <c r="F159" s="11">
        <f>F9+F84</f>
        <v>456228542.01999998</v>
      </c>
      <c r="G159" s="11">
        <f t="shared" ref="G159" si="34">G9+G84</f>
        <v>87142045.970000014</v>
      </c>
    </row>
    <row r="160" spans="1:7" x14ac:dyDescent="0.25">
      <c r="A160" s="28"/>
      <c r="B160" s="29"/>
      <c r="C160" s="29"/>
      <c r="D160" s="29"/>
      <c r="E160" s="29"/>
      <c r="F160" s="29"/>
      <c r="G160" s="29"/>
    </row>
    <row r="161" spans="1:1" x14ac:dyDescent="0.25">
      <c r="A161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2022-03-16T22:23:10Z</dcterms:created>
  <dcterms:modified xsi:type="dcterms:W3CDTF">2022-03-16T22:24:03Z</dcterms:modified>
</cp:coreProperties>
</file>