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0" yWindow="0" windowWidth="28800" windowHeight="11835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D157" i="1"/>
  <c r="D156" i="1"/>
  <c r="G156" i="1" s="1"/>
  <c r="D155" i="1"/>
  <c r="G155" i="1" s="1"/>
  <c r="D154" i="1"/>
  <c r="G154" i="1" s="1"/>
  <c r="G153" i="1"/>
  <c r="D153" i="1"/>
  <c r="D152" i="1"/>
  <c r="G152" i="1" s="1"/>
  <c r="D151" i="1"/>
  <c r="G151" i="1" s="1"/>
  <c r="G150" i="1" s="1"/>
  <c r="F150" i="1"/>
  <c r="E150" i="1"/>
  <c r="C150" i="1"/>
  <c r="B150" i="1"/>
  <c r="D149" i="1"/>
  <c r="G149" i="1" s="1"/>
  <c r="D148" i="1"/>
  <c r="G148" i="1" s="1"/>
  <c r="G147" i="1"/>
  <c r="D147" i="1"/>
  <c r="D146" i="1" s="1"/>
  <c r="F146" i="1"/>
  <c r="E146" i="1"/>
  <c r="C146" i="1"/>
  <c r="D145" i="1"/>
  <c r="G145" i="1" s="1"/>
  <c r="G144" i="1"/>
  <c r="D144" i="1"/>
  <c r="G143" i="1"/>
  <c r="D143" i="1"/>
  <c r="D142" i="1"/>
  <c r="G142" i="1" s="1"/>
  <c r="D141" i="1"/>
  <c r="D137" i="1" s="1"/>
  <c r="G140" i="1"/>
  <c r="D140" i="1"/>
  <c r="G139" i="1"/>
  <c r="D139" i="1"/>
  <c r="D138" i="1"/>
  <c r="G138" i="1" s="1"/>
  <c r="F137" i="1"/>
  <c r="E137" i="1"/>
  <c r="C137" i="1"/>
  <c r="D136" i="1"/>
  <c r="G136" i="1" s="1"/>
  <c r="D135" i="1"/>
  <c r="G135" i="1" s="1"/>
  <c r="G134" i="1"/>
  <c r="D134" i="1"/>
  <c r="D133" i="1" s="1"/>
  <c r="F133" i="1"/>
  <c r="E133" i="1"/>
  <c r="C133" i="1"/>
  <c r="B133" i="1"/>
  <c r="G132" i="1"/>
  <c r="D132" i="1"/>
  <c r="D131" i="1"/>
  <c r="G131" i="1" s="1"/>
  <c r="D130" i="1"/>
  <c r="G130" i="1" s="1"/>
  <c r="D129" i="1"/>
  <c r="G129" i="1" s="1"/>
  <c r="G128" i="1"/>
  <c r="D128" i="1"/>
  <c r="D127" i="1"/>
  <c r="G127" i="1" s="1"/>
  <c r="D126" i="1"/>
  <c r="G126" i="1" s="1"/>
  <c r="D125" i="1"/>
  <c r="G125" i="1" s="1"/>
  <c r="G124" i="1"/>
  <c r="D124" i="1"/>
  <c r="D123" i="1" s="1"/>
  <c r="F123" i="1"/>
  <c r="E123" i="1"/>
  <c r="C123" i="1"/>
  <c r="B123" i="1"/>
  <c r="G122" i="1"/>
  <c r="D122" i="1"/>
  <c r="D121" i="1"/>
  <c r="G121" i="1" s="1"/>
  <c r="G120" i="1"/>
  <c r="D120" i="1"/>
  <c r="D119" i="1"/>
  <c r="G119" i="1" s="1"/>
  <c r="G118" i="1"/>
  <c r="D118" i="1"/>
  <c r="D117" i="1"/>
  <c r="G117" i="1" s="1"/>
  <c r="G116" i="1"/>
  <c r="D116" i="1"/>
  <c r="D115" i="1"/>
  <c r="G115" i="1" s="1"/>
  <c r="G114" i="1"/>
  <c r="D114" i="1"/>
  <c r="D113" i="1" s="1"/>
  <c r="F113" i="1"/>
  <c r="E113" i="1"/>
  <c r="C113" i="1"/>
  <c r="B113" i="1"/>
  <c r="G112" i="1"/>
  <c r="D112" i="1"/>
  <c r="D111" i="1"/>
  <c r="G111" i="1" s="1"/>
  <c r="G110" i="1"/>
  <c r="D110" i="1"/>
  <c r="D109" i="1"/>
  <c r="G109" i="1" s="1"/>
  <c r="G108" i="1"/>
  <c r="D108" i="1"/>
  <c r="D107" i="1"/>
  <c r="G107" i="1" s="1"/>
  <c r="D106" i="1"/>
  <c r="G106" i="1" s="1"/>
  <c r="D105" i="1"/>
  <c r="G105" i="1" s="1"/>
  <c r="G104" i="1"/>
  <c r="D104" i="1"/>
  <c r="D103" i="1" s="1"/>
  <c r="F103" i="1"/>
  <c r="E103" i="1"/>
  <c r="C103" i="1"/>
  <c r="B103" i="1"/>
  <c r="G102" i="1"/>
  <c r="D102" i="1"/>
  <c r="D101" i="1"/>
  <c r="G101" i="1" s="1"/>
  <c r="D100" i="1"/>
  <c r="G100" i="1" s="1"/>
  <c r="D99" i="1"/>
  <c r="G99" i="1" s="1"/>
  <c r="G98" i="1"/>
  <c r="D98" i="1"/>
  <c r="D97" i="1"/>
  <c r="G97" i="1" s="1"/>
  <c r="D96" i="1"/>
  <c r="G96" i="1" s="1"/>
  <c r="D95" i="1"/>
  <c r="G95" i="1" s="1"/>
  <c r="G94" i="1"/>
  <c r="D94" i="1"/>
  <c r="D93" i="1" s="1"/>
  <c r="F93" i="1"/>
  <c r="E93" i="1"/>
  <c r="C93" i="1"/>
  <c r="B93" i="1"/>
  <c r="G92" i="1"/>
  <c r="D92" i="1"/>
  <c r="D91" i="1"/>
  <c r="G91" i="1" s="1"/>
  <c r="G90" i="1"/>
  <c r="D90" i="1"/>
  <c r="D89" i="1"/>
  <c r="G89" i="1" s="1"/>
  <c r="G88" i="1"/>
  <c r="D88" i="1"/>
  <c r="D87" i="1"/>
  <c r="G87" i="1" s="1"/>
  <c r="D86" i="1"/>
  <c r="G86" i="1" s="1"/>
  <c r="F85" i="1"/>
  <c r="F84" i="1" s="1"/>
  <c r="E85" i="1"/>
  <c r="E84" i="1" s="1"/>
  <c r="C85" i="1"/>
  <c r="B85" i="1"/>
  <c r="B84" i="1" s="1"/>
  <c r="C84" i="1"/>
  <c r="D82" i="1"/>
  <c r="G82" i="1" s="1"/>
  <c r="D81" i="1"/>
  <c r="G81" i="1" s="1"/>
  <c r="D80" i="1"/>
  <c r="G80" i="1" s="1"/>
  <c r="G79" i="1"/>
  <c r="D79" i="1"/>
  <c r="D78" i="1"/>
  <c r="G78" i="1" s="1"/>
  <c r="D77" i="1"/>
  <c r="G77" i="1" s="1"/>
  <c r="D76" i="1"/>
  <c r="G76" i="1" s="1"/>
  <c r="F75" i="1"/>
  <c r="E75" i="1"/>
  <c r="C75" i="1"/>
  <c r="G74" i="1"/>
  <c r="D74" i="1"/>
  <c r="D73" i="1"/>
  <c r="D71" i="1" s="1"/>
  <c r="G72" i="1"/>
  <c r="D72" i="1"/>
  <c r="F71" i="1"/>
  <c r="E71" i="1"/>
  <c r="C71" i="1"/>
  <c r="G70" i="1"/>
  <c r="D70" i="1"/>
  <c r="D69" i="1"/>
  <c r="G69" i="1" s="1"/>
  <c r="D68" i="1"/>
  <c r="G68" i="1" s="1"/>
  <c r="D67" i="1"/>
  <c r="G67" i="1" s="1"/>
  <c r="G66" i="1"/>
  <c r="D66" i="1"/>
  <c r="D65" i="1"/>
  <c r="G65" i="1" s="1"/>
  <c r="D64" i="1"/>
  <c r="G64" i="1" s="1"/>
  <c r="D63" i="1"/>
  <c r="D62" i="1" s="1"/>
  <c r="F62" i="1"/>
  <c r="E62" i="1"/>
  <c r="C62" i="1"/>
  <c r="G61" i="1"/>
  <c r="D61" i="1"/>
  <c r="D60" i="1"/>
  <c r="G60" i="1" s="1"/>
  <c r="G58" i="1" s="1"/>
  <c r="G59" i="1"/>
  <c r="D59" i="1"/>
  <c r="D58" i="1" s="1"/>
  <c r="F58" i="1"/>
  <c r="E58" i="1"/>
  <c r="C58" i="1"/>
  <c r="B58" i="1"/>
  <c r="G57" i="1"/>
  <c r="D57" i="1"/>
  <c r="G56" i="1"/>
  <c r="D56" i="1"/>
  <c r="G55" i="1"/>
  <c r="D55" i="1"/>
  <c r="D54" i="1"/>
  <c r="G54" i="1" s="1"/>
  <c r="G53" i="1"/>
  <c r="D53" i="1"/>
  <c r="G52" i="1"/>
  <c r="D52" i="1"/>
  <c r="G51" i="1"/>
  <c r="D51" i="1"/>
  <c r="D50" i="1"/>
  <c r="G50" i="1" s="1"/>
  <c r="G48" i="1" s="1"/>
  <c r="G49" i="1"/>
  <c r="D49" i="1"/>
  <c r="D48" i="1" s="1"/>
  <c r="F48" i="1"/>
  <c r="E48" i="1"/>
  <c r="C48" i="1"/>
  <c r="B48" i="1"/>
  <c r="D47" i="1"/>
  <c r="G47" i="1" s="1"/>
  <c r="G46" i="1"/>
  <c r="D46" i="1"/>
  <c r="G45" i="1"/>
  <c r="D45" i="1"/>
  <c r="D44" i="1"/>
  <c r="G44" i="1" s="1"/>
  <c r="D43" i="1"/>
  <c r="G43" i="1" s="1"/>
  <c r="G42" i="1"/>
  <c r="D42" i="1"/>
  <c r="G41" i="1"/>
  <c r="D41" i="1"/>
  <c r="D40" i="1"/>
  <c r="G40" i="1" s="1"/>
  <c r="D39" i="1"/>
  <c r="D38" i="1" s="1"/>
  <c r="F38" i="1"/>
  <c r="E38" i="1"/>
  <c r="C38" i="1"/>
  <c r="B38" i="1"/>
  <c r="D37" i="1"/>
  <c r="G37" i="1" s="1"/>
  <c r="G36" i="1"/>
  <c r="D36" i="1"/>
  <c r="G35" i="1"/>
  <c r="D35" i="1"/>
  <c r="D34" i="1"/>
  <c r="G34" i="1" s="1"/>
  <c r="D33" i="1"/>
  <c r="G33" i="1" s="1"/>
  <c r="G32" i="1"/>
  <c r="D32" i="1"/>
  <c r="G31" i="1"/>
  <c r="D31" i="1"/>
  <c r="D30" i="1"/>
  <c r="G30" i="1" s="1"/>
  <c r="D29" i="1"/>
  <c r="D28" i="1" s="1"/>
  <c r="F28" i="1"/>
  <c r="E28" i="1"/>
  <c r="C28" i="1"/>
  <c r="B28" i="1"/>
  <c r="D27" i="1"/>
  <c r="G27" i="1" s="1"/>
  <c r="G26" i="1"/>
  <c r="D26" i="1"/>
  <c r="G25" i="1"/>
  <c r="D25" i="1"/>
  <c r="D24" i="1"/>
  <c r="G24" i="1" s="1"/>
  <c r="D23" i="1"/>
  <c r="G23" i="1" s="1"/>
  <c r="G22" i="1"/>
  <c r="D22" i="1"/>
  <c r="G21" i="1"/>
  <c r="D21" i="1"/>
  <c r="D20" i="1"/>
  <c r="G20" i="1" s="1"/>
  <c r="D19" i="1"/>
  <c r="D18" i="1" s="1"/>
  <c r="F18" i="1"/>
  <c r="E18" i="1"/>
  <c r="C18" i="1"/>
  <c r="B18" i="1"/>
  <c r="D17" i="1"/>
  <c r="G17" i="1" s="1"/>
  <c r="D16" i="1"/>
  <c r="G16" i="1" s="1"/>
  <c r="G15" i="1"/>
  <c r="D15" i="1"/>
  <c r="D14" i="1"/>
  <c r="G14" i="1" s="1"/>
  <c r="D13" i="1"/>
  <c r="G13" i="1" s="1"/>
  <c r="D12" i="1"/>
  <c r="G12" i="1" s="1"/>
  <c r="G11" i="1"/>
  <c r="D11" i="1"/>
  <c r="D10" i="1" s="1"/>
  <c r="F10" i="1"/>
  <c r="F9" i="1" s="1"/>
  <c r="F159" i="1" s="1"/>
  <c r="E10" i="1"/>
  <c r="C10" i="1"/>
  <c r="C9" i="1" s="1"/>
  <c r="C159" i="1" s="1"/>
  <c r="B10" i="1"/>
  <c r="B9" i="1" s="1"/>
  <c r="B159" i="1" s="1"/>
  <c r="E9" i="1"/>
  <c r="A5" i="1"/>
  <c r="A2" i="1"/>
  <c r="G85" i="1" l="1"/>
  <c r="G113" i="1"/>
  <c r="G146" i="1"/>
  <c r="D9" i="1"/>
  <c r="G123" i="1"/>
  <c r="G133" i="1"/>
  <c r="G75" i="1"/>
  <c r="G10" i="1"/>
  <c r="G9" i="1" s="1"/>
  <c r="E159" i="1"/>
  <c r="G93" i="1"/>
  <c r="G103" i="1"/>
  <c r="D75" i="1"/>
  <c r="G19" i="1"/>
  <c r="G18" i="1" s="1"/>
  <c r="G29" i="1"/>
  <c r="G28" i="1" s="1"/>
  <c r="G39" i="1"/>
  <c r="G38" i="1" s="1"/>
  <c r="D85" i="1"/>
  <c r="D150" i="1"/>
  <c r="G141" i="1"/>
  <c r="G137" i="1" s="1"/>
  <c r="G73" i="1"/>
  <c r="G71" i="1" s="1"/>
  <c r="G63" i="1"/>
  <c r="G62" i="1" s="1"/>
  <c r="G84" i="1" l="1"/>
  <c r="G159" i="1" s="1"/>
  <c r="D84" i="1"/>
  <c r="D159" i="1" s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<sst xmlns="http://schemas.openxmlformats.org/spreadsheetml/2006/main" count="161" uniqueCount="88">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</sst>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43" fontId="2" fillId="3" borderId="2" xfId="0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43" fontId="0" fillId="3" borderId="2" xfId="0" applyNumberFormat="1" applyFill="1" applyBorder="1" applyAlignment="1" applyProtection="1">
      <alignment vertical="center"/>
      <protection locked="0"/>
    </xf>
    <xf numFmtId="43" fontId="0" fillId="3" borderId="2" xfId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43" fontId="1" fillId="3" borderId="2" xfId="1" applyFont="1" applyFill="1" applyBorder="1" applyAlignment="1" applyProtection="1">
      <alignment vertical="center"/>
      <protection locked="0"/>
    </xf>
    <xf numFmtId="2" fontId="0" fillId="0" borderId="0" xfId="0" applyNumberFormat="1" applyProtection="1">
      <protection locked="0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1"/>
  <sheetViews>
    <sheetView tabSelected="1" workbookViewId="0">
      <selection activeCell="A156" sqref="A156"/>
    </sheetView>
  </sheetViews>
  <sheetFormatPr baseColWidth="10" defaultColWidth="10.7109375" defaultRowHeight="0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ht="15" x14ac:dyDescent="0.25">
      <c r="A2" s="3" t="str">
        <f>ENTE_PUBLICO_A</f>
        <v>Municipio de Valle de Santiago, Gto., Gobierno del Estado de Guanajuato (a)</v>
      </c>
      <c r="B2" s="3"/>
      <c r="C2" s="3"/>
      <c r="D2" s="3"/>
      <c r="E2" s="3"/>
      <c r="F2" s="3"/>
      <c r="G2" s="3"/>
    </row>
    <row r="3" spans="1:7" ht="15" x14ac:dyDescent="0.25">
      <c r="A3" s="4" t="s">
        <v>1</v>
      </c>
      <c r="B3" s="4"/>
      <c r="C3" s="4"/>
      <c r="D3" s="4"/>
      <c r="E3" s="4"/>
      <c r="F3" s="4"/>
      <c r="G3" s="4"/>
    </row>
    <row r="4" spans="1:7" ht="15" x14ac:dyDescent="0.25">
      <c r="A4" s="4" t="s">
        <v>2</v>
      </c>
      <c r="B4" s="4"/>
      <c r="C4" s="4"/>
      <c r="D4" s="4"/>
      <c r="E4" s="4"/>
      <c r="F4" s="4"/>
      <c r="G4" s="4"/>
    </row>
    <row r="5" spans="1:7" ht="15" x14ac:dyDescent="0.25">
      <c r="A5" s="5" t="str">
        <f>TRIMESTRE</f>
        <v>Del 1 de enero al 31 de diciembre de 2022 (b)</v>
      </c>
      <c r="B5" s="5"/>
      <c r="C5" s="5"/>
      <c r="D5" s="5"/>
      <c r="E5" s="5"/>
      <c r="F5" s="5"/>
      <c r="G5" s="5"/>
    </row>
    <row r="6" spans="1:7" ht="15" x14ac:dyDescent="0.25">
      <c r="A6" s="6" t="s">
        <v>3</v>
      </c>
      <c r="B6" s="6"/>
      <c r="C6" s="6"/>
      <c r="D6" s="6"/>
      <c r="E6" s="6"/>
      <c r="F6" s="6"/>
      <c r="G6" s="6"/>
    </row>
    <row r="7" spans="1:7" ht="15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ht="15" x14ac:dyDescent="0.25">
      <c r="A9" s="10" t="s">
        <v>12</v>
      </c>
      <c r="B9" s="11">
        <f t="shared" ref="B9:G9" si="0">SUM(B10,B18,B28,B38,B48,B58,B62,B71,B75)</f>
        <v>232000000</v>
      </c>
      <c r="C9" s="11">
        <f t="shared" si="0"/>
        <v>61890225.389999993</v>
      </c>
      <c r="D9" s="11">
        <f t="shared" si="0"/>
        <v>293890225.38999999</v>
      </c>
      <c r="E9" s="11">
        <f t="shared" si="0"/>
        <v>238872377.23999998</v>
      </c>
      <c r="F9" s="11">
        <f t="shared" si="0"/>
        <v>232189379.15999997</v>
      </c>
      <c r="G9" s="11">
        <f t="shared" si="0"/>
        <v>55017848.149999999</v>
      </c>
    </row>
    <row r="10" spans="1:7" ht="15" x14ac:dyDescent="0.25">
      <c r="A10" s="12" t="s">
        <v>13</v>
      </c>
      <c r="B10" s="13">
        <f>SUM(B11:B17)</f>
        <v>109782618</v>
      </c>
      <c r="C10" s="13">
        <f>SUM(C11:C17)</f>
        <v>4707971.9800000004</v>
      </c>
      <c r="D10" s="14">
        <f t="shared" ref="D10:F10" si="1">SUM(D11:D17)</f>
        <v>114490589.98</v>
      </c>
      <c r="E10" s="14">
        <f t="shared" si="1"/>
        <v>105266634.54999998</v>
      </c>
      <c r="F10" s="14">
        <f t="shared" si="1"/>
        <v>104611544.29999998</v>
      </c>
      <c r="G10" s="13">
        <f>SUM(G11:G17)</f>
        <v>9223955.4300000053</v>
      </c>
    </row>
    <row r="11" spans="1:7" ht="15" x14ac:dyDescent="0.25">
      <c r="A11" s="15" t="s">
        <v>14</v>
      </c>
      <c r="B11" s="16">
        <v>71472536</v>
      </c>
      <c r="C11" s="16">
        <v>200001.2</v>
      </c>
      <c r="D11" s="14">
        <f>B11+C11</f>
        <v>71672537.200000003</v>
      </c>
      <c r="E11" s="16">
        <v>65840437.079999998</v>
      </c>
      <c r="F11" s="16">
        <v>65834965.600000001</v>
      </c>
      <c r="G11" s="13">
        <f t="shared" ref="G11:G17" si="2">D11-E11</f>
        <v>5832100.1200000048</v>
      </c>
    </row>
    <row r="12" spans="1:7" ht="15" x14ac:dyDescent="0.25">
      <c r="A12" s="15" t="s">
        <v>15</v>
      </c>
      <c r="B12" s="16">
        <v>1746000</v>
      </c>
      <c r="C12" s="16">
        <v>1587700</v>
      </c>
      <c r="D12" s="14">
        <f t="shared" ref="D12:D17" si="3">B12+C12</f>
        <v>3333700</v>
      </c>
      <c r="E12" s="16">
        <v>3295520</v>
      </c>
      <c r="F12" s="16">
        <v>3295520</v>
      </c>
      <c r="G12" s="13">
        <f t="shared" si="2"/>
        <v>38180</v>
      </c>
    </row>
    <row r="13" spans="1:7" ht="15" x14ac:dyDescent="0.25">
      <c r="A13" s="15" t="s">
        <v>16</v>
      </c>
      <c r="B13" s="16">
        <v>14442950</v>
      </c>
      <c r="C13" s="16">
        <v>1450270.78</v>
      </c>
      <c r="D13" s="14">
        <f t="shared" si="3"/>
        <v>15893220.779999999</v>
      </c>
      <c r="E13" s="16">
        <v>14231584.85</v>
      </c>
      <c r="F13" s="16">
        <v>14105219.689999999</v>
      </c>
      <c r="G13" s="13">
        <f t="shared" si="2"/>
        <v>1661635.9299999997</v>
      </c>
    </row>
    <row r="14" spans="1:7" ht="15" x14ac:dyDescent="0.25">
      <c r="A14" s="15" t="s">
        <v>17</v>
      </c>
      <c r="B14" s="16">
        <v>5650000</v>
      </c>
      <c r="C14" s="16">
        <v>300000</v>
      </c>
      <c r="D14" s="14">
        <f t="shared" si="3"/>
        <v>5950000</v>
      </c>
      <c r="E14" s="16">
        <v>5686835.3499999996</v>
      </c>
      <c r="F14" s="16">
        <v>5166081.74</v>
      </c>
      <c r="G14" s="13">
        <f t="shared" si="2"/>
        <v>263164.65000000037</v>
      </c>
    </row>
    <row r="15" spans="1:7" ht="15" x14ac:dyDescent="0.25">
      <c r="A15" s="15" t="s">
        <v>18</v>
      </c>
      <c r="B15" s="16">
        <v>16471132</v>
      </c>
      <c r="C15" s="16">
        <v>1170000</v>
      </c>
      <c r="D15" s="14">
        <f t="shared" si="3"/>
        <v>17641132</v>
      </c>
      <c r="E15" s="16">
        <v>16212257.27</v>
      </c>
      <c r="F15" s="16">
        <v>16209757.27</v>
      </c>
      <c r="G15" s="13">
        <f t="shared" si="2"/>
        <v>1428874.7300000004</v>
      </c>
    </row>
    <row r="16" spans="1:7" ht="15" x14ac:dyDescent="0.25">
      <c r="A16" s="15" t="s">
        <v>19</v>
      </c>
      <c r="B16" s="14">
        <v>0</v>
      </c>
      <c r="C16" s="14">
        <v>0</v>
      </c>
      <c r="D16" s="14">
        <f t="shared" si="3"/>
        <v>0</v>
      </c>
      <c r="E16" s="14">
        <v>0</v>
      </c>
      <c r="F16" s="14">
        <v>0</v>
      </c>
      <c r="G16" s="13">
        <f t="shared" si="2"/>
        <v>0</v>
      </c>
    </row>
    <row r="17" spans="1:7" ht="15" x14ac:dyDescent="0.25">
      <c r="A17" s="15" t="s">
        <v>20</v>
      </c>
      <c r="B17" s="14">
        <v>0</v>
      </c>
      <c r="C17" s="14">
        <v>0</v>
      </c>
      <c r="D17" s="14">
        <f t="shared" si="3"/>
        <v>0</v>
      </c>
      <c r="E17" s="14">
        <v>0</v>
      </c>
      <c r="F17" s="14">
        <v>0</v>
      </c>
      <c r="G17" s="13">
        <f t="shared" si="2"/>
        <v>0</v>
      </c>
    </row>
    <row r="18" spans="1:7" ht="15" x14ac:dyDescent="0.25">
      <c r="A18" s="12" t="s">
        <v>21</v>
      </c>
      <c r="B18" s="13">
        <f>SUM(B19:B27)</f>
        <v>13292243.810000001</v>
      </c>
      <c r="C18" s="13">
        <f>SUM(C19:C27)</f>
        <v>4521967.63</v>
      </c>
      <c r="D18" s="14">
        <f t="shared" ref="D18:F18" si="4">SUM(D19:D27)</f>
        <v>17814211.440000001</v>
      </c>
      <c r="E18" s="14">
        <f t="shared" si="4"/>
        <v>14822226.630000001</v>
      </c>
      <c r="F18" s="14">
        <f t="shared" si="4"/>
        <v>14682354.609999999</v>
      </c>
      <c r="G18" s="13">
        <f>SUM(G19:G27)</f>
        <v>2991984.8099999996</v>
      </c>
    </row>
    <row r="19" spans="1:7" ht="15" x14ac:dyDescent="0.25">
      <c r="A19" s="15" t="s">
        <v>22</v>
      </c>
      <c r="B19" s="16">
        <v>3618500</v>
      </c>
      <c r="C19" s="16">
        <v>985800</v>
      </c>
      <c r="D19" s="14">
        <f t="shared" ref="D19:D27" si="5">B19+C19</f>
        <v>4604300</v>
      </c>
      <c r="E19" s="16">
        <v>4109839.99</v>
      </c>
      <c r="F19" s="16">
        <v>4104965.08</v>
      </c>
      <c r="G19" s="13">
        <f t="shared" ref="G19:G27" si="6">D19-E19</f>
        <v>494460.00999999978</v>
      </c>
    </row>
    <row r="20" spans="1:7" ht="15" x14ac:dyDescent="0.25">
      <c r="A20" s="15" t="s">
        <v>23</v>
      </c>
      <c r="B20" s="16">
        <v>792243.81</v>
      </c>
      <c r="C20" s="16">
        <v>73572.31</v>
      </c>
      <c r="D20" s="14">
        <f t="shared" si="5"/>
        <v>865816.12000000011</v>
      </c>
      <c r="E20" s="16">
        <v>551314.68000000005</v>
      </c>
      <c r="F20" s="16">
        <v>551314.68000000005</v>
      </c>
      <c r="G20" s="13">
        <f t="shared" si="6"/>
        <v>314501.44000000006</v>
      </c>
    </row>
    <row r="21" spans="1:7" ht="15" x14ac:dyDescent="0.25">
      <c r="A21" s="15" t="s">
        <v>24</v>
      </c>
      <c r="B21" s="16">
        <v>9000</v>
      </c>
      <c r="C21" s="17">
        <v>0</v>
      </c>
      <c r="D21" s="14">
        <f t="shared" si="5"/>
        <v>9000</v>
      </c>
      <c r="E21" s="16">
        <v>0</v>
      </c>
      <c r="F21" s="16">
        <v>0</v>
      </c>
      <c r="G21" s="13">
        <f t="shared" si="6"/>
        <v>9000</v>
      </c>
    </row>
    <row r="22" spans="1:7" ht="15" x14ac:dyDescent="0.25">
      <c r="A22" s="15" t="s">
        <v>25</v>
      </c>
      <c r="B22" s="16">
        <v>2448000</v>
      </c>
      <c r="C22" s="16">
        <v>1513311.93</v>
      </c>
      <c r="D22" s="14">
        <f t="shared" si="5"/>
        <v>3961311.9299999997</v>
      </c>
      <c r="E22" s="16">
        <v>3334750.56</v>
      </c>
      <c r="F22" s="16">
        <v>3265522.67</v>
      </c>
      <c r="G22" s="13">
        <f t="shared" si="6"/>
        <v>626561.36999999965</v>
      </c>
    </row>
    <row r="23" spans="1:7" ht="15" x14ac:dyDescent="0.25">
      <c r="A23" s="15" t="s">
        <v>26</v>
      </c>
      <c r="B23" s="16">
        <v>895000</v>
      </c>
      <c r="C23" s="16">
        <v>181483.04</v>
      </c>
      <c r="D23" s="14">
        <f t="shared" si="5"/>
        <v>1076483.04</v>
      </c>
      <c r="E23" s="16">
        <v>699049.27</v>
      </c>
      <c r="F23" s="16">
        <v>699049.27</v>
      </c>
      <c r="G23" s="13">
        <f t="shared" si="6"/>
        <v>377433.77</v>
      </c>
    </row>
    <row r="24" spans="1:7" ht="15" x14ac:dyDescent="0.25">
      <c r="A24" s="15" t="s">
        <v>27</v>
      </c>
      <c r="B24" s="16">
        <v>2642000</v>
      </c>
      <c r="C24" s="16">
        <v>176222.32</v>
      </c>
      <c r="D24" s="14">
        <f t="shared" si="5"/>
        <v>2818222.32</v>
      </c>
      <c r="E24" s="16">
        <v>2203167.2799999998</v>
      </c>
      <c r="F24" s="16">
        <v>2203167.2799999998</v>
      </c>
      <c r="G24" s="13">
        <f t="shared" si="6"/>
        <v>615055.04</v>
      </c>
    </row>
    <row r="25" spans="1:7" ht="15" x14ac:dyDescent="0.25">
      <c r="A25" s="15" t="s">
        <v>28</v>
      </c>
      <c r="B25" s="16">
        <v>1725000</v>
      </c>
      <c r="C25" s="16">
        <v>716253.58</v>
      </c>
      <c r="D25" s="14">
        <f t="shared" si="5"/>
        <v>2441253.58</v>
      </c>
      <c r="E25" s="16">
        <v>2081792.04</v>
      </c>
      <c r="F25" s="16">
        <v>2038852.04</v>
      </c>
      <c r="G25" s="13">
        <f t="shared" si="6"/>
        <v>359461.54000000004</v>
      </c>
    </row>
    <row r="26" spans="1:7" ht="15" x14ac:dyDescent="0.25">
      <c r="A26" s="15" t="s">
        <v>29</v>
      </c>
      <c r="B26" s="14">
        <v>0</v>
      </c>
      <c r="C26" s="14">
        <v>0</v>
      </c>
      <c r="D26" s="14">
        <f t="shared" si="5"/>
        <v>0</v>
      </c>
      <c r="E26" s="14">
        <v>0</v>
      </c>
      <c r="F26" s="14">
        <v>0</v>
      </c>
      <c r="G26" s="13">
        <f t="shared" si="6"/>
        <v>0</v>
      </c>
    </row>
    <row r="27" spans="1:7" ht="15" x14ac:dyDescent="0.25">
      <c r="A27" s="15" t="s">
        <v>30</v>
      </c>
      <c r="B27" s="16">
        <v>1162500</v>
      </c>
      <c r="C27" s="16">
        <v>875324.45</v>
      </c>
      <c r="D27" s="14">
        <f t="shared" si="5"/>
        <v>2037824.45</v>
      </c>
      <c r="E27" s="16">
        <v>1842312.81</v>
      </c>
      <c r="F27" s="16">
        <v>1819483.59</v>
      </c>
      <c r="G27" s="13">
        <f t="shared" si="6"/>
        <v>195511.6399999999</v>
      </c>
    </row>
    <row r="28" spans="1:7" ht="15" x14ac:dyDescent="0.25">
      <c r="A28" s="12" t="s">
        <v>31</v>
      </c>
      <c r="B28" s="13">
        <f>SUM(B29:B37)</f>
        <v>46494309</v>
      </c>
      <c r="C28" s="14">
        <f t="shared" ref="C28:F28" si="7">SUM(C29:C37)</f>
        <v>11553193.719999999</v>
      </c>
      <c r="D28" s="14">
        <f t="shared" si="7"/>
        <v>58047502.719999999</v>
      </c>
      <c r="E28" s="14">
        <f t="shared" si="7"/>
        <v>43983099.460000001</v>
      </c>
      <c r="F28" s="14">
        <f t="shared" si="7"/>
        <v>42147390.5</v>
      </c>
      <c r="G28" s="13">
        <f>SUM(G29:G37)</f>
        <v>14064403.259999998</v>
      </c>
    </row>
    <row r="29" spans="1:7" ht="15" x14ac:dyDescent="0.25">
      <c r="A29" s="15" t="s">
        <v>32</v>
      </c>
      <c r="B29" s="16">
        <v>16181500</v>
      </c>
      <c r="C29" s="16">
        <v>1220133.72</v>
      </c>
      <c r="D29" s="14">
        <f t="shared" ref="D29:D37" si="8">B29+C29</f>
        <v>17401633.719999999</v>
      </c>
      <c r="E29" s="16">
        <v>16679298.82</v>
      </c>
      <c r="F29" s="16">
        <v>16679298.82</v>
      </c>
      <c r="G29" s="13">
        <f t="shared" ref="G29:G37" si="9">D29-E29</f>
        <v>722334.89999999851</v>
      </c>
    </row>
    <row r="30" spans="1:7" ht="15" x14ac:dyDescent="0.25">
      <c r="A30" s="15" t="s">
        <v>33</v>
      </c>
      <c r="B30" s="16">
        <v>1046115</v>
      </c>
      <c r="C30" s="16">
        <v>-102700.16</v>
      </c>
      <c r="D30" s="14">
        <f t="shared" si="8"/>
        <v>943414.84</v>
      </c>
      <c r="E30" s="16">
        <v>793155.26</v>
      </c>
      <c r="F30" s="16">
        <v>776717.63</v>
      </c>
      <c r="G30" s="13">
        <f t="shared" si="9"/>
        <v>150259.57999999996</v>
      </c>
    </row>
    <row r="31" spans="1:7" ht="15" x14ac:dyDescent="0.25">
      <c r="A31" s="15" t="s">
        <v>34</v>
      </c>
      <c r="B31" s="16">
        <v>6186400</v>
      </c>
      <c r="C31" s="16">
        <v>3973140.26</v>
      </c>
      <c r="D31" s="14">
        <f t="shared" si="8"/>
        <v>10159540.26</v>
      </c>
      <c r="E31" s="16">
        <v>6690816.1200000001</v>
      </c>
      <c r="F31" s="16">
        <v>6538847.4800000004</v>
      </c>
      <c r="G31" s="13">
        <f t="shared" si="9"/>
        <v>3468724.1399999997</v>
      </c>
    </row>
    <row r="32" spans="1:7" ht="15" x14ac:dyDescent="0.25">
      <c r="A32" s="15" t="s">
        <v>35</v>
      </c>
      <c r="B32" s="16">
        <v>1500000</v>
      </c>
      <c r="C32" s="16">
        <v>-89427.35</v>
      </c>
      <c r="D32" s="14">
        <f t="shared" si="8"/>
        <v>1410572.65</v>
      </c>
      <c r="E32" s="16">
        <v>412335.99</v>
      </c>
      <c r="F32" s="16">
        <v>363401.09</v>
      </c>
      <c r="G32" s="13">
        <f t="shared" si="9"/>
        <v>998236.65999999992</v>
      </c>
    </row>
    <row r="33" spans="1:7" ht="15" x14ac:dyDescent="0.25">
      <c r="A33" s="15" t="s">
        <v>36</v>
      </c>
      <c r="B33" s="16">
        <v>917594</v>
      </c>
      <c r="C33" s="16">
        <v>1080446.01</v>
      </c>
      <c r="D33" s="14">
        <f t="shared" si="8"/>
        <v>1998040.01</v>
      </c>
      <c r="E33" s="16">
        <v>1421289.48</v>
      </c>
      <c r="F33" s="16">
        <v>1234186.68</v>
      </c>
      <c r="G33" s="13">
        <f t="shared" si="9"/>
        <v>576750.53</v>
      </c>
    </row>
    <row r="34" spans="1:7" ht="15" x14ac:dyDescent="0.25">
      <c r="A34" s="15" t="s">
        <v>37</v>
      </c>
      <c r="B34" s="16">
        <v>2626000</v>
      </c>
      <c r="C34" s="16">
        <v>142000</v>
      </c>
      <c r="D34" s="14">
        <f t="shared" si="8"/>
        <v>2768000</v>
      </c>
      <c r="E34" s="16">
        <v>2707446.85</v>
      </c>
      <c r="F34" s="16">
        <v>2443662.85</v>
      </c>
      <c r="G34" s="13">
        <f t="shared" si="9"/>
        <v>60553.149999999907</v>
      </c>
    </row>
    <row r="35" spans="1:7" ht="15" x14ac:dyDescent="0.25">
      <c r="A35" s="15" t="s">
        <v>38</v>
      </c>
      <c r="B35" s="16">
        <v>362700</v>
      </c>
      <c r="C35" s="16">
        <v>-28516.71</v>
      </c>
      <c r="D35" s="14">
        <f t="shared" si="8"/>
        <v>334183.28999999998</v>
      </c>
      <c r="E35" s="16">
        <v>104429.74</v>
      </c>
      <c r="F35" s="16">
        <v>104429.74</v>
      </c>
      <c r="G35" s="13">
        <f t="shared" si="9"/>
        <v>229753.55</v>
      </c>
    </row>
    <row r="36" spans="1:7" ht="15" x14ac:dyDescent="0.25">
      <c r="A36" s="15" t="s">
        <v>39</v>
      </c>
      <c r="B36" s="16">
        <v>2266000</v>
      </c>
      <c r="C36" s="16">
        <v>2401000</v>
      </c>
      <c r="D36" s="14">
        <f t="shared" si="8"/>
        <v>4667000</v>
      </c>
      <c r="E36" s="16">
        <v>4222530.62</v>
      </c>
      <c r="F36" s="16">
        <v>4100850.82</v>
      </c>
      <c r="G36" s="13">
        <f t="shared" si="9"/>
        <v>444469.37999999989</v>
      </c>
    </row>
    <row r="37" spans="1:7" ht="15" x14ac:dyDescent="0.25">
      <c r="A37" s="15" t="s">
        <v>40</v>
      </c>
      <c r="B37" s="16">
        <v>15408000</v>
      </c>
      <c r="C37" s="16">
        <v>2957117.95</v>
      </c>
      <c r="D37" s="14">
        <f t="shared" si="8"/>
        <v>18365117.949999999</v>
      </c>
      <c r="E37" s="16">
        <v>10951796.58</v>
      </c>
      <c r="F37" s="16">
        <v>9905995.3900000006</v>
      </c>
      <c r="G37" s="13">
        <f t="shared" si="9"/>
        <v>7413321.3699999992</v>
      </c>
    </row>
    <row r="38" spans="1:7" ht="15" x14ac:dyDescent="0.25">
      <c r="A38" s="12" t="s">
        <v>41</v>
      </c>
      <c r="B38" s="14">
        <f>SUM(B39:B47)</f>
        <v>38102829.189999998</v>
      </c>
      <c r="C38" s="14">
        <f t="shared" ref="C38:F38" si="10">SUM(C39:C47)</f>
        <v>17377947.98</v>
      </c>
      <c r="D38" s="14">
        <f t="shared" si="10"/>
        <v>55480777.170000002</v>
      </c>
      <c r="E38" s="14">
        <f t="shared" si="10"/>
        <v>51155548.369999997</v>
      </c>
      <c r="F38" s="14">
        <f t="shared" si="10"/>
        <v>48751403.159999996</v>
      </c>
      <c r="G38" s="13">
        <f>SUM(G39:G47)</f>
        <v>4325228.8</v>
      </c>
    </row>
    <row r="39" spans="1:7" ht="15" x14ac:dyDescent="0.25">
      <c r="A39" s="15" t="s">
        <v>42</v>
      </c>
      <c r="B39" s="14">
        <v>0</v>
      </c>
      <c r="C39" s="14">
        <v>0</v>
      </c>
      <c r="D39" s="14">
        <f t="shared" ref="D39:D82" si="11">B39+C39</f>
        <v>0</v>
      </c>
      <c r="E39" s="14">
        <v>0</v>
      </c>
      <c r="F39" s="14">
        <v>0</v>
      </c>
      <c r="G39" s="13">
        <f t="shared" ref="G39:G47" si="12">D39-E39</f>
        <v>0</v>
      </c>
    </row>
    <row r="40" spans="1:7" ht="15" x14ac:dyDescent="0.25">
      <c r="A40" s="15" t="s">
        <v>43</v>
      </c>
      <c r="B40" s="16">
        <v>16020656.189999999</v>
      </c>
      <c r="C40" s="16">
        <v>342800</v>
      </c>
      <c r="D40" s="14">
        <f t="shared" si="11"/>
        <v>16363456.189999999</v>
      </c>
      <c r="E40" s="16">
        <v>16363456.16</v>
      </c>
      <c r="F40" s="16">
        <v>16363456.16</v>
      </c>
      <c r="G40" s="13">
        <f t="shared" si="12"/>
        <v>2.9999999329447746E-2</v>
      </c>
    </row>
    <row r="41" spans="1:7" ht="15" x14ac:dyDescent="0.25">
      <c r="A41" s="15" t="s">
        <v>44</v>
      </c>
      <c r="B41" s="14">
        <v>0</v>
      </c>
      <c r="C41" s="16">
        <v>10784575</v>
      </c>
      <c r="D41" s="14">
        <f t="shared" si="11"/>
        <v>10784575</v>
      </c>
      <c r="E41" s="16">
        <v>8481404.25</v>
      </c>
      <c r="F41" s="16">
        <v>8481404.25</v>
      </c>
      <c r="G41" s="13">
        <f t="shared" si="12"/>
        <v>2303170.75</v>
      </c>
    </row>
    <row r="42" spans="1:7" ht="15" x14ac:dyDescent="0.25">
      <c r="A42" s="15" t="s">
        <v>45</v>
      </c>
      <c r="B42" s="16">
        <v>13820000</v>
      </c>
      <c r="C42" s="16">
        <v>5525572.9800000004</v>
      </c>
      <c r="D42" s="14">
        <f t="shared" si="11"/>
        <v>19345572.98</v>
      </c>
      <c r="E42" s="16">
        <v>18932723.16</v>
      </c>
      <c r="F42" s="16">
        <v>16531635.949999999</v>
      </c>
      <c r="G42" s="13">
        <f t="shared" si="12"/>
        <v>412849.8200000003</v>
      </c>
    </row>
    <row r="43" spans="1:7" ht="15" x14ac:dyDescent="0.25">
      <c r="A43" s="15" t="s">
        <v>46</v>
      </c>
      <c r="B43" s="16">
        <v>8262173</v>
      </c>
      <c r="C43" s="16">
        <v>700000</v>
      </c>
      <c r="D43" s="14">
        <f t="shared" si="11"/>
        <v>8962173</v>
      </c>
      <c r="E43" s="16">
        <v>7377964.7999999998</v>
      </c>
      <c r="F43" s="16">
        <v>7374906.7999999998</v>
      </c>
      <c r="G43" s="13">
        <f t="shared" si="12"/>
        <v>1584208.2000000002</v>
      </c>
    </row>
    <row r="44" spans="1:7" ht="15" x14ac:dyDescent="0.25">
      <c r="A44" s="15" t="s">
        <v>47</v>
      </c>
      <c r="B44" s="14">
        <v>0</v>
      </c>
      <c r="C44" s="14">
        <v>0</v>
      </c>
      <c r="D44" s="14">
        <f t="shared" si="11"/>
        <v>0</v>
      </c>
      <c r="E44" s="14">
        <v>0</v>
      </c>
      <c r="F44" s="14">
        <v>0</v>
      </c>
      <c r="G44" s="13">
        <f t="shared" si="12"/>
        <v>0</v>
      </c>
    </row>
    <row r="45" spans="1:7" ht="15" x14ac:dyDescent="0.25">
      <c r="A45" s="15" t="s">
        <v>48</v>
      </c>
      <c r="B45" s="14">
        <v>0</v>
      </c>
      <c r="C45" s="14">
        <v>0</v>
      </c>
      <c r="D45" s="14">
        <f t="shared" si="11"/>
        <v>0</v>
      </c>
      <c r="E45" s="14">
        <v>0</v>
      </c>
      <c r="F45" s="14">
        <v>0</v>
      </c>
      <c r="G45" s="13">
        <f t="shared" si="12"/>
        <v>0</v>
      </c>
    </row>
    <row r="46" spans="1:7" ht="15" x14ac:dyDescent="0.25">
      <c r="A46" s="15" t="s">
        <v>49</v>
      </c>
      <c r="B46" s="14">
        <v>0</v>
      </c>
      <c r="C46" s="14">
        <v>0</v>
      </c>
      <c r="D46" s="14">
        <f t="shared" si="11"/>
        <v>0</v>
      </c>
      <c r="E46" s="14"/>
      <c r="F46" s="14"/>
      <c r="G46" s="13">
        <f t="shared" si="12"/>
        <v>0</v>
      </c>
    </row>
    <row r="47" spans="1:7" ht="15" x14ac:dyDescent="0.25">
      <c r="A47" s="15" t="s">
        <v>50</v>
      </c>
      <c r="B47" s="14">
        <v>0</v>
      </c>
      <c r="C47" s="16">
        <v>25000</v>
      </c>
      <c r="D47" s="14">
        <f t="shared" si="11"/>
        <v>25000</v>
      </c>
      <c r="E47" s="16">
        <v>0</v>
      </c>
      <c r="F47" s="16">
        <v>0</v>
      </c>
      <c r="G47" s="13">
        <f t="shared" si="12"/>
        <v>25000</v>
      </c>
    </row>
    <row r="48" spans="1:7" ht="15" x14ac:dyDescent="0.25">
      <c r="A48" s="12" t="s">
        <v>51</v>
      </c>
      <c r="B48" s="13">
        <f>SUM(B49:B57)</f>
        <v>2328000</v>
      </c>
      <c r="C48" s="14">
        <f t="shared" ref="C48:F48" si="13">SUM(C49:C57)</f>
        <v>235808.62</v>
      </c>
      <c r="D48" s="14">
        <f t="shared" si="13"/>
        <v>2563808.62</v>
      </c>
      <c r="E48" s="14">
        <f t="shared" si="13"/>
        <v>543048.1</v>
      </c>
      <c r="F48" s="14">
        <f t="shared" si="13"/>
        <v>508444.27999999997</v>
      </c>
      <c r="G48" s="13">
        <f>SUM(G49:G57)</f>
        <v>2020760.52</v>
      </c>
    </row>
    <row r="49" spans="1:7" ht="15" x14ac:dyDescent="0.25">
      <c r="A49" s="15" t="s">
        <v>52</v>
      </c>
      <c r="B49" s="16">
        <v>294000</v>
      </c>
      <c r="C49" s="16">
        <v>192455</v>
      </c>
      <c r="D49" s="14">
        <f t="shared" si="11"/>
        <v>486455</v>
      </c>
      <c r="E49" s="16">
        <v>284169.78999999998</v>
      </c>
      <c r="F49" s="16">
        <v>284169.78999999998</v>
      </c>
      <c r="G49" s="13">
        <f t="shared" ref="G49:G57" si="14">D49-E49</f>
        <v>202285.21000000002</v>
      </c>
    </row>
    <row r="50" spans="1:7" ht="15" x14ac:dyDescent="0.25">
      <c r="A50" s="15" t="s">
        <v>53</v>
      </c>
      <c r="B50" s="16">
        <v>80000</v>
      </c>
      <c r="C50" s="16">
        <v>50000</v>
      </c>
      <c r="D50" s="14">
        <f t="shared" si="11"/>
        <v>130000</v>
      </c>
      <c r="E50" s="16">
        <v>64193.63</v>
      </c>
      <c r="F50" s="16">
        <v>64193.63</v>
      </c>
      <c r="G50" s="13">
        <f t="shared" si="14"/>
        <v>65806.37</v>
      </c>
    </row>
    <row r="51" spans="1:7" ht="15" x14ac:dyDescent="0.25">
      <c r="A51" s="15" t="s">
        <v>54</v>
      </c>
      <c r="B51" s="16">
        <v>100000</v>
      </c>
      <c r="C51" s="16">
        <v>-55000</v>
      </c>
      <c r="D51" s="14">
        <f t="shared" si="11"/>
        <v>45000</v>
      </c>
      <c r="E51" s="16">
        <v>14683.81</v>
      </c>
      <c r="F51" s="16">
        <v>0</v>
      </c>
      <c r="G51" s="13">
        <f t="shared" si="14"/>
        <v>30316.190000000002</v>
      </c>
    </row>
    <row r="52" spans="1:7" ht="15" x14ac:dyDescent="0.25">
      <c r="A52" s="15" t="s">
        <v>55</v>
      </c>
      <c r="B52" s="14">
        <v>0</v>
      </c>
      <c r="C52" s="14">
        <v>0</v>
      </c>
      <c r="D52" s="14">
        <f t="shared" si="11"/>
        <v>0</v>
      </c>
      <c r="E52" s="14">
        <v>0</v>
      </c>
      <c r="F52" s="14">
        <v>0</v>
      </c>
      <c r="G52" s="13">
        <f t="shared" si="14"/>
        <v>0</v>
      </c>
    </row>
    <row r="53" spans="1:7" ht="15" x14ac:dyDescent="0.25">
      <c r="A53" s="15" t="s">
        <v>56</v>
      </c>
      <c r="B53" s="14">
        <v>0</v>
      </c>
      <c r="C53" s="14">
        <v>0</v>
      </c>
      <c r="D53" s="14">
        <f t="shared" si="11"/>
        <v>0</v>
      </c>
      <c r="E53" s="14">
        <v>0</v>
      </c>
      <c r="F53" s="14">
        <v>0</v>
      </c>
      <c r="G53" s="13">
        <f t="shared" si="14"/>
        <v>0</v>
      </c>
    </row>
    <row r="54" spans="1:7" ht="15" x14ac:dyDescent="0.25">
      <c r="A54" s="15" t="s">
        <v>57</v>
      </c>
      <c r="B54" s="16">
        <v>254000</v>
      </c>
      <c r="C54" s="16">
        <v>48353.62</v>
      </c>
      <c r="D54" s="14">
        <f t="shared" si="11"/>
        <v>302353.62</v>
      </c>
      <c r="E54" s="16">
        <v>180000.87</v>
      </c>
      <c r="F54" s="16">
        <v>160080.85999999999</v>
      </c>
      <c r="G54" s="13">
        <f t="shared" si="14"/>
        <v>122352.75</v>
      </c>
    </row>
    <row r="55" spans="1:7" ht="15" x14ac:dyDescent="0.25">
      <c r="A55" s="15" t="s">
        <v>58</v>
      </c>
      <c r="B55" s="14">
        <v>0</v>
      </c>
      <c r="C55" s="14">
        <v>0</v>
      </c>
      <c r="D55" s="14">
        <f t="shared" si="11"/>
        <v>0</v>
      </c>
      <c r="E55" s="14">
        <v>0</v>
      </c>
      <c r="F55" s="14">
        <v>0</v>
      </c>
      <c r="G55" s="13">
        <f t="shared" si="14"/>
        <v>0</v>
      </c>
    </row>
    <row r="56" spans="1:7" ht="15" x14ac:dyDescent="0.25">
      <c r="A56" s="15" t="s">
        <v>59</v>
      </c>
      <c r="B56" s="16">
        <v>1600000</v>
      </c>
      <c r="C56" s="16">
        <v>0</v>
      </c>
      <c r="D56" s="14">
        <f t="shared" si="11"/>
        <v>1600000</v>
      </c>
      <c r="E56" s="16">
        <v>0</v>
      </c>
      <c r="F56" s="16">
        <v>0</v>
      </c>
      <c r="G56" s="13">
        <f t="shared" si="14"/>
        <v>1600000</v>
      </c>
    </row>
    <row r="57" spans="1:7" ht="15" x14ac:dyDescent="0.25">
      <c r="A57" s="15" t="s">
        <v>60</v>
      </c>
      <c r="B57" s="14">
        <v>0</v>
      </c>
      <c r="C57" s="14">
        <v>0</v>
      </c>
      <c r="D57" s="14">
        <f t="shared" si="11"/>
        <v>0</v>
      </c>
      <c r="E57" s="14">
        <v>0</v>
      </c>
      <c r="F57" s="14">
        <v>0</v>
      </c>
      <c r="G57" s="13">
        <f t="shared" si="14"/>
        <v>0</v>
      </c>
    </row>
    <row r="58" spans="1:7" ht="15" x14ac:dyDescent="0.25">
      <c r="A58" s="12" t="s">
        <v>61</v>
      </c>
      <c r="B58" s="13">
        <f>SUM(B59:B61)</f>
        <v>22000000</v>
      </c>
      <c r="C58" s="14">
        <f t="shared" ref="C58:F58" si="15">SUM(C59:C61)</f>
        <v>20879697.449999999</v>
      </c>
      <c r="D58" s="14">
        <f t="shared" si="15"/>
        <v>42879697.449999996</v>
      </c>
      <c r="E58" s="14">
        <f t="shared" si="15"/>
        <v>20851565.219999999</v>
      </c>
      <c r="F58" s="14">
        <f t="shared" si="15"/>
        <v>19237987.400000002</v>
      </c>
      <c r="G58" s="13">
        <f>SUM(G59:G61)</f>
        <v>22028132.229999997</v>
      </c>
    </row>
    <row r="59" spans="1:7" ht="15" x14ac:dyDescent="0.25">
      <c r="A59" s="15" t="s">
        <v>62</v>
      </c>
      <c r="B59" s="16">
        <v>22000000</v>
      </c>
      <c r="C59" s="16">
        <v>18231927.800000001</v>
      </c>
      <c r="D59" s="14">
        <f t="shared" si="11"/>
        <v>40231927.799999997</v>
      </c>
      <c r="E59" s="16">
        <v>18233551.059999999</v>
      </c>
      <c r="F59" s="16">
        <v>16801261.780000001</v>
      </c>
      <c r="G59" s="13">
        <f>D59-E59</f>
        <v>21998376.739999998</v>
      </c>
    </row>
    <row r="60" spans="1:7" ht="15" x14ac:dyDescent="0.25">
      <c r="A60" s="15" t="s">
        <v>63</v>
      </c>
      <c r="B60" s="14">
        <v>0</v>
      </c>
      <c r="C60" s="16">
        <v>2647769.65</v>
      </c>
      <c r="D60" s="14">
        <f t="shared" si="11"/>
        <v>2647769.65</v>
      </c>
      <c r="E60" s="16">
        <v>2618014.16</v>
      </c>
      <c r="F60" s="16">
        <v>2436725.62</v>
      </c>
      <c r="G60" s="13">
        <f>D60-E60</f>
        <v>29755.489999999758</v>
      </c>
    </row>
    <row r="61" spans="1:7" ht="15" x14ac:dyDescent="0.25">
      <c r="A61" s="15" t="s">
        <v>64</v>
      </c>
      <c r="B61" s="14">
        <v>0</v>
      </c>
      <c r="C61" s="14">
        <v>0</v>
      </c>
      <c r="D61" s="14">
        <f t="shared" si="11"/>
        <v>0</v>
      </c>
      <c r="E61" s="14">
        <v>0</v>
      </c>
      <c r="F61" s="14">
        <v>0</v>
      </c>
      <c r="G61" s="13">
        <f>D61-E61</f>
        <v>0</v>
      </c>
    </row>
    <row r="62" spans="1:7" ht="15" x14ac:dyDescent="0.25">
      <c r="A62" s="12" t="s">
        <v>65</v>
      </c>
      <c r="B62" s="14">
        <v>0</v>
      </c>
      <c r="C62" s="14">
        <f t="shared" ref="C62:F62" si="16">SUM(C63:C67,C69:C70)</f>
        <v>0</v>
      </c>
      <c r="D62" s="14">
        <f t="shared" si="16"/>
        <v>0</v>
      </c>
      <c r="E62" s="14">
        <f t="shared" si="16"/>
        <v>0</v>
      </c>
      <c r="F62" s="14">
        <f t="shared" si="16"/>
        <v>0</v>
      </c>
      <c r="G62" s="13">
        <f>SUM(G63:G67,G69:G70)</f>
        <v>0</v>
      </c>
    </row>
    <row r="63" spans="1:7" ht="15" x14ac:dyDescent="0.25">
      <c r="A63" s="15" t="s">
        <v>66</v>
      </c>
      <c r="B63" s="14">
        <v>0</v>
      </c>
      <c r="C63" s="14">
        <v>0</v>
      </c>
      <c r="D63" s="14">
        <f t="shared" si="11"/>
        <v>0</v>
      </c>
      <c r="E63" s="14">
        <v>0</v>
      </c>
      <c r="F63" s="14">
        <v>0</v>
      </c>
      <c r="G63" s="13">
        <f t="shared" ref="G63:G70" si="17">D63-E63</f>
        <v>0</v>
      </c>
    </row>
    <row r="64" spans="1:7" ht="15" x14ac:dyDescent="0.25">
      <c r="A64" s="15" t="s">
        <v>67</v>
      </c>
      <c r="B64" s="14">
        <v>0</v>
      </c>
      <c r="C64" s="14">
        <v>0</v>
      </c>
      <c r="D64" s="14">
        <f t="shared" si="11"/>
        <v>0</v>
      </c>
      <c r="E64" s="14">
        <v>0</v>
      </c>
      <c r="F64" s="14">
        <v>0</v>
      </c>
      <c r="G64" s="13">
        <f t="shared" si="17"/>
        <v>0</v>
      </c>
    </row>
    <row r="65" spans="1:7" ht="15" x14ac:dyDescent="0.25">
      <c r="A65" s="15" t="s">
        <v>68</v>
      </c>
      <c r="B65" s="14">
        <v>0</v>
      </c>
      <c r="C65" s="14">
        <v>0</v>
      </c>
      <c r="D65" s="14">
        <f t="shared" si="11"/>
        <v>0</v>
      </c>
      <c r="E65" s="14">
        <v>0</v>
      </c>
      <c r="F65" s="14">
        <v>0</v>
      </c>
      <c r="G65" s="13">
        <f t="shared" si="17"/>
        <v>0</v>
      </c>
    </row>
    <row r="66" spans="1:7" ht="15" x14ac:dyDescent="0.25">
      <c r="A66" s="15" t="s">
        <v>69</v>
      </c>
      <c r="B66" s="14">
        <v>0</v>
      </c>
      <c r="C66" s="14">
        <v>0</v>
      </c>
      <c r="D66" s="14">
        <f t="shared" si="11"/>
        <v>0</v>
      </c>
      <c r="E66" s="14">
        <v>0</v>
      </c>
      <c r="F66" s="14">
        <v>0</v>
      </c>
      <c r="G66" s="13">
        <f t="shared" si="17"/>
        <v>0</v>
      </c>
    </row>
    <row r="67" spans="1:7" ht="15" x14ac:dyDescent="0.25">
      <c r="A67" s="15" t="s">
        <v>70</v>
      </c>
      <c r="B67" s="14">
        <v>0</v>
      </c>
      <c r="C67" s="14">
        <v>0</v>
      </c>
      <c r="D67" s="14">
        <f t="shared" si="11"/>
        <v>0</v>
      </c>
      <c r="E67" s="14">
        <v>0</v>
      </c>
      <c r="F67" s="14">
        <v>0</v>
      </c>
      <c r="G67" s="13">
        <f t="shared" si="17"/>
        <v>0</v>
      </c>
    </row>
    <row r="68" spans="1:7" ht="15" x14ac:dyDescent="0.25">
      <c r="A68" s="15" t="s">
        <v>71</v>
      </c>
      <c r="B68" s="14">
        <v>0</v>
      </c>
      <c r="C68" s="14"/>
      <c r="D68" s="14">
        <f t="shared" si="11"/>
        <v>0</v>
      </c>
      <c r="E68" s="14">
        <v>0</v>
      </c>
      <c r="F68" s="14">
        <v>0</v>
      </c>
      <c r="G68" s="13">
        <f t="shared" si="17"/>
        <v>0</v>
      </c>
    </row>
    <row r="69" spans="1:7" ht="15" x14ac:dyDescent="0.25">
      <c r="A69" s="15" t="s">
        <v>72</v>
      </c>
      <c r="B69" s="14">
        <v>0</v>
      </c>
      <c r="C69" s="14">
        <v>0</v>
      </c>
      <c r="D69" s="14">
        <f t="shared" si="11"/>
        <v>0</v>
      </c>
      <c r="E69" s="14">
        <v>0</v>
      </c>
      <c r="F69" s="14">
        <v>0</v>
      </c>
      <c r="G69" s="13">
        <f t="shared" si="17"/>
        <v>0</v>
      </c>
    </row>
    <row r="70" spans="1:7" ht="15" x14ac:dyDescent="0.25">
      <c r="A70" s="15" t="s">
        <v>73</v>
      </c>
      <c r="B70" s="14">
        <v>0</v>
      </c>
      <c r="C70" s="14">
        <v>0</v>
      </c>
      <c r="D70" s="14">
        <f t="shared" si="11"/>
        <v>0</v>
      </c>
      <c r="E70" s="14">
        <v>0</v>
      </c>
      <c r="F70" s="14">
        <v>0</v>
      </c>
      <c r="G70" s="13">
        <f t="shared" si="17"/>
        <v>0</v>
      </c>
    </row>
    <row r="71" spans="1:7" ht="15" x14ac:dyDescent="0.25">
      <c r="A71" s="12" t="s">
        <v>74</v>
      </c>
      <c r="B71" s="14">
        <v>0</v>
      </c>
      <c r="C71" s="14">
        <f t="shared" ref="C71:E71" si="18">SUM(C72:C74)</f>
        <v>2613638.0099999998</v>
      </c>
      <c r="D71" s="14">
        <f t="shared" si="18"/>
        <v>2613638.0099999998</v>
      </c>
      <c r="E71" s="14">
        <f t="shared" si="18"/>
        <v>2250254.91</v>
      </c>
      <c r="F71" s="14">
        <f>SUM(F72:F74)</f>
        <v>2250254.91</v>
      </c>
      <c r="G71" s="13">
        <f>SUM(G72:G74)</f>
        <v>363383.09999999963</v>
      </c>
    </row>
    <row r="72" spans="1:7" ht="15" x14ac:dyDescent="0.25">
      <c r="A72" s="15" t="s">
        <v>75</v>
      </c>
      <c r="B72" s="14">
        <v>0</v>
      </c>
      <c r="C72" s="14">
        <v>0</v>
      </c>
      <c r="D72" s="14">
        <f t="shared" si="11"/>
        <v>0</v>
      </c>
      <c r="E72" s="14">
        <v>0</v>
      </c>
      <c r="F72" s="14">
        <v>0</v>
      </c>
      <c r="G72" s="13">
        <f>D72-E72</f>
        <v>0</v>
      </c>
    </row>
    <row r="73" spans="1:7" ht="15" x14ac:dyDescent="0.25">
      <c r="A73" s="15" t="s">
        <v>76</v>
      </c>
      <c r="B73" s="14">
        <v>0</v>
      </c>
      <c r="C73" s="14">
        <v>0</v>
      </c>
      <c r="D73" s="14">
        <f t="shared" si="11"/>
        <v>0</v>
      </c>
      <c r="E73" s="14">
        <v>0</v>
      </c>
      <c r="F73" s="14">
        <v>0</v>
      </c>
      <c r="G73" s="13">
        <f>D73-E73</f>
        <v>0</v>
      </c>
    </row>
    <row r="74" spans="1:7" ht="15" x14ac:dyDescent="0.25">
      <c r="A74" s="15" t="s">
        <v>77</v>
      </c>
      <c r="B74" s="14">
        <v>0</v>
      </c>
      <c r="C74" s="16">
        <v>2613638.0099999998</v>
      </c>
      <c r="D74" s="14">
        <f t="shared" si="11"/>
        <v>2613638.0099999998</v>
      </c>
      <c r="E74" s="16">
        <v>2250254.91</v>
      </c>
      <c r="F74" s="16">
        <v>2250254.91</v>
      </c>
      <c r="G74" s="13">
        <f>D74-E74</f>
        <v>363383.09999999963</v>
      </c>
    </row>
    <row r="75" spans="1:7" ht="15" x14ac:dyDescent="0.25">
      <c r="A75" s="12" t="s">
        <v>78</v>
      </c>
      <c r="B75" s="14">
        <v>0</v>
      </c>
      <c r="C75" s="14">
        <f t="shared" ref="C75:F75" si="19">SUM(C76:C82)</f>
        <v>0</v>
      </c>
      <c r="D75" s="14">
        <f t="shared" si="19"/>
        <v>0</v>
      </c>
      <c r="E75" s="14">
        <f t="shared" si="19"/>
        <v>0</v>
      </c>
      <c r="F75" s="14">
        <f t="shared" si="19"/>
        <v>0</v>
      </c>
      <c r="G75" s="13">
        <f>SUM(G76:G82)</f>
        <v>0</v>
      </c>
    </row>
    <row r="76" spans="1:7" ht="15" x14ac:dyDescent="0.25">
      <c r="A76" s="15" t="s">
        <v>79</v>
      </c>
      <c r="B76" s="14">
        <v>0</v>
      </c>
      <c r="C76" s="14">
        <v>0</v>
      </c>
      <c r="D76" s="14">
        <f t="shared" si="11"/>
        <v>0</v>
      </c>
      <c r="E76" s="14">
        <v>0</v>
      </c>
      <c r="F76" s="14">
        <v>0</v>
      </c>
      <c r="G76" s="13">
        <f t="shared" ref="G76:G82" si="20">D76-E76</f>
        <v>0</v>
      </c>
    </row>
    <row r="77" spans="1:7" ht="15" x14ac:dyDescent="0.25">
      <c r="A77" s="15" t="s">
        <v>80</v>
      </c>
      <c r="B77" s="14">
        <v>0</v>
      </c>
      <c r="C77" s="14">
        <v>0</v>
      </c>
      <c r="D77" s="14">
        <f t="shared" si="11"/>
        <v>0</v>
      </c>
      <c r="E77" s="14">
        <v>0</v>
      </c>
      <c r="F77" s="14">
        <v>0</v>
      </c>
      <c r="G77" s="13">
        <f t="shared" si="20"/>
        <v>0</v>
      </c>
    </row>
    <row r="78" spans="1:7" ht="15" x14ac:dyDescent="0.25">
      <c r="A78" s="15" t="s">
        <v>81</v>
      </c>
      <c r="B78" s="14">
        <v>0</v>
      </c>
      <c r="C78" s="14">
        <v>0</v>
      </c>
      <c r="D78" s="14">
        <f t="shared" si="11"/>
        <v>0</v>
      </c>
      <c r="E78" s="14">
        <v>0</v>
      </c>
      <c r="F78" s="14">
        <v>0</v>
      </c>
      <c r="G78" s="13">
        <f t="shared" si="20"/>
        <v>0</v>
      </c>
    </row>
    <row r="79" spans="1:7" ht="15" x14ac:dyDescent="0.25">
      <c r="A79" s="15" t="s">
        <v>82</v>
      </c>
      <c r="B79" s="14">
        <v>0</v>
      </c>
      <c r="C79" s="14">
        <v>0</v>
      </c>
      <c r="D79" s="14">
        <f t="shared" si="11"/>
        <v>0</v>
      </c>
      <c r="E79" s="14">
        <v>0</v>
      </c>
      <c r="F79" s="14">
        <v>0</v>
      </c>
      <c r="G79" s="13">
        <f t="shared" si="20"/>
        <v>0</v>
      </c>
    </row>
    <row r="80" spans="1:7" ht="15" x14ac:dyDescent="0.25">
      <c r="A80" s="15" t="s">
        <v>83</v>
      </c>
      <c r="B80" s="14">
        <v>0</v>
      </c>
      <c r="C80" s="14">
        <v>0</v>
      </c>
      <c r="D80" s="14">
        <f t="shared" si="11"/>
        <v>0</v>
      </c>
      <c r="E80" s="14">
        <v>0</v>
      </c>
      <c r="F80" s="14">
        <v>0</v>
      </c>
      <c r="G80" s="13">
        <f t="shared" si="20"/>
        <v>0</v>
      </c>
    </row>
    <row r="81" spans="1:7" ht="15" x14ac:dyDescent="0.25">
      <c r="A81" s="15" t="s">
        <v>84</v>
      </c>
      <c r="B81" s="14">
        <v>0</v>
      </c>
      <c r="C81" s="14">
        <v>0</v>
      </c>
      <c r="D81" s="14">
        <f t="shared" si="11"/>
        <v>0</v>
      </c>
      <c r="E81" s="14">
        <v>0</v>
      </c>
      <c r="F81" s="14">
        <v>0</v>
      </c>
      <c r="G81" s="13">
        <f t="shared" si="20"/>
        <v>0</v>
      </c>
    </row>
    <row r="82" spans="1:7" ht="15" x14ac:dyDescent="0.25">
      <c r="A82" s="15" t="s">
        <v>85</v>
      </c>
      <c r="B82" s="14">
        <v>0</v>
      </c>
      <c r="C82" s="14">
        <v>0</v>
      </c>
      <c r="D82" s="14">
        <f t="shared" si="11"/>
        <v>0</v>
      </c>
      <c r="E82" s="14">
        <v>0</v>
      </c>
      <c r="F82" s="14">
        <v>0</v>
      </c>
      <c r="G82" s="13">
        <f t="shared" si="20"/>
        <v>0</v>
      </c>
    </row>
    <row r="83" spans="1:7" ht="15" x14ac:dyDescent="0.25">
      <c r="A83" s="18"/>
      <c r="B83" s="19"/>
      <c r="C83" s="19"/>
      <c r="D83" s="19"/>
      <c r="E83" s="19"/>
      <c r="F83" s="19"/>
      <c r="G83" s="19"/>
    </row>
    <row r="84" spans="1:7" ht="15" x14ac:dyDescent="0.25">
      <c r="A84" s="20" t="s">
        <v>86</v>
      </c>
      <c r="B84" s="11">
        <f t="shared" ref="B84:G84" si="21">SUM(B85,B93,B103,B113,B123,B133,B137,B146,B150)</f>
        <v>268000000</v>
      </c>
      <c r="C84" s="11">
        <f t="shared" si="21"/>
        <v>20032653.190000001</v>
      </c>
      <c r="D84" s="11">
        <f t="shared" si="21"/>
        <v>288032653.19</v>
      </c>
      <c r="E84" s="11">
        <f t="shared" si="21"/>
        <v>249227319.51999998</v>
      </c>
      <c r="F84" s="11">
        <f t="shared" si="21"/>
        <v>190730976.32999998</v>
      </c>
      <c r="G84" s="11">
        <f t="shared" si="21"/>
        <v>38805333.670000017</v>
      </c>
    </row>
    <row r="85" spans="1:7" ht="15" x14ac:dyDescent="0.25">
      <c r="A85" s="12" t="s">
        <v>13</v>
      </c>
      <c r="B85" s="14">
        <f>SUM(B86:B92)</f>
        <v>61312868.880000003</v>
      </c>
      <c r="C85" s="14">
        <f t="shared" ref="C85:F85" si="22">SUM(C86:C92)</f>
        <v>-3865355.1</v>
      </c>
      <c r="D85" s="14">
        <f t="shared" si="22"/>
        <v>57447513.780000001</v>
      </c>
      <c r="E85" s="14">
        <f t="shared" si="22"/>
        <v>57386313.299999997</v>
      </c>
      <c r="F85" s="14">
        <f t="shared" si="22"/>
        <v>56402458.949999996</v>
      </c>
      <c r="G85" s="13">
        <f>SUM(G86:G92)</f>
        <v>61200.479999999516</v>
      </c>
    </row>
    <row r="86" spans="1:7" ht="15" x14ac:dyDescent="0.25">
      <c r="A86" s="15" t="s">
        <v>14</v>
      </c>
      <c r="B86" s="16">
        <v>41835856</v>
      </c>
      <c r="C86" s="16">
        <v>-4402275.13</v>
      </c>
      <c r="D86" s="14">
        <f t="shared" ref="D86:D92" si="23">B86+C86</f>
        <v>37433580.869999997</v>
      </c>
      <c r="E86" s="16">
        <v>37433580.869999997</v>
      </c>
      <c r="F86" s="16">
        <v>37126770.539999999</v>
      </c>
      <c r="G86" s="13">
        <f t="shared" ref="G86:G92" si="24">D86-E86</f>
        <v>0</v>
      </c>
    </row>
    <row r="87" spans="1:7" ht="15" x14ac:dyDescent="0.25">
      <c r="A87" s="15" t="s">
        <v>15</v>
      </c>
      <c r="B87" s="16">
        <v>50000</v>
      </c>
      <c r="C87" s="16">
        <v>-50000</v>
      </c>
      <c r="D87" s="14">
        <f t="shared" si="23"/>
        <v>0</v>
      </c>
      <c r="E87" s="16">
        <v>0</v>
      </c>
      <c r="F87" s="16">
        <v>0</v>
      </c>
      <c r="G87" s="13">
        <f t="shared" si="24"/>
        <v>0</v>
      </c>
    </row>
    <row r="88" spans="1:7" ht="15" x14ac:dyDescent="0.25">
      <c r="A88" s="15" t="s">
        <v>16</v>
      </c>
      <c r="B88" s="16">
        <v>7928173</v>
      </c>
      <c r="C88" s="16">
        <v>-581717.62</v>
      </c>
      <c r="D88" s="14">
        <f t="shared" si="23"/>
        <v>7346455.3799999999</v>
      </c>
      <c r="E88" s="16">
        <v>7286054.9000000004</v>
      </c>
      <c r="F88" s="16">
        <v>7062324.5499999998</v>
      </c>
      <c r="G88" s="13">
        <f t="shared" si="24"/>
        <v>60400.479999999516</v>
      </c>
    </row>
    <row r="89" spans="1:7" ht="15" x14ac:dyDescent="0.25">
      <c r="A89" s="15" t="s">
        <v>17</v>
      </c>
      <c r="B89" s="16">
        <v>6238839.8799999999</v>
      </c>
      <c r="C89" s="16">
        <v>1187514.97</v>
      </c>
      <c r="D89" s="14">
        <f t="shared" si="23"/>
        <v>7426354.8499999996</v>
      </c>
      <c r="E89" s="16">
        <v>7425554.8499999996</v>
      </c>
      <c r="F89" s="16">
        <v>6972241.1799999997</v>
      </c>
      <c r="G89" s="13">
        <f t="shared" si="24"/>
        <v>800</v>
      </c>
    </row>
    <row r="90" spans="1:7" ht="15" x14ac:dyDescent="0.25">
      <c r="A90" s="15" t="s">
        <v>18</v>
      </c>
      <c r="B90" s="16">
        <v>5260000</v>
      </c>
      <c r="C90" s="16">
        <v>-18877.32</v>
      </c>
      <c r="D90" s="14">
        <f t="shared" si="23"/>
        <v>5241122.68</v>
      </c>
      <c r="E90" s="16">
        <v>5241122.68</v>
      </c>
      <c r="F90" s="16">
        <v>5241122.68</v>
      </c>
      <c r="G90" s="13">
        <f t="shared" si="24"/>
        <v>0</v>
      </c>
    </row>
    <row r="91" spans="1:7" ht="15" x14ac:dyDescent="0.25">
      <c r="A91" s="15" t="s">
        <v>19</v>
      </c>
      <c r="B91" s="14">
        <v>0</v>
      </c>
      <c r="C91" s="14">
        <v>0</v>
      </c>
      <c r="D91" s="14">
        <f t="shared" si="23"/>
        <v>0</v>
      </c>
      <c r="E91" s="14">
        <v>0</v>
      </c>
      <c r="F91" s="14">
        <v>0</v>
      </c>
      <c r="G91" s="13">
        <f t="shared" si="24"/>
        <v>0</v>
      </c>
    </row>
    <row r="92" spans="1:7" ht="15" x14ac:dyDescent="0.25">
      <c r="A92" s="15" t="s">
        <v>20</v>
      </c>
      <c r="B92" s="14">
        <v>0</v>
      </c>
      <c r="C92" s="14">
        <v>0</v>
      </c>
      <c r="D92" s="14">
        <f t="shared" si="23"/>
        <v>0</v>
      </c>
      <c r="E92" s="14">
        <v>0</v>
      </c>
      <c r="F92" s="14">
        <v>0</v>
      </c>
      <c r="G92" s="13">
        <f t="shared" si="24"/>
        <v>0</v>
      </c>
    </row>
    <row r="93" spans="1:7" ht="15" x14ac:dyDescent="0.25">
      <c r="A93" s="12" t="s">
        <v>21</v>
      </c>
      <c r="B93" s="13">
        <f>SUM(B94:B102)</f>
        <v>38680000</v>
      </c>
      <c r="C93" s="14">
        <f t="shared" ref="C93:F93" si="25">SUM(C94:C102)</f>
        <v>7127212.4600000009</v>
      </c>
      <c r="D93" s="14">
        <f t="shared" si="25"/>
        <v>45807212.460000008</v>
      </c>
      <c r="E93" s="14">
        <f t="shared" si="25"/>
        <v>45666053.920000002</v>
      </c>
      <c r="F93" s="14">
        <f t="shared" si="25"/>
        <v>45666053.920000002</v>
      </c>
      <c r="G93" s="13">
        <f>SUM(G94:G102)</f>
        <v>141158.54000000004</v>
      </c>
    </row>
    <row r="94" spans="1:7" ht="15" x14ac:dyDescent="0.25">
      <c r="A94" s="15" t="s">
        <v>22</v>
      </c>
      <c r="B94" s="14">
        <v>0</v>
      </c>
      <c r="C94" s="14">
        <v>0</v>
      </c>
      <c r="D94" s="14">
        <f t="shared" ref="D94:D102" si="26">B94+C94</f>
        <v>0</v>
      </c>
      <c r="E94" s="14">
        <v>0</v>
      </c>
      <c r="F94" s="14">
        <v>0</v>
      </c>
      <c r="G94" s="13">
        <f t="shared" ref="G94:G102" si="27">D94-E94</f>
        <v>0</v>
      </c>
    </row>
    <row r="95" spans="1:7" ht="15" x14ac:dyDescent="0.25">
      <c r="A95" s="15" t="s">
        <v>23</v>
      </c>
      <c r="B95" s="16">
        <v>15000</v>
      </c>
      <c r="C95" s="16">
        <v>-15000</v>
      </c>
      <c r="D95" s="14">
        <f t="shared" si="26"/>
        <v>0</v>
      </c>
      <c r="E95" s="16">
        <v>0</v>
      </c>
      <c r="F95" s="16">
        <v>0</v>
      </c>
      <c r="G95" s="13">
        <f t="shared" si="27"/>
        <v>0</v>
      </c>
    </row>
    <row r="96" spans="1:7" ht="15" x14ac:dyDescent="0.25">
      <c r="A96" s="15" t="s">
        <v>24</v>
      </c>
      <c r="B96" s="14">
        <v>0</v>
      </c>
      <c r="C96" s="14">
        <v>0</v>
      </c>
      <c r="D96" s="14">
        <f t="shared" si="26"/>
        <v>0</v>
      </c>
      <c r="E96" s="14">
        <v>0</v>
      </c>
      <c r="F96" s="14">
        <v>0</v>
      </c>
      <c r="G96" s="13">
        <f t="shared" si="27"/>
        <v>0</v>
      </c>
    </row>
    <row r="97" spans="1:7" ht="15" x14ac:dyDescent="0.25">
      <c r="A97" s="15" t="s">
        <v>25</v>
      </c>
      <c r="B97" s="16">
        <v>24220000</v>
      </c>
      <c r="C97" s="16">
        <v>12118.43</v>
      </c>
      <c r="D97" s="14">
        <f t="shared" si="26"/>
        <v>24232118.43</v>
      </c>
      <c r="E97" s="16">
        <v>24232118.43</v>
      </c>
      <c r="F97" s="16">
        <v>24232118.43</v>
      </c>
      <c r="G97" s="13">
        <f t="shared" si="27"/>
        <v>0</v>
      </c>
    </row>
    <row r="98" spans="1:7" ht="15" x14ac:dyDescent="0.25">
      <c r="A98" s="21" t="s">
        <v>26</v>
      </c>
      <c r="B98" s="16">
        <v>45000</v>
      </c>
      <c r="C98" s="16">
        <v>-3514.19</v>
      </c>
      <c r="D98" s="14">
        <f t="shared" si="26"/>
        <v>41485.81</v>
      </c>
      <c r="E98" s="16">
        <v>41485.81</v>
      </c>
      <c r="F98" s="16">
        <v>41485.81</v>
      </c>
      <c r="G98" s="13">
        <f t="shared" si="27"/>
        <v>0</v>
      </c>
    </row>
    <row r="99" spans="1:7" ht="15" x14ac:dyDescent="0.25">
      <c r="A99" s="15" t="s">
        <v>27</v>
      </c>
      <c r="B99" s="16">
        <v>11050000</v>
      </c>
      <c r="C99" s="16">
        <v>2278115.1800000002</v>
      </c>
      <c r="D99" s="14">
        <f t="shared" si="26"/>
        <v>13328115.18</v>
      </c>
      <c r="E99" s="16">
        <v>13328115.18</v>
      </c>
      <c r="F99" s="16">
        <v>13328115.18</v>
      </c>
      <c r="G99" s="13">
        <f t="shared" si="27"/>
        <v>0</v>
      </c>
    </row>
    <row r="100" spans="1:7" ht="15" x14ac:dyDescent="0.25">
      <c r="A100" s="15" t="s">
        <v>28</v>
      </c>
      <c r="B100" s="16">
        <v>1175000</v>
      </c>
      <c r="C100" s="16">
        <v>1429035.77</v>
      </c>
      <c r="D100" s="14">
        <f t="shared" si="26"/>
        <v>2604035.77</v>
      </c>
      <c r="E100" s="16">
        <v>2462877.23</v>
      </c>
      <c r="F100" s="16">
        <v>2462877.23</v>
      </c>
      <c r="G100" s="13">
        <f t="shared" si="27"/>
        <v>141158.54000000004</v>
      </c>
    </row>
    <row r="101" spans="1:7" ht="15" x14ac:dyDescent="0.25">
      <c r="A101" s="15" t="s">
        <v>29</v>
      </c>
      <c r="B101" s="14">
        <v>0</v>
      </c>
      <c r="C101" s="16">
        <v>1815996</v>
      </c>
      <c r="D101" s="14">
        <f t="shared" si="26"/>
        <v>1815996</v>
      </c>
      <c r="E101" s="16">
        <v>1815996</v>
      </c>
      <c r="F101" s="16">
        <v>1815996</v>
      </c>
      <c r="G101" s="13">
        <f t="shared" si="27"/>
        <v>0</v>
      </c>
    </row>
    <row r="102" spans="1:7" ht="15" x14ac:dyDescent="0.25">
      <c r="A102" s="15" t="s">
        <v>30</v>
      </c>
      <c r="B102" s="16">
        <v>2175000</v>
      </c>
      <c r="C102" s="16">
        <v>1610461.27</v>
      </c>
      <c r="D102" s="14">
        <f t="shared" si="26"/>
        <v>3785461.27</v>
      </c>
      <c r="E102" s="16">
        <v>3785461.27</v>
      </c>
      <c r="F102" s="16">
        <v>3785461.27</v>
      </c>
      <c r="G102" s="13">
        <f t="shared" si="27"/>
        <v>0</v>
      </c>
    </row>
    <row r="103" spans="1:7" ht="15" x14ac:dyDescent="0.25">
      <c r="A103" s="12" t="s">
        <v>31</v>
      </c>
      <c r="B103" s="13">
        <f>SUM(B104:B112)</f>
        <v>6618988.2800000003</v>
      </c>
      <c r="C103" s="14">
        <f t="shared" ref="C103:F103" si="28">SUM(C104:C112)</f>
        <v>7383014.7199999997</v>
      </c>
      <c r="D103" s="14">
        <f t="shared" si="28"/>
        <v>14002003</v>
      </c>
      <c r="E103" s="14">
        <f t="shared" si="28"/>
        <v>13717234.449999999</v>
      </c>
      <c r="F103" s="14">
        <f t="shared" si="28"/>
        <v>13455328.449999999</v>
      </c>
      <c r="G103" s="22">
        <f>SUM(G104:G112)</f>
        <v>284768.54999999981</v>
      </c>
    </row>
    <row r="104" spans="1:7" ht="15" x14ac:dyDescent="0.25">
      <c r="A104" s="15" t="s">
        <v>32</v>
      </c>
      <c r="B104" s="14">
        <v>0</v>
      </c>
      <c r="C104" s="14">
        <v>0</v>
      </c>
      <c r="D104" s="14">
        <f t="shared" ref="D104:D112" si="29">B104+C104</f>
        <v>0</v>
      </c>
      <c r="E104" s="14">
        <v>0</v>
      </c>
      <c r="F104" s="14">
        <v>0</v>
      </c>
      <c r="G104" s="13">
        <f t="shared" ref="G104:G112" si="30">D104-E104</f>
        <v>0</v>
      </c>
    </row>
    <row r="105" spans="1:7" ht="15" x14ac:dyDescent="0.25">
      <c r="A105" s="15" t="s">
        <v>33</v>
      </c>
      <c r="B105" s="16">
        <v>50000</v>
      </c>
      <c r="C105" s="16">
        <v>645985.04</v>
      </c>
      <c r="D105" s="14">
        <f t="shared" si="29"/>
        <v>695985.04</v>
      </c>
      <c r="E105" s="16">
        <v>695985.04</v>
      </c>
      <c r="F105" s="16">
        <v>695985.04</v>
      </c>
      <c r="G105" s="13">
        <f t="shared" si="30"/>
        <v>0</v>
      </c>
    </row>
    <row r="106" spans="1:7" ht="15" x14ac:dyDescent="0.25">
      <c r="A106" s="15" t="s">
        <v>34</v>
      </c>
      <c r="B106" s="16">
        <v>2540000</v>
      </c>
      <c r="C106" s="16">
        <v>437566.29</v>
      </c>
      <c r="D106" s="14">
        <f t="shared" si="29"/>
        <v>2977566.29</v>
      </c>
      <c r="E106" s="16">
        <v>2695798.49</v>
      </c>
      <c r="F106" s="16">
        <v>2695798.49</v>
      </c>
      <c r="G106" s="13">
        <f t="shared" si="30"/>
        <v>281767.79999999981</v>
      </c>
    </row>
    <row r="107" spans="1:7" ht="15" x14ac:dyDescent="0.25">
      <c r="A107" s="15" t="s">
        <v>35</v>
      </c>
      <c r="B107" s="16">
        <v>1850000</v>
      </c>
      <c r="C107" s="16">
        <v>-166585.19</v>
      </c>
      <c r="D107" s="14">
        <f t="shared" si="29"/>
        <v>1683414.81</v>
      </c>
      <c r="E107" s="16">
        <v>1683414.81</v>
      </c>
      <c r="F107" s="16">
        <v>1683414.81</v>
      </c>
      <c r="G107" s="13">
        <f t="shared" si="30"/>
        <v>0</v>
      </c>
    </row>
    <row r="108" spans="1:7" ht="15" x14ac:dyDescent="0.25">
      <c r="A108" s="15" t="s">
        <v>36</v>
      </c>
      <c r="B108" s="16">
        <v>959000</v>
      </c>
      <c r="C108" s="16">
        <v>770357.77</v>
      </c>
      <c r="D108" s="14">
        <f t="shared" si="29"/>
        <v>1729357.77</v>
      </c>
      <c r="E108" s="16">
        <v>1726357.02</v>
      </c>
      <c r="F108" s="16">
        <v>1726357.02</v>
      </c>
      <c r="G108" s="13">
        <f t="shared" si="30"/>
        <v>3000.75</v>
      </c>
    </row>
    <row r="109" spans="1:7" ht="15" x14ac:dyDescent="0.25">
      <c r="A109" s="15" t="s">
        <v>37</v>
      </c>
      <c r="B109" s="14">
        <v>0</v>
      </c>
      <c r="C109" s="14">
        <v>0</v>
      </c>
      <c r="D109" s="14">
        <f t="shared" si="29"/>
        <v>0</v>
      </c>
      <c r="E109" s="14">
        <v>0</v>
      </c>
      <c r="F109" s="14">
        <v>0</v>
      </c>
      <c r="G109" s="13">
        <f t="shared" si="30"/>
        <v>0</v>
      </c>
    </row>
    <row r="110" spans="1:7" ht="15" x14ac:dyDescent="0.25">
      <c r="A110" s="15" t="s">
        <v>38</v>
      </c>
      <c r="B110" s="14">
        <v>0</v>
      </c>
      <c r="C110" s="16">
        <v>12000</v>
      </c>
      <c r="D110" s="14">
        <f t="shared" si="29"/>
        <v>12000</v>
      </c>
      <c r="E110" s="16">
        <v>12000</v>
      </c>
      <c r="F110" s="16">
        <v>12000</v>
      </c>
      <c r="G110" s="13">
        <f t="shared" si="30"/>
        <v>0</v>
      </c>
    </row>
    <row r="111" spans="1:7" ht="15" x14ac:dyDescent="0.25">
      <c r="A111" s="15" t="s">
        <v>39</v>
      </c>
      <c r="B111" s="14">
        <v>0</v>
      </c>
      <c r="C111" s="14">
        <v>0</v>
      </c>
      <c r="D111" s="14">
        <f t="shared" si="29"/>
        <v>0</v>
      </c>
      <c r="E111" s="14">
        <v>0</v>
      </c>
      <c r="F111" s="14">
        <v>0</v>
      </c>
      <c r="G111" s="13">
        <f t="shared" si="30"/>
        <v>0</v>
      </c>
    </row>
    <row r="112" spans="1:7" ht="15" x14ac:dyDescent="0.25">
      <c r="A112" s="15" t="s">
        <v>40</v>
      </c>
      <c r="B112" s="16">
        <v>1219988.28</v>
      </c>
      <c r="C112" s="16">
        <v>5683690.8099999996</v>
      </c>
      <c r="D112" s="14">
        <f t="shared" si="29"/>
        <v>6903679.0899999999</v>
      </c>
      <c r="E112" s="16">
        <v>6903679.0899999999</v>
      </c>
      <c r="F112" s="16">
        <v>6641773.0899999999</v>
      </c>
      <c r="G112" s="13">
        <f t="shared" si="30"/>
        <v>0</v>
      </c>
    </row>
    <row r="113" spans="1:7" ht="15" x14ac:dyDescent="0.25">
      <c r="A113" s="12" t="s">
        <v>41</v>
      </c>
      <c r="B113" s="14">
        <f>SUM(B114:B122)</f>
        <v>50000</v>
      </c>
      <c r="C113" s="14">
        <f t="shared" ref="C113:F113" si="31">SUM(C114:C122)</f>
        <v>15424486.619999999</v>
      </c>
      <c r="D113" s="14">
        <f t="shared" si="31"/>
        <v>15474486.619999999</v>
      </c>
      <c r="E113" s="14">
        <f t="shared" si="31"/>
        <v>15246317</v>
      </c>
      <c r="F113" s="14">
        <f t="shared" si="31"/>
        <v>14549388.109999999</v>
      </c>
      <c r="G113" s="13">
        <f>SUM(G114:G122)</f>
        <v>228169.62000000011</v>
      </c>
    </row>
    <row r="114" spans="1:7" ht="15" x14ac:dyDescent="0.25">
      <c r="A114" s="15" t="s">
        <v>42</v>
      </c>
      <c r="B114" s="14">
        <v>0</v>
      </c>
      <c r="C114" s="14">
        <v>0</v>
      </c>
      <c r="D114" s="14">
        <f t="shared" ref="D114:D122" si="32">B114+C114</f>
        <v>0</v>
      </c>
      <c r="E114" s="14">
        <v>0</v>
      </c>
      <c r="F114" s="14">
        <v>0</v>
      </c>
      <c r="G114" s="13">
        <f t="shared" ref="G114:G122" si="33">D114-E114</f>
        <v>0</v>
      </c>
    </row>
    <row r="115" spans="1:7" ht="15" x14ac:dyDescent="0.25">
      <c r="A115" s="15" t="s">
        <v>43</v>
      </c>
      <c r="B115" s="14">
        <v>0</v>
      </c>
      <c r="C115" s="14">
        <v>0</v>
      </c>
      <c r="D115" s="14">
        <f t="shared" si="32"/>
        <v>0</v>
      </c>
      <c r="E115" s="14">
        <v>0</v>
      </c>
      <c r="F115" s="14">
        <v>0</v>
      </c>
      <c r="G115" s="13">
        <f t="shared" si="33"/>
        <v>0</v>
      </c>
    </row>
    <row r="116" spans="1:7" ht="15" x14ac:dyDescent="0.25">
      <c r="A116" s="15" t="s">
        <v>44</v>
      </c>
      <c r="B116" s="14">
        <v>0</v>
      </c>
      <c r="C116" s="16">
        <v>4982425</v>
      </c>
      <c r="D116" s="14">
        <f t="shared" si="32"/>
        <v>4982425</v>
      </c>
      <c r="E116" s="16">
        <v>4754255.38</v>
      </c>
      <c r="F116" s="16">
        <v>4754255.38</v>
      </c>
      <c r="G116" s="13">
        <f t="shared" si="33"/>
        <v>228169.62000000011</v>
      </c>
    </row>
    <row r="117" spans="1:7" ht="15" x14ac:dyDescent="0.25">
      <c r="A117" s="15" t="s">
        <v>45</v>
      </c>
      <c r="B117" s="16">
        <v>50000</v>
      </c>
      <c r="C117" s="16">
        <v>10442061.619999999</v>
      </c>
      <c r="D117" s="14">
        <f t="shared" si="32"/>
        <v>10492061.619999999</v>
      </c>
      <c r="E117" s="16">
        <v>10492061.619999999</v>
      </c>
      <c r="F117" s="16">
        <v>9795132.7300000004</v>
      </c>
      <c r="G117" s="13">
        <f t="shared" si="33"/>
        <v>0</v>
      </c>
    </row>
    <row r="118" spans="1:7" ht="15" x14ac:dyDescent="0.25">
      <c r="A118" s="15" t="s">
        <v>46</v>
      </c>
      <c r="B118" s="14">
        <v>0</v>
      </c>
      <c r="C118" s="14">
        <v>0</v>
      </c>
      <c r="D118" s="14">
        <f t="shared" si="32"/>
        <v>0</v>
      </c>
      <c r="E118" s="14">
        <v>0</v>
      </c>
      <c r="F118" s="14">
        <v>0</v>
      </c>
      <c r="G118" s="13">
        <f t="shared" si="33"/>
        <v>0</v>
      </c>
    </row>
    <row r="119" spans="1:7" ht="15" x14ac:dyDescent="0.25">
      <c r="A119" s="15" t="s">
        <v>47</v>
      </c>
      <c r="B119" s="14">
        <v>0</v>
      </c>
      <c r="C119" s="14">
        <v>0</v>
      </c>
      <c r="D119" s="14">
        <f t="shared" si="32"/>
        <v>0</v>
      </c>
      <c r="E119" s="14">
        <v>0</v>
      </c>
      <c r="F119" s="14">
        <v>0</v>
      </c>
      <c r="G119" s="13">
        <f t="shared" si="33"/>
        <v>0</v>
      </c>
    </row>
    <row r="120" spans="1:7" ht="15" x14ac:dyDescent="0.25">
      <c r="A120" s="15" t="s">
        <v>48</v>
      </c>
      <c r="B120" s="14">
        <v>0</v>
      </c>
      <c r="C120" s="14">
        <v>0</v>
      </c>
      <c r="D120" s="14">
        <f t="shared" si="32"/>
        <v>0</v>
      </c>
      <c r="E120" s="14">
        <v>0</v>
      </c>
      <c r="F120" s="14">
        <v>0</v>
      </c>
      <c r="G120" s="13">
        <f t="shared" si="33"/>
        <v>0</v>
      </c>
    </row>
    <row r="121" spans="1:7" ht="15" x14ac:dyDescent="0.25">
      <c r="A121" s="15" t="s">
        <v>49</v>
      </c>
      <c r="B121" s="14">
        <v>0</v>
      </c>
      <c r="C121" s="14">
        <v>0</v>
      </c>
      <c r="D121" s="14">
        <f t="shared" si="32"/>
        <v>0</v>
      </c>
      <c r="E121" s="14">
        <v>0</v>
      </c>
      <c r="F121" s="14">
        <v>0</v>
      </c>
      <c r="G121" s="13">
        <f t="shared" si="33"/>
        <v>0</v>
      </c>
    </row>
    <row r="122" spans="1:7" ht="15" x14ac:dyDescent="0.25">
      <c r="A122" s="15" t="s">
        <v>50</v>
      </c>
      <c r="B122" s="14">
        <v>0</v>
      </c>
      <c r="C122" s="14">
        <v>0</v>
      </c>
      <c r="D122" s="14">
        <f t="shared" si="32"/>
        <v>0</v>
      </c>
      <c r="E122" s="14">
        <v>0</v>
      </c>
      <c r="F122" s="14">
        <v>0</v>
      </c>
      <c r="G122" s="13">
        <f t="shared" si="33"/>
        <v>0</v>
      </c>
    </row>
    <row r="123" spans="1:7" ht="15" x14ac:dyDescent="0.25">
      <c r="A123" s="12" t="s">
        <v>51</v>
      </c>
      <c r="B123" s="13">
        <f>SUM(B124:B132)</f>
        <v>621000</v>
      </c>
      <c r="C123" s="14">
        <f t="shared" ref="C123:E123" si="34">SUM(C124:C132)</f>
        <v>1220432.46</v>
      </c>
      <c r="D123" s="14">
        <f t="shared" si="34"/>
        <v>1841432.46</v>
      </c>
      <c r="E123" s="14">
        <f t="shared" si="34"/>
        <v>1841432.46</v>
      </c>
      <c r="F123" s="14">
        <f>SUM(F124:F132)</f>
        <v>1841432.46</v>
      </c>
      <c r="G123" s="13">
        <f>SUM(G124:G132)</f>
        <v>0</v>
      </c>
    </row>
    <row r="124" spans="1:7" ht="15" x14ac:dyDescent="0.25">
      <c r="A124" s="15" t="s">
        <v>52</v>
      </c>
      <c r="B124" s="16">
        <v>9000</v>
      </c>
      <c r="C124" s="16">
        <v>31282.51</v>
      </c>
      <c r="D124" s="14">
        <f t="shared" ref="D124:D132" si="35">B124+C124</f>
        <v>40282.509999999995</v>
      </c>
      <c r="E124" s="16">
        <v>40282.51</v>
      </c>
      <c r="F124" s="16">
        <v>40282.51</v>
      </c>
      <c r="G124" s="13">
        <f t="shared" ref="G124:G132" si="36">D124-E124</f>
        <v>0</v>
      </c>
    </row>
    <row r="125" spans="1:7" ht="15" x14ac:dyDescent="0.25">
      <c r="A125" s="15" t="s">
        <v>53</v>
      </c>
      <c r="B125" s="16">
        <v>600000</v>
      </c>
      <c r="C125" s="16">
        <v>-600000</v>
      </c>
      <c r="D125" s="14">
        <f t="shared" si="35"/>
        <v>0</v>
      </c>
      <c r="E125" s="16">
        <v>0</v>
      </c>
      <c r="F125" s="16">
        <v>0</v>
      </c>
      <c r="G125" s="13">
        <f t="shared" si="36"/>
        <v>0</v>
      </c>
    </row>
    <row r="126" spans="1:7" ht="15" x14ac:dyDescent="0.25">
      <c r="A126" s="15" t="s">
        <v>54</v>
      </c>
      <c r="B126" s="14">
        <v>0</v>
      </c>
      <c r="C126" s="14">
        <v>0</v>
      </c>
      <c r="D126" s="14">
        <f t="shared" si="35"/>
        <v>0</v>
      </c>
      <c r="E126" s="14">
        <v>0</v>
      </c>
      <c r="F126" s="14">
        <v>0</v>
      </c>
      <c r="G126" s="13">
        <f t="shared" si="36"/>
        <v>0</v>
      </c>
    </row>
    <row r="127" spans="1:7" ht="15" x14ac:dyDescent="0.25">
      <c r="A127" s="15" t="s">
        <v>55</v>
      </c>
      <c r="B127" s="14">
        <v>0</v>
      </c>
      <c r="C127" s="16">
        <v>1676000.04</v>
      </c>
      <c r="D127" s="14">
        <f t="shared" si="35"/>
        <v>1676000.04</v>
      </c>
      <c r="E127" s="16">
        <v>1676000.04</v>
      </c>
      <c r="F127" s="16">
        <v>1676000.04</v>
      </c>
      <c r="G127" s="13">
        <f t="shared" si="36"/>
        <v>0</v>
      </c>
    </row>
    <row r="128" spans="1:7" ht="15" x14ac:dyDescent="0.25">
      <c r="A128" s="15" t="s">
        <v>56</v>
      </c>
      <c r="B128" s="14">
        <v>0</v>
      </c>
      <c r="C128" s="14">
        <v>0</v>
      </c>
      <c r="D128" s="14">
        <f t="shared" si="35"/>
        <v>0</v>
      </c>
      <c r="E128" s="14">
        <v>0</v>
      </c>
      <c r="F128" s="14">
        <v>0</v>
      </c>
      <c r="G128" s="13">
        <f t="shared" si="36"/>
        <v>0</v>
      </c>
    </row>
    <row r="129" spans="1:7" ht="15" x14ac:dyDescent="0.25">
      <c r="A129" s="15" t="s">
        <v>57</v>
      </c>
      <c r="B129" s="16">
        <v>12000</v>
      </c>
      <c r="C129" s="16">
        <v>113149.91</v>
      </c>
      <c r="D129" s="14">
        <f t="shared" si="35"/>
        <v>125149.91</v>
      </c>
      <c r="E129" s="16">
        <v>125149.91</v>
      </c>
      <c r="F129" s="16">
        <v>125149.91</v>
      </c>
      <c r="G129" s="13">
        <f t="shared" si="36"/>
        <v>0</v>
      </c>
    </row>
    <row r="130" spans="1:7" ht="15" x14ac:dyDescent="0.25">
      <c r="A130" s="15" t="s">
        <v>58</v>
      </c>
      <c r="B130" s="14">
        <v>0</v>
      </c>
      <c r="C130" s="14">
        <v>0</v>
      </c>
      <c r="D130" s="14">
        <f t="shared" si="35"/>
        <v>0</v>
      </c>
      <c r="E130" s="14">
        <v>0</v>
      </c>
      <c r="F130" s="14">
        <v>0</v>
      </c>
      <c r="G130" s="13">
        <f t="shared" si="36"/>
        <v>0</v>
      </c>
    </row>
    <row r="131" spans="1:7" ht="15" x14ac:dyDescent="0.25">
      <c r="A131" s="15" t="s">
        <v>59</v>
      </c>
      <c r="B131" s="14">
        <v>0</v>
      </c>
      <c r="C131" s="14">
        <v>0</v>
      </c>
      <c r="D131" s="14">
        <f t="shared" si="35"/>
        <v>0</v>
      </c>
      <c r="E131" s="14">
        <v>0</v>
      </c>
      <c r="F131" s="14">
        <v>0</v>
      </c>
      <c r="G131" s="13">
        <f t="shared" si="36"/>
        <v>0</v>
      </c>
    </row>
    <row r="132" spans="1:7" ht="15" x14ac:dyDescent="0.25">
      <c r="A132" s="15" t="s">
        <v>60</v>
      </c>
      <c r="B132" s="14">
        <v>0</v>
      </c>
      <c r="C132" s="14">
        <v>0</v>
      </c>
      <c r="D132" s="14">
        <f t="shared" si="35"/>
        <v>0</v>
      </c>
      <c r="E132" s="14">
        <v>0</v>
      </c>
      <c r="F132" s="14">
        <v>0</v>
      </c>
      <c r="G132" s="13">
        <f t="shared" si="36"/>
        <v>0</v>
      </c>
    </row>
    <row r="133" spans="1:7" ht="15" x14ac:dyDescent="0.25">
      <c r="A133" s="12" t="s">
        <v>61</v>
      </c>
      <c r="B133" s="13">
        <f>SUM(B134:B136)</f>
        <v>158510000</v>
      </c>
      <c r="C133" s="14">
        <f>SUM(C134:C136)</f>
        <v>-8569230.9199999999</v>
      </c>
      <c r="D133" s="14">
        <f t="shared" ref="D133:F133" si="37">SUM(D134:D136)</f>
        <v>149940769.08000001</v>
      </c>
      <c r="E133" s="14">
        <f t="shared" si="37"/>
        <v>111850732.59999999</v>
      </c>
      <c r="F133" s="14">
        <f t="shared" si="37"/>
        <v>55297078.649999999</v>
      </c>
      <c r="G133" s="13">
        <f>SUM(G134:G136)</f>
        <v>38090036.480000019</v>
      </c>
    </row>
    <row r="134" spans="1:7" ht="15" x14ac:dyDescent="0.25">
      <c r="A134" s="15" t="s">
        <v>62</v>
      </c>
      <c r="B134" s="16">
        <v>158510000</v>
      </c>
      <c r="C134" s="16">
        <v>-9118669.9199999999</v>
      </c>
      <c r="D134" s="14">
        <f t="shared" ref="D134:D157" si="38">B134+C134</f>
        <v>149391330.08000001</v>
      </c>
      <c r="E134" s="16">
        <v>111301293.59999999</v>
      </c>
      <c r="F134" s="16">
        <v>54747639.649999999</v>
      </c>
      <c r="G134" s="13">
        <f>D134-E134</f>
        <v>38090036.480000019</v>
      </c>
    </row>
    <row r="135" spans="1:7" ht="15" x14ac:dyDescent="0.25">
      <c r="A135" s="15" t="s">
        <v>63</v>
      </c>
      <c r="B135" s="14">
        <v>0</v>
      </c>
      <c r="C135" s="16">
        <v>549439</v>
      </c>
      <c r="D135" s="14">
        <f t="shared" si="38"/>
        <v>549439</v>
      </c>
      <c r="E135" s="16">
        <v>549439</v>
      </c>
      <c r="F135" s="16">
        <v>549439</v>
      </c>
      <c r="G135" s="13">
        <f>D135-E135</f>
        <v>0</v>
      </c>
    </row>
    <row r="136" spans="1:7" ht="15" x14ac:dyDescent="0.25">
      <c r="A136" s="15" t="s">
        <v>64</v>
      </c>
      <c r="B136" s="14">
        <v>0</v>
      </c>
      <c r="C136" s="14">
        <v>0</v>
      </c>
      <c r="D136" s="14">
        <f t="shared" si="38"/>
        <v>0</v>
      </c>
      <c r="E136" s="14">
        <v>0</v>
      </c>
      <c r="F136" s="14">
        <v>0</v>
      </c>
      <c r="G136" s="13">
        <f>D136-E136</f>
        <v>0</v>
      </c>
    </row>
    <row r="137" spans="1:7" ht="15" x14ac:dyDescent="0.25">
      <c r="A137" s="12" t="s">
        <v>65</v>
      </c>
      <c r="B137" s="14">
        <v>0</v>
      </c>
      <c r="C137" s="14">
        <f t="shared" ref="C137:F137" si="39">SUM(C138:C142,C144:C145)</f>
        <v>0</v>
      </c>
      <c r="D137" s="14">
        <f t="shared" si="39"/>
        <v>0</v>
      </c>
      <c r="E137" s="14">
        <f t="shared" si="39"/>
        <v>0</v>
      </c>
      <c r="F137" s="14">
        <f t="shared" si="39"/>
        <v>0</v>
      </c>
      <c r="G137" s="13">
        <f>SUM(G138:G142,G144:G145)</f>
        <v>0</v>
      </c>
    </row>
    <row r="138" spans="1:7" ht="15" x14ac:dyDescent="0.25">
      <c r="A138" s="15" t="s">
        <v>66</v>
      </c>
      <c r="B138" s="14">
        <v>0</v>
      </c>
      <c r="C138" s="14">
        <v>0</v>
      </c>
      <c r="D138" s="14">
        <f t="shared" si="38"/>
        <v>0</v>
      </c>
      <c r="E138" s="14">
        <v>0</v>
      </c>
      <c r="F138" s="14">
        <v>0</v>
      </c>
      <c r="G138" s="13">
        <f t="shared" ref="G138:G145" si="40">D138-E138</f>
        <v>0</v>
      </c>
    </row>
    <row r="139" spans="1:7" ht="15" x14ac:dyDescent="0.25">
      <c r="A139" s="15" t="s">
        <v>67</v>
      </c>
      <c r="B139" s="14">
        <v>0</v>
      </c>
      <c r="C139" s="14">
        <v>0</v>
      </c>
      <c r="D139" s="14">
        <f t="shared" si="38"/>
        <v>0</v>
      </c>
      <c r="E139" s="14">
        <v>0</v>
      </c>
      <c r="F139" s="14">
        <v>0</v>
      </c>
      <c r="G139" s="13">
        <f t="shared" si="40"/>
        <v>0</v>
      </c>
    </row>
    <row r="140" spans="1:7" ht="15" x14ac:dyDescent="0.25">
      <c r="A140" s="15" t="s">
        <v>68</v>
      </c>
      <c r="B140" s="14">
        <v>0</v>
      </c>
      <c r="C140" s="14">
        <v>0</v>
      </c>
      <c r="D140" s="14">
        <f t="shared" si="38"/>
        <v>0</v>
      </c>
      <c r="E140" s="14">
        <v>0</v>
      </c>
      <c r="F140" s="14">
        <v>0</v>
      </c>
      <c r="G140" s="13">
        <f t="shared" si="40"/>
        <v>0</v>
      </c>
    </row>
    <row r="141" spans="1:7" ht="15" x14ac:dyDescent="0.25">
      <c r="A141" s="15" t="s">
        <v>69</v>
      </c>
      <c r="B141" s="14">
        <v>0</v>
      </c>
      <c r="C141" s="14">
        <v>0</v>
      </c>
      <c r="D141" s="14">
        <f t="shared" si="38"/>
        <v>0</v>
      </c>
      <c r="E141" s="14">
        <v>0</v>
      </c>
      <c r="F141" s="14">
        <v>0</v>
      </c>
      <c r="G141" s="13">
        <f t="shared" si="40"/>
        <v>0</v>
      </c>
    </row>
    <row r="142" spans="1:7" ht="15" x14ac:dyDescent="0.25">
      <c r="A142" s="15" t="s">
        <v>70</v>
      </c>
      <c r="B142" s="14">
        <v>0</v>
      </c>
      <c r="C142" s="14">
        <v>0</v>
      </c>
      <c r="D142" s="14">
        <f t="shared" si="38"/>
        <v>0</v>
      </c>
      <c r="E142" s="14">
        <v>0</v>
      </c>
      <c r="F142" s="14">
        <v>0</v>
      </c>
      <c r="G142" s="13">
        <f t="shared" si="40"/>
        <v>0</v>
      </c>
    </row>
    <row r="143" spans="1:7" ht="15" x14ac:dyDescent="0.25">
      <c r="A143" s="15" t="s">
        <v>71</v>
      </c>
      <c r="B143" s="14">
        <v>0</v>
      </c>
      <c r="C143" s="14">
        <v>0</v>
      </c>
      <c r="D143" s="14">
        <f t="shared" si="38"/>
        <v>0</v>
      </c>
      <c r="E143" s="14">
        <v>0</v>
      </c>
      <c r="F143" s="14">
        <v>0</v>
      </c>
      <c r="G143" s="13">
        <f t="shared" si="40"/>
        <v>0</v>
      </c>
    </row>
    <row r="144" spans="1:7" ht="15" x14ac:dyDescent="0.25">
      <c r="A144" s="15" t="s">
        <v>72</v>
      </c>
      <c r="B144" s="14">
        <v>0</v>
      </c>
      <c r="C144" s="14">
        <v>0</v>
      </c>
      <c r="D144" s="14">
        <f t="shared" si="38"/>
        <v>0</v>
      </c>
      <c r="E144" s="14">
        <v>0</v>
      </c>
      <c r="F144" s="14">
        <v>0</v>
      </c>
      <c r="G144" s="13">
        <f t="shared" si="40"/>
        <v>0</v>
      </c>
    </row>
    <row r="145" spans="1:7" ht="15" x14ac:dyDescent="0.25">
      <c r="A145" s="15" t="s">
        <v>73</v>
      </c>
      <c r="B145" s="14">
        <v>0</v>
      </c>
      <c r="C145" s="14">
        <v>0</v>
      </c>
      <c r="D145" s="14">
        <f t="shared" si="38"/>
        <v>0</v>
      </c>
      <c r="E145" s="14">
        <v>0</v>
      </c>
      <c r="F145" s="14">
        <v>0</v>
      </c>
      <c r="G145" s="13">
        <f t="shared" si="40"/>
        <v>0</v>
      </c>
    </row>
    <row r="146" spans="1:7" ht="15" x14ac:dyDescent="0.25">
      <c r="A146" s="12" t="s">
        <v>74</v>
      </c>
      <c r="B146" s="14">
        <v>0</v>
      </c>
      <c r="C146" s="14">
        <f t="shared" ref="C146:D146" si="41">SUM(C147:C149)</f>
        <v>1111820.8400000001</v>
      </c>
      <c r="D146" s="14">
        <f t="shared" si="41"/>
        <v>1111820.8400000001</v>
      </c>
      <c r="E146" s="14">
        <f>SUM(E147:E149)</f>
        <v>1111820.8400000001</v>
      </c>
      <c r="F146" s="14">
        <f t="shared" ref="F146" si="42">SUM(F147:F149)</f>
        <v>1111820.8400000001</v>
      </c>
      <c r="G146" s="13">
        <f>SUM(G147:G149)</f>
        <v>0</v>
      </c>
    </row>
    <row r="147" spans="1:7" ht="15" x14ac:dyDescent="0.25">
      <c r="A147" s="15" t="s">
        <v>75</v>
      </c>
      <c r="B147" s="14">
        <v>0</v>
      </c>
      <c r="C147" s="14">
        <v>0</v>
      </c>
      <c r="D147" s="14">
        <f t="shared" si="38"/>
        <v>0</v>
      </c>
      <c r="E147" s="14">
        <v>0</v>
      </c>
      <c r="F147" s="14">
        <v>0</v>
      </c>
      <c r="G147" s="13">
        <f>D147-E147</f>
        <v>0</v>
      </c>
    </row>
    <row r="148" spans="1:7" ht="15" x14ac:dyDescent="0.25">
      <c r="A148" s="15" t="s">
        <v>76</v>
      </c>
      <c r="B148" s="14">
        <v>0</v>
      </c>
      <c r="C148" s="14">
        <v>0</v>
      </c>
      <c r="D148" s="14">
        <f t="shared" si="38"/>
        <v>0</v>
      </c>
      <c r="E148" s="14">
        <v>0</v>
      </c>
      <c r="F148" s="14">
        <v>0</v>
      </c>
      <c r="G148" s="13">
        <f>D148-E148</f>
        <v>0</v>
      </c>
    </row>
    <row r="149" spans="1:7" ht="15" x14ac:dyDescent="0.25">
      <c r="A149" s="15" t="s">
        <v>77</v>
      </c>
      <c r="B149" s="14">
        <v>0</v>
      </c>
      <c r="C149" s="16">
        <v>1111820.8400000001</v>
      </c>
      <c r="D149" s="14">
        <f t="shared" si="38"/>
        <v>1111820.8400000001</v>
      </c>
      <c r="E149" s="16">
        <v>1111820.8400000001</v>
      </c>
      <c r="F149" s="16">
        <v>1111820.8400000001</v>
      </c>
      <c r="G149" s="13">
        <f>D149-E149</f>
        <v>0</v>
      </c>
    </row>
    <row r="150" spans="1:7" ht="15" x14ac:dyDescent="0.25">
      <c r="A150" s="12" t="s">
        <v>78</v>
      </c>
      <c r="B150" s="13">
        <f>SUM(B151:B157)</f>
        <v>2207142.84</v>
      </c>
      <c r="C150" s="14">
        <f t="shared" ref="C150:F150" si="43">SUM(C151:C157)</f>
        <v>200272.11</v>
      </c>
      <c r="D150" s="14">
        <f t="shared" si="43"/>
        <v>2407414.9500000002</v>
      </c>
      <c r="E150" s="14">
        <f t="shared" si="43"/>
        <v>2407414.9500000002</v>
      </c>
      <c r="F150" s="14">
        <f t="shared" si="43"/>
        <v>2407414.9500000002</v>
      </c>
      <c r="G150" s="13">
        <f>SUM(G151:G157)</f>
        <v>0</v>
      </c>
    </row>
    <row r="151" spans="1:7" ht="15" x14ac:dyDescent="0.25">
      <c r="A151" s="15" t="s">
        <v>79</v>
      </c>
      <c r="B151" s="16">
        <v>1607142.84</v>
      </c>
      <c r="C151" s="16">
        <v>0</v>
      </c>
      <c r="D151" s="14">
        <f t="shared" si="38"/>
        <v>1607142.84</v>
      </c>
      <c r="E151" s="16">
        <v>1607142.84</v>
      </c>
      <c r="F151" s="16">
        <v>1607142.84</v>
      </c>
      <c r="G151" s="13">
        <f t="shared" ref="G151:G157" si="44">D151-E151</f>
        <v>0</v>
      </c>
    </row>
    <row r="152" spans="1:7" ht="15" x14ac:dyDescent="0.25">
      <c r="A152" s="15" t="s">
        <v>80</v>
      </c>
      <c r="B152" s="16">
        <v>600000</v>
      </c>
      <c r="C152" s="16">
        <v>200272.11</v>
      </c>
      <c r="D152" s="14">
        <f t="shared" si="38"/>
        <v>800272.11</v>
      </c>
      <c r="E152" s="16">
        <v>800272.11</v>
      </c>
      <c r="F152" s="16">
        <v>800272.11</v>
      </c>
      <c r="G152" s="13">
        <f t="shared" si="44"/>
        <v>0</v>
      </c>
    </row>
    <row r="153" spans="1:7" ht="15" x14ac:dyDescent="0.25">
      <c r="A153" s="15" t="s">
        <v>81</v>
      </c>
      <c r="B153" s="14">
        <v>0</v>
      </c>
      <c r="C153" s="14">
        <v>0</v>
      </c>
      <c r="D153" s="14">
        <f t="shared" si="38"/>
        <v>0</v>
      </c>
      <c r="E153" s="14">
        <v>0</v>
      </c>
      <c r="F153" s="14">
        <v>0</v>
      </c>
      <c r="G153" s="13">
        <f t="shared" si="44"/>
        <v>0</v>
      </c>
    </row>
    <row r="154" spans="1:7" ht="15" x14ac:dyDescent="0.25">
      <c r="A154" s="21" t="s">
        <v>82</v>
      </c>
      <c r="B154" s="14">
        <v>0</v>
      </c>
      <c r="C154" s="14">
        <v>0</v>
      </c>
      <c r="D154" s="14">
        <f t="shared" si="38"/>
        <v>0</v>
      </c>
      <c r="E154" s="14">
        <v>0</v>
      </c>
      <c r="F154" s="14">
        <v>0</v>
      </c>
      <c r="G154" s="13">
        <f t="shared" si="44"/>
        <v>0</v>
      </c>
    </row>
    <row r="155" spans="1:7" ht="15" x14ac:dyDescent="0.25">
      <c r="A155" s="15" t="s">
        <v>83</v>
      </c>
      <c r="B155" s="14">
        <v>0</v>
      </c>
      <c r="C155" s="14">
        <v>0</v>
      </c>
      <c r="D155" s="14">
        <f t="shared" si="38"/>
        <v>0</v>
      </c>
      <c r="E155" s="14">
        <v>0</v>
      </c>
      <c r="F155" s="14">
        <v>0</v>
      </c>
      <c r="G155" s="13">
        <f t="shared" si="44"/>
        <v>0</v>
      </c>
    </row>
    <row r="156" spans="1:7" ht="15" x14ac:dyDescent="0.25">
      <c r="A156" s="15" t="s">
        <v>84</v>
      </c>
      <c r="B156" s="14">
        <v>0</v>
      </c>
      <c r="C156" s="14">
        <v>0</v>
      </c>
      <c r="D156" s="14">
        <f t="shared" si="38"/>
        <v>0</v>
      </c>
      <c r="E156" s="14">
        <v>0</v>
      </c>
      <c r="F156" s="14">
        <v>0</v>
      </c>
      <c r="G156" s="13">
        <f t="shared" si="44"/>
        <v>0</v>
      </c>
    </row>
    <row r="157" spans="1:7" ht="15" x14ac:dyDescent="0.25">
      <c r="A157" s="15" t="s">
        <v>85</v>
      </c>
      <c r="B157" s="14">
        <v>0</v>
      </c>
      <c r="C157" s="14">
        <v>0</v>
      </c>
      <c r="D157" s="14">
        <f t="shared" si="38"/>
        <v>0</v>
      </c>
      <c r="E157" s="14">
        <v>0</v>
      </c>
      <c r="F157" s="14">
        <v>0</v>
      </c>
      <c r="G157" s="13">
        <f t="shared" si="44"/>
        <v>0</v>
      </c>
    </row>
    <row r="158" spans="1:7" ht="15" x14ac:dyDescent="0.25">
      <c r="A158" s="23"/>
      <c r="B158" s="19"/>
      <c r="C158" s="19"/>
      <c r="D158" s="19"/>
      <c r="E158" s="19"/>
      <c r="F158" s="19"/>
      <c r="G158" s="19"/>
    </row>
    <row r="159" spans="1:7" ht="15" x14ac:dyDescent="0.25">
      <c r="A159" s="24" t="s">
        <v>87</v>
      </c>
      <c r="B159" s="11">
        <f t="shared" ref="B159:G159" si="45">B9+B84</f>
        <v>500000000</v>
      </c>
      <c r="C159" s="11">
        <f t="shared" si="45"/>
        <v>81922878.579999998</v>
      </c>
      <c r="D159" s="11">
        <f t="shared" si="45"/>
        <v>581922878.57999992</v>
      </c>
      <c r="E159" s="11">
        <f t="shared" si="45"/>
        <v>488099696.75999999</v>
      </c>
      <c r="F159" s="11">
        <f t="shared" si="45"/>
        <v>422920355.48999995</v>
      </c>
      <c r="G159" s="11">
        <f t="shared" si="45"/>
        <v>93823181.820000023</v>
      </c>
    </row>
    <row r="160" spans="1:7" ht="15" x14ac:dyDescent="0.25">
      <c r="A160" s="25"/>
      <c r="B160" s="26"/>
      <c r="C160" s="26"/>
      <c r="D160" s="26"/>
      <c r="E160" s="26"/>
      <c r="F160" s="26"/>
      <c r="G160" s="26"/>
    </row>
    <row r="161" spans="1:1" ht="15" x14ac:dyDescent="0.25">
      <c r="A161" s="2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2023-02-27T15:22:43Z</dcterms:created>
  <dcterms:modified xsi:type="dcterms:W3CDTF">2023-02-27T15:23:19Z</dcterms:modified>
</cp:coreProperties>
</file>