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2\DIGITAL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7" i="4" l="1"/>
  <c r="H28" i="4"/>
  <c r="H27" i="4"/>
  <c r="H26" i="4"/>
  <c r="H25" i="4"/>
  <c r="H23" i="4"/>
  <c r="H22" i="4"/>
  <c r="H16" i="4"/>
  <c r="H14" i="4"/>
  <c r="H12" i="4"/>
  <c r="H11" i="4"/>
  <c r="H10" i="4"/>
  <c r="H9" i="4"/>
  <c r="H8" i="4"/>
  <c r="H7" i="4"/>
  <c r="H6" i="4"/>
  <c r="H5" i="4"/>
  <c r="E37" i="4"/>
  <c r="E21" i="4"/>
  <c r="E22" i="4" l="1"/>
  <c r="H31" i="4" l="1"/>
  <c r="E31" i="4"/>
  <c r="F31" i="4"/>
  <c r="G31" i="4"/>
  <c r="D31" i="4"/>
  <c r="G21" i="4"/>
  <c r="F21" i="4"/>
  <c r="D21" i="4"/>
  <c r="C31" i="4"/>
  <c r="C21" i="4"/>
  <c r="H38" i="4" l="1"/>
  <c r="E38" i="4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E28" i="4"/>
  <c r="E27" i="4"/>
  <c r="E26" i="4"/>
  <c r="E25" i="4"/>
  <c r="H24" i="4"/>
  <c r="E24" i="4"/>
  <c r="E23" i="4"/>
  <c r="G16" i="4"/>
  <c r="F16" i="4"/>
  <c r="D16" i="4"/>
  <c r="C16" i="4"/>
  <c r="E14" i="4"/>
  <c r="H13" i="4"/>
  <c r="E13" i="4"/>
  <c r="E12" i="4"/>
  <c r="E11" i="4"/>
  <c r="E10" i="4"/>
  <c r="E9" i="4"/>
  <c r="E8" i="4"/>
  <c r="E7" i="4"/>
  <c r="E6" i="4"/>
  <c r="E5" i="4"/>
  <c r="H21" i="4" l="1"/>
  <c r="H39" i="4" s="1"/>
  <c r="E39" i="4"/>
  <c r="E16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<sst xmlns="http://schemas.openxmlformats.org/spreadsheetml/2006/main" count="99" uniqueCount="51">
  <si>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</si>
  <si>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</si>
  <si>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</si>
  <si>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</si>
  <si>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</si>
  <si>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</si>
  <si>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</si>
  <si>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</si>
  <si>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</si>
  <si>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</si>
  <si>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</si>
  <si>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</si>
  <si>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</si>
  <si>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</si>
  <si>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</si>
  <si>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</si>
  <si>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</si>
  <si>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</si>
  <si>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</si>
  <si>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</si>
  <si>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</si>
  <si>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</si>
  <si>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</si>
  <si>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</si>
  <si>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</si>
  <si>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</si>
  <si>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</si>
  <si>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</si>
  <si>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</si>
  <si>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</si>
  <si>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</si>
  <si>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</si>
  <si>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</si>
  <si>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</si>
  <si>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</si>
  <si>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</si>
  <si>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</si>
  <si>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</si>
  <si>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</si>
  <si>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</si>
  <si>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</si>
  <si>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</si>
  <si>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</si>
  <si>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</si>
  <si>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</si>
  <si>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</si>
  <si>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</si>
  <si>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</si>
  <si>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</si>
  <si>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</si>
  <si>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Valle de Santiago, Gto.
Estado Analítico de Ingresos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</si>
</sst>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topLeftCell="C13" zoomScaleNormal="100" workbookViewId="0">
      <selection activeCell="I36" sqref="I36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24000000</v>
      </c>
      <c r="D5" s="21">
        <v>0</v>
      </c>
      <c r="E5" s="21">
        <f>C5+D5</f>
        <v>24000000</v>
      </c>
      <c r="F5" s="21">
        <v>21034496.969999999</v>
      </c>
      <c r="G5" s="21">
        <v>21034496.969999999</v>
      </c>
      <c r="H5" s="21">
        <f>G5-C5</f>
        <v>-2965503.0300000012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>G6-C6</f>
        <v>0</v>
      </c>
      <c r="I6" s="45" t="s">
        <v>47</v>
      </c>
    </row>
    <row r="7" spans="1:9" x14ac:dyDescent="0.2">
      <c r="A7" s="33"/>
      <c r="B7" s="43" t="s">
        <v>2</v>
      </c>
      <c r="C7" s="22">
        <v>8000000</v>
      </c>
      <c r="D7" s="22">
        <v>7458599.1200000001</v>
      </c>
      <c r="E7" s="22">
        <f t="shared" si="0"/>
        <v>15458599.120000001</v>
      </c>
      <c r="F7" s="22">
        <v>3196932.5</v>
      </c>
      <c r="G7" s="22">
        <v>3196932.5</v>
      </c>
      <c r="H7" s="22">
        <f>G7-C7</f>
        <v>-4803067.5</v>
      </c>
      <c r="I7" s="45" t="s">
        <v>38</v>
      </c>
    </row>
    <row r="8" spans="1:9" x14ac:dyDescent="0.2">
      <c r="A8" s="33"/>
      <c r="B8" s="43" t="s">
        <v>3</v>
      </c>
      <c r="C8" s="22">
        <v>29600000</v>
      </c>
      <c r="D8" s="22">
        <v>0</v>
      </c>
      <c r="E8" s="22">
        <f t="shared" si="0"/>
        <v>29600000</v>
      </c>
      <c r="F8" s="22">
        <v>12674860.85</v>
      </c>
      <c r="G8" s="22">
        <v>12674860.85</v>
      </c>
      <c r="H8" s="22">
        <f>G8-C8</f>
        <v>-16925139.149999999</v>
      </c>
      <c r="I8" s="45" t="s">
        <v>39</v>
      </c>
    </row>
    <row r="9" spans="1:9" x14ac:dyDescent="0.2">
      <c r="A9" s="33"/>
      <c r="B9" s="43" t="s">
        <v>4</v>
      </c>
      <c r="C9" s="22">
        <v>2450000</v>
      </c>
      <c r="D9" s="22">
        <v>0</v>
      </c>
      <c r="E9" s="22">
        <f t="shared" si="0"/>
        <v>2450000</v>
      </c>
      <c r="F9" s="22">
        <v>2089275.48</v>
      </c>
      <c r="G9" s="22">
        <v>2089275.48</v>
      </c>
      <c r="H9" s="22">
        <f>G9-C9</f>
        <v>-360724.52</v>
      </c>
      <c r="I9" s="45" t="s">
        <v>40</v>
      </c>
    </row>
    <row r="10" spans="1:9" x14ac:dyDescent="0.2">
      <c r="A10" s="34"/>
      <c r="B10" s="44" t="s">
        <v>5</v>
      </c>
      <c r="C10" s="22">
        <v>1950000</v>
      </c>
      <c r="D10" s="22">
        <v>0</v>
      </c>
      <c r="E10" s="22">
        <f t="shared" ref="E10:E13" si="1">C10+D10</f>
        <v>1950000</v>
      </c>
      <c r="F10" s="22">
        <v>896356.38</v>
      </c>
      <c r="G10" s="22">
        <v>896356.38</v>
      </c>
      <c r="H10" s="22">
        <f>G10-C10</f>
        <v>-1053643.6200000001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1"/>
        <v>0</v>
      </c>
      <c r="F11" s="22">
        <v>0</v>
      </c>
      <c r="G11" s="22">
        <v>0</v>
      </c>
      <c r="H11" s="22">
        <f>G11-C11</f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434000000</v>
      </c>
      <c r="D12" s="22">
        <v>17977720</v>
      </c>
      <c r="E12" s="22">
        <f t="shared" si="1"/>
        <v>451977720</v>
      </c>
      <c r="F12" s="22">
        <v>213977088.27000001</v>
      </c>
      <c r="G12" s="22">
        <v>213977088.27000001</v>
      </c>
      <c r="H12" s="22">
        <f>G12-C12</f>
        <v>-220022911.72999999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1"/>
        <v>0</v>
      </c>
      <c r="F13" s="22">
        <v>0</v>
      </c>
      <c r="G13" s="22">
        <v>0</v>
      </c>
      <c r="H13" s="22">
        <f t="shared" ref="H10:H13" si="2">G13-C13</f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56592340.840000004</v>
      </c>
      <c r="E14" s="22">
        <f t="shared" ref="E14" si="3">C14+D14</f>
        <v>56592340.840000004</v>
      </c>
      <c r="F14" s="22">
        <v>29553647.780000001</v>
      </c>
      <c r="G14" s="22">
        <v>29553647.780000001</v>
      </c>
      <c r="H14" s="22">
        <f>G14-C14</f>
        <v>29553647.780000001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500000000</v>
      </c>
      <c r="D16" s="23">
        <f t="shared" ref="D16:H16" si="4">SUM(D5:D14)</f>
        <v>82028659.960000008</v>
      </c>
      <c r="E16" s="23">
        <f t="shared" si="4"/>
        <v>582028659.96000004</v>
      </c>
      <c r="F16" s="23">
        <f t="shared" si="4"/>
        <v>283422658.23000002</v>
      </c>
      <c r="G16" s="11">
        <f t="shared" si="4"/>
        <v>283422658.23000002</v>
      </c>
      <c r="H16" s="12">
        <f>SUM(H5:H14)</f>
        <v>-216577341.76999998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5">SUM(C22+C23+C24+C25+C26+C27+C28+C29)</f>
        <v>500000000</v>
      </c>
      <c r="D21" s="24">
        <f t="shared" si="5"/>
        <v>25436319.120000001</v>
      </c>
      <c r="E21" s="24">
        <f>SUM(E22+E23+E24+E25+E26+E27+E28+E29)</f>
        <v>525436319.12</v>
      </c>
      <c r="F21" s="24">
        <f t="shared" si="5"/>
        <v>253869010.45000002</v>
      </c>
      <c r="G21" s="24">
        <f t="shared" si="5"/>
        <v>253869010.45000002</v>
      </c>
      <c r="H21" s="24">
        <f t="shared" si="5"/>
        <v>-246130989.54999998</v>
      </c>
      <c r="I21" s="45" t="s">
        <v>46</v>
      </c>
    </row>
    <row r="22" spans="1:9" x14ac:dyDescent="0.2">
      <c r="A22" s="16"/>
      <c r="B22" s="17" t="s">
        <v>0</v>
      </c>
      <c r="C22" s="25">
        <v>24000000</v>
      </c>
      <c r="D22" s="25">
        <v>0</v>
      </c>
      <c r="E22" s="25">
        <f t="shared" ref="E22:E25" si="6">C22+D22</f>
        <v>24000000</v>
      </c>
      <c r="F22" s="25">
        <v>21034496.969999999</v>
      </c>
      <c r="G22" s="25">
        <v>21034496.969999999</v>
      </c>
      <c r="H22" s="25">
        <f>G22-C22</f>
        <v>-2965503.0300000012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6"/>
        <v>0</v>
      </c>
      <c r="F23" s="25">
        <v>0</v>
      </c>
      <c r="G23" s="25">
        <v>0</v>
      </c>
      <c r="H23" s="25">
        <f>G23-C23</f>
        <v>0</v>
      </c>
      <c r="I23" s="45" t="s">
        <v>47</v>
      </c>
    </row>
    <row r="24" spans="1:9" x14ac:dyDescent="0.2">
      <c r="A24" s="16"/>
      <c r="B24" s="17" t="s">
        <v>2</v>
      </c>
      <c r="C24" s="25">
        <v>8000000</v>
      </c>
      <c r="D24" s="25">
        <v>7458599.1200000001</v>
      </c>
      <c r="E24" s="25">
        <f t="shared" si="6"/>
        <v>15458599.120000001</v>
      </c>
      <c r="F24" s="25">
        <v>3196932.5</v>
      </c>
      <c r="G24" s="25">
        <v>3196932.5</v>
      </c>
      <c r="H24" s="25">
        <f t="shared" ref="H22:H25" si="7">G24-C24</f>
        <v>-4803067.5</v>
      </c>
      <c r="I24" s="45" t="s">
        <v>38</v>
      </c>
    </row>
    <row r="25" spans="1:9" x14ac:dyDescent="0.2">
      <c r="A25" s="16"/>
      <c r="B25" s="17" t="s">
        <v>3</v>
      </c>
      <c r="C25" s="25">
        <v>29600000</v>
      </c>
      <c r="D25" s="25">
        <v>0</v>
      </c>
      <c r="E25" s="25">
        <f t="shared" si="6"/>
        <v>29600000</v>
      </c>
      <c r="F25" s="25">
        <v>12674860.85</v>
      </c>
      <c r="G25" s="25">
        <v>12674860.85</v>
      </c>
      <c r="H25" s="25">
        <f>G25-C25</f>
        <v>-16925139.149999999</v>
      </c>
      <c r="I25" s="45" t="s">
        <v>39</v>
      </c>
    </row>
    <row r="26" spans="1:9" x14ac:dyDescent="0.2">
      <c r="A26" s="16"/>
      <c r="B26" s="17" t="s">
        <v>28</v>
      </c>
      <c r="C26" s="25">
        <v>2450000</v>
      </c>
      <c r="D26" s="25">
        <v>0</v>
      </c>
      <c r="E26" s="25">
        <f t="shared" ref="E26" si="8">C26+D26</f>
        <v>2450000</v>
      </c>
      <c r="F26" s="25">
        <v>2089275.48</v>
      </c>
      <c r="G26" s="25">
        <v>2089275.48</v>
      </c>
      <c r="H26" s="25">
        <f>G26-C26</f>
        <v>-360724.52</v>
      </c>
      <c r="I26" s="45" t="s">
        <v>40</v>
      </c>
    </row>
    <row r="27" spans="1:9" x14ac:dyDescent="0.2">
      <c r="A27" s="16"/>
      <c r="B27" s="17" t="s">
        <v>29</v>
      </c>
      <c r="C27" s="25">
        <v>1950000</v>
      </c>
      <c r="D27" s="25">
        <v>0</v>
      </c>
      <c r="E27" s="25">
        <f t="shared" ref="E27:E29" si="9">C27+D27</f>
        <v>1950000</v>
      </c>
      <c r="F27" s="25">
        <v>896356.38</v>
      </c>
      <c r="G27" s="25">
        <v>896356.38</v>
      </c>
      <c r="H27" s="25">
        <f>G27-C27</f>
        <v>-1053643.6200000001</v>
      </c>
      <c r="I27" s="45" t="s">
        <v>41</v>
      </c>
    </row>
    <row r="28" spans="1:9" ht="22.5" x14ac:dyDescent="0.2">
      <c r="A28" s="16"/>
      <c r="B28" s="17" t="s">
        <v>30</v>
      </c>
      <c r="C28" s="25">
        <v>434000000</v>
      </c>
      <c r="D28" s="25">
        <v>17977720</v>
      </c>
      <c r="E28" s="25">
        <f t="shared" si="9"/>
        <v>451977720</v>
      </c>
      <c r="F28" s="25">
        <v>213977088.27000001</v>
      </c>
      <c r="G28" s="25">
        <v>213977088.27000001</v>
      </c>
      <c r="H28" s="25">
        <f>G28-C28</f>
        <v>-220022911.72999999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9"/>
        <v>0</v>
      </c>
      <c r="F29" s="25">
        <v>0</v>
      </c>
      <c r="G29" s="25">
        <v>0</v>
      </c>
      <c r="H29" s="25">
        <f t="shared" ref="H27:H29" si="10">G29-C29</f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1">SUM(C32:C35)</f>
        <v>0</v>
      </c>
      <c r="D31" s="26">
        <f t="shared" si="11"/>
        <v>0</v>
      </c>
      <c r="E31" s="26">
        <f t="shared" si="11"/>
        <v>0</v>
      </c>
      <c r="F31" s="26">
        <f t="shared" si="11"/>
        <v>0</v>
      </c>
      <c r="G31" s="26">
        <f t="shared" si="11"/>
        <v>0</v>
      </c>
      <c r="H31" s="26">
        <f t="shared" si="11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2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2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3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4">SUM(C38)</f>
        <v>0</v>
      </c>
      <c r="D37" s="26">
        <f t="shared" si="14"/>
        <v>56592340.840000004</v>
      </c>
      <c r="E37" s="26">
        <f>SUM(E38)</f>
        <v>56592340.840000004</v>
      </c>
      <c r="F37" s="26">
        <f t="shared" si="14"/>
        <v>29553647.780000001</v>
      </c>
      <c r="G37" s="26">
        <f t="shared" si="14"/>
        <v>29553647.780000001</v>
      </c>
      <c r="H37" s="26">
        <f>SUM(H38)</f>
        <v>29553647.780000001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56592340.840000004</v>
      </c>
      <c r="E38" s="25">
        <f>C38+D38</f>
        <v>56592340.840000004</v>
      </c>
      <c r="F38" s="25">
        <v>29553647.780000001</v>
      </c>
      <c r="G38" s="25">
        <v>29553647.780000001</v>
      </c>
      <c r="H38" s="25">
        <f>G38-C38</f>
        <v>29553647.780000001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500000000</v>
      </c>
      <c r="D39" s="23">
        <f t="shared" ref="D39:H39" si="15">SUM(D37+D31+D21)</f>
        <v>82028659.960000008</v>
      </c>
      <c r="E39" s="23">
        <f t="shared" si="15"/>
        <v>582028659.96000004</v>
      </c>
      <c r="F39" s="23">
        <f t="shared" si="15"/>
        <v>283422658.23000002</v>
      </c>
      <c r="G39" s="23">
        <f t="shared" si="15"/>
        <v>283422658.23000002</v>
      </c>
      <c r="H39" s="12">
        <f t="shared" si="15"/>
        <v>-216577341.76999998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2019-04-05T21:16:20Z</cp:lastPrinted>
  <dcterms:created xsi:type="dcterms:W3CDTF">2012-12-11T20:48:19Z</dcterms:created>
  <dcterms:modified xsi:type="dcterms:W3CDTF">2022-07-19T14:15:38Z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