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15360" windowHeight="123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5" i="1" s="1"/>
  <c r="G73" i="1"/>
  <c r="G68" i="1"/>
  <c r="G67" i="1" s="1"/>
  <c r="D68" i="1"/>
  <c r="F67" i="1"/>
  <c r="E67" i="1"/>
  <c r="D67" i="1"/>
  <c r="C67" i="1"/>
  <c r="F65" i="1"/>
  <c r="G63" i="1"/>
  <c r="G62" i="1"/>
  <c r="G61" i="1"/>
  <c r="G60" i="1"/>
  <c r="G59" i="1" s="1"/>
  <c r="F59" i="1"/>
  <c r="E59" i="1"/>
  <c r="D59" i="1"/>
  <c r="C59" i="1"/>
  <c r="B59" i="1"/>
  <c r="G58" i="1"/>
  <c r="D58" i="1"/>
  <c r="D54" i="1" s="1"/>
  <c r="G57" i="1"/>
  <c r="G56" i="1"/>
  <c r="G55" i="1"/>
  <c r="G54" i="1" s="1"/>
  <c r="F54" i="1"/>
  <c r="E54" i="1"/>
  <c r="C54" i="1"/>
  <c r="B54" i="1"/>
  <c r="G53" i="1"/>
  <c r="G52" i="1"/>
  <c r="G51" i="1"/>
  <c r="G50" i="1"/>
  <c r="G49" i="1"/>
  <c r="D49" i="1"/>
  <c r="G48" i="1"/>
  <c r="D48" i="1"/>
  <c r="G47" i="1"/>
  <c r="G46" i="1"/>
  <c r="G45" i="1" s="1"/>
  <c r="F45" i="1"/>
  <c r="E45" i="1"/>
  <c r="E65" i="1" s="1"/>
  <c r="D45" i="1"/>
  <c r="C45" i="1"/>
  <c r="C65" i="1" s="1"/>
  <c r="B45" i="1"/>
  <c r="B65" i="1" s="1"/>
  <c r="F41" i="1"/>
  <c r="F70" i="1" s="1"/>
  <c r="E41" i="1"/>
  <c r="E70" i="1" s="1"/>
  <c r="B41" i="1"/>
  <c r="G39" i="1"/>
  <c r="D39" i="1"/>
  <c r="G38" i="1"/>
  <c r="D38" i="1"/>
  <c r="G37" i="1"/>
  <c r="D37" i="1"/>
  <c r="B37" i="1"/>
  <c r="G36" i="1"/>
  <c r="G35" i="1" s="1"/>
  <c r="D36" i="1"/>
  <c r="F35" i="1"/>
  <c r="E35" i="1"/>
  <c r="D35" i="1"/>
  <c r="B35" i="1"/>
  <c r="G34" i="1"/>
  <c r="D34" i="1"/>
  <c r="G33" i="1"/>
  <c r="D33" i="1"/>
  <c r="G32" i="1"/>
  <c r="G31" i="1"/>
  <c r="D31" i="1"/>
  <c r="G30" i="1"/>
  <c r="D30" i="1"/>
  <c r="G29" i="1"/>
  <c r="G28" i="1" s="1"/>
  <c r="D29" i="1"/>
  <c r="F28" i="1"/>
  <c r="E28" i="1"/>
  <c r="D28" i="1"/>
  <c r="C28" i="1"/>
  <c r="B28" i="1"/>
  <c r="G27" i="1"/>
  <c r="G26" i="1"/>
  <c r="D26" i="1"/>
  <c r="G25" i="1"/>
  <c r="D25" i="1"/>
  <c r="G24" i="1"/>
  <c r="G23" i="1"/>
  <c r="G22" i="1"/>
  <c r="D22" i="1"/>
  <c r="G21" i="1"/>
  <c r="G20" i="1"/>
  <c r="G19" i="1"/>
  <c r="D19" i="1"/>
  <c r="G18" i="1"/>
  <c r="D18" i="1"/>
  <c r="G17" i="1"/>
  <c r="G16" i="1" s="1"/>
  <c r="D17" i="1"/>
  <c r="D16" i="1" s="1"/>
  <c r="F16" i="1"/>
  <c r="E16" i="1"/>
  <c r="C16" i="1"/>
  <c r="C41" i="1" s="1"/>
  <c r="B16" i="1"/>
  <c r="G15" i="1"/>
  <c r="G14" i="1"/>
  <c r="D14" i="1"/>
  <c r="G13" i="1"/>
  <c r="D13" i="1"/>
  <c r="G12" i="1"/>
  <c r="D12" i="1"/>
  <c r="G11" i="1"/>
  <c r="D11" i="1"/>
  <c r="G10" i="1"/>
  <c r="G9" i="1"/>
  <c r="D9" i="1"/>
  <c r="A4" i="1"/>
  <c r="A2" i="1"/>
  <c r="D41" i="1" l="1"/>
  <c r="D70" i="1" s="1"/>
  <c r="G41" i="1"/>
  <c r="C70" i="1"/>
  <c r="D65" i="1"/>
  <c r="B70" i="1"/>
  <c r="G65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<sst xmlns="http://schemas.openxmlformats.org/spreadsheetml/2006/main" count="73" uniqueCount="73">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</sst>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3" fontId="1" fillId="0" borderId="12" xfId="1" applyFont="1" applyFill="1" applyBorder="1" applyAlignment="1" applyProtection="1">
      <alignment vertical="center"/>
      <protection locked="0"/>
    </xf>
    <xf numFmtId="4" fontId="0" fillId="0" borderId="12" xfId="2" applyNumberFormat="1" applyFont="1" applyBorder="1" applyAlignment="1" applyProtection="1">
      <alignment vertical="center"/>
      <protection locked="0"/>
    </xf>
    <xf numFmtId="43" fontId="0" fillId="0" borderId="12" xfId="0" applyNumberFormat="1" applyFill="1" applyBorder="1" applyAlignment="1" applyProtection="1">
      <alignment vertical="center"/>
      <protection locked="0"/>
    </xf>
    <xf numFmtId="43" fontId="1" fillId="0" borderId="12" xfId="3" applyFon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4">
    <cellStyle name="Millares 2" xfId="1"/>
    <cellStyle name="Millares 4" xfId="3"/>
    <cellStyle name="Normal" xfId="0" builtinId="0"/>
    <cellStyle name="Normal 3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A24" sqref="A24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9" t="str">
        <f>TRIMESTRE</f>
        <v>Del 1 de enero al 30 de junio de 2022 (b)</v>
      </c>
      <c r="B4" s="10"/>
      <c r="C4" s="10"/>
      <c r="D4" s="10"/>
      <c r="E4" s="10"/>
      <c r="F4" s="10"/>
      <c r="G4" s="11"/>
    </row>
    <row r="5" spans="1:8" ht="15" x14ac:dyDescent="0.25">
      <c r="A5" s="12" t="s">
        <v>2</v>
      </c>
      <c r="B5" s="13"/>
      <c r="C5" s="13"/>
      <c r="D5" s="13"/>
      <c r="E5" s="13"/>
      <c r="F5" s="13"/>
      <c r="G5" s="14"/>
    </row>
    <row r="6" spans="1:8" ht="15" x14ac:dyDescent="0.25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 x14ac:dyDescent="0.25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5" x14ac:dyDescent="0.25">
      <c r="A8" s="20" t="s">
        <v>11</v>
      </c>
      <c r="B8" s="21"/>
      <c r="C8" s="21"/>
      <c r="D8" s="21"/>
      <c r="E8" s="21"/>
      <c r="F8" s="21"/>
      <c r="G8" s="21"/>
    </row>
    <row r="9" spans="1:8" ht="14.25" customHeight="1" x14ac:dyDescent="0.25">
      <c r="A9" s="22" t="s">
        <v>12</v>
      </c>
      <c r="B9" s="23">
        <v>24000000</v>
      </c>
      <c r="C9" s="24">
        <v>0</v>
      </c>
      <c r="D9" s="25">
        <f>B9+C9</f>
        <v>24000000</v>
      </c>
      <c r="E9" s="26">
        <v>21034496.969999999</v>
      </c>
      <c r="F9" s="26">
        <v>21034496.969999999</v>
      </c>
      <c r="G9" s="25">
        <f t="shared" ref="G9:G15" si="0">F9-B9</f>
        <v>-2965503.0300000012</v>
      </c>
      <c r="H9" s="27"/>
    </row>
    <row r="10" spans="1:8" ht="15" x14ac:dyDescent="0.25">
      <c r="A10" s="22" t="s">
        <v>13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8">
        <f t="shared" si="0"/>
        <v>0</v>
      </c>
    </row>
    <row r="11" spans="1:8" ht="15" x14ac:dyDescent="0.25">
      <c r="A11" s="22" t="s">
        <v>14</v>
      </c>
      <c r="B11" s="23">
        <v>8000000</v>
      </c>
      <c r="C11" s="26">
        <v>7458599.1200000001</v>
      </c>
      <c r="D11" s="25">
        <f t="shared" ref="D11:D14" si="1">B11+C11</f>
        <v>15458599.120000001</v>
      </c>
      <c r="E11" s="26">
        <v>3196932.5</v>
      </c>
      <c r="F11" s="26">
        <v>3196932.5</v>
      </c>
      <c r="G11" s="25">
        <f t="shared" si="0"/>
        <v>-4803067.5</v>
      </c>
    </row>
    <row r="12" spans="1:8" ht="15" x14ac:dyDescent="0.25">
      <c r="A12" s="22" t="s">
        <v>15</v>
      </c>
      <c r="B12" s="23">
        <v>29600000</v>
      </c>
      <c r="C12" s="24">
        <v>0</v>
      </c>
      <c r="D12" s="25">
        <f t="shared" si="1"/>
        <v>29600000</v>
      </c>
      <c r="E12" s="26">
        <v>12674860.85</v>
      </c>
      <c r="F12" s="26">
        <v>12674860.85</v>
      </c>
      <c r="G12" s="25">
        <f t="shared" si="0"/>
        <v>-16925139.149999999</v>
      </c>
    </row>
    <row r="13" spans="1:8" ht="15" x14ac:dyDescent="0.25">
      <c r="A13" s="22" t="s">
        <v>16</v>
      </c>
      <c r="B13" s="23">
        <v>2450000</v>
      </c>
      <c r="C13" s="24">
        <v>0</v>
      </c>
      <c r="D13" s="25">
        <f t="shared" si="1"/>
        <v>2450000</v>
      </c>
      <c r="E13" s="26">
        <v>2089275.48</v>
      </c>
      <c r="F13" s="26">
        <v>2089275.48</v>
      </c>
      <c r="G13" s="25">
        <f t="shared" si="0"/>
        <v>-360724.52</v>
      </c>
    </row>
    <row r="14" spans="1:8" ht="15" x14ac:dyDescent="0.25">
      <c r="A14" s="22" t="s">
        <v>17</v>
      </c>
      <c r="B14" s="23">
        <v>1950000</v>
      </c>
      <c r="C14" s="24">
        <v>0</v>
      </c>
      <c r="D14" s="25">
        <f t="shared" si="1"/>
        <v>1950000</v>
      </c>
      <c r="E14" s="26">
        <v>896356.38</v>
      </c>
      <c r="F14" s="26">
        <v>896356.38</v>
      </c>
      <c r="G14" s="25">
        <f t="shared" si="0"/>
        <v>-1053643.6200000001</v>
      </c>
    </row>
    <row r="15" spans="1:8" ht="15" x14ac:dyDescent="0.25">
      <c r="A15" s="22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8">
        <f t="shared" si="0"/>
        <v>0</v>
      </c>
    </row>
    <row r="16" spans="1:8" ht="15" x14ac:dyDescent="0.25">
      <c r="A16" s="29" t="s">
        <v>19</v>
      </c>
      <c r="B16" s="25">
        <f t="shared" ref="B16:G16" si="2">SUM(B17:B27)</f>
        <v>162400000</v>
      </c>
      <c r="C16" s="25">
        <f t="shared" si="2"/>
        <v>8728482</v>
      </c>
      <c r="D16" s="25">
        <f t="shared" si="2"/>
        <v>171128482</v>
      </c>
      <c r="E16" s="25">
        <f t="shared" si="2"/>
        <v>106158176.52000001</v>
      </c>
      <c r="F16" s="25">
        <f t="shared" si="2"/>
        <v>106158176.52000001</v>
      </c>
      <c r="G16" s="25">
        <f t="shared" si="2"/>
        <v>-56241823.480000004</v>
      </c>
    </row>
    <row r="17" spans="1:7" ht="15" x14ac:dyDescent="0.25">
      <c r="A17" s="30" t="s">
        <v>20</v>
      </c>
      <c r="B17" s="23">
        <v>108400000</v>
      </c>
      <c r="C17" s="26">
        <v>6679876</v>
      </c>
      <c r="D17" s="25">
        <f>B17+C17</f>
        <v>115079876</v>
      </c>
      <c r="E17" s="26">
        <v>73073491.939999998</v>
      </c>
      <c r="F17" s="26">
        <v>73073491.939999998</v>
      </c>
      <c r="G17" s="25">
        <f t="shared" ref="G17:G27" si="3">F17-B17</f>
        <v>-35326508.060000002</v>
      </c>
    </row>
    <row r="18" spans="1:7" ht="15" x14ac:dyDescent="0.25">
      <c r="A18" s="30" t="s">
        <v>21</v>
      </c>
      <c r="B18" s="23">
        <v>29300000</v>
      </c>
      <c r="C18" s="26">
        <v>2377654</v>
      </c>
      <c r="D18" s="25">
        <f t="shared" ref="D18:D26" si="4">B18+C18</f>
        <v>31677654</v>
      </c>
      <c r="E18" s="26">
        <v>19353726.710000001</v>
      </c>
      <c r="F18" s="26">
        <v>19353726.710000001</v>
      </c>
      <c r="G18" s="25">
        <f t="shared" si="3"/>
        <v>-9946273.2899999991</v>
      </c>
    </row>
    <row r="19" spans="1:7" ht="15" x14ac:dyDescent="0.25">
      <c r="A19" s="30" t="s">
        <v>22</v>
      </c>
      <c r="B19" s="23">
        <v>8100000</v>
      </c>
      <c r="C19" s="26">
        <v>341433</v>
      </c>
      <c r="D19" s="25">
        <f t="shared" si="4"/>
        <v>8441433</v>
      </c>
      <c r="E19" s="26">
        <v>4568433.79</v>
      </c>
      <c r="F19" s="26">
        <v>4568433.79</v>
      </c>
      <c r="G19" s="25">
        <f t="shared" si="3"/>
        <v>-3531566.21</v>
      </c>
    </row>
    <row r="20" spans="1:7" ht="15" x14ac:dyDescent="0.25">
      <c r="A20" s="30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8">
        <f t="shared" si="3"/>
        <v>0</v>
      </c>
    </row>
    <row r="21" spans="1:7" ht="15" x14ac:dyDescent="0.25">
      <c r="A21" s="30" t="s">
        <v>24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8">
        <f t="shared" si="3"/>
        <v>0</v>
      </c>
    </row>
    <row r="22" spans="1:7" ht="15" x14ac:dyDescent="0.25">
      <c r="A22" s="30" t="s">
        <v>25</v>
      </c>
      <c r="B22" s="23">
        <v>2800000</v>
      </c>
      <c r="C22" s="26">
        <v>-9335</v>
      </c>
      <c r="D22" s="25">
        <f t="shared" si="4"/>
        <v>2790665</v>
      </c>
      <c r="E22" s="26">
        <v>1689261.33</v>
      </c>
      <c r="F22" s="26">
        <v>1689261.33</v>
      </c>
      <c r="G22" s="25">
        <f t="shared" si="3"/>
        <v>-1110738.67</v>
      </c>
    </row>
    <row r="23" spans="1:7" ht="15" x14ac:dyDescent="0.25">
      <c r="A23" s="30" t="s">
        <v>26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8">
        <f t="shared" si="3"/>
        <v>0</v>
      </c>
    </row>
    <row r="24" spans="1:7" ht="15" x14ac:dyDescent="0.25">
      <c r="A24" s="30" t="s">
        <v>27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8">
        <f t="shared" si="3"/>
        <v>0</v>
      </c>
    </row>
    <row r="25" spans="1:7" ht="15" x14ac:dyDescent="0.25">
      <c r="A25" s="30" t="s">
        <v>28</v>
      </c>
      <c r="B25" s="23">
        <v>3200000</v>
      </c>
      <c r="C25" s="26">
        <v>-221196</v>
      </c>
      <c r="D25" s="25">
        <f t="shared" si="4"/>
        <v>2978804</v>
      </c>
      <c r="E25" s="26">
        <v>1171113.75</v>
      </c>
      <c r="F25" s="26">
        <v>1171113.75</v>
      </c>
      <c r="G25" s="25">
        <f t="shared" si="3"/>
        <v>-2028886.25</v>
      </c>
    </row>
    <row r="26" spans="1:7" ht="15" x14ac:dyDescent="0.25">
      <c r="A26" s="30" t="s">
        <v>29</v>
      </c>
      <c r="B26" s="23">
        <v>10600000</v>
      </c>
      <c r="C26" s="26">
        <v>-439950</v>
      </c>
      <c r="D26" s="25">
        <f t="shared" si="4"/>
        <v>10160050</v>
      </c>
      <c r="E26" s="26">
        <v>6302149</v>
      </c>
      <c r="F26" s="26">
        <v>6302149</v>
      </c>
      <c r="G26" s="25">
        <f t="shared" si="3"/>
        <v>-4297851</v>
      </c>
    </row>
    <row r="27" spans="1:7" ht="15" x14ac:dyDescent="0.25">
      <c r="A27" s="30" t="s">
        <v>30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8">
        <f t="shared" si="3"/>
        <v>0</v>
      </c>
    </row>
    <row r="28" spans="1:7" ht="15" x14ac:dyDescent="0.25">
      <c r="A28" s="22" t="s">
        <v>31</v>
      </c>
      <c r="B28" s="25">
        <f t="shared" ref="B28:G28" si="5">SUM(B29:B33)</f>
        <v>3600000</v>
      </c>
      <c r="C28" s="28">
        <f t="shared" si="5"/>
        <v>-450762</v>
      </c>
      <c r="D28" s="25">
        <f t="shared" si="5"/>
        <v>3149238</v>
      </c>
      <c r="E28" s="25">
        <f t="shared" si="5"/>
        <v>1891906.7000000002</v>
      </c>
      <c r="F28" s="25">
        <f t="shared" si="5"/>
        <v>1891906.7000000002</v>
      </c>
      <c r="G28" s="25">
        <f t="shared" si="5"/>
        <v>-1708093.2999999998</v>
      </c>
    </row>
    <row r="29" spans="1:7" ht="15" x14ac:dyDescent="0.25">
      <c r="A29" s="30" t="s">
        <v>32</v>
      </c>
      <c r="B29" s="23">
        <v>40000</v>
      </c>
      <c r="C29" s="24">
        <v>0</v>
      </c>
      <c r="D29" s="25">
        <f>B29+C29</f>
        <v>40000</v>
      </c>
      <c r="E29" s="26">
        <v>3223.69</v>
      </c>
      <c r="F29" s="26">
        <v>3223.69</v>
      </c>
      <c r="G29" s="25">
        <f t="shared" ref="G29:G34" si="6">F29-B29</f>
        <v>-36776.31</v>
      </c>
    </row>
    <row r="30" spans="1:7" ht="15" x14ac:dyDescent="0.25">
      <c r="A30" s="30" t="s">
        <v>33</v>
      </c>
      <c r="B30" s="23">
        <v>300000</v>
      </c>
      <c r="C30" s="26">
        <v>30182</v>
      </c>
      <c r="D30" s="25">
        <f t="shared" ref="D30:D33" si="7">B30+C30</f>
        <v>330182</v>
      </c>
      <c r="E30" s="26">
        <v>165090.9</v>
      </c>
      <c r="F30" s="26">
        <v>165090.9</v>
      </c>
      <c r="G30" s="25">
        <f t="shared" si="6"/>
        <v>-134909.1</v>
      </c>
    </row>
    <row r="31" spans="1:7" ht="15" x14ac:dyDescent="0.25">
      <c r="A31" s="30" t="s">
        <v>34</v>
      </c>
      <c r="B31" s="23">
        <v>1900000</v>
      </c>
      <c r="C31" s="26">
        <v>-220145</v>
      </c>
      <c r="D31" s="25">
        <f t="shared" si="7"/>
        <v>1679855</v>
      </c>
      <c r="E31" s="26">
        <v>959660.28</v>
      </c>
      <c r="F31" s="26">
        <v>959660.28</v>
      </c>
      <c r="G31" s="25">
        <f t="shared" si="6"/>
        <v>-940339.72</v>
      </c>
    </row>
    <row r="32" spans="1:7" ht="15" x14ac:dyDescent="0.25">
      <c r="A32" s="30" t="s">
        <v>35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8">
        <f t="shared" si="6"/>
        <v>0</v>
      </c>
    </row>
    <row r="33" spans="1:8" ht="15" x14ac:dyDescent="0.25">
      <c r="A33" s="30" t="s">
        <v>36</v>
      </c>
      <c r="B33" s="23">
        <v>1360000</v>
      </c>
      <c r="C33" s="26">
        <v>-260799</v>
      </c>
      <c r="D33" s="25">
        <f t="shared" si="7"/>
        <v>1099201</v>
      </c>
      <c r="E33" s="26">
        <v>763931.83</v>
      </c>
      <c r="F33" s="26">
        <v>763931.83</v>
      </c>
      <c r="G33" s="25">
        <f t="shared" si="6"/>
        <v>-596068.17000000004</v>
      </c>
    </row>
    <row r="34" spans="1:8" ht="15" x14ac:dyDescent="0.25">
      <c r="A34" s="22" t="s">
        <v>37</v>
      </c>
      <c r="B34" s="24">
        <v>0</v>
      </c>
      <c r="C34" s="24">
        <v>0</v>
      </c>
      <c r="D34" s="28">
        <f>B34+C34</f>
        <v>0</v>
      </c>
      <c r="E34" s="24">
        <v>0</v>
      </c>
      <c r="F34" s="24">
        <v>0</v>
      </c>
      <c r="G34" s="28">
        <f t="shared" si="6"/>
        <v>0</v>
      </c>
    </row>
    <row r="35" spans="1:8" ht="15" x14ac:dyDescent="0.25">
      <c r="A35" s="22" t="s">
        <v>38</v>
      </c>
      <c r="B35" s="23">
        <f>SUM(B36)</f>
        <v>85000000</v>
      </c>
      <c r="C35" s="24">
        <v>0</v>
      </c>
      <c r="D35" s="28">
        <f>D36</f>
        <v>85000000</v>
      </c>
      <c r="E35" s="25">
        <f>E36</f>
        <v>2000000</v>
      </c>
      <c r="F35" s="25">
        <f>F36</f>
        <v>2000000</v>
      </c>
      <c r="G35" s="25">
        <f>G36</f>
        <v>-83000000</v>
      </c>
    </row>
    <row r="36" spans="1:8" ht="15" x14ac:dyDescent="0.25">
      <c r="A36" s="30" t="s">
        <v>39</v>
      </c>
      <c r="B36" s="24">
        <v>85000000</v>
      </c>
      <c r="C36" s="24">
        <v>0</v>
      </c>
      <c r="D36" s="28">
        <f>B36+C36</f>
        <v>85000000</v>
      </c>
      <c r="E36" s="26">
        <v>2000000</v>
      </c>
      <c r="F36" s="26">
        <v>2000000</v>
      </c>
      <c r="G36" s="25">
        <f>F36-B36</f>
        <v>-83000000</v>
      </c>
    </row>
    <row r="37" spans="1:8" ht="15" x14ac:dyDescent="0.25">
      <c r="A37" s="22" t="s">
        <v>40</v>
      </c>
      <c r="B37" s="28">
        <f>B38+B39</f>
        <v>0</v>
      </c>
      <c r="C37" s="24">
        <v>0</v>
      </c>
      <c r="D37" s="28">
        <f>D38+D39</f>
        <v>0</v>
      </c>
      <c r="E37" s="24">
        <v>0</v>
      </c>
      <c r="F37" s="24">
        <v>0</v>
      </c>
      <c r="G37" s="28">
        <f>G38+G39</f>
        <v>0</v>
      </c>
    </row>
    <row r="38" spans="1:8" ht="15" x14ac:dyDescent="0.25">
      <c r="A38" s="30" t="s">
        <v>41</v>
      </c>
      <c r="B38" s="24">
        <v>0</v>
      </c>
      <c r="C38" s="24">
        <v>0</v>
      </c>
      <c r="D38" s="28">
        <f>B38+C38</f>
        <v>0</v>
      </c>
      <c r="E38" s="24">
        <v>0</v>
      </c>
      <c r="F38" s="24">
        <v>0</v>
      </c>
      <c r="G38" s="28">
        <f>F38-B38</f>
        <v>0</v>
      </c>
    </row>
    <row r="39" spans="1:8" ht="15" x14ac:dyDescent="0.25">
      <c r="A39" s="30" t="s">
        <v>42</v>
      </c>
      <c r="B39" s="24">
        <v>0</v>
      </c>
      <c r="C39" s="24">
        <v>0</v>
      </c>
      <c r="D39" s="28">
        <f>B39+C39</f>
        <v>0</v>
      </c>
      <c r="E39" s="24">
        <v>0</v>
      </c>
      <c r="F39" s="24">
        <v>0</v>
      </c>
      <c r="G39" s="28">
        <f>F39-B39</f>
        <v>0</v>
      </c>
    </row>
    <row r="40" spans="1:8" ht="15" x14ac:dyDescent="0.25">
      <c r="A40" s="31"/>
      <c r="B40" s="32"/>
      <c r="C40" s="32"/>
      <c r="D40" s="32"/>
      <c r="E40" s="32"/>
      <c r="F40" s="32"/>
      <c r="G40" s="32"/>
    </row>
    <row r="41" spans="1:8" ht="15" x14ac:dyDescent="0.25">
      <c r="A41" s="33" t="s">
        <v>43</v>
      </c>
      <c r="B41" s="34">
        <f t="shared" ref="B41:G41" si="8">SUM(B9,B10,B11,B12,B13,B14,B15,B16,B28,B34,B35,B37)</f>
        <v>317000000</v>
      </c>
      <c r="C41" s="35">
        <f t="shared" si="8"/>
        <v>15736319.120000001</v>
      </c>
      <c r="D41" s="34">
        <f t="shared" si="8"/>
        <v>332736319.12</v>
      </c>
      <c r="E41" s="34">
        <f t="shared" si="8"/>
        <v>149942005.40000001</v>
      </c>
      <c r="F41" s="34">
        <f t="shared" si="8"/>
        <v>149942005.40000001</v>
      </c>
      <c r="G41" s="34">
        <f t="shared" si="8"/>
        <v>-167057994.60000002</v>
      </c>
    </row>
    <row r="42" spans="1:8" ht="15" x14ac:dyDescent="0.25">
      <c r="A42" s="33" t="s">
        <v>44</v>
      </c>
      <c r="B42" s="36"/>
      <c r="C42" s="36"/>
      <c r="D42" s="36"/>
      <c r="E42" s="36"/>
      <c r="F42" s="36"/>
      <c r="G42" s="37">
        <f>IF(G41&gt;0,G41,0)</f>
        <v>0</v>
      </c>
      <c r="H42" s="27"/>
    </row>
    <row r="43" spans="1:8" ht="15" x14ac:dyDescent="0.25">
      <c r="A43" s="31"/>
      <c r="B43" s="31"/>
      <c r="C43" s="31"/>
      <c r="D43" s="31"/>
      <c r="E43" s="31"/>
      <c r="F43" s="31"/>
      <c r="G43" s="31"/>
    </row>
    <row r="44" spans="1:8" ht="15" x14ac:dyDescent="0.25">
      <c r="A44" s="33" t="s">
        <v>45</v>
      </c>
      <c r="B44" s="31"/>
      <c r="C44" s="31"/>
      <c r="D44" s="31"/>
      <c r="E44" s="31"/>
      <c r="F44" s="31"/>
      <c r="G44" s="31"/>
    </row>
    <row r="45" spans="1:8" ht="15" x14ac:dyDescent="0.25">
      <c r="A45" s="22" t="s">
        <v>46</v>
      </c>
      <c r="B45" s="28">
        <f t="shared" ref="B45:G45" si="9">SUM(B46:B53)</f>
        <v>182000000</v>
      </c>
      <c r="C45" s="28">
        <f t="shared" si="9"/>
        <v>9700000</v>
      </c>
      <c r="D45" s="28">
        <f t="shared" si="9"/>
        <v>191700000</v>
      </c>
      <c r="E45" s="28">
        <f t="shared" si="9"/>
        <v>103927005.05000001</v>
      </c>
      <c r="F45" s="28">
        <f t="shared" si="9"/>
        <v>103927005.05000001</v>
      </c>
      <c r="G45" s="28">
        <f t="shared" si="9"/>
        <v>-78072994.949999988</v>
      </c>
    </row>
    <row r="46" spans="1:8" ht="15" x14ac:dyDescent="0.25">
      <c r="A46" s="38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8">
        <f t="shared" ref="G46:G53" si="10">F46-B46</f>
        <v>0</v>
      </c>
    </row>
    <row r="47" spans="1:8" ht="15" x14ac:dyDescent="0.25">
      <c r="A47" s="38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8">
        <f t="shared" si="10"/>
        <v>0</v>
      </c>
    </row>
    <row r="48" spans="1:8" ht="15" x14ac:dyDescent="0.25">
      <c r="A48" s="38" t="s">
        <v>49</v>
      </c>
      <c r="B48" s="23">
        <v>84000000</v>
      </c>
      <c r="C48" s="26">
        <v>-4500000</v>
      </c>
      <c r="D48" s="25">
        <f>B48+C48</f>
        <v>79500000</v>
      </c>
      <c r="E48" s="26">
        <v>47781141.420000002</v>
      </c>
      <c r="F48" s="26">
        <v>47781141.420000002</v>
      </c>
      <c r="G48" s="25">
        <f t="shared" si="10"/>
        <v>-36218858.579999998</v>
      </c>
    </row>
    <row r="49" spans="1:7" ht="30" x14ac:dyDescent="0.25">
      <c r="A49" s="38" t="s">
        <v>50</v>
      </c>
      <c r="B49" s="23">
        <v>98000000</v>
      </c>
      <c r="C49" s="26">
        <v>14200000</v>
      </c>
      <c r="D49" s="25">
        <f>B49+C49</f>
        <v>112200000</v>
      </c>
      <c r="E49" s="26">
        <v>56145863.630000003</v>
      </c>
      <c r="F49" s="26">
        <v>56145863.630000003</v>
      </c>
      <c r="G49" s="25">
        <f t="shared" si="10"/>
        <v>-41854136.369999997</v>
      </c>
    </row>
    <row r="50" spans="1:7" ht="15" x14ac:dyDescent="0.25">
      <c r="A50" s="38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8">
        <f t="shared" si="10"/>
        <v>0</v>
      </c>
    </row>
    <row r="51" spans="1:7" ht="15" x14ac:dyDescent="0.25">
      <c r="A51" s="38" t="s">
        <v>52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8">
        <f t="shared" si="10"/>
        <v>0</v>
      </c>
    </row>
    <row r="52" spans="1:7" ht="15" x14ac:dyDescent="0.25">
      <c r="A52" s="39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8">
        <f t="shared" si="10"/>
        <v>0</v>
      </c>
    </row>
    <row r="53" spans="1:7" ht="15" x14ac:dyDescent="0.25">
      <c r="A53" s="30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8">
        <f t="shared" si="10"/>
        <v>0</v>
      </c>
    </row>
    <row r="54" spans="1:7" ht="15" x14ac:dyDescent="0.25">
      <c r="A54" s="22" t="s">
        <v>55</v>
      </c>
      <c r="B54" s="28">
        <f>SUM(B55:B58)</f>
        <v>1000000</v>
      </c>
      <c r="C54" s="32">
        <f t="shared" ref="C54" si="11">SUM(C55:C58)</f>
        <v>0</v>
      </c>
      <c r="D54" s="28">
        <f>SUM(D55:D58)</f>
        <v>1000000</v>
      </c>
      <c r="E54" s="28">
        <f>SUM(E55:E58)</f>
        <v>0</v>
      </c>
      <c r="F54" s="28">
        <f>SUM(F55:F58)</f>
        <v>0</v>
      </c>
      <c r="G54" s="28">
        <f>SUM(G55:G58)</f>
        <v>-1000000</v>
      </c>
    </row>
    <row r="55" spans="1:7" ht="15" x14ac:dyDescent="0.25">
      <c r="A55" s="39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8">
        <f>F55-B55</f>
        <v>0</v>
      </c>
    </row>
    <row r="56" spans="1:7" ht="15" x14ac:dyDescent="0.25">
      <c r="A56" s="38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8">
        <f>F56-B56</f>
        <v>0</v>
      </c>
    </row>
    <row r="57" spans="1:7" ht="15" x14ac:dyDescent="0.25">
      <c r="A57" s="38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8">
        <f>F57-B57</f>
        <v>0</v>
      </c>
    </row>
    <row r="58" spans="1:7" ht="15" x14ac:dyDescent="0.25">
      <c r="A58" s="39" t="s">
        <v>59</v>
      </c>
      <c r="B58" s="23">
        <v>1000000</v>
      </c>
      <c r="C58" s="24">
        <v>0</v>
      </c>
      <c r="D58" s="25">
        <f>B58+C58</f>
        <v>1000000</v>
      </c>
      <c r="E58" s="24">
        <v>0</v>
      </c>
      <c r="F58" s="24">
        <v>0</v>
      </c>
      <c r="G58" s="25">
        <f>F58-B58</f>
        <v>-1000000</v>
      </c>
    </row>
    <row r="59" spans="1:7" ht="15" x14ac:dyDescent="0.25">
      <c r="A59" s="22" t="s">
        <v>60</v>
      </c>
      <c r="B59" s="28">
        <f t="shared" ref="B59:G59" si="12">SUM(B60:B61)</f>
        <v>0</v>
      </c>
      <c r="C59" s="28">
        <f t="shared" si="12"/>
        <v>0</v>
      </c>
      <c r="D59" s="28">
        <f t="shared" si="12"/>
        <v>0</v>
      </c>
      <c r="E59" s="28">
        <f t="shared" si="12"/>
        <v>0</v>
      </c>
      <c r="F59" s="28">
        <f t="shared" si="12"/>
        <v>0</v>
      </c>
      <c r="G59" s="28">
        <f t="shared" si="12"/>
        <v>0</v>
      </c>
    </row>
    <row r="60" spans="1:7" ht="15" x14ac:dyDescent="0.25">
      <c r="A60" s="38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8">
        <f>F60-B60</f>
        <v>0</v>
      </c>
    </row>
    <row r="61" spans="1:7" ht="15" x14ac:dyDescent="0.25">
      <c r="A61" s="38" t="s">
        <v>62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8">
        <f>F61-B61</f>
        <v>0</v>
      </c>
    </row>
    <row r="62" spans="1:7" ht="15" x14ac:dyDescent="0.25">
      <c r="A62" s="22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8">
        <f>F62-B62</f>
        <v>0</v>
      </c>
    </row>
    <row r="63" spans="1:7" ht="15" x14ac:dyDescent="0.25">
      <c r="A63" s="22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8">
        <f>F63-B63</f>
        <v>0</v>
      </c>
    </row>
    <row r="64" spans="1:7" ht="15" x14ac:dyDescent="0.25">
      <c r="A64" s="31"/>
      <c r="B64" s="31"/>
      <c r="C64" s="31"/>
      <c r="D64" s="31"/>
      <c r="E64" s="31"/>
      <c r="F64" s="31"/>
      <c r="G64" s="31"/>
    </row>
    <row r="65" spans="1:7" ht="15" x14ac:dyDescent="0.25">
      <c r="A65" s="33" t="s">
        <v>65</v>
      </c>
      <c r="B65" s="35">
        <f t="shared" ref="B65:G65" si="13">B45+B54+B59+B62+B63</f>
        <v>183000000</v>
      </c>
      <c r="C65" s="35">
        <f t="shared" si="13"/>
        <v>9700000</v>
      </c>
      <c r="D65" s="35">
        <f t="shared" si="13"/>
        <v>192700000</v>
      </c>
      <c r="E65" s="35">
        <f t="shared" si="13"/>
        <v>103927005.05000001</v>
      </c>
      <c r="F65" s="35">
        <f t="shared" si="13"/>
        <v>103927005.05000001</v>
      </c>
      <c r="G65" s="35">
        <f t="shared" si="13"/>
        <v>-79072994.949999988</v>
      </c>
    </row>
    <row r="66" spans="1:7" ht="15" x14ac:dyDescent="0.25">
      <c r="A66" s="31"/>
      <c r="B66" s="31"/>
      <c r="C66" s="31"/>
      <c r="D66" s="31"/>
      <c r="E66" s="31"/>
      <c r="F66" s="31"/>
      <c r="G66" s="31"/>
    </row>
    <row r="67" spans="1:7" ht="15" x14ac:dyDescent="0.25">
      <c r="A67" s="33" t="s">
        <v>66</v>
      </c>
      <c r="B67" s="24">
        <v>0</v>
      </c>
      <c r="C67" s="35">
        <f>C68</f>
        <v>56592340.840000004</v>
      </c>
      <c r="D67" s="35">
        <f>D68</f>
        <v>56592340.840000004</v>
      </c>
      <c r="E67" s="35">
        <f>E68</f>
        <v>29553647.780000001</v>
      </c>
      <c r="F67" s="35">
        <f>F68</f>
        <v>29553647.780000001</v>
      </c>
      <c r="G67" s="35">
        <f>G68</f>
        <v>29553647.780000001</v>
      </c>
    </row>
    <row r="68" spans="1:7" ht="15" x14ac:dyDescent="0.25">
      <c r="A68" s="22" t="s">
        <v>67</v>
      </c>
      <c r="B68" s="24">
        <v>0</v>
      </c>
      <c r="C68" s="24">
        <v>56592340.840000004</v>
      </c>
      <c r="D68" s="24">
        <f>B68+C68</f>
        <v>56592340.840000004</v>
      </c>
      <c r="E68" s="24">
        <v>29553647.780000001</v>
      </c>
      <c r="F68" s="24">
        <v>29553647.780000001</v>
      </c>
      <c r="G68" s="28">
        <f>F68-B68</f>
        <v>29553647.780000001</v>
      </c>
    </row>
    <row r="69" spans="1:7" ht="15" x14ac:dyDescent="0.25">
      <c r="A69" s="31"/>
      <c r="B69" s="31"/>
      <c r="C69" s="31"/>
      <c r="D69" s="31"/>
      <c r="E69" s="31"/>
      <c r="F69" s="31"/>
      <c r="G69" s="31"/>
    </row>
    <row r="70" spans="1:7" ht="15" x14ac:dyDescent="0.25">
      <c r="A70" s="33" t="s">
        <v>68</v>
      </c>
      <c r="B70" s="34">
        <f t="shared" ref="B70:G70" si="14">B41+B65+B67</f>
        <v>500000000</v>
      </c>
      <c r="C70" s="35">
        <f t="shared" si="14"/>
        <v>82028659.960000008</v>
      </c>
      <c r="D70" s="34">
        <f t="shared" si="14"/>
        <v>582028659.96000004</v>
      </c>
      <c r="E70" s="34">
        <f t="shared" si="14"/>
        <v>283422658.23000002</v>
      </c>
      <c r="F70" s="34">
        <f t="shared" si="14"/>
        <v>283422658.23000002</v>
      </c>
      <c r="G70" s="34">
        <f t="shared" si="14"/>
        <v>-216577341.77000001</v>
      </c>
    </row>
    <row r="71" spans="1:7" ht="15" x14ac:dyDescent="0.25">
      <c r="A71" s="31"/>
      <c r="B71" s="31"/>
      <c r="C71" s="31"/>
      <c r="D71" s="31"/>
      <c r="E71" s="31"/>
      <c r="F71" s="31"/>
      <c r="G71" s="31"/>
    </row>
    <row r="72" spans="1:7" ht="15" x14ac:dyDescent="0.25">
      <c r="A72" s="33" t="s">
        <v>69</v>
      </c>
      <c r="B72" s="31"/>
      <c r="C72" s="31"/>
      <c r="D72" s="31"/>
      <c r="E72" s="31"/>
      <c r="F72" s="31"/>
      <c r="G72" s="31"/>
    </row>
    <row r="73" spans="1:7" ht="15" x14ac:dyDescent="0.25">
      <c r="A73" s="40" t="s">
        <v>70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8">
        <f>F73-B73</f>
        <v>0</v>
      </c>
    </row>
    <row r="74" spans="1:7" ht="30" x14ac:dyDescent="0.25">
      <c r="A74" s="40" t="s">
        <v>71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8">
        <f>F74-B74</f>
        <v>0</v>
      </c>
    </row>
    <row r="75" spans="1:7" ht="15" x14ac:dyDescent="0.25">
      <c r="A75" s="41" t="s">
        <v>72</v>
      </c>
      <c r="B75" s="35">
        <f t="shared" ref="B75:G75" si="15">B73+B74</f>
        <v>0</v>
      </c>
      <c r="C75" s="35">
        <f t="shared" si="15"/>
        <v>0</v>
      </c>
      <c r="D75" s="35">
        <f t="shared" si="15"/>
        <v>0</v>
      </c>
      <c r="E75" s="35">
        <f t="shared" si="15"/>
        <v>0</v>
      </c>
      <c r="F75" s="35">
        <f t="shared" si="15"/>
        <v>0</v>
      </c>
      <c r="G75" s="35">
        <f t="shared" si="15"/>
        <v>0</v>
      </c>
    </row>
    <row r="76" spans="1:7" ht="15" x14ac:dyDescent="0.25">
      <c r="A76" s="42"/>
      <c r="B76" s="43"/>
      <c r="C76" s="43"/>
      <c r="D76" s="43"/>
      <c r="E76" s="43"/>
      <c r="F76" s="43"/>
      <c r="G76" s="4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2022-07-28T19:37:13Z</dcterms:created>
  <dcterms:modified xsi:type="dcterms:W3CDTF">2022-07-28T19:37:44Z</dcterms:modified>
</cp:coreProperties>
</file>