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15360" windowHeight="123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1" i="1" s="1"/>
  <c r="F71" i="1"/>
  <c r="E71" i="1"/>
  <c r="C71" i="1"/>
  <c r="B71" i="1"/>
  <c r="D66" i="1"/>
  <c r="G66" i="1" s="1"/>
  <c r="D63" i="1"/>
  <c r="G63" i="1" s="1"/>
  <c r="G61" i="1" s="1"/>
  <c r="F61" i="1"/>
  <c r="E61" i="1"/>
  <c r="C61" i="1"/>
  <c r="B61" i="1"/>
  <c r="D59" i="1"/>
  <c r="G57" i="1"/>
  <c r="D57" i="1"/>
  <c r="D55" i="1"/>
  <c r="G55" i="1" s="1"/>
  <c r="G53" i="1" s="1"/>
  <c r="G54" i="1"/>
  <c r="D54" i="1"/>
  <c r="D53" i="1" s="1"/>
  <c r="F53" i="1"/>
  <c r="E53" i="1"/>
  <c r="C53" i="1"/>
  <c r="B53" i="1"/>
  <c r="D52" i="1"/>
  <c r="D51" i="1"/>
  <c r="G51" i="1" s="1"/>
  <c r="D49" i="1"/>
  <c r="G49" i="1" s="1"/>
  <c r="D47" i="1"/>
  <c r="G47" i="1" s="1"/>
  <c r="F44" i="1"/>
  <c r="F43" i="1" s="1"/>
  <c r="E44" i="1"/>
  <c r="E43" i="1" s="1"/>
  <c r="D44" i="1"/>
  <c r="C44" i="1"/>
  <c r="B44" i="1"/>
  <c r="C43" i="1"/>
  <c r="C77" i="1" s="1"/>
  <c r="B43" i="1"/>
  <c r="B77" i="1" s="1"/>
  <c r="G41" i="1"/>
  <c r="G40" i="1"/>
  <c r="G39" i="1"/>
  <c r="G38" i="1"/>
  <c r="G37" i="1" s="1"/>
  <c r="D37" i="1"/>
  <c r="C37" i="1"/>
  <c r="B37" i="1"/>
  <c r="D34" i="1"/>
  <c r="G34" i="1" s="1"/>
  <c r="D32" i="1"/>
  <c r="G32" i="1" s="1"/>
  <c r="D29" i="1"/>
  <c r="G29" i="1" s="1"/>
  <c r="D28" i="1"/>
  <c r="D27" i="1" s="1"/>
  <c r="F27" i="1"/>
  <c r="E27" i="1"/>
  <c r="C27" i="1"/>
  <c r="B27" i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5" i="1"/>
  <c r="G15" i="1" s="1"/>
  <c r="D13" i="1"/>
  <c r="G13" i="1" s="1"/>
  <c r="D12" i="1"/>
  <c r="G12" i="1" s="1"/>
  <c r="D11" i="1"/>
  <c r="G11" i="1" s="1"/>
  <c r="F10" i="1"/>
  <c r="F9" i="1" s="1"/>
  <c r="E10" i="1"/>
  <c r="E9" i="1" s="1"/>
  <c r="C10" i="1"/>
  <c r="B10" i="1"/>
  <c r="B9" i="1" s="1"/>
  <c r="C9" i="1"/>
  <c r="A5" i="1"/>
  <c r="A2" i="1"/>
  <c r="G10" i="1" l="1"/>
  <c r="G9" i="1" s="1"/>
  <c r="G19" i="1"/>
  <c r="D43" i="1"/>
  <c r="E77" i="1"/>
  <c r="F77" i="1"/>
  <c r="G44" i="1"/>
  <c r="G28" i="1"/>
  <c r="G27" i="1" s="1"/>
  <c r="G72" i="1"/>
  <c r="G71" i="1" s="1"/>
  <c r="D61" i="1"/>
  <c r="D10" i="1"/>
  <c r="D19" i="1"/>
  <c r="D9" i="1" l="1"/>
  <c r="D77" i="1" s="1"/>
  <c r="G43" i="1"/>
  <c r="G77" i="1" s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<sst xmlns="http://schemas.openxmlformats.org/spreadsheetml/2006/main" count="79" uniqueCount="49">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</sst>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4" fontId="2" fillId="0" borderId="4" xfId="0" applyNumberFormat="1" applyFont="1" applyFill="1" applyBorder="1" applyAlignment="1" applyProtection="1">
      <alignment vertical="center"/>
      <protection locked="0"/>
    </xf>
    <xf numFmtId="43" fontId="2" fillId="0" borderId="4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43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4" fontId="0" fillId="0" borderId="6" xfId="1" applyNumberFormat="1" applyFont="1" applyFill="1" applyBorder="1" applyAlignment="1" applyProtection="1">
      <alignment vertical="center"/>
      <protection locked="0"/>
    </xf>
    <xf numFmtId="43" fontId="1" fillId="0" borderId="6" xfId="2" applyFont="1" applyFill="1" applyBorder="1" applyAlignment="1" applyProtection="1">
      <alignment vertical="center"/>
      <protection locked="0"/>
    </xf>
    <xf numFmtId="43" fontId="0" fillId="0" borderId="6" xfId="2" applyFont="1" applyFill="1" applyBorder="1" applyAlignment="1" applyProtection="1">
      <alignment vertical="center"/>
      <protection locked="0"/>
    </xf>
    <xf numFmtId="43" fontId="0" fillId="0" borderId="6" xfId="0" applyNumberFormat="1" applyFill="1" applyBorder="1" applyAlignment="1" applyProtection="1">
      <alignment vertical="center"/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4" fontId="0" fillId="0" borderId="6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43" fontId="2" fillId="0" borderId="6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43" fontId="0" fillId="0" borderId="6" xfId="0" applyNumberFormat="1" applyFont="1" applyFill="1" applyBorder="1" applyAlignment="1" applyProtection="1">
      <alignment vertical="center" wrapText="1"/>
      <protection locked="0"/>
    </xf>
    <xf numFmtId="43" fontId="0" fillId="0" borderId="6" xfId="3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4">
    <cellStyle name="Millares 10" xfId="1"/>
    <cellStyle name="Millares 25" xf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activeCell="A29" sqref="A29"/>
    </sheetView>
  </sheetViews>
  <sheetFormatPr baseColWidth="10" defaultColWidth="0" defaultRowHeight="0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6" t="s">
        <v>2</v>
      </c>
      <c r="B4" s="7"/>
      <c r="C4" s="7"/>
      <c r="D4" s="7"/>
      <c r="E4" s="7"/>
      <c r="F4" s="7"/>
      <c r="G4" s="8"/>
    </row>
    <row r="5" spans="1:7" ht="15" x14ac:dyDescent="0.25">
      <c r="A5" s="9" t="str">
        <f>TRIMESTRE</f>
        <v>Del 1 de enero al 30 de junio de 2022 (b)</v>
      </c>
      <c r="B5" s="10"/>
      <c r="C5" s="10"/>
      <c r="D5" s="10"/>
      <c r="E5" s="10"/>
      <c r="F5" s="10"/>
      <c r="G5" s="11"/>
    </row>
    <row r="6" spans="1:7" ht="15" x14ac:dyDescent="0.25">
      <c r="A6" s="12" t="s">
        <v>3</v>
      </c>
      <c r="B6" s="13"/>
      <c r="C6" s="13"/>
      <c r="D6" s="13"/>
      <c r="E6" s="13"/>
      <c r="F6" s="13"/>
      <c r="G6" s="14"/>
    </row>
    <row r="7" spans="1:7" ht="15" x14ac:dyDescent="0.25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" x14ac:dyDescent="0.25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5" x14ac:dyDescent="0.25">
      <c r="A9" s="20" t="s">
        <v>12</v>
      </c>
      <c r="B9" s="21">
        <f>SUM(B10,B19,B27,B37)</f>
        <v>232000000</v>
      </c>
      <c r="C9" s="22">
        <f t="shared" ref="C9:G9" si="0">SUM(C10,C19,C27,C37)</f>
        <v>44292409.990000002</v>
      </c>
      <c r="D9" s="22">
        <f t="shared" si="0"/>
        <v>276292409.99000001</v>
      </c>
      <c r="E9" s="22">
        <f t="shared" si="0"/>
        <v>93661770.659999996</v>
      </c>
      <c r="F9" s="22">
        <f t="shared" si="0"/>
        <v>93052560.219999999</v>
      </c>
      <c r="G9" s="22">
        <f t="shared" si="0"/>
        <v>182630639.32999998</v>
      </c>
    </row>
    <row r="10" spans="1:7" ht="15" x14ac:dyDescent="0.25">
      <c r="A10" s="23" t="s">
        <v>13</v>
      </c>
      <c r="B10" s="24">
        <f>SUM(B11:B18)</f>
        <v>125096369.19</v>
      </c>
      <c r="C10" s="25">
        <f>SUM(C11:C18)</f>
        <v>-6422252.6500000004</v>
      </c>
      <c r="D10" s="25">
        <f>SUM(D11:D18)</f>
        <v>118674116.53999999</v>
      </c>
      <c r="E10" s="25">
        <f t="shared" ref="E10:F10" si="1">SUM(E11:E18)</f>
        <v>45444656.069999993</v>
      </c>
      <c r="F10" s="25">
        <f t="shared" si="1"/>
        <v>44835445.629999995</v>
      </c>
      <c r="G10" s="25">
        <f>SUM(G11:G18)</f>
        <v>73229460.469999999</v>
      </c>
    </row>
    <row r="11" spans="1:7" ht="15" x14ac:dyDescent="0.25">
      <c r="A11" s="26" t="s">
        <v>14</v>
      </c>
      <c r="B11" s="27">
        <v>12608496</v>
      </c>
      <c r="C11" s="28">
        <v>3000</v>
      </c>
      <c r="D11" s="29">
        <f>B11+C11</f>
        <v>12611496</v>
      </c>
      <c r="E11" s="28">
        <v>5515021.6100000003</v>
      </c>
      <c r="F11" s="28">
        <v>5488271.2999999998</v>
      </c>
      <c r="G11" s="30">
        <f>D11-E11</f>
        <v>7096474.3899999997</v>
      </c>
    </row>
    <row r="12" spans="1:7" ht="15" x14ac:dyDescent="0.25">
      <c r="A12" s="26" t="s">
        <v>15</v>
      </c>
      <c r="B12" s="31">
        <v>595685</v>
      </c>
      <c r="C12" s="27">
        <v>0</v>
      </c>
      <c r="D12" s="29">
        <f t="shared" ref="D12:D18" si="2">B12+C12</f>
        <v>595685</v>
      </c>
      <c r="E12" s="28">
        <v>141393</v>
      </c>
      <c r="F12" s="28">
        <v>141393</v>
      </c>
      <c r="G12" s="30">
        <f>D12-E12</f>
        <v>454292</v>
      </c>
    </row>
    <row r="13" spans="1:7" ht="15" x14ac:dyDescent="0.25">
      <c r="A13" s="26" t="s">
        <v>16</v>
      </c>
      <c r="B13" s="31">
        <v>37834843</v>
      </c>
      <c r="C13" s="28">
        <v>3382500</v>
      </c>
      <c r="D13" s="29">
        <f t="shared" si="2"/>
        <v>41217343</v>
      </c>
      <c r="E13" s="28">
        <v>16642527.76</v>
      </c>
      <c r="F13" s="28">
        <v>16637897.619999999</v>
      </c>
      <c r="G13" s="30">
        <f>D13-E13</f>
        <v>24574815.240000002</v>
      </c>
    </row>
    <row r="14" spans="1:7" ht="15" x14ac:dyDescent="0.25">
      <c r="A14" s="26" t="s">
        <v>17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15" x14ac:dyDescent="0.25">
      <c r="A15" s="26" t="s">
        <v>18</v>
      </c>
      <c r="B15" s="31">
        <v>54908562.189999998</v>
      </c>
      <c r="C15" s="28">
        <v>-10886469</v>
      </c>
      <c r="D15" s="29">
        <f t="shared" si="2"/>
        <v>44022093.189999998</v>
      </c>
      <c r="E15" s="28">
        <v>14355100.49</v>
      </c>
      <c r="F15" s="28">
        <v>13784270.5</v>
      </c>
      <c r="G15" s="30">
        <f>D15-E15</f>
        <v>29666992.699999996</v>
      </c>
    </row>
    <row r="16" spans="1:7" ht="15" x14ac:dyDescent="0.25">
      <c r="A16" s="26" t="s">
        <v>19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ht="15" x14ac:dyDescent="0.25">
      <c r="A17" s="26" t="s">
        <v>20</v>
      </c>
      <c r="B17" s="31">
        <v>1035500</v>
      </c>
      <c r="C17" s="28">
        <v>478716.35</v>
      </c>
      <c r="D17" s="29">
        <f t="shared" si="2"/>
        <v>1514216.35</v>
      </c>
      <c r="E17" s="28">
        <v>223611.62</v>
      </c>
      <c r="F17" s="28">
        <v>223611.62</v>
      </c>
      <c r="G17" s="30">
        <f>D17-E17</f>
        <v>1290604.73</v>
      </c>
    </row>
    <row r="18" spans="1:7" ht="15" x14ac:dyDescent="0.25">
      <c r="A18" s="26" t="s">
        <v>21</v>
      </c>
      <c r="B18" s="31">
        <v>18113283</v>
      </c>
      <c r="C18" s="28">
        <v>600000</v>
      </c>
      <c r="D18" s="29">
        <f t="shared" si="2"/>
        <v>18713283</v>
      </c>
      <c r="E18" s="28">
        <v>8567001.5899999999</v>
      </c>
      <c r="F18" s="28">
        <v>8560001.5899999999</v>
      </c>
      <c r="G18" s="30">
        <f>D18-E18</f>
        <v>10146281.41</v>
      </c>
    </row>
    <row r="19" spans="1:7" ht="15" x14ac:dyDescent="0.25">
      <c r="A19" s="23" t="s">
        <v>22</v>
      </c>
      <c r="B19" s="32">
        <f>SUM(B20:B26)</f>
        <v>99855168.810000002</v>
      </c>
      <c r="C19" s="32">
        <f t="shared" ref="C19" si="3">SUM(C20:C26)</f>
        <v>23674750.140000001</v>
      </c>
      <c r="D19" s="25">
        <f>SUM(D20:D26)</f>
        <v>123529918.95</v>
      </c>
      <c r="E19" s="25">
        <f>SUM(E20:E26)</f>
        <v>43822210.969999999</v>
      </c>
      <c r="F19" s="25">
        <f>SUM(F20:F26)</f>
        <v>43822210.969999999</v>
      </c>
      <c r="G19" s="25">
        <f>SUM(G20:G26)</f>
        <v>79707707.980000004</v>
      </c>
    </row>
    <row r="20" spans="1:7" ht="15" x14ac:dyDescent="0.25">
      <c r="A20" s="26" t="s">
        <v>23</v>
      </c>
      <c r="B20" s="31">
        <v>10857201</v>
      </c>
      <c r="C20" s="28">
        <v>127818.18</v>
      </c>
      <c r="D20" s="29">
        <f>B20+C20</f>
        <v>10985019.18</v>
      </c>
      <c r="E20" s="28">
        <v>3911404.8</v>
      </c>
      <c r="F20" s="28">
        <v>3911404.8</v>
      </c>
      <c r="G20" s="30">
        <f t="shared" ref="G20:G25" si="4">D20-E20</f>
        <v>7073614.3799999999</v>
      </c>
    </row>
    <row r="21" spans="1:7" ht="15" x14ac:dyDescent="0.25">
      <c r="A21" s="26" t="s">
        <v>24</v>
      </c>
      <c r="B21" s="31">
        <v>62004849</v>
      </c>
      <c r="C21" s="28">
        <v>18208610.140000001</v>
      </c>
      <c r="D21" s="29">
        <f t="shared" ref="D21:D25" si="5">B21+C21</f>
        <v>80213459.140000001</v>
      </c>
      <c r="E21" s="28">
        <v>30350537.199999999</v>
      </c>
      <c r="F21" s="28">
        <v>30350537.199999999</v>
      </c>
      <c r="G21" s="30">
        <f t="shared" si="4"/>
        <v>49862921.939999998</v>
      </c>
    </row>
    <row r="22" spans="1:7" ht="15" x14ac:dyDescent="0.25">
      <c r="A22" s="26" t="s">
        <v>25</v>
      </c>
      <c r="B22" s="31">
        <v>739371.81</v>
      </c>
      <c r="C22" s="28">
        <v>710000</v>
      </c>
      <c r="D22" s="29">
        <f t="shared" si="5"/>
        <v>1449371.81</v>
      </c>
      <c r="E22" s="28">
        <v>312038.94</v>
      </c>
      <c r="F22" s="28">
        <v>312038.94</v>
      </c>
      <c r="G22" s="30">
        <f t="shared" si="4"/>
        <v>1137332.8700000001</v>
      </c>
    </row>
    <row r="23" spans="1:7" ht="15" x14ac:dyDescent="0.25">
      <c r="A23" s="26" t="s">
        <v>26</v>
      </c>
      <c r="B23" s="31">
        <v>10699004</v>
      </c>
      <c r="C23" s="28">
        <v>3799506.78</v>
      </c>
      <c r="D23" s="29">
        <f t="shared" si="5"/>
        <v>14498510.779999999</v>
      </c>
      <c r="E23" s="28">
        <v>4096380.38</v>
      </c>
      <c r="F23" s="28">
        <v>4096380.38</v>
      </c>
      <c r="G23" s="30">
        <f t="shared" si="4"/>
        <v>10402130.399999999</v>
      </c>
    </row>
    <row r="24" spans="1:7" ht="15" x14ac:dyDescent="0.25">
      <c r="A24" s="26" t="s">
        <v>27</v>
      </c>
      <c r="B24" s="31">
        <v>7549509</v>
      </c>
      <c r="C24" s="28">
        <v>650000</v>
      </c>
      <c r="D24" s="29">
        <f t="shared" si="5"/>
        <v>8199509</v>
      </c>
      <c r="E24" s="28">
        <v>992224.07</v>
      </c>
      <c r="F24" s="28">
        <v>992224.07</v>
      </c>
      <c r="G24" s="30">
        <f t="shared" si="4"/>
        <v>7207284.9299999997</v>
      </c>
    </row>
    <row r="25" spans="1:7" ht="15" x14ac:dyDescent="0.25">
      <c r="A25" s="26" t="s">
        <v>28</v>
      </c>
      <c r="B25" s="31">
        <v>8005234</v>
      </c>
      <c r="C25" s="28">
        <v>178815.04</v>
      </c>
      <c r="D25" s="29">
        <f t="shared" si="5"/>
        <v>8184049.04</v>
      </c>
      <c r="E25" s="28">
        <v>4159625.58</v>
      </c>
      <c r="F25" s="28">
        <v>4159625.58</v>
      </c>
      <c r="G25" s="30">
        <f t="shared" si="4"/>
        <v>4024423.46</v>
      </c>
    </row>
    <row r="26" spans="1:7" ht="15" x14ac:dyDescent="0.25">
      <c r="A26" s="26" t="s">
        <v>29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ht="15" x14ac:dyDescent="0.25">
      <c r="A27" s="23" t="s">
        <v>30</v>
      </c>
      <c r="B27" s="32">
        <f>SUM(B28:B36)</f>
        <v>7048462</v>
      </c>
      <c r="C27" s="32">
        <f t="shared" ref="C27" si="6">SUM(C28:C36)</f>
        <v>27039912.5</v>
      </c>
      <c r="D27" s="25">
        <f>SUM(D28:D36)</f>
        <v>34088374.5</v>
      </c>
      <c r="E27" s="25">
        <f>SUM(E28:E36)</f>
        <v>4394903.62</v>
      </c>
      <c r="F27" s="25">
        <f>SUM(F28:F36)</f>
        <v>4394903.62</v>
      </c>
      <c r="G27" s="25">
        <f>SUM(G28:G36)</f>
        <v>29693470.879999999</v>
      </c>
    </row>
    <row r="28" spans="1:7" ht="15" x14ac:dyDescent="0.25">
      <c r="A28" s="33" t="s">
        <v>31</v>
      </c>
      <c r="B28" s="31">
        <v>5780567</v>
      </c>
      <c r="C28" s="28">
        <v>582000</v>
      </c>
      <c r="D28" s="29">
        <f>B28+C28</f>
        <v>6362567</v>
      </c>
      <c r="E28" s="28">
        <v>2097601.2400000002</v>
      </c>
      <c r="F28" s="28">
        <v>2097601.2400000002</v>
      </c>
      <c r="G28" s="30">
        <f t="shared" ref="G28:G34" si="7">D28-E28</f>
        <v>4264965.76</v>
      </c>
    </row>
    <row r="29" spans="1:7" ht="15" x14ac:dyDescent="0.25">
      <c r="A29" s="26" t="s">
        <v>32</v>
      </c>
      <c r="B29" s="31">
        <v>50000</v>
      </c>
      <c r="C29" s="28">
        <v>23798250.460000001</v>
      </c>
      <c r="D29" s="29">
        <f t="shared" ref="D29:D34" si="8">B29+C29</f>
        <v>23848250.460000001</v>
      </c>
      <c r="E29" s="28">
        <v>26898.54</v>
      </c>
      <c r="F29" s="28">
        <v>26898.54</v>
      </c>
      <c r="G29" s="30">
        <f t="shared" si="7"/>
        <v>23821351.920000002</v>
      </c>
    </row>
    <row r="30" spans="1:7" ht="15" x14ac:dyDescent="0.25">
      <c r="A30" s="26" t="s">
        <v>33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ht="15" x14ac:dyDescent="0.25">
      <c r="A31" s="26" t="s">
        <v>34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</row>
    <row r="32" spans="1:7" ht="15" x14ac:dyDescent="0.25">
      <c r="A32" s="26" t="s">
        <v>35</v>
      </c>
      <c r="B32" s="27">
        <v>0</v>
      </c>
      <c r="C32" s="28">
        <v>2098662.04</v>
      </c>
      <c r="D32" s="29">
        <f t="shared" si="8"/>
        <v>2098662.04</v>
      </c>
      <c r="E32" s="28">
        <v>1909352.09</v>
      </c>
      <c r="F32" s="28">
        <v>1909352.09</v>
      </c>
      <c r="G32" s="30">
        <f t="shared" si="7"/>
        <v>189309.94999999995</v>
      </c>
    </row>
    <row r="33" spans="1:7" ht="15" x14ac:dyDescent="0.25">
      <c r="A33" s="26" t="s">
        <v>36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</row>
    <row r="34" spans="1:7" ht="15" x14ac:dyDescent="0.25">
      <c r="A34" s="26" t="s">
        <v>37</v>
      </c>
      <c r="B34" s="31">
        <v>1217895</v>
      </c>
      <c r="C34" s="28">
        <v>561000</v>
      </c>
      <c r="D34" s="29">
        <f t="shared" si="8"/>
        <v>1778895</v>
      </c>
      <c r="E34" s="28">
        <v>361051.75</v>
      </c>
      <c r="F34" s="28">
        <v>361051.75</v>
      </c>
      <c r="G34" s="30">
        <f t="shared" si="7"/>
        <v>1417843.25</v>
      </c>
    </row>
    <row r="35" spans="1:7" ht="15" x14ac:dyDescent="0.25">
      <c r="A35" s="26" t="s">
        <v>38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15" x14ac:dyDescent="0.25">
      <c r="A36" s="26" t="s">
        <v>39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ht="30" x14ac:dyDescent="0.25">
      <c r="A37" s="34" t="s">
        <v>40</v>
      </c>
      <c r="B37" s="24">
        <f>SUM(B38:B41)</f>
        <v>0</v>
      </c>
      <c r="C37" s="24">
        <f>SUM(C38:C41)</f>
        <v>0</v>
      </c>
      <c r="D37" s="24">
        <f>SUM(D38:D41)</f>
        <v>0</v>
      </c>
      <c r="E37" s="27">
        <v>0</v>
      </c>
      <c r="F37" s="27">
        <v>0</v>
      </c>
      <c r="G37" s="24">
        <f>SUM(G38:G41)</f>
        <v>0</v>
      </c>
    </row>
    <row r="38" spans="1:7" ht="15" x14ac:dyDescent="0.25">
      <c r="A38" s="33" t="s">
        <v>41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35">
        <f>D38-E38</f>
        <v>0</v>
      </c>
    </row>
    <row r="39" spans="1:7" ht="30" x14ac:dyDescent="0.25">
      <c r="A39" s="33" t="s">
        <v>42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35">
        <f>D39-E39</f>
        <v>0</v>
      </c>
    </row>
    <row r="40" spans="1:7" ht="15" x14ac:dyDescent="0.25">
      <c r="A40" s="33" t="s">
        <v>43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35">
        <f>D40-E40</f>
        <v>0</v>
      </c>
    </row>
    <row r="41" spans="1:7" ht="15" x14ac:dyDescent="0.25">
      <c r="A41" s="33" t="s">
        <v>44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35">
        <f>D41-E41</f>
        <v>0</v>
      </c>
    </row>
    <row r="42" spans="1:7" ht="15" x14ac:dyDescent="0.25">
      <c r="A42" s="33"/>
      <c r="B42" s="36"/>
      <c r="C42" s="36"/>
      <c r="D42" s="36"/>
      <c r="E42" s="36"/>
      <c r="F42" s="36"/>
      <c r="G42" s="36"/>
    </row>
    <row r="43" spans="1:7" ht="15" x14ac:dyDescent="0.25">
      <c r="A43" s="37" t="s">
        <v>45</v>
      </c>
      <c r="B43" s="38">
        <f t="shared" ref="B43:G43" si="9">SUM(B44,B53,B61,B71)</f>
        <v>268000000</v>
      </c>
      <c r="C43" s="38">
        <f t="shared" si="9"/>
        <v>37736249.969999999</v>
      </c>
      <c r="D43" s="38">
        <f t="shared" si="9"/>
        <v>305736249.96999997</v>
      </c>
      <c r="E43" s="38">
        <f t="shared" si="9"/>
        <v>77691935.279999986</v>
      </c>
      <c r="F43" s="38">
        <f t="shared" si="9"/>
        <v>76717462.229999989</v>
      </c>
      <c r="G43" s="38">
        <f t="shared" si="9"/>
        <v>228044314.69000003</v>
      </c>
    </row>
    <row r="44" spans="1:7" ht="15" x14ac:dyDescent="0.25">
      <c r="A44" s="23" t="s">
        <v>46</v>
      </c>
      <c r="B44" s="35">
        <f t="shared" ref="B44:G44" si="10">SUM(B45:B52)</f>
        <v>80792857.159999996</v>
      </c>
      <c r="C44" s="30">
        <f t="shared" si="10"/>
        <v>13458219.32</v>
      </c>
      <c r="D44" s="29">
        <f t="shared" si="10"/>
        <v>94251076.480000004</v>
      </c>
      <c r="E44" s="30">
        <f t="shared" si="10"/>
        <v>38075803.200000003</v>
      </c>
      <c r="F44" s="30">
        <f t="shared" si="10"/>
        <v>37523782.560000002</v>
      </c>
      <c r="G44" s="30">
        <f t="shared" si="10"/>
        <v>56175273.280000001</v>
      </c>
    </row>
    <row r="45" spans="1:7" ht="15" x14ac:dyDescent="0.25">
      <c r="A45" s="33" t="s">
        <v>14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</row>
    <row r="46" spans="1:7" ht="15" x14ac:dyDescent="0.25">
      <c r="A46" s="33" t="s">
        <v>15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</row>
    <row r="47" spans="1:7" ht="15" x14ac:dyDescent="0.25">
      <c r="A47" s="33" t="s">
        <v>16</v>
      </c>
      <c r="B47" s="31">
        <v>14450000</v>
      </c>
      <c r="C47" s="28">
        <v>2085500</v>
      </c>
      <c r="D47" s="29">
        <f t="shared" ref="D47:D52" si="11">B47+C47</f>
        <v>16535500</v>
      </c>
      <c r="E47" s="28">
        <v>9178827.1199999992</v>
      </c>
      <c r="F47" s="28">
        <v>9178827.1199999992</v>
      </c>
      <c r="G47" s="30">
        <f t="shared" ref="G47:G51" si="12">D47-E47</f>
        <v>7356672.8800000008</v>
      </c>
    </row>
    <row r="48" spans="1:7" ht="15" x14ac:dyDescent="0.25">
      <c r="A48" s="33" t="s">
        <v>17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</row>
    <row r="49" spans="1:7" ht="15" x14ac:dyDescent="0.25">
      <c r="A49" s="33" t="s">
        <v>18</v>
      </c>
      <c r="B49" s="31">
        <v>719988.28</v>
      </c>
      <c r="C49" s="28">
        <v>5710011.7199999997</v>
      </c>
      <c r="D49" s="29">
        <f t="shared" si="11"/>
        <v>6430000</v>
      </c>
      <c r="E49" s="28">
        <v>352341.1</v>
      </c>
      <c r="F49" s="28">
        <v>352341.1</v>
      </c>
      <c r="G49" s="30">
        <f t="shared" si="12"/>
        <v>6077658.9000000004</v>
      </c>
    </row>
    <row r="50" spans="1:7" ht="15" x14ac:dyDescent="0.25">
      <c r="A50" s="33" t="s">
        <v>19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</row>
    <row r="51" spans="1:7" ht="15" x14ac:dyDescent="0.25">
      <c r="A51" s="33" t="s">
        <v>20</v>
      </c>
      <c r="B51" s="31">
        <v>65622868.880000003</v>
      </c>
      <c r="C51" s="28">
        <v>5662707.5999999996</v>
      </c>
      <c r="D51" s="29">
        <f t="shared" si="11"/>
        <v>71285576.480000004</v>
      </c>
      <c r="E51" s="28">
        <v>28544634.98</v>
      </c>
      <c r="F51" s="28">
        <v>27992614.34</v>
      </c>
      <c r="G51" s="30">
        <f t="shared" si="12"/>
        <v>42740941.5</v>
      </c>
    </row>
    <row r="52" spans="1:7" ht="15" x14ac:dyDescent="0.25">
      <c r="A52" s="33" t="s">
        <v>21</v>
      </c>
      <c r="B52" s="27">
        <v>0</v>
      </c>
      <c r="C52" s="27">
        <v>0</v>
      </c>
      <c r="D52" s="29">
        <f t="shared" si="11"/>
        <v>0</v>
      </c>
      <c r="E52" s="27">
        <v>0</v>
      </c>
      <c r="F52" s="27">
        <v>0</v>
      </c>
      <c r="G52" s="27">
        <v>0</v>
      </c>
    </row>
    <row r="53" spans="1:7" ht="15" x14ac:dyDescent="0.25">
      <c r="A53" s="23" t="s">
        <v>22</v>
      </c>
      <c r="B53" s="24">
        <f>SUM(B54:B60)</f>
        <v>185000000</v>
      </c>
      <c r="C53" s="25">
        <f>SUM(C54:C60)</f>
        <v>-26243852.739999998</v>
      </c>
      <c r="D53" s="29">
        <f>SUM(D54:D60)</f>
        <v>158756147.25999999</v>
      </c>
      <c r="E53" s="32">
        <f t="shared" ref="E53" si="13">SUM(E54:E60)</f>
        <v>34462557.020000003</v>
      </c>
      <c r="F53" s="25">
        <f>SUM(F54:F60)</f>
        <v>34040104.609999999</v>
      </c>
      <c r="G53" s="25">
        <f>SUM(G54:G60)</f>
        <v>124293590.24000001</v>
      </c>
    </row>
    <row r="54" spans="1:7" ht="15" x14ac:dyDescent="0.25">
      <c r="A54" s="33" t="s">
        <v>23</v>
      </c>
      <c r="B54" s="27">
        <v>0</v>
      </c>
      <c r="C54" s="28">
        <v>2714336.39</v>
      </c>
      <c r="D54" s="29">
        <f>B54+C54</f>
        <v>2714336.39</v>
      </c>
      <c r="E54" s="27">
        <v>0</v>
      </c>
      <c r="F54" s="27">
        <v>0</v>
      </c>
      <c r="G54" s="30">
        <f t="shared" ref="G54:G57" si="14">D54-E54</f>
        <v>2714336.39</v>
      </c>
    </row>
    <row r="55" spans="1:7" ht="15" x14ac:dyDescent="0.25">
      <c r="A55" s="33" t="s">
        <v>24</v>
      </c>
      <c r="B55" s="31">
        <v>185000000</v>
      </c>
      <c r="C55" s="28">
        <v>-30971954.66</v>
      </c>
      <c r="D55" s="29">
        <f t="shared" ref="D55:D59" si="15">B55+C55</f>
        <v>154028045.34</v>
      </c>
      <c r="E55" s="28">
        <v>33114087.07</v>
      </c>
      <c r="F55" s="28">
        <v>32691634.66</v>
      </c>
      <c r="G55" s="30">
        <f t="shared" si="14"/>
        <v>120913958.27000001</v>
      </c>
    </row>
    <row r="56" spans="1:7" ht="15" x14ac:dyDescent="0.25">
      <c r="A56" s="33" t="s">
        <v>25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</row>
    <row r="57" spans="1:7" ht="15" x14ac:dyDescent="0.25">
      <c r="A57" s="39" t="s">
        <v>26</v>
      </c>
      <c r="B57" s="27">
        <v>0</v>
      </c>
      <c r="C57" s="28">
        <v>1464326.53</v>
      </c>
      <c r="D57" s="29">
        <f t="shared" si="15"/>
        <v>1464326.53</v>
      </c>
      <c r="E57" s="28">
        <v>799030.95</v>
      </c>
      <c r="F57" s="28">
        <v>799030.95</v>
      </c>
      <c r="G57" s="30">
        <f t="shared" si="14"/>
        <v>665295.58000000007</v>
      </c>
    </row>
    <row r="58" spans="1:7" ht="15" x14ac:dyDescent="0.25">
      <c r="A58" s="33" t="s">
        <v>27</v>
      </c>
      <c r="B58" s="27"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</row>
    <row r="59" spans="1:7" ht="15" x14ac:dyDescent="0.25">
      <c r="A59" s="33" t="s">
        <v>28</v>
      </c>
      <c r="B59" s="27">
        <v>0</v>
      </c>
      <c r="C59" s="28">
        <v>549439</v>
      </c>
      <c r="D59" s="29">
        <f t="shared" si="15"/>
        <v>549439</v>
      </c>
      <c r="E59" s="28">
        <v>549439</v>
      </c>
      <c r="F59" s="28">
        <v>549439</v>
      </c>
      <c r="G59" s="27">
        <v>0</v>
      </c>
    </row>
    <row r="60" spans="1:7" ht="15" x14ac:dyDescent="0.25">
      <c r="A60" s="33" t="s">
        <v>29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 ht="15" x14ac:dyDescent="0.25">
      <c r="A61" s="23" t="s">
        <v>30</v>
      </c>
      <c r="B61" s="24">
        <f>SUM(B62:B70)</f>
        <v>0</v>
      </c>
      <c r="C61" s="25">
        <f t="shared" ref="C61:G61" si="16">SUM(C62:C70)</f>
        <v>50321883.390000001</v>
      </c>
      <c r="D61" s="25">
        <f t="shared" si="16"/>
        <v>50321883.390000001</v>
      </c>
      <c r="E61" s="25">
        <f t="shared" si="16"/>
        <v>3990520.71</v>
      </c>
      <c r="F61" s="25">
        <f t="shared" si="16"/>
        <v>3990520.71</v>
      </c>
      <c r="G61" s="25">
        <f t="shared" si="16"/>
        <v>46331362.680000007</v>
      </c>
    </row>
    <row r="62" spans="1:7" ht="15" x14ac:dyDescent="0.25">
      <c r="A62" s="33" t="s">
        <v>31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</row>
    <row r="63" spans="1:7" ht="15" x14ac:dyDescent="0.25">
      <c r="A63" s="33" t="s">
        <v>32</v>
      </c>
      <c r="B63" s="27">
        <v>0</v>
      </c>
      <c r="C63" s="28">
        <v>8788740.8000000007</v>
      </c>
      <c r="D63" s="29">
        <f t="shared" ref="D63:D66" si="17">B63+C63</f>
        <v>8788740.8000000007</v>
      </c>
      <c r="E63" s="27">
        <v>0</v>
      </c>
      <c r="F63" s="27">
        <v>0</v>
      </c>
      <c r="G63" s="30">
        <f t="shared" ref="G63:G66" si="18">D63-E63</f>
        <v>8788740.8000000007</v>
      </c>
    </row>
    <row r="64" spans="1:7" ht="15" x14ac:dyDescent="0.25">
      <c r="A64" s="33" t="s">
        <v>33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8" ht="15" x14ac:dyDescent="0.25">
      <c r="A65" s="33" t="s">
        <v>34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</row>
    <row r="66" spans="1:8" ht="15" x14ac:dyDescent="0.25">
      <c r="A66" s="33" t="s">
        <v>35</v>
      </c>
      <c r="B66" s="27">
        <v>0</v>
      </c>
      <c r="C66" s="28">
        <v>41533142.590000004</v>
      </c>
      <c r="D66" s="29">
        <f t="shared" si="17"/>
        <v>41533142.590000004</v>
      </c>
      <c r="E66" s="28">
        <v>3990520.71</v>
      </c>
      <c r="F66" s="28">
        <v>3990520.71</v>
      </c>
      <c r="G66" s="30">
        <f t="shared" si="18"/>
        <v>37542621.880000003</v>
      </c>
    </row>
    <row r="67" spans="1:8" ht="15" x14ac:dyDescent="0.25">
      <c r="A67" s="33" t="s">
        <v>36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</row>
    <row r="68" spans="1:8" ht="15" x14ac:dyDescent="0.25">
      <c r="A68" s="33" t="s">
        <v>37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</row>
    <row r="69" spans="1:8" ht="15" x14ac:dyDescent="0.25">
      <c r="A69" s="33" t="s">
        <v>38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</row>
    <row r="70" spans="1:8" ht="15" x14ac:dyDescent="0.25">
      <c r="A70" s="33" t="s">
        <v>39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</row>
    <row r="71" spans="1:8" ht="15" x14ac:dyDescent="0.25">
      <c r="A71" s="34" t="s">
        <v>47</v>
      </c>
      <c r="B71" s="40">
        <f t="shared" ref="B71:G71" si="19">SUM(B72:B75)</f>
        <v>2207142.84</v>
      </c>
      <c r="C71" s="40">
        <f t="shared" si="19"/>
        <v>200000</v>
      </c>
      <c r="D71" s="40">
        <f t="shared" si="19"/>
        <v>2407142.84</v>
      </c>
      <c r="E71" s="40">
        <f t="shared" si="19"/>
        <v>1163054.3500000001</v>
      </c>
      <c r="F71" s="40">
        <f t="shared" si="19"/>
        <v>1163054.3500000001</v>
      </c>
      <c r="G71" s="40">
        <f t="shared" si="19"/>
        <v>1244088.4899999998</v>
      </c>
    </row>
    <row r="72" spans="1:8" ht="15" x14ac:dyDescent="0.25">
      <c r="A72" s="33" t="s">
        <v>41</v>
      </c>
      <c r="B72" s="31">
        <v>2207142.84</v>
      </c>
      <c r="C72" s="28">
        <v>200000</v>
      </c>
      <c r="D72" s="41">
        <f>B72+C72</f>
        <v>2407142.84</v>
      </c>
      <c r="E72" s="28">
        <v>1163054.3500000001</v>
      </c>
      <c r="F72" s="28">
        <v>1163054.3500000001</v>
      </c>
      <c r="G72" s="30">
        <f>D72-E72</f>
        <v>1244088.4899999998</v>
      </c>
    </row>
    <row r="73" spans="1:8" ht="30" x14ac:dyDescent="0.25">
      <c r="A73" s="33" t="s">
        <v>42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</row>
    <row r="74" spans="1:8" ht="15" x14ac:dyDescent="0.25">
      <c r="A74" s="33" t="s">
        <v>43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</row>
    <row r="75" spans="1:8" ht="15" x14ac:dyDescent="0.25">
      <c r="A75" s="33" t="s">
        <v>44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</row>
    <row r="76" spans="1:8" ht="15" x14ac:dyDescent="0.25">
      <c r="A76" s="42"/>
      <c r="B76" s="43"/>
      <c r="C76" s="43"/>
      <c r="D76" s="43"/>
      <c r="E76" s="43"/>
      <c r="F76" s="43"/>
      <c r="G76" s="43"/>
    </row>
    <row r="77" spans="1:8" ht="15" x14ac:dyDescent="0.25">
      <c r="A77" s="37" t="s">
        <v>48</v>
      </c>
      <c r="B77" s="38">
        <f t="shared" ref="B77:G77" si="20">B43+B9</f>
        <v>500000000</v>
      </c>
      <c r="C77" s="38">
        <f t="shared" si="20"/>
        <v>82028659.960000008</v>
      </c>
      <c r="D77" s="38">
        <f t="shared" si="20"/>
        <v>582028659.96000004</v>
      </c>
      <c r="E77" s="38">
        <f t="shared" si="20"/>
        <v>171353705.94</v>
      </c>
      <c r="F77" s="38">
        <f t="shared" si="20"/>
        <v>169770022.44999999</v>
      </c>
      <c r="G77" s="38">
        <f t="shared" si="20"/>
        <v>410674954.01999998</v>
      </c>
    </row>
    <row r="78" spans="1:8" ht="15" x14ac:dyDescent="0.25">
      <c r="A78" s="44"/>
      <c r="B78" s="45"/>
      <c r="C78" s="45"/>
      <c r="D78" s="45"/>
      <c r="E78" s="45"/>
      <c r="F78" s="45"/>
      <c r="G78" s="45"/>
      <c r="H78" s="4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2022-07-28T19:41:15Z</dcterms:created>
  <dcterms:modified xsi:type="dcterms:W3CDTF">2022-07-28T19:42:04Z</dcterms:modified>
</cp:coreProperties>
</file>