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C-00-TESORERIA\compartida\ALE\2022\Contabilidad Gubernamental\T4\"/>
    </mc:Choice>
  </mc:AlternateContent>
  <bookViews>
    <workbookView xWindow="0" yWindow="0" windowWidth="19215" windowHeight="11760"/>
  </bookViews>
  <sheets>
    <sheet name="LDF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5" i="1" l="1"/>
  <c r="E70" i="1"/>
  <c r="F65" i="1"/>
  <c r="E65" i="1"/>
  <c r="D65" i="1"/>
  <c r="C65" i="1"/>
  <c r="B65" i="1"/>
  <c r="B70" i="1" s="1"/>
  <c r="G63" i="1"/>
  <c r="G62" i="1"/>
  <c r="G61" i="1"/>
  <c r="G60" i="1"/>
  <c r="G58" i="1"/>
  <c r="B58" i="1"/>
  <c r="G57" i="1"/>
  <c r="G56" i="1"/>
  <c r="G55" i="1"/>
  <c r="G54" i="1"/>
  <c r="G65" i="1" s="1"/>
  <c r="B54" i="1"/>
  <c r="G53" i="1"/>
  <c r="G52" i="1"/>
  <c r="G51" i="1"/>
  <c r="G50" i="1"/>
  <c r="G49" i="1"/>
  <c r="G48" i="1"/>
  <c r="G47" i="1"/>
  <c r="G46" i="1"/>
  <c r="F41" i="1"/>
  <c r="F70" i="1" s="1"/>
  <c r="E41" i="1"/>
  <c r="D41" i="1"/>
  <c r="D70" i="1" s="1"/>
  <c r="C41" i="1"/>
  <c r="C70" i="1" s="1"/>
  <c r="B41" i="1"/>
  <c r="G39" i="1"/>
  <c r="G38" i="1"/>
  <c r="G34" i="1"/>
  <c r="G33" i="1"/>
  <c r="G32" i="1"/>
  <c r="G31" i="1"/>
  <c r="G30" i="1"/>
  <c r="G28" i="1" s="1"/>
  <c r="G29" i="1"/>
  <c r="G27" i="1"/>
  <c r="G26" i="1"/>
  <c r="G25" i="1"/>
  <c r="G24" i="1"/>
  <c r="G23" i="1"/>
  <c r="G22" i="1"/>
  <c r="G21" i="1"/>
  <c r="G20" i="1"/>
  <c r="G19" i="1"/>
  <c r="G18" i="1"/>
  <c r="G17" i="1"/>
  <c r="G16" i="1" s="1"/>
  <c r="G15" i="1"/>
  <c r="G14" i="1"/>
  <c r="G13" i="1"/>
  <c r="G12" i="1"/>
  <c r="G11" i="1"/>
  <c r="G10" i="1"/>
  <c r="G9" i="1"/>
  <c r="G41" i="1" s="1"/>
  <c r="G70" i="1" s="1"/>
  <c r="A4" i="1"/>
  <c r="A2" i="1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<sst xmlns="http://schemas.openxmlformats.org/spreadsheetml/2006/main" count="73" uniqueCount="73">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</sst>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2" xfId="0" applyFill="1" applyBorder="1" applyAlignment="1">
      <alignment horizontal="left" vertical="center" indent="6"/>
    </xf>
    <xf numFmtId="4" fontId="0" fillId="0" borderId="12" xfId="0" applyNumberFormat="1" applyFill="1" applyBorder="1" applyAlignment="1" applyProtection="1">
      <alignment vertical="center"/>
      <protection locked="0"/>
    </xf>
    <xf numFmtId="43" fontId="1" fillId="0" borderId="12" xfId="2" applyFont="1" applyFill="1" applyBorder="1" applyAlignment="1" applyProtection="1">
      <alignment vertical="center"/>
      <protection locked="0"/>
    </xf>
    <xf numFmtId="43" fontId="0" fillId="0" borderId="12" xfId="2" applyFont="1" applyFill="1" applyBorder="1" applyAlignment="1" applyProtection="1">
      <alignment vertical="center"/>
      <protection locked="0"/>
    </xf>
    <xf numFmtId="43" fontId="0" fillId="0" borderId="12" xfId="0" applyNumberFormat="1" applyFill="1" applyBorder="1" applyAlignment="1" applyProtection="1">
      <alignment vertical="center"/>
      <protection locked="0"/>
    </xf>
    <xf numFmtId="0" fontId="5" fillId="0" borderId="0" xfId="0" applyFont="1"/>
    <xf numFmtId="2" fontId="0" fillId="0" borderId="12" xfId="2" applyNumberFormat="1" applyFont="1" applyFill="1" applyBorder="1" applyAlignment="1" applyProtection="1">
      <alignment horizontal="right" vertical="center"/>
      <protection locked="0"/>
    </xf>
    <xf numFmtId="2" fontId="0" fillId="0" borderId="12" xfId="0" applyNumberForma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indent="6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43" fontId="2" fillId="0" borderId="12" xfId="2" applyFont="1" applyFill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wrapText="1" indent="9"/>
    </xf>
    <xf numFmtId="43" fontId="0" fillId="0" borderId="12" xfId="1" applyFont="1" applyFill="1" applyBorder="1" applyAlignment="1" applyProtection="1">
      <alignment horizontal="right" vertical="center"/>
      <protection locked="0"/>
    </xf>
    <xf numFmtId="4" fontId="0" fillId="0" borderId="0" xfId="0" applyNumberFormat="1" applyProtection="1">
      <protection locked="0"/>
    </xf>
    <xf numFmtId="43" fontId="2" fillId="0" borderId="12" xfId="0" applyNumberFormat="1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vertical="center" wrapText="1" indent="3"/>
    </xf>
    <xf numFmtId="43" fontId="1" fillId="0" borderId="12" xfId="2" applyFont="1" applyFill="1" applyBorder="1" applyProtection="1">
      <protection locked="0"/>
    </xf>
    <xf numFmtId="0" fontId="2" fillId="0" borderId="12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vertical="center"/>
    </xf>
    <xf numFmtId="0" fontId="0" fillId="0" borderId="11" xfId="0" applyFill="1" applyBorder="1"/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VST_000_2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Valle de Santiago, Gto., Gobierno del Estado de Guanajuato (a)</v>
          </cell>
        </row>
        <row r="16">
          <cell r="C16" t="str">
            <v>Del 1 de enero al 31 de diciembre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abSelected="1" topLeftCell="A43" workbookViewId="0">
      <selection activeCell="A69" sqref="A69"/>
    </sheetView>
  </sheetViews>
  <sheetFormatPr baseColWidth="10" defaultColWidth="0" defaultRowHeight="0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2" customFormat="1" ht="37.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8" ht="15" x14ac:dyDescent="0.25">
      <c r="A2" s="3" t="str">
        <f>ENTE_PUBLICO_A</f>
        <v>Municipio de Valle de Santiago, Gto., Gobierno del Estado de Guanajuato (a)</v>
      </c>
      <c r="B2" s="4"/>
      <c r="C2" s="4"/>
      <c r="D2" s="4"/>
      <c r="E2" s="4"/>
      <c r="F2" s="4"/>
      <c r="G2" s="5"/>
    </row>
    <row r="3" spans="1:8" ht="15" x14ac:dyDescent="0.25">
      <c r="A3" s="6" t="s">
        <v>1</v>
      </c>
      <c r="B3" s="7"/>
      <c r="C3" s="7"/>
      <c r="D3" s="7"/>
      <c r="E3" s="7"/>
      <c r="F3" s="7"/>
      <c r="G3" s="8"/>
    </row>
    <row r="4" spans="1:8" ht="15" x14ac:dyDescent="0.25">
      <c r="A4" s="9" t="str">
        <f>TRIMESTRE</f>
        <v>Del 1 de enero al 31 de diciembre de 2022 (b)</v>
      </c>
      <c r="B4" s="10"/>
      <c r="C4" s="10"/>
      <c r="D4" s="10"/>
      <c r="E4" s="10"/>
      <c r="F4" s="10"/>
      <c r="G4" s="11"/>
    </row>
    <row r="5" spans="1:8" ht="15" x14ac:dyDescent="0.25">
      <c r="A5" s="12" t="s">
        <v>2</v>
      </c>
      <c r="B5" s="13"/>
      <c r="C5" s="13"/>
      <c r="D5" s="13"/>
      <c r="E5" s="13"/>
      <c r="F5" s="13"/>
      <c r="G5" s="14"/>
    </row>
    <row r="6" spans="1:8" ht="15" x14ac:dyDescent="0.25">
      <c r="A6" s="15" t="s">
        <v>3</v>
      </c>
      <c r="B6" s="16" t="s">
        <v>4</v>
      </c>
      <c r="C6" s="16"/>
      <c r="D6" s="16"/>
      <c r="E6" s="16"/>
      <c r="F6" s="16"/>
      <c r="G6" s="16" t="s">
        <v>5</v>
      </c>
    </row>
    <row r="7" spans="1:8" ht="30" x14ac:dyDescent="0.25">
      <c r="A7" s="17"/>
      <c r="B7" s="18" t="s">
        <v>6</v>
      </c>
      <c r="C7" s="19" t="s">
        <v>7</v>
      </c>
      <c r="D7" s="18" t="s">
        <v>8</v>
      </c>
      <c r="E7" s="18" t="s">
        <v>9</v>
      </c>
      <c r="F7" s="18" t="s">
        <v>10</v>
      </c>
      <c r="G7" s="16"/>
    </row>
    <row r="8" spans="1:8" ht="15" x14ac:dyDescent="0.25">
      <c r="A8" s="20" t="s">
        <v>11</v>
      </c>
      <c r="B8" s="21"/>
      <c r="C8" s="21"/>
      <c r="D8" s="21"/>
      <c r="E8" s="21"/>
      <c r="F8" s="21"/>
      <c r="G8" s="21"/>
    </row>
    <row r="9" spans="1:8" ht="14.25" customHeight="1" x14ac:dyDescent="0.25">
      <c r="A9" s="22" t="s">
        <v>12</v>
      </c>
      <c r="B9" s="23">
        <v>24000000</v>
      </c>
      <c r="C9" s="24">
        <v>910000</v>
      </c>
      <c r="D9" s="25">
        <v>24910000</v>
      </c>
      <c r="E9" s="24">
        <v>23711347.370000001</v>
      </c>
      <c r="F9" s="24">
        <v>23711347.370000001</v>
      </c>
      <c r="G9" s="26">
        <f t="shared" ref="G9:G15" si="0">F9-B9</f>
        <v>-288652.62999999896</v>
      </c>
      <c r="H9" s="27"/>
    </row>
    <row r="10" spans="1:8" ht="15" x14ac:dyDescent="0.25">
      <c r="A10" s="22" t="s">
        <v>13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9">
        <f t="shared" si="0"/>
        <v>0</v>
      </c>
    </row>
    <row r="11" spans="1:8" ht="14.25" customHeight="1" x14ac:dyDescent="0.25">
      <c r="A11" s="22" t="s">
        <v>14</v>
      </c>
      <c r="B11" s="23">
        <v>8000000</v>
      </c>
      <c r="C11" s="24">
        <v>227099.12</v>
      </c>
      <c r="D11" s="25">
        <v>8227099.1200000001</v>
      </c>
      <c r="E11" s="24">
        <v>9993849.6300000008</v>
      </c>
      <c r="F11" s="24">
        <v>9993849.6300000008</v>
      </c>
      <c r="G11" s="26">
        <f t="shared" si="0"/>
        <v>1993849.6300000008</v>
      </c>
    </row>
    <row r="12" spans="1:8" ht="15" x14ac:dyDescent="0.25">
      <c r="A12" s="22" t="s">
        <v>15</v>
      </c>
      <c r="B12" s="23">
        <v>29600000</v>
      </c>
      <c r="C12" s="24">
        <v>902000</v>
      </c>
      <c r="D12" s="25">
        <v>30502000</v>
      </c>
      <c r="E12" s="24">
        <v>28267818.010000002</v>
      </c>
      <c r="F12" s="24">
        <v>28267818.010000002</v>
      </c>
      <c r="G12" s="26">
        <f t="shared" si="0"/>
        <v>-1332181.9899999984</v>
      </c>
    </row>
    <row r="13" spans="1:8" ht="15" x14ac:dyDescent="0.25">
      <c r="A13" s="22" t="s">
        <v>16</v>
      </c>
      <c r="B13" s="23">
        <v>2450000</v>
      </c>
      <c r="C13" s="24">
        <v>2531000</v>
      </c>
      <c r="D13" s="25">
        <v>4981000</v>
      </c>
      <c r="E13" s="24">
        <v>4774008.37</v>
      </c>
      <c r="F13" s="24">
        <v>4774008.37</v>
      </c>
      <c r="G13" s="26">
        <f t="shared" si="0"/>
        <v>2324008.37</v>
      </c>
    </row>
    <row r="14" spans="1:8" ht="15" x14ac:dyDescent="0.25">
      <c r="A14" s="22" t="s">
        <v>17</v>
      </c>
      <c r="B14" s="23">
        <v>1950000</v>
      </c>
      <c r="C14" s="24">
        <v>467000</v>
      </c>
      <c r="D14" s="25">
        <v>2417000</v>
      </c>
      <c r="E14" s="24">
        <v>2000513.82</v>
      </c>
      <c r="F14" s="24">
        <v>2000513.82</v>
      </c>
      <c r="G14" s="26">
        <f t="shared" si="0"/>
        <v>50513.820000000065</v>
      </c>
    </row>
    <row r="15" spans="1:8" ht="15" x14ac:dyDescent="0.25">
      <c r="A15" s="22" t="s">
        <v>18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9">
        <f t="shared" si="0"/>
        <v>0</v>
      </c>
    </row>
    <row r="16" spans="1:8" ht="14.25" customHeight="1" x14ac:dyDescent="0.25">
      <c r="A16" s="30" t="s">
        <v>19</v>
      </c>
      <c r="B16" s="23">
        <v>162400000</v>
      </c>
      <c r="C16" s="25">
        <v>28759727.280000001</v>
      </c>
      <c r="D16" s="25">
        <v>191159727.28</v>
      </c>
      <c r="E16" s="25">
        <v>193074365.47999999</v>
      </c>
      <c r="F16" s="25">
        <v>193074365.47999999</v>
      </c>
      <c r="G16" s="26">
        <f>SUM(G17:G27)</f>
        <v>30674365.479999993</v>
      </c>
    </row>
    <row r="17" spans="1:7" ht="15" x14ac:dyDescent="0.25">
      <c r="A17" s="31" t="s">
        <v>20</v>
      </c>
      <c r="B17" s="24">
        <v>108400000</v>
      </c>
      <c r="C17" s="24">
        <v>16600000</v>
      </c>
      <c r="D17" s="25">
        <v>125000000</v>
      </c>
      <c r="E17" s="24">
        <v>127208217.38</v>
      </c>
      <c r="F17" s="24">
        <v>127208217.38</v>
      </c>
      <c r="G17" s="26">
        <f t="shared" ref="G17:G27" si="1">F17-B17</f>
        <v>18808217.379999995</v>
      </c>
    </row>
    <row r="18" spans="1:7" ht="15" x14ac:dyDescent="0.25">
      <c r="A18" s="31" t="s">
        <v>21</v>
      </c>
      <c r="B18" s="24">
        <v>29300000</v>
      </c>
      <c r="C18" s="24">
        <v>4300000</v>
      </c>
      <c r="D18" s="25">
        <v>33600000</v>
      </c>
      <c r="E18" s="24">
        <v>34197550.189999998</v>
      </c>
      <c r="F18" s="24">
        <v>34197550.189999998</v>
      </c>
      <c r="G18" s="26">
        <f t="shared" si="1"/>
        <v>4897550.1899999976</v>
      </c>
    </row>
    <row r="19" spans="1:7" ht="15" x14ac:dyDescent="0.25">
      <c r="A19" s="31" t="s">
        <v>22</v>
      </c>
      <c r="B19" s="24">
        <v>8100000</v>
      </c>
      <c r="C19" s="24">
        <v>5900000</v>
      </c>
      <c r="D19" s="25">
        <v>14000000</v>
      </c>
      <c r="E19" s="24">
        <v>13519206.050000001</v>
      </c>
      <c r="F19" s="24">
        <v>13519206.050000001</v>
      </c>
      <c r="G19" s="26">
        <f t="shared" si="1"/>
        <v>5419206.0500000007</v>
      </c>
    </row>
    <row r="20" spans="1:7" ht="15" x14ac:dyDescent="0.25">
      <c r="A20" s="31" t="s">
        <v>23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9">
        <f t="shared" si="1"/>
        <v>0</v>
      </c>
    </row>
    <row r="21" spans="1:7" ht="15" x14ac:dyDescent="0.25">
      <c r="A21" s="31" t="s">
        <v>24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9">
        <f t="shared" si="1"/>
        <v>0</v>
      </c>
    </row>
    <row r="22" spans="1:7" ht="15" x14ac:dyDescent="0.25">
      <c r="A22" s="31" t="s">
        <v>25</v>
      </c>
      <c r="B22" s="24">
        <v>2800000</v>
      </c>
      <c r="C22" s="24">
        <v>700000</v>
      </c>
      <c r="D22" s="25">
        <v>3500000</v>
      </c>
      <c r="E22" s="24">
        <v>3583916.42</v>
      </c>
      <c r="F22" s="24">
        <v>3583916.42</v>
      </c>
      <c r="G22" s="26">
        <f t="shared" si="1"/>
        <v>783916.41999999993</v>
      </c>
    </row>
    <row r="23" spans="1:7" ht="15" x14ac:dyDescent="0.25">
      <c r="A23" s="31" t="s">
        <v>26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9">
        <f t="shared" si="1"/>
        <v>0</v>
      </c>
    </row>
    <row r="24" spans="1:7" ht="15" x14ac:dyDescent="0.25">
      <c r="A24" s="31" t="s">
        <v>27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9">
        <f t="shared" si="1"/>
        <v>0</v>
      </c>
    </row>
    <row r="25" spans="1:7" ht="15" x14ac:dyDescent="0.25">
      <c r="A25" s="31" t="s">
        <v>28</v>
      </c>
      <c r="B25" s="24">
        <v>3200000</v>
      </c>
      <c r="C25" s="24">
        <v>-78251.56</v>
      </c>
      <c r="D25" s="25">
        <v>3121748.44</v>
      </c>
      <c r="E25" s="24">
        <v>3121748.44</v>
      </c>
      <c r="F25" s="24">
        <v>3121748.44</v>
      </c>
      <c r="G25" s="26">
        <f t="shared" si="1"/>
        <v>-78251.560000000056</v>
      </c>
    </row>
    <row r="26" spans="1:7" ht="15" x14ac:dyDescent="0.25">
      <c r="A26" s="31" t="s">
        <v>29</v>
      </c>
      <c r="B26" s="24">
        <v>10600000</v>
      </c>
      <c r="C26" s="24">
        <v>1337978.8400000001</v>
      </c>
      <c r="D26" s="25">
        <v>11937978.84</v>
      </c>
      <c r="E26" s="24">
        <v>11443727</v>
      </c>
      <c r="F26" s="24">
        <v>11443727</v>
      </c>
      <c r="G26" s="26">
        <f t="shared" si="1"/>
        <v>843727</v>
      </c>
    </row>
    <row r="27" spans="1:7" ht="15" x14ac:dyDescent="0.25">
      <c r="A27" s="31" t="s">
        <v>30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9">
        <f t="shared" si="1"/>
        <v>0</v>
      </c>
    </row>
    <row r="28" spans="1:7" ht="15" x14ac:dyDescent="0.25">
      <c r="A28" s="22" t="s">
        <v>31</v>
      </c>
      <c r="B28" s="25">
        <v>3600000</v>
      </c>
      <c r="C28" s="25">
        <v>240272.72</v>
      </c>
      <c r="D28" s="25">
        <v>3840272.72</v>
      </c>
      <c r="E28" s="25">
        <v>3979333.59</v>
      </c>
      <c r="F28" s="25">
        <v>3979333.59</v>
      </c>
      <c r="G28" s="32">
        <f>SUM(G29:G33)</f>
        <v>379333.59</v>
      </c>
    </row>
    <row r="29" spans="1:7" ht="15" x14ac:dyDescent="0.25">
      <c r="A29" s="31" t="s">
        <v>32</v>
      </c>
      <c r="B29" s="24">
        <v>40000</v>
      </c>
      <c r="C29" s="28">
        <v>0</v>
      </c>
      <c r="D29" s="25">
        <v>40000</v>
      </c>
      <c r="E29" s="24">
        <v>22602.57</v>
      </c>
      <c r="F29" s="24">
        <v>22602.57</v>
      </c>
      <c r="G29" s="26">
        <f t="shared" ref="G29:G34" si="2">F29-B29</f>
        <v>-17397.43</v>
      </c>
    </row>
    <row r="30" spans="1:7" ht="15" x14ac:dyDescent="0.25">
      <c r="A30" s="31" t="s">
        <v>33</v>
      </c>
      <c r="B30" s="24">
        <v>300000</v>
      </c>
      <c r="C30" s="24">
        <v>22319</v>
      </c>
      <c r="D30" s="25">
        <v>322319</v>
      </c>
      <c r="E30" s="24">
        <v>322319.27</v>
      </c>
      <c r="F30" s="24">
        <v>322319.27</v>
      </c>
      <c r="G30" s="26">
        <f t="shared" si="2"/>
        <v>22319.270000000019</v>
      </c>
    </row>
    <row r="31" spans="1:7" ht="15" x14ac:dyDescent="0.25">
      <c r="A31" s="31" t="s">
        <v>34</v>
      </c>
      <c r="B31" s="24">
        <v>1900000</v>
      </c>
      <c r="C31" s="24">
        <v>174606.82</v>
      </c>
      <c r="D31" s="25">
        <v>2074606.82</v>
      </c>
      <c r="E31" s="24">
        <v>2074606.82</v>
      </c>
      <c r="F31" s="24">
        <v>2074606.82</v>
      </c>
      <c r="G31" s="26">
        <f t="shared" si="2"/>
        <v>174606.82000000007</v>
      </c>
    </row>
    <row r="32" spans="1:7" ht="15" x14ac:dyDescent="0.25">
      <c r="A32" s="31" t="s">
        <v>35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9">
        <f t="shared" si="2"/>
        <v>0</v>
      </c>
    </row>
    <row r="33" spans="1:8" ht="15" x14ac:dyDescent="0.25">
      <c r="A33" s="31" t="s">
        <v>36</v>
      </c>
      <c r="B33" s="24">
        <v>1360000</v>
      </c>
      <c r="C33" s="24">
        <v>43346.9</v>
      </c>
      <c r="D33" s="25">
        <v>1403346.9</v>
      </c>
      <c r="E33" s="24">
        <v>1559804.93</v>
      </c>
      <c r="F33" s="24">
        <v>1559804.93</v>
      </c>
      <c r="G33" s="26">
        <f t="shared" si="2"/>
        <v>199804.92999999993</v>
      </c>
    </row>
    <row r="34" spans="1:8" ht="15" x14ac:dyDescent="0.25">
      <c r="A34" s="22" t="s">
        <v>37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9">
        <f t="shared" si="2"/>
        <v>0</v>
      </c>
    </row>
    <row r="35" spans="1:8" ht="15" x14ac:dyDescent="0.25">
      <c r="A35" s="22" t="s">
        <v>38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</row>
    <row r="36" spans="1:8" ht="15" x14ac:dyDescent="0.25">
      <c r="A36" s="31" t="s">
        <v>39</v>
      </c>
      <c r="B36" s="28">
        <v>0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</row>
    <row r="37" spans="1:8" ht="15" x14ac:dyDescent="0.25">
      <c r="A37" s="22" t="s">
        <v>40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</row>
    <row r="38" spans="1:8" ht="15" x14ac:dyDescent="0.25">
      <c r="A38" s="31" t="s">
        <v>41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9">
        <f>F38-B38</f>
        <v>0</v>
      </c>
    </row>
    <row r="39" spans="1:8" ht="15" x14ac:dyDescent="0.25">
      <c r="A39" s="31" t="s">
        <v>42</v>
      </c>
      <c r="B39" s="28">
        <v>0</v>
      </c>
      <c r="C39" s="28">
        <v>0</v>
      </c>
      <c r="D39" s="28">
        <v>0</v>
      </c>
      <c r="E39" s="28">
        <v>0</v>
      </c>
      <c r="F39" s="28">
        <v>0</v>
      </c>
      <c r="G39" s="29">
        <f>F39-B39</f>
        <v>0</v>
      </c>
    </row>
    <row r="40" spans="1:8" ht="15" x14ac:dyDescent="0.25">
      <c r="A40" s="33"/>
      <c r="B40" s="32"/>
      <c r="C40" s="32"/>
      <c r="D40" s="32"/>
      <c r="E40" s="32"/>
      <c r="F40" s="32"/>
      <c r="G40" s="32"/>
    </row>
    <row r="41" spans="1:8" ht="15" x14ac:dyDescent="0.25">
      <c r="A41" s="34" t="s">
        <v>43</v>
      </c>
      <c r="B41" s="35">
        <f t="shared" ref="B41:G41" si="3">B9+B10+B11+B12+B13+B14+B15+B16+B28+B34+B35+B37</f>
        <v>232000000</v>
      </c>
      <c r="C41" s="35">
        <f t="shared" si="3"/>
        <v>34037099.119999997</v>
      </c>
      <c r="D41" s="35">
        <f t="shared" si="3"/>
        <v>266037099.12</v>
      </c>
      <c r="E41" s="35">
        <f t="shared" si="3"/>
        <v>265801236.27000001</v>
      </c>
      <c r="F41" s="35">
        <f t="shared" si="3"/>
        <v>265801236.27000001</v>
      </c>
      <c r="G41" s="35">
        <f t="shared" si="3"/>
        <v>33801236.269999996</v>
      </c>
    </row>
    <row r="42" spans="1:8" ht="15" x14ac:dyDescent="0.25">
      <c r="A42" s="34" t="s">
        <v>44</v>
      </c>
      <c r="B42" s="36"/>
      <c r="C42" s="36"/>
      <c r="D42" s="36"/>
      <c r="E42" s="36"/>
      <c r="F42" s="36"/>
      <c r="G42" s="28">
        <v>0</v>
      </c>
      <c r="H42" s="27"/>
    </row>
    <row r="43" spans="1:8" ht="15" x14ac:dyDescent="0.25">
      <c r="A43" s="33"/>
      <c r="B43" s="33"/>
      <c r="C43" s="33"/>
      <c r="D43" s="33"/>
      <c r="E43" s="33"/>
      <c r="F43" s="33"/>
      <c r="G43" s="33"/>
    </row>
    <row r="44" spans="1:8" ht="15" x14ac:dyDescent="0.25">
      <c r="A44" s="34" t="s">
        <v>45</v>
      </c>
      <c r="B44" s="33"/>
      <c r="C44" s="33"/>
      <c r="D44" s="33"/>
      <c r="E44" s="33"/>
      <c r="F44" s="33"/>
      <c r="G44" s="33"/>
    </row>
    <row r="45" spans="1:8" ht="15" x14ac:dyDescent="0.25">
      <c r="A45" s="22" t="s">
        <v>46</v>
      </c>
      <c r="B45" s="25">
        <v>182000000</v>
      </c>
      <c r="C45" s="25">
        <v>11150000</v>
      </c>
      <c r="D45" s="25">
        <v>193150000</v>
      </c>
      <c r="E45" s="25">
        <v>193096203.25999999</v>
      </c>
      <c r="F45" s="25">
        <v>193096203.25999999</v>
      </c>
      <c r="G45" s="25">
        <v>11096203.25999999</v>
      </c>
    </row>
    <row r="46" spans="1:8" ht="15" x14ac:dyDescent="0.25">
      <c r="A46" s="37" t="s">
        <v>47</v>
      </c>
      <c r="B46" s="28">
        <v>0</v>
      </c>
      <c r="C46" s="28">
        <v>0</v>
      </c>
      <c r="D46" s="28">
        <v>0</v>
      </c>
      <c r="E46" s="28">
        <v>0</v>
      </c>
      <c r="F46" s="28">
        <v>0</v>
      </c>
      <c r="G46" s="29">
        <f t="shared" ref="G46:G57" si="4">F46-B46</f>
        <v>0</v>
      </c>
    </row>
    <row r="47" spans="1:8" ht="15" x14ac:dyDescent="0.25">
      <c r="A47" s="37" t="s">
        <v>48</v>
      </c>
      <c r="B47" s="28">
        <v>0</v>
      </c>
      <c r="C47" s="28">
        <v>0</v>
      </c>
      <c r="D47" s="28">
        <v>0</v>
      </c>
      <c r="E47" s="28">
        <v>0</v>
      </c>
      <c r="F47" s="28">
        <v>0</v>
      </c>
      <c r="G47" s="29">
        <f t="shared" si="4"/>
        <v>0</v>
      </c>
    </row>
    <row r="48" spans="1:8" ht="15" x14ac:dyDescent="0.25">
      <c r="A48" s="37" t="s">
        <v>49</v>
      </c>
      <c r="B48" s="24">
        <v>84000000</v>
      </c>
      <c r="C48" s="24">
        <v>-3400000</v>
      </c>
      <c r="D48" s="25">
        <v>80600000</v>
      </c>
      <c r="E48" s="24">
        <v>80541800.510000005</v>
      </c>
      <c r="F48" s="24">
        <v>80541800.510000005</v>
      </c>
      <c r="G48" s="26">
        <f t="shared" si="4"/>
        <v>-3458199.4899999946</v>
      </c>
    </row>
    <row r="49" spans="1:7" ht="30" x14ac:dyDescent="0.25">
      <c r="A49" s="37" t="s">
        <v>50</v>
      </c>
      <c r="B49" s="24">
        <v>98000000</v>
      </c>
      <c r="C49" s="24">
        <v>14550000</v>
      </c>
      <c r="D49" s="25">
        <v>112550000</v>
      </c>
      <c r="E49" s="24">
        <v>112554402.75</v>
      </c>
      <c r="F49" s="24">
        <v>112554402.75</v>
      </c>
      <c r="G49" s="26">
        <f t="shared" si="4"/>
        <v>14554402.75</v>
      </c>
    </row>
    <row r="50" spans="1:7" ht="15" x14ac:dyDescent="0.25">
      <c r="A50" s="37" t="s">
        <v>51</v>
      </c>
      <c r="B50" s="28">
        <v>0</v>
      </c>
      <c r="C50" s="28">
        <v>0</v>
      </c>
      <c r="D50" s="28">
        <v>0</v>
      </c>
      <c r="E50" s="28">
        <v>0</v>
      </c>
      <c r="F50" s="28">
        <v>0</v>
      </c>
      <c r="G50" s="29">
        <f t="shared" si="4"/>
        <v>0</v>
      </c>
    </row>
    <row r="51" spans="1:7" ht="15" x14ac:dyDescent="0.25">
      <c r="A51" s="37" t="s">
        <v>52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9">
        <f t="shared" si="4"/>
        <v>0</v>
      </c>
    </row>
    <row r="52" spans="1:7" ht="15" x14ac:dyDescent="0.25">
      <c r="A52" s="38" t="s">
        <v>53</v>
      </c>
      <c r="B52" s="28">
        <v>0</v>
      </c>
      <c r="C52" s="28">
        <v>0</v>
      </c>
      <c r="D52" s="28">
        <v>0</v>
      </c>
      <c r="E52" s="28">
        <v>0</v>
      </c>
      <c r="F52" s="28">
        <v>0</v>
      </c>
      <c r="G52" s="29">
        <f t="shared" si="4"/>
        <v>0</v>
      </c>
    </row>
    <row r="53" spans="1:7" ht="15" x14ac:dyDescent="0.25">
      <c r="A53" s="31" t="s">
        <v>54</v>
      </c>
      <c r="B53" s="28">
        <v>0</v>
      </c>
      <c r="C53" s="28">
        <v>0</v>
      </c>
      <c r="D53" s="28">
        <v>0</v>
      </c>
      <c r="E53" s="28">
        <v>0</v>
      </c>
      <c r="F53" s="28">
        <v>0</v>
      </c>
      <c r="G53" s="29">
        <f t="shared" si="4"/>
        <v>0</v>
      </c>
    </row>
    <row r="54" spans="1:7" ht="15" x14ac:dyDescent="0.25">
      <c r="A54" s="22" t="s">
        <v>55</v>
      </c>
      <c r="B54" s="25">
        <f>B58</f>
        <v>86000000</v>
      </c>
      <c r="C54" s="25">
        <v>-19153596.780000001</v>
      </c>
      <c r="D54" s="25">
        <v>66846403.219999999</v>
      </c>
      <c r="E54" s="24">
        <v>23967809.140000001</v>
      </c>
      <c r="F54" s="24">
        <v>23967809.140000001</v>
      </c>
      <c r="G54" s="26">
        <f>F54-B54</f>
        <v>-62032190.859999999</v>
      </c>
    </row>
    <row r="55" spans="1:7" ht="15" x14ac:dyDescent="0.25">
      <c r="A55" s="38" t="s">
        <v>56</v>
      </c>
      <c r="B55" s="28">
        <v>0</v>
      </c>
      <c r="C55" s="28">
        <v>0</v>
      </c>
      <c r="D55" s="28">
        <v>0</v>
      </c>
      <c r="E55" s="28">
        <v>0</v>
      </c>
      <c r="F55" s="28">
        <v>0</v>
      </c>
      <c r="G55" s="29">
        <f t="shared" si="4"/>
        <v>0</v>
      </c>
    </row>
    <row r="56" spans="1:7" ht="15" x14ac:dyDescent="0.25">
      <c r="A56" s="37" t="s">
        <v>57</v>
      </c>
      <c r="B56" s="28">
        <v>0</v>
      </c>
      <c r="C56" s="25">
        <v>0</v>
      </c>
      <c r="D56" s="28">
        <v>0</v>
      </c>
      <c r="E56" s="28">
        <v>0</v>
      </c>
      <c r="F56" s="28">
        <v>0</v>
      </c>
      <c r="G56" s="29">
        <f t="shared" si="4"/>
        <v>0</v>
      </c>
    </row>
    <row r="57" spans="1:7" ht="15" x14ac:dyDescent="0.25">
      <c r="A57" s="37" t="s">
        <v>58</v>
      </c>
      <c r="B57" s="28">
        <v>0</v>
      </c>
      <c r="C57" s="28">
        <v>0</v>
      </c>
      <c r="D57" s="28">
        <v>0</v>
      </c>
      <c r="E57" s="28">
        <v>0</v>
      </c>
      <c r="F57" s="28">
        <v>0</v>
      </c>
      <c r="G57" s="29">
        <f t="shared" si="4"/>
        <v>0</v>
      </c>
    </row>
    <row r="58" spans="1:7" ht="15" x14ac:dyDescent="0.25">
      <c r="A58" s="38" t="s">
        <v>59</v>
      </c>
      <c r="B58" s="24">
        <f>1000000+85000000</f>
        <v>86000000</v>
      </c>
      <c r="C58" s="25">
        <v>-19153596.780000001</v>
      </c>
      <c r="D58" s="25">
        <v>66846403.219999999</v>
      </c>
      <c r="E58" s="24">
        <v>23967809.140000001</v>
      </c>
      <c r="F58" s="24">
        <v>23967809.140000001</v>
      </c>
      <c r="G58" s="26">
        <f>F58-B58</f>
        <v>-62032190.859999999</v>
      </c>
    </row>
    <row r="59" spans="1:7" ht="15" x14ac:dyDescent="0.25">
      <c r="A59" s="22" t="s">
        <v>60</v>
      </c>
      <c r="B59" s="28"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</row>
    <row r="60" spans="1:7" ht="15" x14ac:dyDescent="0.25">
      <c r="A60" s="37" t="s">
        <v>61</v>
      </c>
      <c r="B60" s="28">
        <v>0</v>
      </c>
      <c r="C60" s="28">
        <v>0</v>
      </c>
      <c r="D60" s="28">
        <v>0</v>
      </c>
      <c r="E60" s="28">
        <v>0</v>
      </c>
      <c r="F60" s="28">
        <v>0</v>
      </c>
      <c r="G60" s="29">
        <f>F60-B60</f>
        <v>0</v>
      </c>
    </row>
    <row r="61" spans="1:7" ht="15" x14ac:dyDescent="0.25">
      <c r="A61" s="37" t="s">
        <v>62</v>
      </c>
      <c r="B61" s="28">
        <v>0</v>
      </c>
      <c r="C61" s="28">
        <v>0</v>
      </c>
      <c r="D61" s="28">
        <v>0</v>
      </c>
      <c r="E61" s="28">
        <v>0</v>
      </c>
      <c r="F61" s="28">
        <v>0</v>
      </c>
      <c r="G61" s="29">
        <f>F61-B61</f>
        <v>0</v>
      </c>
    </row>
    <row r="62" spans="1:7" ht="15" x14ac:dyDescent="0.25">
      <c r="A62" s="22" t="s">
        <v>63</v>
      </c>
      <c r="B62" s="28">
        <v>0</v>
      </c>
      <c r="C62" s="28">
        <v>0</v>
      </c>
      <c r="D62" s="28">
        <v>0</v>
      </c>
      <c r="E62" s="28">
        <v>0</v>
      </c>
      <c r="F62" s="28">
        <v>0</v>
      </c>
      <c r="G62" s="29">
        <f>F62-B62</f>
        <v>0</v>
      </c>
    </row>
    <row r="63" spans="1:7" ht="15" x14ac:dyDescent="0.25">
      <c r="A63" s="22" t="s">
        <v>64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9">
        <f>F63-B63</f>
        <v>0</v>
      </c>
    </row>
    <row r="64" spans="1:7" ht="15" x14ac:dyDescent="0.25">
      <c r="A64" s="33"/>
      <c r="B64" s="33"/>
      <c r="C64" s="33"/>
      <c r="D64" s="33"/>
      <c r="E64" s="33"/>
      <c r="F64" s="33"/>
      <c r="G64" s="33"/>
    </row>
    <row r="65" spans="1:7" ht="15" x14ac:dyDescent="0.25">
      <c r="A65" s="34" t="s">
        <v>65</v>
      </c>
      <c r="B65" s="35">
        <f t="shared" ref="B65:G65" si="5">B45+B54+B59+B63+B62</f>
        <v>268000000</v>
      </c>
      <c r="C65" s="35">
        <f t="shared" si="5"/>
        <v>-8003596.7800000012</v>
      </c>
      <c r="D65" s="35">
        <f t="shared" si="5"/>
        <v>259996403.22</v>
      </c>
      <c r="E65" s="35">
        <f t="shared" si="5"/>
        <v>217064012.39999998</v>
      </c>
      <c r="F65" s="35">
        <f t="shared" si="5"/>
        <v>217064012.39999998</v>
      </c>
      <c r="G65" s="35">
        <f t="shared" si="5"/>
        <v>-50935987.600000009</v>
      </c>
    </row>
    <row r="66" spans="1:7" ht="15" x14ac:dyDescent="0.25">
      <c r="A66" s="33"/>
      <c r="B66" s="33"/>
      <c r="C66" s="33"/>
      <c r="D66" s="33"/>
      <c r="E66" s="33"/>
      <c r="F66" s="33"/>
      <c r="G66" s="33"/>
    </row>
    <row r="67" spans="1:7" ht="15" x14ac:dyDescent="0.25">
      <c r="A67" s="34" t="s">
        <v>66</v>
      </c>
      <c r="B67" s="28">
        <v>0</v>
      </c>
      <c r="C67" s="39">
        <v>55889376.240000002</v>
      </c>
      <c r="D67" s="39">
        <v>55889376.240000002</v>
      </c>
      <c r="E67" s="40">
        <v>49539731.479999997</v>
      </c>
      <c r="F67" s="40">
        <v>49539731.479999997</v>
      </c>
      <c r="G67" s="40">
        <v>49539731.479999997</v>
      </c>
    </row>
    <row r="68" spans="1:7" ht="15" x14ac:dyDescent="0.25">
      <c r="A68" s="22" t="s">
        <v>67</v>
      </c>
      <c r="B68" s="28">
        <v>0</v>
      </c>
      <c r="C68" s="39">
        <v>55889376.240000002</v>
      </c>
      <c r="D68" s="39">
        <v>55889376.240000002</v>
      </c>
      <c r="E68" s="40">
        <v>49539731.479999997</v>
      </c>
      <c r="F68" s="40">
        <v>49539731.479999997</v>
      </c>
      <c r="G68" s="40">
        <v>49539731.479999997</v>
      </c>
    </row>
    <row r="69" spans="1:7" ht="15" x14ac:dyDescent="0.25">
      <c r="A69" s="33"/>
      <c r="B69" s="33"/>
      <c r="C69" s="33"/>
      <c r="D69" s="33"/>
      <c r="E69" s="33"/>
      <c r="F69" s="33"/>
      <c r="G69" s="33"/>
    </row>
    <row r="70" spans="1:7" ht="15" x14ac:dyDescent="0.25">
      <c r="A70" s="34" t="s">
        <v>68</v>
      </c>
      <c r="B70" s="35">
        <f t="shared" ref="B70:G70" si="6">B41+B65+B67</f>
        <v>500000000</v>
      </c>
      <c r="C70" s="35">
        <f t="shared" si="6"/>
        <v>81922878.579999998</v>
      </c>
      <c r="D70" s="35">
        <f t="shared" si="6"/>
        <v>581922878.58000004</v>
      </c>
      <c r="E70" s="35">
        <f t="shared" si="6"/>
        <v>532404980.14999998</v>
      </c>
      <c r="F70" s="35">
        <f t="shared" si="6"/>
        <v>532404980.14999998</v>
      </c>
      <c r="G70" s="41">
        <f t="shared" si="6"/>
        <v>32404980.149999984</v>
      </c>
    </row>
    <row r="71" spans="1:7" ht="15" x14ac:dyDescent="0.25">
      <c r="A71" s="33"/>
      <c r="B71" s="33"/>
      <c r="C71" s="33"/>
      <c r="D71" s="33"/>
      <c r="E71" s="33"/>
      <c r="F71" s="33"/>
      <c r="G71" s="33"/>
    </row>
    <row r="72" spans="1:7" ht="15" x14ac:dyDescent="0.25">
      <c r="A72" s="34" t="s">
        <v>69</v>
      </c>
      <c r="B72" s="33"/>
      <c r="C72" s="33"/>
      <c r="D72" s="33"/>
      <c r="E72" s="33"/>
      <c r="F72" s="33"/>
      <c r="G72" s="33"/>
    </row>
    <row r="73" spans="1:7" ht="15" x14ac:dyDescent="0.25">
      <c r="A73" s="42" t="s">
        <v>70</v>
      </c>
      <c r="B73" s="28">
        <v>0</v>
      </c>
      <c r="C73" s="40">
        <v>28662257.73</v>
      </c>
      <c r="D73" s="43">
        <v>28662257.73</v>
      </c>
      <c r="E73" s="43">
        <v>24466030.649999999</v>
      </c>
      <c r="F73" s="43">
        <v>24466030.649999999</v>
      </c>
      <c r="G73" s="43">
        <v>24466030.649999999</v>
      </c>
    </row>
    <row r="74" spans="1:7" ht="30" x14ac:dyDescent="0.25">
      <c r="A74" s="42" t="s">
        <v>71</v>
      </c>
      <c r="B74" s="28">
        <v>0</v>
      </c>
      <c r="C74" s="40">
        <v>27227118.510000002</v>
      </c>
      <c r="D74" s="40">
        <v>27227118.510000002</v>
      </c>
      <c r="E74" s="40">
        <v>25073700.829999998</v>
      </c>
      <c r="F74" s="40">
        <v>25073700.829999998</v>
      </c>
      <c r="G74" s="40">
        <v>25073700.829999998</v>
      </c>
    </row>
    <row r="75" spans="1:7" ht="15" x14ac:dyDescent="0.25">
      <c r="A75" s="44" t="s">
        <v>72</v>
      </c>
      <c r="B75" s="28">
        <f>B73+B74</f>
        <v>0</v>
      </c>
      <c r="C75" s="39">
        <v>55889376.240000002</v>
      </c>
      <c r="D75" s="39">
        <v>55889376.240000002</v>
      </c>
      <c r="E75" s="40">
        <v>49539731.479999997</v>
      </c>
      <c r="F75" s="40">
        <v>49539731.479999997</v>
      </c>
      <c r="G75" s="40">
        <v>49539731.479999997</v>
      </c>
    </row>
    <row r="76" spans="1:7" ht="15" x14ac:dyDescent="0.25">
      <c r="A76" s="45"/>
      <c r="B76" s="46"/>
      <c r="C76" s="46"/>
      <c r="D76" s="46"/>
      <c r="E76" s="46"/>
      <c r="F76" s="46"/>
      <c r="G76" s="46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type="decimal" allowBlank="1" showInputMessage="1" showErrorMessage="1" sqref="E9:G75 D20 B9:D19 B21:D75 B20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'[1]Info General'!#REF!</xm:f>
          </x14:formula1>
          <x14:formula2>
            <xm:f>'[1]Info General'!#REF!</xm:f>
          </x14:formula2>
          <xm:sqref>H45:XFD62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2023-01-30T17:08:32Z</dcterms:created>
  <dcterms:modified xsi:type="dcterms:W3CDTF">2023-01-30T17:09:00Z</dcterms:modified>
</cp:coreProperties>
</file>