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2\Contabilidad Gubernamental\T4\"/>
    </mc:Choice>
  </mc:AlternateContent>
  <bookViews>
    <workbookView xWindow="0" yWindow="0" windowWidth="19215" windowHeight="11760"/>
  </bookViews>
  <sheets>
    <sheet name="LDF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G73" i="1" s="1"/>
  <c r="G72" i="1"/>
  <c r="D72" i="1"/>
  <c r="F71" i="1"/>
  <c r="E71" i="1"/>
  <c r="C71" i="1"/>
  <c r="B71" i="1"/>
  <c r="G70" i="1"/>
  <c r="D70" i="1"/>
  <c r="D69" i="1"/>
  <c r="G69" i="1" s="1"/>
  <c r="D68" i="1"/>
  <c r="G68" i="1" s="1"/>
  <c r="D67" i="1"/>
  <c r="G67" i="1" s="1"/>
  <c r="G66" i="1"/>
  <c r="D66" i="1"/>
  <c r="D65" i="1"/>
  <c r="G65" i="1" s="1"/>
  <c r="D64" i="1"/>
  <c r="G64" i="1" s="1"/>
  <c r="D63" i="1"/>
  <c r="D61" i="1" s="1"/>
  <c r="G62" i="1"/>
  <c r="D62" i="1"/>
  <c r="F61" i="1"/>
  <c r="E61" i="1"/>
  <c r="C61" i="1"/>
  <c r="B61" i="1"/>
  <c r="G60" i="1"/>
  <c r="D60" i="1"/>
  <c r="D59" i="1"/>
  <c r="G59" i="1" s="1"/>
  <c r="D58" i="1"/>
  <c r="G58" i="1" s="1"/>
  <c r="D57" i="1"/>
  <c r="G57" i="1" s="1"/>
  <c r="G56" i="1"/>
  <c r="D56" i="1"/>
  <c r="D55" i="1"/>
  <c r="G55" i="1" s="1"/>
  <c r="D54" i="1"/>
  <c r="G54" i="1" s="1"/>
  <c r="F53" i="1"/>
  <c r="E53" i="1"/>
  <c r="E43" i="1" s="1"/>
  <c r="E77" i="1" s="1"/>
  <c r="C53" i="1"/>
  <c r="B53" i="1"/>
  <c r="D52" i="1"/>
  <c r="G52" i="1" s="1"/>
  <c r="D51" i="1"/>
  <c r="G51" i="1" s="1"/>
  <c r="G50" i="1"/>
  <c r="D50" i="1"/>
  <c r="D49" i="1"/>
  <c r="G49" i="1" s="1"/>
  <c r="D48" i="1"/>
  <c r="G48" i="1" s="1"/>
  <c r="D47" i="1"/>
  <c r="G47" i="1" s="1"/>
  <c r="G46" i="1"/>
  <c r="D46" i="1"/>
  <c r="D45" i="1"/>
  <c r="G45" i="1" s="1"/>
  <c r="F44" i="1"/>
  <c r="F43" i="1" s="1"/>
  <c r="F77" i="1" s="1"/>
  <c r="E44" i="1"/>
  <c r="C44" i="1"/>
  <c r="C43" i="1" s="1"/>
  <c r="B44" i="1"/>
  <c r="B43" i="1"/>
  <c r="G41" i="1"/>
  <c r="D41" i="1"/>
  <c r="D40" i="1"/>
  <c r="G40" i="1" s="1"/>
  <c r="D39" i="1"/>
  <c r="G39" i="1" s="1"/>
  <c r="D38" i="1"/>
  <c r="G38" i="1" s="1"/>
  <c r="F37" i="1"/>
  <c r="E37" i="1"/>
  <c r="C37" i="1"/>
  <c r="B37" i="1"/>
  <c r="D36" i="1"/>
  <c r="G36" i="1" s="1"/>
  <c r="G35" i="1"/>
  <c r="D35" i="1"/>
  <c r="D34" i="1"/>
  <c r="G34" i="1" s="1"/>
  <c r="D33" i="1"/>
  <c r="G33" i="1" s="1"/>
  <c r="D32" i="1"/>
  <c r="G32" i="1" s="1"/>
  <c r="G31" i="1"/>
  <c r="D31" i="1"/>
  <c r="D30" i="1"/>
  <c r="G30" i="1" s="1"/>
  <c r="D29" i="1"/>
  <c r="G29" i="1" s="1"/>
  <c r="D28" i="1"/>
  <c r="G28" i="1" s="1"/>
  <c r="G27" i="1" s="1"/>
  <c r="F27" i="1"/>
  <c r="E27" i="1"/>
  <c r="C27" i="1"/>
  <c r="B27" i="1"/>
  <c r="D26" i="1"/>
  <c r="G26" i="1" s="1"/>
  <c r="G25" i="1"/>
  <c r="D25" i="1"/>
  <c r="D24" i="1"/>
  <c r="G24" i="1" s="1"/>
  <c r="D23" i="1"/>
  <c r="G23" i="1" s="1"/>
  <c r="D22" i="1"/>
  <c r="G22" i="1" s="1"/>
  <c r="G21" i="1"/>
  <c r="D21" i="1"/>
  <c r="D20" i="1"/>
  <c r="G20" i="1" s="1"/>
  <c r="F19" i="1"/>
  <c r="E19" i="1"/>
  <c r="C19" i="1"/>
  <c r="C9" i="1" s="1"/>
  <c r="B19" i="1"/>
  <c r="D18" i="1"/>
  <c r="G18" i="1" s="1"/>
  <c r="D17" i="1"/>
  <c r="G17" i="1" s="1"/>
  <c r="D16" i="1"/>
  <c r="G16" i="1" s="1"/>
  <c r="G15" i="1"/>
  <c r="D15" i="1"/>
  <c r="D14" i="1"/>
  <c r="G14" i="1" s="1"/>
  <c r="D13" i="1"/>
  <c r="G13" i="1" s="1"/>
  <c r="D12" i="1"/>
  <c r="G12" i="1" s="1"/>
  <c r="G11" i="1"/>
  <c r="D11" i="1"/>
  <c r="F10" i="1"/>
  <c r="F9" i="1" s="1"/>
  <c r="E10" i="1"/>
  <c r="E9" i="1" s="1"/>
  <c r="C10" i="1"/>
  <c r="B10" i="1"/>
  <c r="B9" i="1" s="1"/>
  <c r="A5" i="1"/>
  <c r="A2" i="1"/>
  <c r="G44" i="1" l="1"/>
  <c r="G19" i="1"/>
  <c r="B77" i="1"/>
  <c r="G71" i="1"/>
  <c r="C77" i="1"/>
  <c r="G61" i="1"/>
  <c r="G10" i="1"/>
  <c r="G37" i="1"/>
  <c r="G53" i="1"/>
  <c r="D44" i="1"/>
  <c r="D10" i="1"/>
  <c r="D37" i="1"/>
  <c r="D71" i="1"/>
  <c r="D27" i="1"/>
  <c r="D53" i="1"/>
  <c r="D19" i="1"/>
  <c r="G63" i="1"/>
  <c r="G9" i="1" l="1"/>
  <c r="D9" i="1"/>
  <c r="D43" i="1"/>
  <c r="D77" i="1" s="1"/>
  <c r="G43" i="1"/>
  <c r="G77" i="1" l="1"/>
</calcChain>
</file>

<file path=xl/sharedStrings.xml><?xml version="1.0" encoding="utf-8"?>
<sst xmlns="http://schemas.openxmlformats.org/spreadsheetml/2006/main" count="79" uniqueCount="49">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</sst>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indent="3"/>
    </xf>
    <xf numFmtId="43" fontId="2" fillId="0" borderId="4" xfId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6"/>
    </xf>
    <xf numFmtId="43" fontId="0" fillId="0" borderId="6" xfId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43" fontId="1" fillId="0" borderId="6" xfId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6" xfId="0" applyFill="1" applyBorder="1" applyAlignment="1" applyProtection="1">
      <alignment vertical="center"/>
      <protection locked="0"/>
    </xf>
    <xf numFmtId="0" fontId="2" fillId="0" borderId="13" xfId="0" applyFont="1" applyFill="1" applyBorder="1" applyAlignment="1">
      <alignment horizontal="left" vertical="center" indent="3"/>
    </xf>
    <xf numFmtId="43" fontId="2" fillId="0" borderId="6" xfId="1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43" fontId="0" fillId="0" borderId="6" xfId="1" applyFont="1" applyFill="1" applyBorder="1" applyAlignment="1" applyProtection="1">
      <alignment vertical="center" wrapText="1"/>
      <protection locked="0"/>
    </xf>
    <xf numFmtId="0" fontId="0" fillId="0" borderId="6" xfId="0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43" fontId="2" fillId="0" borderId="6" xfId="0" applyNumberFormat="1" applyFon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9" xfId="0" applyFill="1" applyBorder="1"/>
    <xf numFmtId="0" fontId="0" fillId="0" borderId="0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8"/>
  <sheetViews>
    <sheetView tabSelected="1" workbookViewId="0">
      <selection activeCell="A23" sqref="A23"/>
    </sheetView>
  </sheetViews>
  <sheetFormatPr baseColWidth="10" defaultColWidth="0" defaultRowHeight="0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ht="15" x14ac:dyDescent="0.25">
      <c r="A2" s="3" t="str">
        <f>ENTE_PUBLICO_A</f>
        <v>Municipio de Valle de Santiago, Gto., Gobierno del Estado de Guanajuato (a)</v>
      </c>
      <c r="B2" s="4"/>
      <c r="C2" s="4"/>
      <c r="D2" s="4"/>
      <c r="E2" s="4"/>
      <c r="F2" s="4"/>
      <c r="G2" s="5"/>
    </row>
    <row r="3" spans="1:7" ht="15" x14ac:dyDescent="0.25">
      <c r="A3" s="6" t="s">
        <v>1</v>
      </c>
      <c r="B3" s="7"/>
      <c r="C3" s="7"/>
      <c r="D3" s="7"/>
      <c r="E3" s="7"/>
      <c r="F3" s="7"/>
      <c r="G3" s="8"/>
    </row>
    <row r="4" spans="1:7" ht="15" x14ac:dyDescent="0.25">
      <c r="A4" s="6" t="s">
        <v>2</v>
      </c>
      <c r="B4" s="7"/>
      <c r="C4" s="7"/>
      <c r="D4" s="7"/>
      <c r="E4" s="7"/>
      <c r="F4" s="7"/>
      <c r="G4" s="8"/>
    </row>
    <row r="5" spans="1:7" ht="15" x14ac:dyDescent="0.25">
      <c r="A5" s="9" t="str">
        <f>TRIMESTRE</f>
        <v>Del 1 de enero al 31 de diciembre de 2022 (b)</v>
      </c>
      <c r="B5" s="10"/>
      <c r="C5" s="10"/>
      <c r="D5" s="10"/>
      <c r="E5" s="10"/>
      <c r="F5" s="10"/>
      <c r="G5" s="11"/>
    </row>
    <row r="6" spans="1:7" ht="15" x14ac:dyDescent="0.25">
      <c r="A6" s="12" t="s">
        <v>3</v>
      </c>
      <c r="B6" s="13"/>
      <c r="C6" s="13"/>
      <c r="D6" s="13"/>
      <c r="E6" s="13"/>
      <c r="F6" s="13"/>
      <c r="G6" s="14"/>
    </row>
    <row r="7" spans="1:7" ht="15" x14ac:dyDescent="0.25">
      <c r="A7" s="7" t="s">
        <v>4</v>
      </c>
      <c r="B7" s="12" t="s">
        <v>5</v>
      </c>
      <c r="C7" s="13"/>
      <c r="D7" s="13"/>
      <c r="E7" s="13"/>
      <c r="F7" s="14"/>
      <c r="G7" s="15" t="s">
        <v>6</v>
      </c>
    </row>
    <row r="8" spans="1:7" ht="30" x14ac:dyDescent="0.25">
      <c r="A8" s="7"/>
      <c r="B8" s="16" t="s">
        <v>7</v>
      </c>
      <c r="C8" s="17" t="s">
        <v>8</v>
      </c>
      <c r="D8" s="16" t="s">
        <v>9</v>
      </c>
      <c r="E8" s="16" t="s">
        <v>10</v>
      </c>
      <c r="F8" s="18" t="s">
        <v>11</v>
      </c>
      <c r="G8" s="19"/>
    </row>
    <row r="9" spans="1:7" ht="15" x14ac:dyDescent="0.25">
      <c r="A9" s="20" t="s">
        <v>12</v>
      </c>
      <c r="B9" s="21">
        <f>B10+B19+B27+B37</f>
        <v>232000000</v>
      </c>
      <c r="C9" s="21">
        <f t="shared" ref="C9:G9" si="0">C10+C19+C27+C37</f>
        <v>61890225.390000001</v>
      </c>
      <c r="D9" s="21">
        <f t="shared" si="0"/>
        <v>293890225.39000005</v>
      </c>
      <c r="E9" s="21">
        <f t="shared" si="0"/>
        <v>238872377.23999998</v>
      </c>
      <c r="F9" s="21">
        <f t="shared" si="0"/>
        <v>232189379.16000003</v>
      </c>
      <c r="G9" s="21">
        <f t="shared" si="0"/>
        <v>55017848.149999991</v>
      </c>
    </row>
    <row r="10" spans="1:7" ht="15" x14ac:dyDescent="0.25">
      <c r="A10" s="22" t="s">
        <v>13</v>
      </c>
      <c r="B10" s="23">
        <f>SUM(B11:B18)</f>
        <v>125096369.19</v>
      </c>
      <c r="C10" s="23">
        <f t="shared" ref="C10:G10" si="1">SUM(C11:C18)</f>
        <v>10257956.99</v>
      </c>
      <c r="D10" s="23">
        <f t="shared" si="1"/>
        <v>135354326.18000001</v>
      </c>
      <c r="E10" s="23">
        <f t="shared" si="1"/>
        <v>103030510.69999999</v>
      </c>
      <c r="F10" s="23">
        <f t="shared" si="1"/>
        <v>101423548.27</v>
      </c>
      <c r="G10" s="23">
        <f t="shared" si="1"/>
        <v>32323815.479999993</v>
      </c>
    </row>
    <row r="11" spans="1:7" ht="15" x14ac:dyDescent="0.25">
      <c r="A11" s="24" t="s">
        <v>14</v>
      </c>
      <c r="B11" s="25">
        <v>12608496</v>
      </c>
      <c r="C11" s="25">
        <v>450000</v>
      </c>
      <c r="D11" s="23">
        <f>B11+C11</f>
        <v>13058496</v>
      </c>
      <c r="E11" s="25">
        <v>12756509.43</v>
      </c>
      <c r="F11" s="25">
        <v>12734509.43</v>
      </c>
      <c r="G11" s="23">
        <f>D11-E11</f>
        <v>301986.5700000003</v>
      </c>
    </row>
    <row r="12" spans="1:7" ht="15" x14ac:dyDescent="0.25">
      <c r="A12" s="24" t="s">
        <v>15</v>
      </c>
      <c r="B12" s="25">
        <v>595685</v>
      </c>
      <c r="C12" s="25">
        <v>500</v>
      </c>
      <c r="D12" s="23">
        <f t="shared" ref="D12:D18" si="2">B12+C12</f>
        <v>596185</v>
      </c>
      <c r="E12" s="25">
        <v>423671.89</v>
      </c>
      <c r="F12" s="25">
        <v>423671.89</v>
      </c>
      <c r="G12" s="23">
        <f t="shared" ref="G12:G18" si="3">D12-E12</f>
        <v>172513.11</v>
      </c>
    </row>
    <row r="13" spans="1:7" ht="15" x14ac:dyDescent="0.25">
      <c r="A13" s="24" t="s">
        <v>16</v>
      </c>
      <c r="B13" s="25">
        <v>37834843</v>
      </c>
      <c r="C13" s="25">
        <v>8359022</v>
      </c>
      <c r="D13" s="23">
        <f t="shared" si="2"/>
        <v>46193865</v>
      </c>
      <c r="E13" s="25">
        <v>38501356.969999999</v>
      </c>
      <c r="F13" s="25">
        <v>38127961.289999999</v>
      </c>
      <c r="G13" s="23">
        <f t="shared" si="3"/>
        <v>7692508.0300000012</v>
      </c>
    </row>
    <row r="14" spans="1:7" ht="15" x14ac:dyDescent="0.25">
      <c r="A14" s="24" t="s">
        <v>17</v>
      </c>
      <c r="B14" s="23"/>
      <c r="C14" s="23"/>
      <c r="D14" s="23">
        <f t="shared" si="2"/>
        <v>0</v>
      </c>
      <c r="E14" s="23"/>
      <c r="F14" s="23"/>
      <c r="G14" s="23">
        <f t="shared" si="3"/>
        <v>0</v>
      </c>
    </row>
    <row r="15" spans="1:7" ht="15" x14ac:dyDescent="0.25">
      <c r="A15" s="24" t="s">
        <v>18</v>
      </c>
      <c r="B15" s="25">
        <v>54908562.189999998</v>
      </c>
      <c r="C15" s="25">
        <v>-1766572.45</v>
      </c>
      <c r="D15" s="23">
        <f t="shared" si="2"/>
        <v>53141989.739999995</v>
      </c>
      <c r="E15" s="25">
        <v>30384438.260000002</v>
      </c>
      <c r="F15" s="25">
        <v>29635710.75</v>
      </c>
      <c r="G15" s="23">
        <f t="shared" si="3"/>
        <v>22757551.479999993</v>
      </c>
    </row>
    <row r="16" spans="1:7" ht="15" x14ac:dyDescent="0.25">
      <c r="A16" s="24" t="s">
        <v>19</v>
      </c>
      <c r="B16" s="23"/>
      <c r="C16" s="23"/>
      <c r="D16" s="23">
        <f t="shared" si="2"/>
        <v>0</v>
      </c>
      <c r="E16" s="23"/>
      <c r="F16" s="23"/>
      <c r="G16" s="23">
        <f t="shared" si="3"/>
        <v>0</v>
      </c>
    </row>
    <row r="17" spans="1:7" ht="15" x14ac:dyDescent="0.25">
      <c r="A17" s="24" t="s">
        <v>20</v>
      </c>
      <c r="B17" s="25">
        <v>1035500</v>
      </c>
      <c r="C17" s="25">
        <v>216738.66</v>
      </c>
      <c r="D17" s="23">
        <f t="shared" si="2"/>
        <v>1252238.6599999999</v>
      </c>
      <c r="E17" s="25">
        <v>1016067.19</v>
      </c>
      <c r="F17" s="25">
        <v>835949.58</v>
      </c>
      <c r="G17" s="23">
        <f t="shared" si="3"/>
        <v>236171.46999999997</v>
      </c>
    </row>
    <row r="18" spans="1:7" ht="15" x14ac:dyDescent="0.25">
      <c r="A18" s="24" t="s">
        <v>21</v>
      </c>
      <c r="B18" s="25">
        <v>18113283</v>
      </c>
      <c r="C18" s="25">
        <v>2998268.78</v>
      </c>
      <c r="D18" s="23">
        <f t="shared" si="2"/>
        <v>21111551.780000001</v>
      </c>
      <c r="E18" s="25">
        <v>19948466.960000001</v>
      </c>
      <c r="F18" s="25">
        <v>19665745.329999998</v>
      </c>
      <c r="G18" s="23">
        <f t="shared" si="3"/>
        <v>1163084.8200000003</v>
      </c>
    </row>
    <row r="19" spans="1:7" ht="15" x14ac:dyDescent="0.25">
      <c r="A19" s="22" t="s">
        <v>22</v>
      </c>
      <c r="B19" s="23">
        <f>SUM(B20:B26)</f>
        <v>99855168.810000002</v>
      </c>
      <c r="C19" s="23">
        <f t="shared" ref="C19:G19" si="4">SUM(C20:C26)</f>
        <v>35678359.109999999</v>
      </c>
      <c r="D19" s="23">
        <f t="shared" si="4"/>
        <v>135533527.92000002</v>
      </c>
      <c r="E19" s="23">
        <f t="shared" si="4"/>
        <v>116545750.69</v>
      </c>
      <c r="F19" s="23">
        <f t="shared" si="4"/>
        <v>111692642.47</v>
      </c>
      <c r="G19" s="23">
        <f t="shared" si="4"/>
        <v>18987777.230000004</v>
      </c>
    </row>
    <row r="20" spans="1:7" ht="15" x14ac:dyDescent="0.25">
      <c r="A20" s="24" t="s">
        <v>23</v>
      </c>
      <c r="B20" s="25">
        <v>10857201</v>
      </c>
      <c r="C20" s="25">
        <v>252013.76</v>
      </c>
      <c r="D20" s="23">
        <f t="shared" ref="D20:D26" si="5">B20+C20</f>
        <v>11109214.76</v>
      </c>
      <c r="E20" s="25">
        <v>8941789.6600000001</v>
      </c>
      <c r="F20" s="25">
        <v>8901754.8599999994</v>
      </c>
      <c r="G20" s="23">
        <f t="shared" ref="G20:G26" si="6">D20-E20</f>
        <v>2167425.0999999996</v>
      </c>
    </row>
    <row r="21" spans="1:7" ht="15" x14ac:dyDescent="0.25">
      <c r="A21" s="24" t="s">
        <v>24</v>
      </c>
      <c r="B21" s="25">
        <v>62004849</v>
      </c>
      <c r="C21" s="25">
        <v>28834600.890000001</v>
      </c>
      <c r="D21" s="23">
        <f t="shared" si="5"/>
        <v>90839449.890000001</v>
      </c>
      <c r="E21" s="25">
        <v>76928387.049999997</v>
      </c>
      <c r="F21" s="25">
        <v>72695313.629999995</v>
      </c>
      <c r="G21" s="23">
        <f t="shared" si="6"/>
        <v>13911062.840000004</v>
      </c>
    </row>
    <row r="22" spans="1:7" ht="15" x14ac:dyDescent="0.25">
      <c r="A22" s="24" t="s">
        <v>25</v>
      </c>
      <c r="B22" s="25">
        <v>739371.81</v>
      </c>
      <c r="C22" s="25">
        <v>710000</v>
      </c>
      <c r="D22" s="23">
        <f t="shared" si="5"/>
        <v>1449371.81</v>
      </c>
      <c r="E22" s="25">
        <v>709669.54</v>
      </c>
      <c r="F22" s="25">
        <v>709669.54</v>
      </c>
      <c r="G22" s="23">
        <f t="shared" si="6"/>
        <v>739702.27</v>
      </c>
    </row>
    <row r="23" spans="1:7" ht="15" x14ac:dyDescent="0.25">
      <c r="A23" s="24" t="s">
        <v>26</v>
      </c>
      <c r="B23" s="25">
        <v>10699004</v>
      </c>
      <c r="C23" s="25">
        <v>3487929.42</v>
      </c>
      <c r="D23" s="23">
        <f t="shared" si="5"/>
        <v>14186933.42</v>
      </c>
      <c r="E23" s="25">
        <v>13608414.949999999</v>
      </c>
      <c r="F23" s="25">
        <v>13608414.949999999</v>
      </c>
      <c r="G23" s="23">
        <f t="shared" si="6"/>
        <v>578518.47000000067</v>
      </c>
    </row>
    <row r="24" spans="1:7" ht="15" x14ac:dyDescent="0.25">
      <c r="A24" s="24" t="s">
        <v>27</v>
      </c>
      <c r="B24" s="25">
        <v>7549509</v>
      </c>
      <c r="C24" s="25">
        <v>1000000</v>
      </c>
      <c r="D24" s="23">
        <f t="shared" si="5"/>
        <v>8549509</v>
      </c>
      <c r="E24" s="25">
        <v>7380233.21</v>
      </c>
      <c r="F24" s="25">
        <v>7380233.21</v>
      </c>
      <c r="G24" s="23">
        <f t="shared" si="6"/>
        <v>1169275.79</v>
      </c>
    </row>
    <row r="25" spans="1:7" ht="15" x14ac:dyDescent="0.25">
      <c r="A25" s="24" t="s">
        <v>28</v>
      </c>
      <c r="B25" s="25">
        <v>8005234</v>
      </c>
      <c r="C25" s="25">
        <v>1393815.04</v>
      </c>
      <c r="D25" s="23">
        <f t="shared" si="5"/>
        <v>9399049.0399999991</v>
      </c>
      <c r="E25" s="25">
        <v>8977256.2799999993</v>
      </c>
      <c r="F25" s="25">
        <v>8397256.2799999993</v>
      </c>
      <c r="G25" s="23">
        <f t="shared" si="6"/>
        <v>421792.75999999978</v>
      </c>
    </row>
    <row r="26" spans="1:7" ht="15" x14ac:dyDescent="0.25">
      <c r="A26" s="24" t="s">
        <v>29</v>
      </c>
      <c r="B26" s="23"/>
      <c r="C26" s="23"/>
      <c r="D26" s="23">
        <f t="shared" si="5"/>
        <v>0</v>
      </c>
      <c r="E26" s="23"/>
      <c r="F26" s="23"/>
      <c r="G26" s="23">
        <f t="shared" si="6"/>
        <v>0</v>
      </c>
    </row>
    <row r="27" spans="1:7" ht="15" x14ac:dyDescent="0.25">
      <c r="A27" s="22" t="s">
        <v>30</v>
      </c>
      <c r="B27" s="23">
        <f>SUM(B28:B36)</f>
        <v>7048462</v>
      </c>
      <c r="C27" s="23">
        <f t="shared" ref="C27:G27" si="7">SUM(C28:C36)</f>
        <v>15953909.289999999</v>
      </c>
      <c r="D27" s="23">
        <f t="shared" si="7"/>
        <v>23002371.289999999</v>
      </c>
      <c r="E27" s="23">
        <f t="shared" si="7"/>
        <v>19296115.850000001</v>
      </c>
      <c r="F27" s="23">
        <f t="shared" si="7"/>
        <v>19073188.420000002</v>
      </c>
      <c r="G27" s="23">
        <f t="shared" si="7"/>
        <v>3706255.4400000004</v>
      </c>
    </row>
    <row r="28" spans="1:7" ht="15" x14ac:dyDescent="0.25">
      <c r="A28" s="26" t="s">
        <v>31</v>
      </c>
      <c r="B28" s="25">
        <v>5780567</v>
      </c>
      <c r="C28" s="25">
        <v>646000.5</v>
      </c>
      <c r="D28" s="23">
        <f t="shared" ref="D28:D36" si="8">B28+C28</f>
        <v>6426567.5</v>
      </c>
      <c r="E28" s="25">
        <v>5610262.6699999999</v>
      </c>
      <c r="F28" s="25">
        <v>5610262.6699999999</v>
      </c>
      <c r="G28" s="23">
        <f t="shared" ref="G28:G36" si="9">D28-E28</f>
        <v>816304.83000000007</v>
      </c>
    </row>
    <row r="29" spans="1:7" ht="15" x14ac:dyDescent="0.25">
      <c r="A29" s="24" t="s">
        <v>32</v>
      </c>
      <c r="B29" s="25">
        <v>50000</v>
      </c>
      <c r="C29" s="25">
        <v>12648246.75</v>
      </c>
      <c r="D29" s="23">
        <f t="shared" si="8"/>
        <v>12698246.75</v>
      </c>
      <c r="E29" s="25">
        <v>10174526.18</v>
      </c>
      <c r="F29" s="25">
        <v>9951598.75</v>
      </c>
      <c r="G29" s="23">
        <f t="shared" si="9"/>
        <v>2523720.5700000003</v>
      </c>
    </row>
    <row r="30" spans="1:7" ht="15" x14ac:dyDescent="0.25">
      <c r="A30" s="24" t="s">
        <v>33</v>
      </c>
      <c r="B30" s="23"/>
      <c r="C30" s="23"/>
      <c r="D30" s="23">
        <f t="shared" si="8"/>
        <v>0</v>
      </c>
      <c r="E30" s="23"/>
      <c r="F30" s="23"/>
      <c r="G30" s="23">
        <f t="shared" si="9"/>
        <v>0</v>
      </c>
    </row>
    <row r="31" spans="1:7" ht="15" x14ac:dyDescent="0.25">
      <c r="A31" s="24" t="s">
        <v>34</v>
      </c>
      <c r="B31" s="23"/>
      <c r="C31" s="23"/>
      <c r="D31" s="23">
        <f t="shared" si="8"/>
        <v>0</v>
      </c>
      <c r="E31" s="23"/>
      <c r="F31" s="23"/>
      <c r="G31" s="23">
        <f t="shared" si="9"/>
        <v>0</v>
      </c>
    </row>
    <row r="32" spans="1:7" ht="15" x14ac:dyDescent="0.25">
      <c r="A32" s="24" t="s">
        <v>35</v>
      </c>
      <c r="B32" s="25">
        <v>0</v>
      </c>
      <c r="C32" s="25">
        <v>2098662.04</v>
      </c>
      <c r="D32" s="23">
        <f t="shared" si="8"/>
        <v>2098662.04</v>
      </c>
      <c r="E32" s="25">
        <v>1909352.09</v>
      </c>
      <c r="F32" s="25">
        <v>1909352.09</v>
      </c>
      <c r="G32" s="23">
        <f t="shared" si="9"/>
        <v>189309.94999999995</v>
      </c>
    </row>
    <row r="33" spans="1:7" ht="15" x14ac:dyDescent="0.25">
      <c r="A33" s="24" t="s">
        <v>36</v>
      </c>
      <c r="B33" s="23"/>
      <c r="C33" s="23"/>
      <c r="D33" s="23">
        <f t="shared" si="8"/>
        <v>0</v>
      </c>
      <c r="E33" s="23"/>
      <c r="F33" s="23"/>
      <c r="G33" s="23">
        <f t="shared" si="9"/>
        <v>0</v>
      </c>
    </row>
    <row r="34" spans="1:7" ht="15" x14ac:dyDescent="0.25">
      <c r="A34" s="24" t="s">
        <v>37</v>
      </c>
      <c r="B34" s="25">
        <v>1217895</v>
      </c>
      <c r="C34" s="25">
        <v>561000</v>
      </c>
      <c r="D34" s="23">
        <f t="shared" si="8"/>
        <v>1778895</v>
      </c>
      <c r="E34" s="25">
        <v>1601974.91</v>
      </c>
      <c r="F34" s="25">
        <v>1601974.91</v>
      </c>
      <c r="G34" s="23">
        <f t="shared" si="9"/>
        <v>176920.09000000008</v>
      </c>
    </row>
    <row r="35" spans="1:7" ht="15" x14ac:dyDescent="0.25">
      <c r="A35" s="24" t="s">
        <v>38</v>
      </c>
      <c r="B35" s="23"/>
      <c r="C35" s="23"/>
      <c r="D35" s="23">
        <f t="shared" si="8"/>
        <v>0</v>
      </c>
      <c r="E35" s="23"/>
      <c r="F35" s="23"/>
      <c r="G35" s="23">
        <f t="shared" si="9"/>
        <v>0</v>
      </c>
    </row>
    <row r="36" spans="1:7" ht="15" x14ac:dyDescent="0.25">
      <c r="A36" s="24" t="s">
        <v>39</v>
      </c>
      <c r="B36" s="23"/>
      <c r="C36" s="23"/>
      <c r="D36" s="23">
        <f t="shared" si="8"/>
        <v>0</v>
      </c>
      <c r="E36" s="23"/>
      <c r="F36" s="23"/>
      <c r="G36" s="23">
        <f t="shared" si="9"/>
        <v>0</v>
      </c>
    </row>
    <row r="37" spans="1:7" ht="30" x14ac:dyDescent="0.25">
      <c r="A37" s="27" t="s">
        <v>40</v>
      </c>
      <c r="B37" s="23">
        <f>SUM(B38:B41)</f>
        <v>0</v>
      </c>
      <c r="C37" s="23">
        <f t="shared" ref="C37:G37" si="10">SUM(C38:C41)</f>
        <v>0</v>
      </c>
      <c r="D37" s="23">
        <f t="shared" si="10"/>
        <v>0</v>
      </c>
      <c r="E37" s="23">
        <f t="shared" si="10"/>
        <v>0</v>
      </c>
      <c r="F37" s="23">
        <f t="shared" si="10"/>
        <v>0</v>
      </c>
      <c r="G37" s="23">
        <f t="shared" si="10"/>
        <v>0</v>
      </c>
    </row>
    <row r="38" spans="1:7" ht="15" x14ac:dyDescent="0.25">
      <c r="A38" s="26" t="s">
        <v>41</v>
      </c>
      <c r="B38" s="23"/>
      <c r="C38" s="23"/>
      <c r="D38" s="23">
        <f t="shared" ref="D38:D41" si="11">B38+C38</f>
        <v>0</v>
      </c>
      <c r="E38" s="23"/>
      <c r="F38" s="23"/>
      <c r="G38" s="23">
        <f t="shared" ref="G38:G41" si="12">D38-E38</f>
        <v>0</v>
      </c>
    </row>
    <row r="39" spans="1:7" ht="30" x14ac:dyDescent="0.25">
      <c r="A39" s="26" t="s">
        <v>42</v>
      </c>
      <c r="B39" s="23"/>
      <c r="C39" s="23"/>
      <c r="D39" s="23">
        <f t="shared" si="11"/>
        <v>0</v>
      </c>
      <c r="E39" s="23"/>
      <c r="F39" s="23"/>
      <c r="G39" s="23">
        <f t="shared" si="12"/>
        <v>0</v>
      </c>
    </row>
    <row r="40" spans="1:7" ht="15" x14ac:dyDescent="0.25">
      <c r="A40" s="26" t="s">
        <v>43</v>
      </c>
      <c r="B40" s="23"/>
      <c r="C40" s="23"/>
      <c r="D40" s="23">
        <f t="shared" si="11"/>
        <v>0</v>
      </c>
      <c r="E40" s="23"/>
      <c r="F40" s="23"/>
      <c r="G40" s="23">
        <f t="shared" si="12"/>
        <v>0</v>
      </c>
    </row>
    <row r="41" spans="1:7" ht="15" x14ac:dyDescent="0.25">
      <c r="A41" s="26" t="s">
        <v>44</v>
      </c>
      <c r="B41" s="23"/>
      <c r="C41" s="23"/>
      <c r="D41" s="23">
        <f t="shared" si="11"/>
        <v>0</v>
      </c>
      <c r="E41" s="23"/>
      <c r="F41" s="23"/>
      <c r="G41" s="23">
        <f t="shared" si="12"/>
        <v>0</v>
      </c>
    </row>
    <row r="42" spans="1:7" ht="15" x14ac:dyDescent="0.25">
      <c r="A42" s="26"/>
      <c r="B42" s="28"/>
      <c r="C42" s="28"/>
      <c r="D42" s="28"/>
      <c r="E42" s="28"/>
      <c r="F42" s="28"/>
      <c r="G42" s="28"/>
    </row>
    <row r="43" spans="1:7" ht="15" x14ac:dyDescent="0.25">
      <c r="A43" s="29" t="s">
        <v>45</v>
      </c>
      <c r="B43" s="30">
        <f>B44+B53+B61+B71</f>
        <v>268000000</v>
      </c>
      <c r="C43" s="30">
        <f t="shared" ref="C43:F43" si="13">C44+C53+C61+C71</f>
        <v>20032653.189999998</v>
      </c>
      <c r="D43" s="30">
        <f t="shared" si="13"/>
        <v>288032653.19</v>
      </c>
      <c r="E43" s="30">
        <f t="shared" si="13"/>
        <v>249227319.51999998</v>
      </c>
      <c r="F43" s="30">
        <f t="shared" si="13"/>
        <v>190730976.32999998</v>
      </c>
      <c r="G43" s="31">
        <f t="shared" ref="G43" si="14">SUM(G44,G53,G61,G71)</f>
        <v>38805333.670000002</v>
      </c>
    </row>
    <row r="44" spans="1:7" ht="15" x14ac:dyDescent="0.25">
      <c r="A44" s="22" t="s">
        <v>46</v>
      </c>
      <c r="B44" s="23">
        <f>SUM(B45:B52)</f>
        <v>80792857.159999996</v>
      </c>
      <c r="C44" s="23">
        <f t="shared" ref="C44:G44" si="15">SUM(C45:C52)</f>
        <v>5868331.1400000006</v>
      </c>
      <c r="D44" s="23">
        <f t="shared" si="15"/>
        <v>86661188.300000012</v>
      </c>
      <c r="E44" s="23">
        <f t="shared" si="15"/>
        <v>86512487.819999993</v>
      </c>
      <c r="F44" s="23">
        <f t="shared" si="15"/>
        <v>85266727.469999999</v>
      </c>
      <c r="G44" s="28">
        <f t="shared" si="15"/>
        <v>148700.48000000417</v>
      </c>
    </row>
    <row r="45" spans="1:7" ht="15" x14ac:dyDescent="0.25">
      <c r="A45" s="26" t="s">
        <v>14</v>
      </c>
      <c r="B45" s="23"/>
      <c r="C45" s="23"/>
      <c r="D45" s="23">
        <f t="shared" ref="D45:D52" si="16">B45+C45</f>
        <v>0</v>
      </c>
      <c r="E45" s="23"/>
      <c r="F45" s="23"/>
      <c r="G45" s="28">
        <f>D45-E45</f>
        <v>0</v>
      </c>
    </row>
    <row r="46" spans="1:7" ht="15" x14ac:dyDescent="0.25">
      <c r="A46" s="26" t="s">
        <v>15</v>
      </c>
      <c r="B46" s="23"/>
      <c r="C46" s="23"/>
      <c r="D46" s="23">
        <f t="shared" si="16"/>
        <v>0</v>
      </c>
      <c r="E46" s="23"/>
      <c r="F46" s="23"/>
      <c r="G46" s="28">
        <f t="shared" ref="G46:G52" si="17">D46-E46</f>
        <v>0</v>
      </c>
    </row>
    <row r="47" spans="1:7" ht="15" x14ac:dyDescent="0.25">
      <c r="A47" s="26" t="s">
        <v>16</v>
      </c>
      <c r="B47" s="25">
        <v>14450000</v>
      </c>
      <c r="C47" s="25">
        <v>4189288.27</v>
      </c>
      <c r="D47" s="23">
        <f t="shared" si="16"/>
        <v>18639288.27</v>
      </c>
      <c r="E47" s="25">
        <v>18551788.27</v>
      </c>
      <c r="F47" s="25">
        <v>18551788.27</v>
      </c>
      <c r="G47" s="28">
        <f t="shared" si="17"/>
        <v>87500</v>
      </c>
    </row>
    <row r="48" spans="1:7" ht="15" x14ac:dyDescent="0.25">
      <c r="A48" s="26" t="s">
        <v>17</v>
      </c>
      <c r="B48" s="23"/>
      <c r="C48" s="23"/>
      <c r="D48" s="23">
        <f t="shared" si="16"/>
        <v>0</v>
      </c>
      <c r="E48" s="23"/>
      <c r="F48" s="23"/>
      <c r="G48" s="28">
        <f t="shared" si="17"/>
        <v>0</v>
      </c>
    </row>
    <row r="49" spans="1:7" ht="15" x14ac:dyDescent="0.25">
      <c r="A49" s="26" t="s">
        <v>18</v>
      </c>
      <c r="B49" s="25">
        <v>719988.28</v>
      </c>
      <c r="C49" s="25">
        <v>10592.6</v>
      </c>
      <c r="D49" s="23">
        <f t="shared" si="16"/>
        <v>730580.88</v>
      </c>
      <c r="E49" s="25">
        <v>730580.88</v>
      </c>
      <c r="F49" s="25">
        <v>730580.88</v>
      </c>
      <c r="G49" s="28">
        <f t="shared" si="17"/>
        <v>0</v>
      </c>
    </row>
    <row r="50" spans="1:7" ht="15" x14ac:dyDescent="0.25">
      <c r="A50" s="26" t="s">
        <v>19</v>
      </c>
      <c r="B50" s="23"/>
      <c r="C50" s="23"/>
      <c r="D50" s="23">
        <f t="shared" si="16"/>
        <v>0</v>
      </c>
      <c r="E50" s="23"/>
      <c r="F50" s="23"/>
      <c r="G50" s="28">
        <f t="shared" si="17"/>
        <v>0</v>
      </c>
    </row>
    <row r="51" spans="1:7" ht="15" x14ac:dyDescent="0.25">
      <c r="A51" s="26" t="s">
        <v>20</v>
      </c>
      <c r="B51" s="25">
        <v>65622868.880000003</v>
      </c>
      <c r="C51" s="25">
        <v>1668450.27</v>
      </c>
      <c r="D51" s="23">
        <f t="shared" si="16"/>
        <v>67291319.150000006</v>
      </c>
      <c r="E51" s="25">
        <v>67230118.670000002</v>
      </c>
      <c r="F51" s="25">
        <v>65984358.32</v>
      </c>
      <c r="G51" s="28">
        <f t="shared" si="17"/>
        <v>61200.480000004172</v>
      </c>
    </row>
    <row r="52" spans="1:7" ht="15" x14ac:dyDescent="0.25">
      <c r="A52" s="26" t="s">
        <v>21</v>
      </c>
      <c r="B52" s="23"/>
      <c r="C52" s="23"/>
      <c r="D52" s="23">
        <f t="shared" si="16"/>
        <v>0</v>
      </c>
      <c r="E52" s="23"/>
      <c r="F52" s="23"/>
      <c r="G52" s="28">
        <f t="shared" si="17"/>
        <v>0</v>
      </c>
    </row>
    <row r="53" spans="1:7" ht="15" x14ac:dyDescent="0.25">
      <c r="A53" s="22" t="s">
        <v>22</v>
      </c>
      <c r="B53" s="23">
        <f>SUM(B54:B60)</f>
        <v>185000000</v>
      </c>
      <c r="C53" s="23">
        <f t="shared" ref="C53:G53" si="18">SUM(C54:C60)</f>
        <v>-16007832.970000001</v>
      </c>
      <c r="D53" s="23">
        <f t="shared" si="18"/>
        <v>168992167.03</v>
      </c>
      <c r="E53" s="23">
        <f t="shared" si="18"/>
        <v>131892350.28</v>
      </c>
      <c r="F53" s="23">
        <f t="shared" si="18"/>
        <v>90923204.219999999</v>
      </c>
      <c r="G53" s="32">
        <f t="shared" si="18"/>
        <v>37099816.749999993</v>
      </c>
    </row>
    <row r="54" spans="1:7" ht="15" x14ac:dyDescent="0.25">
      <c r="A54" s="26" t="s">
        <v>23</v>
      </c>
      <c r="B54" s="25">
        <v>0</v>
      </c>
      <c r="C54" s="25">
        <v>447992.72</v>
      </c>
      <c r="D54" s="23">
        <f t="shared" ref="D54:D60" si="19">B54+C54</f>
        <v>447992.72</v>
      </c>
      <c r="E54" s="25">
        <v>0</v>
      </c>
      <c r="F54" s="25">
        <v>0</v>
      </c>
      <c r="G54" s="28">
        <f>D54-E54</f>
        <v>447992.72</v>
      </c>
    </row>
    <row r="55" spans="1:7" ht="15" x14ac:dyDescent="0.25">
      <c r="A55" s="26" t="s">
        <v>24</v>
      </c>
      <c r="B55" s="25">
        <v>185000000</v>
      </c>
      <c r="C55" s="25">
        <v>-18782591.219999999</v>
      </c>
      <c r="D55" s="23">
        <f t="shared" si="19"/>
        <v>166217408.78</v>
      </c>
      <c r="E55" s="25">
        <v>130233883.29000001</v>
      </c>
      <c r="F55" s="25">
        <v>89264737.230000004</v>
      </c>
      <c r="G55" s="28">
        <f t="shared" ref="G55:G60" si="20">D55-E55</f>
        <v>35983525.489999995</v>
      </c>
    </row>
    <row r="56" spans="1:7" ht="15" x14ac:dyDescent="0.25">
      <c r="A56" s="26" t="s">
        <v>25</v>
      </c>
      <c r="B56" s="23"/>
      <c r="C56" s="23"/>
      <c r="D56" s="23">
        <f t="shared" si="19"/>
        <v>0</v>
      </c>
      <c r="E56" s="23"/>
      <c r="F56" s="23"/>
      <c r="G56" s="28">
        <f t="shared" si="20"/>
        <v>0</v>
      </c>
    </row>
    <row r="57" spans="1:7" ht="15" x14ac:dyDescent="0.25">
      <c r="A57" s="33" t="s">
        <v>26</v>
      </c>
      <c r="B57" s="25">
        <v>0</v>
      </c>
      <c r="C57" s="25">
        <v>1777326.53</v>
      </c>
      <c r="D57" s="23">
        <f t="shared" si="19"/>
        <v>1777326.53</v>
      </c>
      <c r="E57" s="25">
        <v>1109027.99</v>
      </c>
      <c r="F57" s="25">
        <v>1109027.99</v>
      </c>
      <c r="G57" s="28">
        <f t="shared" si="20"/>
        <v>668298.54</v>
      </c>
    </row>
    <row r="58" spans="1:7" ht="15" x14ac:dyDescent="0.25">
      <c r="A58" s="26" t="s">
        <v>27</v>
      </c>
      <c r="B58" s="23"/>
      <c r="C58" s="23"/>
      <c r="D58" s="23">
        <f t="shared" si="19"/>
        <v>0</v>
      </c>
      <c r="E58" s="23"/>
      <c r="F58" s="23"/>
      <c r="G58" s="28">
        <f t="shared" si="20"/>
        <v>0</v>
      </c>
    </row>
    <row r="59" spans="1:7" ht="15" x14ac:dyDescent="0.25">
      <c r="A59" s="26" t="s">
        <v>28</v>
      </c>
      <c r="B59" s="25">
        <v>0</v>
      </c>
      <c r="C59" s="25">
        <v>549439</v>
      </c>
      <c r="D59" s="23">
        <f t="shared" si="19"/>
        <v>549439</v>
      </c>
      <c r="E59" s="25">
        <v>549439</v>
      </c>
      <c r="F59" s="25">
        <v>549439</v>
      </c>
      <c r="G59" s="28">
        <f t="shared" si="20"/>
        <v>0</v>
      </c>
    </row>
    <row r="60" spans="1:7" ht="15" x14ac:dyDescent="0.25">
      <c r="A60" s="26" t="s">
        <v>29</v>
      </c>
      <c r="B60" s="23"/>
      <c r="C60" s="23"/>
      <c r="D60" s="23">
        <f t="shared" si="19"/>
        <v>0</v>
      </c>
      <c r="E60" s="23"/>
      <c r="F60" s="23"/>
      <c r="G60" s="28">
        <f t="shared" si="20"/>
        <v>0</v>
      </c>
    </row>
    <row r="61" spans="1:7" ht="15" x14ac:dyDescent="0.25">
      <c r="A61" s="22" t="s">
        <v>30</v>
      </c>
      <c r="B61" s="23">
        <f>SUM(B62:B70)</f>
        <v>0</v>
      </c>
      <c r="C61" s="23">
        <f t="shared" ref="C61:G61" si="21">SUM(C62:C70)</f>
        <v>29971882.91</v>
      </c>
      <c r="D61" s="23">
        <f t="shared" si="21"/>
        <v>29971882.91</v>
      </c>
      <c r="E61" s="23">
        <f t="shared" si="21"/>
        <v>28415066.469999999</v>
      </c>
      <c r="F61" s="23">
        <f t="shared" si="21"/>
        <v>12133629.689999999</v>
      </c>
      <c r="G61" s="32">
        <f t="shared" si="21"/>
        <v>1556816.4400000013</v>
      </c>
    </row>
    <row r="62" spans="1:7" ht="15" x14ac:dyDescent="0.25">
      <c r="A62" s="26" t="s">
        <v>31</v>
      </c>
      <c r="B62" s="23"/>
      <c r="C62" s="23"/>
      <c r="D62" s="23">
        <f t="shared" ref="D62:D70" si="22">B62+C62</f>
        <v>0</v>
      </c>
      <c r="E62" s="23"/>
      <c r="F62" s="23"/>
      <c r="G62" s="28">
        <f>D62-E62</f>
        <v>0</v>
      </c>
    </row>
    <row r="63" spans="1:7" ht="15" x14ac:dyDescent="0.25">
      <c r="A63" s="26" t="s">
        <v>32</v>
      </c>
      <c r="B63" s="25">
        <v>0</v>
      </c>
      <c r="C63" s="25">
        <v>7883587.04</v>
      </c>
      <c r="D63" s="23">
        <f t="shared" si="22"/>
        <v>7883587.04</v>
      </c>
      <c r="E63" s="25">
        <v>6551332.1299999999</v>
      </c>
      <c r="F63" s="25">
        <v>5256279.59</v>
      </c>
      <c r="G63" s="28">
        <f t="shared" ref="G63:G70" si="23">D63-E63</f>
        <v>1332254.9100000001</v>
      </c>
    </row>
    <row r="64" spans="1:7" ht="15" x14ac:dyDescent="0.25">
      <c r="A64" s="26" t="s">
        <v>33</v>
      </c>
      <c r="B64" s="23"/>
      <c r="C64" s="23"/>
      <c r="D64" s="23">
        <f t="shared" si="22"/>
        <v>0</v>
      </c>
      <c r="E64" s="23"/>
      <c r="F64" s="23"/>
      <c r="G64" s="28">
        <f t="shared" si="23"/>
        <v>0</v>
      </c>
    </row>
    <row r="65" spans="1:8" ht="15" x14ac:dyDescent="0.25">
      <c r="A65" s="26" t="s">
        <v>34</v>
      </c>
      <c r="B65" s="23"/>
      <c r="C65" s="23"/>
      <c r="D65" s="23">
        <f t="shared" si="22"/>
        <v>0</v>
      </c>
      <c r="E65" s="23"/>
      <c r="F65" s="23"/>
      <c r="G65" s="28">
        <f t="shared" si="23"/>
        <v>0</v>
      </c>
    </row>
    <row r="66" spans="1:8" ht="15" x14ac:dyDescent="0.25">
      <c r="A66" s="26" t="s">
        <v>35</v>
      </c>
      <c r="B66" s="25">
        <v>0</v>
      </c>
      <c r="C66" s="25">
        <v>21608295.870000001</v>
      </c>
      <c r="D66" s="23">
        <f t="shared" si="22"/>
        <v>21608295.870000001</v>
      </c>
      <c r="E66" s="25">
        <v>21383734.34</v>
      </c>
      <c r="F66" s="25">
        <v>6397350.0999999996</v>
      </c>
      <c r="G66" s="28">
        <f t="shared" si="23"/>
        <v>224561.53000000119</v>
      </c>
    </row>
    <row r="67" spans="1:8" ht="15" x14ac:dyDescent="0.25">
      <c r="A67" s="26" t="s">
        <v>36</v>
      </c>
      <c r="B67" s="23"/>
      <c r="C67" s="23"/>
      <c r="D67" s="23">
        <f t="shared" si="22"/>
        <v>0</v>
      </c>
      <c r="E67" s="23"/>
      <c r="F67" s="23"/>
      <c r="G67" s="28">
        <f t="shared" si="23"/>
        <v>0</v>
      </c>
    </row>
    <row r="68" spans="1:8" ht="15" x14ac:dyDescent="0.25">
      <c r="A68" s="26" t="s">
        <v>37</v>
      </c>
      <c r="B68" s="25">
        <v>0</v>
      </c>
      <c r="C68" s="25">
        <v>480000</v>
      </c>
      <c r="D68" s="23">
        <f t="shared" si="22"/>
        <v>480000</v>
      </c>
      <c r="E68" s="25">
        <v>480000</v>
      </c>
      <c r="F68" s="25">
        <v>480000</v>
      </c>
      <c r="G68" s="28">
        <f t="shared" si="23"/>
        <v>0</v>
      </c>
    </row>
    <row r="69" spans="1:8" ht="15" x14ac:dyDescent="0.25">
      <c r="A69" s="26" t="s">
        <v>38</v>
      </c>
      <c r="B69" s="23"/>
      <c r="C69" s="23"/>
      <c r="D69" s="23">
        <f t="shared" si="22"/>
        <v>0</v>
      </c>
      <c r="E69" s="23"/>
      <c r="F69" s="23"/>
      <c r="G69" s="28">
        <f t="shared" si="23"/>
        <v>0</v>
      </c>
    </row>
    <row r="70" spans="1:8" ht="15" x14ac:dyDescent="0.25">
      <c r="A70" s="26" t="s">
        <v>39</v>
      </c>
      <c r="B70" s="23"/>
      <c r="C70" s="23"/>
      <c r="D70" s="23">
        <f t="shared" si="22"/>
        <v>0</v>
      </c>
      <c r="E70" s="23"/>
      <c r="F70" s="23"/>
      <c r="G70" s="28">
        <f t="shared" si="23"/>
        <v>0</v>
      </c>
    </row>
    <row r="71" spans="1:8" ht="15" x14ac:dyDescent="0.25">
      <c r="A71" s="27" t="s">
        <v>47</v>
      </c>
      <c r="B71" s="34">
        <f>SUM(B72:B75)</f>
        <v>2207142.84</v>
      </c>
      <c r="C71" s="34">
        <f t="shared" ref="C71:F71" si="24">SUM(C72:C75)</f>
        <v>200272.11</v>
      </c>
      <c r="D71" s="34">
        <f t="shared" si="24"/>
        <v>2407414.9499999997</v>
      </c>
      <c r="E71" s="34">
        <f t="shared" si="24"/>
        <v>2407414.9500000002</v>
      </c>
      <c r="F71" s="34">
        <f t="shared" si="24"/>
        <v>2407414.9500000002</v>
      </c>
      <c r="G71" s="35">
        <f>SUM(G72:G75)</f>
        <v>0</v>
      </c>
    </row>
    <row r="72" spans="1:8" ht="15" x14ac:dyDescent="0.25">
      <c r="A72" s="26" t="s">
        <v>41</v>
      </c>
      <c r="B72" s="25">
        <v>2207142.84</v>
      </c>
      <c r="C72" s="25">
        <v>200272.11</v>
      </c>
      <c r="D72" s="23">
        <f t="shared" ref="D72:D75" si="25">B72+C72</f>
        <v>2407414.9499999997</v>
      </c>
      <c r="E72" s="25">
        <v>2407414.9500000002</v>
      </c>
      <c r="F72" s="25">
        <v>2407414.9500000002</v>
      </c>
      <c r="G72" s="28">
        <f>D72-E72</f>
        <v>0</v>
      </c>
    </row>
    <row r="73" spans="1:8" ht="30" x14ac:dyDescent="0.25">
      <c r="A73" s="26" t="s">
        <v>42</v>
      </c>
      <c r="B73" s="23"/>
      <c r="C73" s="23"/>
      <c r="D73" s="23">
        <f t="shared" si="25"/>
        <v>0</v>
      </c>
      <c r="E73" s="23"/>
      <c r="F73" s="23"/>
      <c r="G73" s="28">
        <f t="shared" ref="G73:G75" si="26">D73-E73</f>
        <v>0</v>
      </c>
    </row>
    <row r="74" spans="1:8" ht="15" x14ac:dyDescent="0.25">
      <c r="A74" s="26" t="s">
        <v>43</v>
      </c>
      <c r="B74" s="23"/>
      <c r="C74" s="23"/>
      <c r="D74" s="23">
        <f t="shared" si="25"/>
        <v>0</v>
      </c>
      <c r="E74" s="23"/>
      <c r="F74" s="23"/>
      <c r="G74" s="28">
        <f t="shared" si="26"/>
        <v>0</v>
      </c>
    </row>
    <row r="75" spans="1:8" ht="15" x14ac:dyDescent="0.25">
      <c r="A75" s="26" t="s">
        <v>44</v>
      </c>
      <c r="B75" s="23"/>
      <c r="C75" s="23"/>
      <c r="D75" s="23">
        <f t="shared" si="25"/>
        <v>0</v>
      </c>
      <c r="E75" s="23"/>
      <c r="F75" s="23"/>
      <c r="G75" s="28">
        <f t="shared" si="26"/>
        <v>0</v>
      </c>
    </row>
    <row r="76" spans="1:8" ht="15" x14ac:dyDescent="0.25">
      <c r="A76" s="36"/>
      <c r="B76" s="37"/>
      <c r="C76" s="37"/>
      <c r="D76" s="37"/>
      <c r="E76" s="37"/>
      <c r="F76" s="37"/>
      <c r="G76" s="37"/>
    </row>
    <row r="77" spans="1:8" ht="15" x14ac:dyDescent="0.25">
      <c r="A77" s="29" t="s">
        <v>48</v>
      </c>
      <c r="B77" s="38">
        <f t="shared" ref="B77:G77" si="27">B43+B9</f>
        <v>500000000</v>
      </c>
      <c r="C77" s="38">
        <f t="shared" si="27"/>
        <v>81922878.579999998</v>
      </c>
      <c r="D77" s="38">
        <f t="shared" si="27"/>
        <v>581922878.58000004</v>
      </c>
      <c r="E77" s="38">
        <f t="shared" si="27"/>
        <v>488099696.75999999</v>
      </c>
      <c r="F77" s="38">
        <f t="shared" si="27"/>
        <v>422920355.49000001</v>
      </c>
      <c r="G77" s="38">
        <f t="shared" si="27"/>
        <v>93823181.819999993</v>
      </c>
    </row>
    <row r="78" spans="1:8" ht="15" x14ac:dyDescent="0.25">
      <c r="A78" s="39"/>
      <c r="B78" s="40"/>
      <c r="C78" s="40"/>
      <c r="D78" s="40"/>
      <c r="E78" s="40"/>
      <c r="F78" s="40"/>
      <c r="G78" s="40"/>
      <c r="H78" s="4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2023-01-30T17:12:20Z</dcterms:created>
  <dcterms:modified xsi:type="dcterms:W3CDTF">2023-01-30T17:12:52Z</dcterms:modified>
</cp:coreProperties>
</file>