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5" l="1"/>
  <c r="B53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72" i="5" s="1"/>
  <c r="C74" i="5" s="1"/>
  <c r="C68" i="5"/>
  <c r="C64" i="5"/>
  <c r="C63" i="5"/>
  <c r="B68" i="5"/>
  <c r="B64" i="5"/>
  <c r="B63" i="5"/>
  <c r="D55" i="5"/>
  <c r="D53" i="5"/>
  <c r="D49" i="5"/>
  <c r="D48" i="5"/>
  <c r="C53" i="5"/>
  <c r="C49" i="5"/>
  <c r="C48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<sst xmlns="http://schemas.openxmlformats.org/spreadsheetml/2006/main" count="243" uniqueCount="168">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</sst>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</cellStyleXfs>
  <cellXfs count="10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zoomScaleNormal="100" workbookViewId="0">
      <selection activeCell="A4" sqref="A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7" t="s">
        <v>2</v>
      </c>
      <c r="B1" s="88"/>
      <c r="C1" s="88"/>
      <c r="D1" s="89"/>
    </row>
    <row r="2" spans="1:4" x14ac:dyDescent="0.25">
      <c r="A2" s="56" t="s">
        <v>166</v>
      </c>
      <c r="B2" s="57"/>
      <c r="C2" s="57"/>
      <c r="D2" s="58"/>
    </row>
    <row r="3" spans="1:4" x14ac:dyDescent="0.25">
      <c r="A3" s="59" t="s">
        <v>3</v>
      </c>
      <c r="B3" s="60"/>
      <c r="C3" s="60"/>
      <c r="D3" s="61"/>
    </row>
    <row r="4" spans="1:4" x14ac:dyDescent="0.25">
      <c r="A4" s="59" t="s">
        <v>167</v>
      </c>
      <c r="B4" s="60"/>
      <c r="C4" s="60"/>
      <c r="D4" s="61"/>
    </row>
    <row r="5" spans="1:4" x14ac:dyDescent="0.25">
      <c r="A5" s="62" t="s">
        <v>0</v>
      </c>
      <c r="B5" s="63"/>
      <c r="C5" s="63"/>
      <c r="D5" s="64"/>
    </row>
    <row r="6" spans="1:4" ht="41.4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523392857.16000003</v>
      </c>
      <c r="C8" s="6">
        <f>SUM(C9:C11)</f>
        <v>677281674.78999996</v>
      </c>
      <c r="D8" s="6">
        <f>SUM(D9:D11)</f>
        <v>672842268.45000005</v>
      </c>
    </row>
    <row r="9" spans="1:4" x14ac:dyDescent="0.25">
      <c r="A9" s="31" t="s">
        <v>8</v>
      </c>
      <c r="B9" s="81">
        <v>252300000</v>
      </c>
      <c r="C9" s="82">
        <v>347974853.75</v>
      </c>
      <c r="D9" s="51">
        <v>343664518.83999997</v>
      </c>
    </row>
    <row r="10" spans="1:4" x14ac:dyDescent="0.25">
      <c r="A10" s="31" t="s">
        <v>9</v>
      </c>
      <c r="B10" s="81">
        <v>272700000</v>
      </c>
      <c r="C10" s="82">
        <v>330913963.88</v>
      </c>
      <c r="D10" s="51">
        <v>330650963.88</v>
      </c>
    </row>
    <row r="11" spans="1:4" x14ac:dyDescent="0.25">
      <c r="A11" s="31" t="s">
        <v>10</v>
      </c>
      <c r="B11" s="51">
        <v>-1607142.84</v>
      </c>
      <c r="C11" s="51">
        <v>-1607142.84</v>
      </c>
      <c r="D11" s="51">
        <v>-1473214.27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523392857.16000003</v>
      </c>
      <c r="C13" s="6">
        <f>C14+C15</f>
        <v>485115615.25999999</v>
      </c>
      <c r="D13" s="6">
        <f>D14+D15</f>
        <v>456974896.47000003</v>
      </c>
    </row>
    <row r="14" spans="1:4" x14ac:dyDescent="0.25">
      <c r="A14" s="31" t="s">
        <v>12</v>
      </c>
      <c r="B14" s="51">
        <v>252300000</v>
      </c>
      <c r="C14" s="83">
        <v>277794940.38999999</v>
      </c>
      <c r="D14" s="84">
        <v>261093317.53999999</v>
      </c>
    </row>
    <row r="15" spans="1:4" x14ac:dyDescent="0.25">
      <c r="A15" s="31" t="s">
        <v>13</v>
      </c>
      <c r="B15" s="51">
        <v>271092857.16000003</v>
      </c>
      <c r="C15" s="83">
        <v>207320674.87</v>
      </c>
      <c r="D15" s="84">
        <v>195881578.93000001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-28553955.799999997</v>
      </c>
      <c r="D17" s="6">
        <f>D18+D19</f>
        <v>-24354416.079999998</v>
      </c>
    </row>
    <row r="18" spans="1:4" x14ac:dyDescent="0.25">
      <c r="A18" s="31" t="s">
        <v>15</v>
      </c>
      <c r="B18" s="8">
        <v>0</v>
      </c>
      <c r="C18" s="25">
        <v>-26333311.059999999</v>
      </c>
      <c r="D18" s="25">
        <v>-22133771.34</v>
      </c>
    </row>
    <row r="19" spans="1:4" x14ac:dyDescent="0.25">
      <c r="A19" s="31" t="s">
        <v>16</v>
      </c>
      <c r="B19" s="8">
        <v>0</v>
      </c>
      <c r="C19" s="25">
        <v>-2220644.7400000002</v>
      </c>
      <c r="D19" s="25">
        <v>-2220644.7400000002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163612103.72999996</v>
      </c>
      <c r="D21" s="6">
        <f>D8-D13+D17</f>
        <v>191512955.90000004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1607142.84</v>
      </c>
      <c r="C23" s="6">
        <f>C21-C11</f>
        <v>165219246.56999996</v>
      </c>
      <c r="D23" s="6">
        <f>D21-D11</f>
        <v>192986170.17000005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1607142.84</v>
      </c>
      <c r="C25" s="6">
        <f>C23-C17</f>
        <v>193773202.36999995</v>
      </c>
      <c r="D25" s="6">
        <f>D23-D17</f>
        <v>217340586.25000006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1000000</v>
      </c>
      <c r="C29" s="2">
        <f>C30+C31</f>
        <v>939412.36</v>
      </c>
      <c r="D29" s="2">
        <f>D30+D31</f>
        <v>862688.48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85">
        <v>1000000</v>
      </c>
      <c r="C31" s="25">
        <v>939412.36</v>
      </c>
      <c r="D31" s="25">
        <v>862688.48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2607142.84</v>
      </c>
      <c r="C33" s="2">
        <f>C25+C29</f>
        <v>194712614.72999996</v>
      </c>
      <c r="D33" s="2">
        <f>D25+D29</f>
        <v>218203274.73000005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1607142.84</v>
      </c>
      <c r="C40" s="2">
        <f>C41+C42</f>
        <v>1607142.84</v>
      </c>
      <c r="D40" s="2">
        <f>D41+D42</f>
        <v>1473214.27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1607142.84</v>
      </c>
      <c r="C42" s="25">
        <v>1607142.84</v>
      </c>
      <c r="D42" s="25">
        <v>1473214.27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-1607142.84</v>
      </c>
      <c r="C44" s="2">
        <f>C37-C40</f>
        <v>-1607142.84</v>
      </c>
      <c r="D44" s="2">
        <f>D37-D40</f>
        <v>-1473214.27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252300000</v>
      </c>
      <c r="C48" s="53">
        <f>C9</f>
        <v>347974853.75</v>
      </c>
      <c r="D48" s="53">
        <f>D9</f>
        <v>343664518.83999997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252300000</v>
      </c>
      <c r="C53" s="25">
        <f>C14</f>
        <v>277794940.38999999</v>
      </c>
      <c r="D53" s="25">
        <f>D14</f>
        <v>261093317.53999999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-26333311.059999999</v>
      </c>
      <c r="D55" s="25">
        <f>D18</f>
        <v>-22133771.34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43846602.300000012</v>
      </c>
      <c r="D57" s="2">
        <f>D48+D49-D53+D55</f>
        <v>60437429.959999979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43846602.300000012</v>
      </c>
      <c r="D59" s="2">
        <f>D57-D49</f>
        <v>60437429.959999979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272700000</v>
      </c>
      <c r="C63" s="55">
        <f>C10</f>
        <v>330913963.88</v>
      </c>
      <c r="D63" s="55">
        <f>D10</f>
        <v>330650963.88</v>
      </c>
    </row>
    <row r="64" spans="1:4" ht="30" x14ac:dyDescent="0.25">
      <c r="A64" s="13" t="s">
        <v>39</v>
      </c>
      <c r="B64" s="6">
        <f>B65-B66</f>
        <v>-1607142.84</v>
      </c>
      <c r="C64" s="6">
        <f>C65-C66</f>
        <v>-1607142.84</v>
      </c>
      <c r="D64" s="6">
        <f>D65-D66</f>
        <v>-1473214.27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25">
        <v>1607142.84</v>
      </c>
      <c r="C66" s="25">
        <v>1607142.84</v>
      </c>
      <c r="D66" s="86">
        <v>1473214.27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271092857.16000003</v>
      </c>
      <c r="C68" s="51">
        <f>C15</f>
        <v>207320674.87</v>
      </c>
      <c r="D68" s="51">
        <f>D15</f>
        <v>195881578.93000001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-2220644.7400000002</v>
      </c>
      <c r="D70" s="51">
        <f>D19</f>
        <v>-2220644.7400000002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119765501.43000002</v>
      </c>
      <c r="D72" s="6">
        <f>D63+D64-D68+D70</f>
        <v>131075525.94000001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1607142.84</v>
      </c>
      <c r="C74" s="6">
        <f>C72-C64</f>
        <v>121372644.27000003</v>
      </c>
      <c r="D74" s="6">
        <f>D72-D64</f>
        <v>132548740.21000001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8:D25 B37:D44 B29:D33 B48:D59 B63:D7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D8 B29:D30 B37:D41 B48:D52 B63:D65 B12:D13 B16:D17 B20:D25 B18 B19 B32:D33 B43:D44 B54:D54 C53:D53 B67:D71 B74 B72 D72 B73 D73 D74 B56:D59 B55 D5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3" t="s">
        <v>55</v>
      </c>
      <c r="B1" s="93"/>
      <c r="C1" s="93"/>
      <c r="D1" s="93"/>
      <c r="E1" s="93"/>
      <c r="F1" s="93"/>
      <c r="G1" s="93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91" t="s">
        <v>58</v>
      </c>
      <c r="B6" s="19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83.25" customHeight="1" x14ac:dyDescent="0.25">
      <c r="A7" s="92"/>
      <c r="B7" s="43" t="s">
        <v>59</v>
      </c>
      <c r="C7" s="92"/>
      <c r="D7" s="92"/>
      <c r="E7" s="92"/>
      <c r="F7" s="92"/>
      <c r="G7" s="92"/>
    </row>
    <row r="8" spans="1:7" ht="30" x14ac:dyDescent="0.2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4" t="s">
        <v>74</v>
      </c>
      <c r="B1" s="94"/>
      <c r="C1" s="94"/>
      <c r="D1" s="94"/>
      <c r="E1" s="94"/>
      <c r="F1" s="94"/>
      <c r="G1" s="9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75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95" t="s">
        <v>76</v>
      </c>
      <c r="B6" s="19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57.75" customHeight="1" x14ac:dyDescent="0.25">
      <c r="A7" s="96"/>
      <c r="B7" s="20" t="s">
        <v>59</v>
      </c>
      <c r="C7" s="92"/>
      <c r="D7" s="92"/>
      <c r="E7" s="92"/>
      <c r="F7" s="92"/>
      <c r="G7" s="92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4" t="s">
        <v>90</v>
      </c>
      <c r="B1" s="94"/>
      <c r="C1" s="94"/>
      <c r="D1" s="94"/>
      <c r="E1" s="94"/>
      <c r="F1" s="94"/>
      <c r="G1" s="9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91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8" t="s">
        <v>58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f>+F5+1</f>
        <v>2022</v>
      </c>
    </row>
    <row r="6" spans="1:7" ht="32.25" x14ac:dyDescent="0.25">
      <c r="A6" s="90"/>
      <c r="B6" s="100"/>
      <c r="C6" s="100"/>
      <c r="D6" s="100"/>
      <c r="E6" s="100"/>
      <c r="F6" s="100"/>
      <c r="G6" s="20" t="s">
        <v>92</v>
      </c>
    </row>
    <row r="7" spans="1:7" x14ac:dyDescent="0.2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7" t="s">
        <v>113</v>
      </c>
      <c r="B39" s="97"/>
      <c r="C39" s="97"/>
      <c r="D39" s="97"/>
      <c r="E39" s="97"/>
      <c r="F39" s="97"/>
      <c r="G39" s="97"/>
    </row>
    <row r="40" spans="1:7" x14ac:dyDescent="0.25">
      <c r="A40" s="97" t="s">
        <v>114</v>
      </c>
      <c r="B40" s="97"/>
      <c r="C40" s="97"/>
      <c r="D40" s="97"/>
      <c r="E40" s="97"/>
      <c r="F40" s="97"/>
      <c r="G40" s="9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4" t="s">
        <v>115</v>
      </c>
      <c r="B1" s="94"/>
      <c r="C1" s="94"/>
      <c r="D1" s="94"/>
      <c r="E1" s="94"/>
      <c r="F1" s="94"/>
      <c r="G1" s="9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116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101" t="s">
        <v>76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v>2022</v>
      </c>
    </row>
    <row r="6" spans="1:7" ht="48.75" customHeight="1" x14ac:dyDescent="0.25">
      <c r="A6" s="102"/>
      <c r="B6" s="100"/>
      <c r="C6" s="100"/>
      <c r="D6" s="100"/>
      <c r="E6" s="100"/>
      <c r="F6" s="100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7" t="s">
        <v>113</v>
      </c>
      <c r="B32" s="97"/>
      <c r="C32" s="97"/>
      <c r="D32" s="97"/>
      <c r="E32" s="97"/>
      <c r="F32" s="97"/>
      <c r="G32" s="97"/>
    </row>
    <row r="33" spans="1:7" x14ac:dyDescent="0.25">
      <c r="A33" s="97" t="s">
        <v>114</v>
      </c>
      <c r="B33" s="97"/>
      <c r="C33" s="97"/>
      <c r="D33" s="97"/>
      <c r="E33" s="97"/>
      <c r="F33" s="97"/>
      <c r="G33" s="9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3" t="s">
        <v>119</v>
      </c>
      <c r="B1" s="103"/>
      <c r="C1" s="103"/>
      <c r="D1" s="103"/>
      <c r="E1" s="103"/>
      <c r="F1" s="103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120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121</v>
      </c>
      <c r="C4" s="66" t="s">
        <v>122</v>
      </c>
      <c r="D4" s="66" t="s">
        <v>123</v>
      </c>
      <c r="E4" s="66" t="s">
        <v>124</v>
      </c>
      <c r="F4" s="66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2" t="s">
        <v>127</v>
      </c>
      <c r="B6" s="33"/>
      <c r="C6" s="33"/>
      <c r="D6" s="33"/>
      <c r="E6" s="33"/>
      <c r="F6" s="33"/>
    </row>
    <row r="7" spans="1:6" ht="15" x14ac:dyDescent="0.25">
      <c r="A7" s="32" t="s">
        <v>128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2" t="s">
        <v>130</v>
      </c>
      <c r="B10" s="33"/>
      <c r="C10" s="33"/>
      <c r="D10" s="33"/>
      <c r="E10" s="33"/>
      <c r="F10" s="33"/>
    </row>
    <row r="11" spans="1:6" ht="15" x14ac:dyDescent="0.25">
      <c r="A11" s="48" t="s">
        <v>131</v>
      </c>
      <c r="B11" s="33"/>
      <c r="C11" s="33"/>
      <c r="D11" s="33"/>
      <c r="E11" s="33"/>
      <c r="F11" s="33"/>
    </row>
    <row r="12" spans="1:6" ht="15" x14ac:dyDescent="0.25">
      <c r="A12" s="48" t="s">
        <v>132</v>
      </c>
      <c r="B12" s="33"/>
      <c r="C12" s="33"/>
      <c r="D12" s="33"/>
      <c r="E12" s="33"/>
      <c r="F12" s="33"/>
    </row>
    <row r="13" spans="1:6" ht="15" x14ac:dyDescent="0.25">
      <c r="A13" s="48" t="s">
        <v>133</v>
      </c>
      <c r="B13" s="33"/>
      <c r="C13" s="33"/>
      <c r="D13" s="33"/>
      <c r="E13" s="33"/>
      <c r="F13" s="33"/>
    </row>
    <row r="14" spans="1:6" ht="15" x14ac:dyDescent="0.25">
      <c r="A14" s="32" t="s">
        <v>134</v>
      </c>
      <c r="B14" s="33"/>
      <c r="C14" s="33"/>
      <c r="D14" s="33"/>
      <c r="E14" s="33"/>
      <c r="F14" s="33"/>
    </row>
    <row r="15" spans="1:6" ht="15" x14ac:dyDescent="0.25">
      <c r="A15" s="48" t="s">
        <v>131</v>
      </c>
      <c r="B15" s="33"/>
      <c r="C15" s="33"/>
      <c r="D15" s="33"/>
      <c r="E15" s="33"/>
      <c r="F15" s="33"/>
    </row>
    <row r="16" spans="1:6" ht="15" x14ac:dyDescent="0.25">
      <c r="A16" s="48" t="s">
        <v>132</v>
      </c>
      <c r="B16" s="33"/>
      <c r="C16" s="33"/>
      <c r="D16" s="33"/>
      <c r="E16" s="33"/>
      <c r="F16" s="33"/>
    </row>
    <row r="17" spans="1:6" ht="15" x14ac:dyDescent="0.25">
      <c r="A17" s="48" t="s">
        <v>133</v>
      </c>
      <c r="B17" s="33"/>
      <c r="C17" s="33"/>
      <c r="D17" s="33"/>
      <c r="E17" s="33"/>
      <c r="F17" s="33"/>
    </row>
    <row r="18" spans="1:6" ht="15" x14ac:dyDescent="0.25">
      <c r="A18" s="32" t="s">
        <v>135</v>
      </c>
      <c r="B18" s="67"/>
      <c r="C18" s="33"/>
      <c r="D18" s="33"/>
      <c r="E18" s="33"/>
      <c r="F18" s="33"/>
    </row>
    <row r="19" spans="1:6" ht="15" x14ac:dyDescent="0.25">
      <c r="A19" s="32" t="s">
        <v>136</v>
      </c>
      <c r="B19" s="33"/>
      <c r="C19" s="33"/>
      <c r="D19" s="33"/>
      <c r="E19" s="33"/>
      <c r="F19" s="33"/>
    </row>
    <row r="20" spans="1:6" ht="30" x14ac:dyDescent="0.25">
      <c r="A20" s="32" t="s">
        <v>137</v>
      </c>
      <c r="B20" s="68"/>
      <c r="C20" s="68"/>
      <c r="D20" s="68"/>
      <c r="E20" s="68"/>
      <c r="F20" s="68"/>
    </row>
    <row r="21" spans="1:6" ht="30" x14ac:dyDescent="0.25">
      <c r="A21" s="32" t="s">
        <v>138</v>
      </c>
      <c r="B21" s="68"/>
      <c r="C21" s="68"/>
      <c r="D21" s="68"/>
      <c r="E21" s="68"/>
      <c r="F21" s="68"/>
    </row>
    <row r="22" spans="1:6" ht="30" x14ac:dyDescent="0.25">
      <c r="A22" s="32" t="s">
        <v>139</v>
      </c>
      <c r="B22" s="68"/>
      <c r="C22" s="68"/>
      <c r="D22" s="68"/>
      <c r="E22" s="68"/>
      <c r="F22" s="68"/>
    </row>
    <row r="23" spans="1:6" ht="15" x14ac:dyDescent="0.25">
      <c r="A23" s="32" t="s">
        <v>140</v>
      </c>
      <c r="B23" s="68"/>
      <c r="C23" s="68"/>
      <c r="D23" s="68"/>
      <c r="E23" s="68"/>
      <c r="F23" s="68"/>
    </row>
    <row r="24" spans="1:6" ht="15" x14ac:dyDescent="0.25">
      <c r="A24" s="32" t="s">
        <v>141</v>
      </c>
      <c r="B24" s="69"/>
      <c r="C24" s="33"/>
      <c r="D24" s="33"/>
      <c r="E24" s="33"/>
      <c r="F24" s="33"/>
    </row>
    <row r="25" spans="1:6" ht="15" x14ac:dyDescent="0.25">
      <c r="A25" s="32" t="s">
        <v>142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2" t="s">
        <v>144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2" t="s">
        <v>130</v>
      </c>
      <c r="B31" s="33"/>
      <c r="C31" s="33"/>
      <c r="D31" s="33"/>
      <c r="E31" s="33"/>
      <c r="F31" s="33"/>
    </row>
    <row r="32" spans="1:6" ht="15" x14ac:dyDescent="0.25">
      <c r="A32" s="32" t="s">
        <v>134</v>
      </c>
      <c r="B32" s="33"/>
      <c r="C32" s="33"/>
      <c r="D32" s="33"/>
      <c r="E32" s="33"/>
      <c r="F32" s="33"/>
    </row>
    <row r="33" spans="1:6" ht="15" x14ac:dyDescent="0.25">
      <c r="A33" s="32" t="s">
        <v>146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2" t="s">
        <v>148</v>
      </c>
      <c r="B36" s="33"/>
      <c r="C36" s="33"/>
      <c r="D36" s="33"/>
      <c r="E36" s="33"/>
      <c r="F36" s="33"/>
    </row>
    <row r="37" spans="1:6" ht="15" x14ac:dyDescent="0.25">
      <c r="A37" s="32" t="s">
        <v>149</v>
      </c>
      <c r="B37" s="33"/>
      <c r="C37" s="33"/>
      <c r="D37" s="33"/>
      <c r="E37" s="33"/>
      <c r="F37" s="33"/>
    </row>
    <row r="38" spans="1:6" ht="15" x14ac:dyDescent="0.25">
      <c r="A38" s="32" t="s">
        <v>150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2" t="s">
        <v>153</v>
      </c>
      <c r="B43" s="33"/>
      <c r="C43" s="33"/>
      <c r="D43" s="33"/>
      <c r="E43" s="33"/>
      <c r="F43" s="33"/>
    </row>
    <row r="44" spans="1:6" ht="15" x14ac:dyDescent="0.25">
      <c r="A44" s="32" t="s">
        <v>154</v>
      </c>
      <c r="B44" s="33"/>
      <c r="C44" s="33"/>
      <c r="D44" s="33"/>
      <c r="E44" s="33"/>
      <c r="F44" s="33"/>
    </row>
    <row r="45" spans="1:6" ht="15" x14ac:dyDescent="0.25">
      <c r="A45" s="32" t="s">
        <v>155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2" t="s">
        <v>154</v>
      </c>
      <c r="B48" s="68"/>
      <c r="C48" s="68"/>
      <c r="D48" s="68"/>
      <c r="E48" s="68"/>
      <c r="F48" s="68"/>
    </row>
    <row r="49" spans="1:6" ht="15" x14ac:dyDescent="0.25">
      <c r="A49" s="32" t="s">
        <v>155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2" t="s">
        <v>154</v>
      </c>
      <c r="B52" s="33"/>
      <c r="C52" s="33"/>
      <c r="D52" s="33"/>
      <c r="E52" s="33"/>
      <c r="F52" s="33"/>
    </row>
    <row r="53" spans="1:6" ht="15" x14ac:dyDescent="0.25">
      <c r="A53" s="32" t="s">
        <v>155</v>
      </c>
      <c r="B53" s="33"/>
      <c r="C53" s="33"/>
      <c r="D53" s="33"/>
      <c r="E53" s="33"/>
      <c r="F53" s="33"/>
    </row>
    <row r="54" spans="1:6" ht="15" x14ac:dyDescent="0.25">
      <c r="A54" s="32" t="s">
        <v>158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162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165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