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 pnt y trimestre\2023\Ley de Contabilidad\"/>
    </mc:Choice>
  </mc:AlternateContent>
  <bookViews>
    <workbookView xWindow="-120" yWindow="-120" windowWidth="20730" windowHeight="1116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6" l="1"/>
  <c r="E70" i="6"/>
  <c r="D70" i="6"/>
  <c r="C70" i="6"/>
  <c r="G70" i="6"/>
  <c r="G73" i="6"/>
  <c r="D34" i="6"/>
  <c r="C58" i="6"/>
  <c r="B58" i="6"/>
  <c r="D58" i="6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68" i="6"/>
  <c r="G67" i="6" s="1"/>
  <c r="G61" i="6"/>
  <c r="G62" i="6"/>
  <c r="G63" i="6"/>
  <c r="G60" i="6"/>
  <c r="G56" i="6"/>
  <c r="G57" i="6"/>
  <c r="G55" i="6"/>
  <c r="G53" i="6"/>
  <c r="G47" i="6"/>
  <c r="G50" i="6"/>
  <c r="G51" i="6"/>
  <c r="G52" i="6"/>
  <c r="G46" i="6"/>
  <c r="G39" i="6"/>
  <c r="G38" i="6"/>
  <c r="G36" i="6"/>
  <c r="G35" i="6" s="1"/>
  <c r="G32" i="6"/>
  <c r="G20" i="6"/>
  <c r="G21" i="6"/>
  <c r="G23" i="6"/>
  <c r="G24" i="6"/>
  <c r="G27" i="6"/>
  <c r="G15" i="6"/>
  <c r="G10" i="6"/>
  <c r="F75" i="6"/>
  <c r="F67" i="6"/>
  <c r="F59" i="6"/>
  <c r="F54" i="6"/>
  <c r="F65" i="6" s="1"/>
  <c r="F37" i="6"/>
  <c r="F35" i="6"/>
  <c r="F41" i="6" s="1"/>
  <c r="E75" i="6"/>
  <c r="E67" i="6"/>
  <c r="E59" i="6"/>
  <c r="E54" i="6"/>
  <c r="E37" i="6"/>
  <c r="E35" i="6"/>
  <c r="D75" i="6"/>
  <c r="D67" i="6"/>
  <c r="D59" i="6"/>
  <c r="D54" i="6"/>
  <c r="D37" i="6"/>
  <c r="D35" i="6"/>
  <c r="C75" i="6"/>
  <c r="C67" i="6"/>
  <c r="C59" i="6"/>
  <c r="C54" i="6"/>
  <c r="C37" i="6"/>
  <c r="C35" i="6"/>
  <c r="C41" i="6" s="1"/>
  <c r="B75" i="6"/>
  <c r="B67" i="6"/>
  <c r="B59" i="6"/>
  <c r="B54" i="6"/>
  <c r="B37" i="6"/>
  <c r="B35" i="6"/>
  <c r="D41" i="6" l="1"/>
  <c r="E65" i="6"/>
  <c r="G59" i="6"/>
  <c r="C65" i="6"/>
  <c r="D65" i="6"/>
  <c r="G75" i="6"/>
  <c r="B41" i="6"/>
  <c r="B65" i="6"/>
  <c r="G54" i="6"/>
  <c r="E41" i="6"/>
  <c r="F70" i="6"/>
  <c r="G37" i="6"/>
  <c r="G41" i="6" s="1"/>
  <c r="B70" i="6" l="1"/>
  <c r="G42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<sst xmlns="http://schemas.openxmlformats.org/spreadsheetml/2006/main" count="253" uniqueCount="186">
  <si>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Al 31 de Diciembre de 2022 y al 31 de Marzo de 2023 (b)</t>
  </si>
  <si>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</si>
  <si>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</si>
  <si>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</si>
  <si>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</si>
  <si>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</si>
  <si>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</si>
  <si>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</si>
  <si>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</si>
  <si>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</si>
  <si>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</si>
  <si>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</si>
  <si>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</si>
  <si>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</si>
  <si>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</si>
  <si>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</si>
  <si>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</si>
  <si>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</si>
  <si>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</si>
  <si>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</si>
  <si>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</si>
  <si>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</si>
  <si>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</si>
  <si>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</si>
  <si>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</si>
  <si>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</si>
  <si>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</si>
  <si>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</si>
  <si>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</si>
  <si>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</si>
  <si>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</si>
  <si>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</si>
  <si>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</si>
  <si>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</si>
  <si>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</si>
  <si>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</si>
  <si>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</si>
  <si>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</si>
  <si>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</si>
  <si>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</si>
  <si>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</si>
  <si>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</si>
  <si>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</si>
  <si>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</si>
  <si>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</si>
  <si>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</si>
  <si>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</si>
  <si>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</si>
  <si>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</si>
  <si>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</si>
  <si>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</si>
  <si>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</si>
  <si>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</si>
  <si>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</si>
  <si>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</si>
  <si>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</si>
  <si>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</si>
  <si>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</si>
  <si>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</si>
  <si>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</si>
  <si>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</si>
  <si>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</si>
  <si>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</si>
  <si>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</si>
  <si>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</si>
  <si>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</si>
  <si>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</si>
  <si>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</si>
  <si>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</si>
  <si>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</si>
  <si>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</si>
  <si>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</si>
  <si>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</si>
  <si>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</si>
  <si>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</si>
  <si>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</si>
  <si>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</si>
  <si>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</si>
  <si>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</si>
  <si>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</si>
  <si>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</si>
  <si>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</si>
  <si>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</si>
  <si>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</si>
  <si>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</si>
  <si>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</si>
  <si>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</si>
  <si>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</si>
  <si>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</si>
  <si>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</si>
  <si>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</si>
  <si>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</si>
  <si>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</si>
  <si>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</si>
  <si>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</si>
  <si>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</si>
  <si>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</si>
  <si>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</si>
  <si>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</si>
  <si>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</si>
  <si>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</si>
  <si>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</si>
  <si>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</si>
  <si>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</si>
  <si>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</si>
  <si>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</si>
  <si>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</si>
  <si>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</si>
  <si>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</si>
  <si>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</si>
  <si>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</si>
  <si>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</si>
  <si>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</si>
  <si>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</si>
  <si>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</si>
  <si>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</si>
  <si>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</si>
  <si>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</si>
  <si>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</si>
  <si>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</si>
  <si>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</si>
  <si>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</si>
  <si>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</si>
  <si>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</si>
  <si>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</si>
  <si>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</si>
  <si>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</si>
  <si>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</si>
  <si>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</si>
  <si>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</si>
  <si>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</si>
  <si>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</si>
  <si>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</si>
  <si>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</si>
  <si>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</si>
  <si>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</si>
  <si>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</si>
  <si>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</si>
  <si>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</si>
  <si>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</si>
  <si>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</si>
  <si>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</si>
  <si>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</si>
  <si>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</si>
  <si>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</si>
  <si>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</si>
  <si>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</si>
  <si>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</si>
  <si>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</si>
  <si>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</si>
  <si>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</si>
  <si>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</si>
  <si>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</si>
  <si>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</si>
  <si>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</si>
  <si>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</si>
  <si>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</si>
  <si>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</si>
  <si>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</si>
  <si>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</si>
  <si>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</si>
  <si>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</si>
  <si>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</si>
  <si>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</si>
  <si>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</si>
  <si>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</si>
  <si>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</si>
  <si>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</si>
  <si>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</si>
  <si>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</si>
  <si>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</si>
  <si>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</si>
  <si>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</si>
  <si>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</si>
  <si>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</si>
  <si>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</si>
  <si>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</si>
  <si>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</si>
  <si>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</si>
  <si>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</si>
  <si>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</si>
  <si>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</si>
  <si>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</si>
  <si>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</si>
  <si>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</si>
  <si>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Valle de Santiago,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</si>
</sst>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1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3" fontId="0" fillId="0" borderId="14" xfId="4" applyFont="1" applyFill="1" applyBorder="1" applyAlignment="1" applyProtection="1">
      <alignment vertical="center"/>
      <protection locked="0"/>
    </xf>
    <xf numFmtId="43" fontId="1" fillId="0" borderId="14" xfId="4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abSelected="1" zoomScale="76" zoomScaleNormal="115" workbookViewId="0">
      <selection activeCell="D11" sqref="D1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5.42578125" bestFit="1" customWidth="1"/>
  </cols>
  <sheetData>
    <row r="1" spans="1:7" ht="40.9" customHeight="1" x14ac:dyDescent="0.25">
      <c r="A1" s="93" t="s">
        <v>3</v>
      </c>
      <c r="B1" s="94"/>
      <c r="C1" s="94"/>
      <c r="D1" s="94"/>
      <c r="E1" s="94"/>
      <c r="F1" s="94"/>
      <c r="G1" s="95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4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9" t="s">
        <v>1</v>
      </c>
      <c r="B5" s="50"/>
      <c r="C5" s="50"/>
      <c r="D5" s="50"/>
      <c r="E5" s="50"/>
      <c r="F5" s="50"/>
      <c r="G5" s="51"/>
    </row>
    <row r="6" spans="1:7" ht="41.45" customHeight="1" x14ac:dyDescent="0.25">
      <c r="A6" s="96" t="s">
        <v>5</v>
      </c>
      <c r="B6" s="98" t="s">
        <v>6</v>
      </c>
      <c r="C6" s="98"/>
      <c r="D6" s="98"/>
      <c r="E6" s="98"/>
      <c r="F6" s="98"/>
      <c r="G6" s="98" t="s">
        <v>7</v>
      </c>
    </row>
    <row r="7" spans="1:7" ht="30" x14ac:dyDescent="0.25">
      <c r="A7" s="97"/>
      <c r="B7" s="6" t="s">
        <v>8</v>
      </c>
      <c r="C7" s="3" t="s">
        <v>9</v>
      </c>
      <c r="D7" s="6" t="s">
        <v>10</v>
      </c>
      <c r="E7" s="6" t="s">
        <v>2</v>
      </c>
      <c r="F7" s="6" t="s">
        <v>11</v>
      </c>
      <c r="G7" s="98"/>
    </row>
    <row r="8" spans="1:7" x14ac:dyDescent="0.25">
      <c r="A8" s="7" t="s">
        <v>12</v>
      </c>
      <c r="B8" s="40"/>
      <c r="C8" s="40"/>
      <c r="D8" s="40"/>
      <c r="E8" s="40"/>
      <c r="F8" s="40"/>
      <c r="G8" s="40"/>
    </row>
    <row r="9" spans="1:7" x14ac:dyDescent="0.25">
      <c r="A9" s="19" t="s">
        <v>13</v>
      </c>
      <c r="B9" s="69">
        <v>25200000</v>
      </c>
      <c r="C9" s="14">
        <v>0</v>
      </c>
      <c r="D9" s="70">
        <v>25200000</v>
      </c>
      <c r="E9" s="71">
        <v>20797865.739999998</v>
      </c>
      <c r="F9" s="71">
        <v>20797865.739999998</v>
      </c>
      <c r="G9" s="70">
        <v>-4402134.2600000016</v>
      </c>
    </row>
    <row r="10" spans="1:7" x14ac:dyDescent="0.25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15</v>
      </c>
      <c r="B11" s="72">
        <v>8400000</v>
      </c>
      <c r="C11" s="14">
        <v>0</v>
      </c>
      <c r="D11" s="74">
        <v>8400000</v>
      </c>
      <c r="E11" s="76">
        <v>650985</v>
      </c>
      <c r="F11" s="76">
        <v>650985</v>
      </c>
      <c r="G11" s="75">
        <v>-7749015</v>
      </c>
    </row>
    <row r="12" spans="1:7" x14ac:dyDescent="0.25">
      <c r="A12" s="19" t="s">
        <v>16</v>
      </c>
      <c r="B12" s="72">
        <v>31080000</v>
      </c>
      <c r="C12" s="14">
        <v>0</v>
      </c>
      <c r="D12" s="74">
        <v>31080000</v>
      </c>
      <c r="E12" s="76">
        <v>6455323.8799999999</v>
      </c>
      <c r="F12" s="76">
        <v>6455323.8799999999</v>
      </c>
      <c r="G12" s="75">
        <v>-24624676.120000001</v>
      </c>
    </row>
    <row r="13" spans="1:7" x14ac:dyDescent="0.25">
      <c r="A13" s="19" t="s">
        <v>17</v>
      </c>
      <c r="B13" s="72">
        <v>2572500</v>
      </c>
      <c r="C13" s="73">
        <v>500000</v>
      </c>
      <c r="D13" s="74">
        <v>3072500</v>
      </c>
      <c r="E13" s="76">
        <v>1970458.25</v>
      </c>
      <c r="F13" s="76">
        <v>1970458.25</v>
      </c>
      <c r="G13" s="75">
        <v>-602041.75</v>
      </c>
    </row>
    <row r="14" spans="1:7" x14ac:dyDescent="0.25">
      <c r="A14" s="19" t="s">
        <v>18</v>
      </c>
      <c r="B14" s="72">
        <v>2047500</v>
      </c>
      <c r="C14" s="14">
        <v>0</v>
      </c>
      <c r="D14" s="74">
        <v>2047500</v>
      </c>
      <c r="E14" s="76">
        <v>856878.22</v>
      </c>
      <c r="F14" s="76">
        <v>856878.22</v>
      </c>
      <c r="G14" s="75">
        <v>-1190621.78</v>
      </c>
    </row>
    <row r="15" spans="1:7" x14ac:dyDescent="0.25">
      <c r="A15" s="19" t="s">
        <v>19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ref="G15" si="0">F15-B15</f>
        <v>0</v>
      </c>
    </row>
    <row r="16" spans="1:7" x14ac:dyDescent="0.25">
      <c r="A16" s="41" t="s">
        <v>20</v>
      </c>
      <c r="B16" s="77">
        <v>179400000</v>
      </c>
      <c r="C16" s="77">
        <v>28035722</v>
      </c>
      <c r="D16" s="77">
        <v>207435722</v>
      </c>
      <c r="E16" s="77">
        <v>51787244.300000004</v>
      </c>
      <c r="F16" s="77">
        <v>51787244.300000004</v>
      </c>
      <c r="G16" s="77">
        <v>-127612755.69999999</v>
      </c>
    </row>
    <row r="17" spans="1:7" x14ac:dyDescent="0.25">
      <c r="A17" s="36" t="s">
        <v>21</v>
      </c>
      <c r="B17" s="78">
        <v>118000000</v>
      </c>
      <c r="C17" s="78">
        <v>21028905</v>
      </c>
      <c r="D17" s="77">
        <v>139028905</v>
      </c>
      <c r="E17" s="78">
        <v>32807952.969999999</v>
      </c>
      <c r="F17" s="78">
        <v>32807952.969999999</v>
      </c>
      <c r="G17" s="77">
        <v>-85192047.030000001</v>
      </c>
    </row>
    <row r="18" spans="1:7" x14ac:dyDescent="0.25">
      <c r="A18" s="36" t="s">
        <v>22</v>
      </c>
      <c r="B18" s="78">
        <v>32000000</v>
      </c>
      <c r="C18" s="78">
        <v>6762831</v>
      </c>
      <c r="D18" s="77">
        <v>38762831</v>
      </c>
      <c r="E18" s="78">
        <v>9305463.8200000003</v>
      </c>
      <c r="F18" s="78">
        <v>9305463.8200000003</v>
      </c>
      <c r="G18" s="77">
        <v>-22694536.18</v>
      </c>
    </row>
    <row r="19" spans="1:7" x14ac:dyDescent="0.25">
      <c r="A19" s="36" t="s">
        <v>23</v>
      </c>
      <c r="B19" s="78">
        <v>13200000</v>
      </c>
      <c r="C19" s="78">
        <v>-1318647</v>
      </c>
      <c r="D19" s="77">
        <v>11881353</v>
      </c>
      <c r="E19" s="78">
        <v>3890556.74</v>
      </c>
      <c r="F19" s="78">
        <v>3890556.74</v>
      </c>
      <c r="G19" s="77">
        <v>-9309443.2599999998</v>
      </c>
    </row>
    <row r="20" spans="1:7" x14ac:dyDescent="0.25">
      <c r="A20" s="36" t="s">
        <v>24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1">F20-B20</f>
        <v>0</v>
      </c>
    </row>
    <row r="21" spans="1:7" x14ac:dyDescent="0.25">
      <c r="A21" s="36" t="s">
        <v>25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1"/>
        <v>0</v>
      </c>
    </row>
    <row r="22" spans="1:7" x14ac:dyDescent="0.25">
      <c r="A22" s="36" t="s">
        <v>26</v>
      </c>
      <c r="B22" s="80">
        <v>3000000</v>
      </c>
      <c r="C22" s="80">
        <v>765019</v>
      </c>
      <c r="D22" s="79">
        <v>3765019</v>
      </c>
      <c r="E22" s="80">
        <v>1108943.8500000001</v>
      </c>
      <c r="F22" s="80">
        <v>1108943.8500000001</v>
      </c>
      <c r="G22" s="79">
        <v>-1891056.15</v>
      </c>
    </row>
    <row r="23" spans="1:7" x14ac:dyDescent="0.25">
      <c r="A23" s="36" t="s">
        <v>27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1"/>
        <v>0</v>
      </c>
    </row>
    <row r="24" spans="1:7" x14ac:dyDescent="0.25">
      <c r="A24" s="36" t="s">
        <v>28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1"/>
        <v>0</v>
      </c>
    </row>
    <row r="25" spans="1:7" x14ac:dyDescent="0.25">
      <c r="A25" s="36" t="s">
        <v>29</v>
      </c>
      <c r="B25" s="82">
        <v>3000000</v>
      </c>
      <c r="C25" s="82">
        <v>916993</v>
      </c>
      <c r="D25" s="81">
        <v>3916993</v>
      </c>
      <c r="E25" s="82">
        <v>996303.92</v>
      </c>
      <c r="F25" s="82">
        <v>996303.92</v>
      </c>
      <c r="G25" s="81">
        <v>-2003696.08</v>
      </c>
    </row>
    <row r="26" spans="1:7" x14ac:dyDescent="0.25">
      <c r="A26" s="36" t="s">
        <v>30</v>
      </c>
      <c r="B26" s="82">
        <v>10200000</v>
      </c>
      <c r="C26" s="82">
        <v>-119379</v>
      </c>
      <c r="D26" s="81">
        <v>10080621</v>
      </c>
      <c r="E26" s="82">
        <v>3678023</v>
      </c>
      <c r="F26" s="82">
        <v>3678023</v>
      </c>
      <c r="G26" s="81">
        <v>-6521977</v>
      </c>
    </row>
    <row r="27" spans="1:7" x14ac:dyDescent="0.25">
      <c r="A27" s="36" t="s">
        <v>31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1"/>
        <v>0</v>
      </c>
    </row>
    <row r="28" spans="1:7" x14ac:dyDescent="0.25">
      <c r="A28" s="19" t="s">
        <v>32</v>
      </c>
      <c r="B28" s="83">
        <v>3190000</v>
      </c>
      <c r="C28" s="83">
        <v>669241</v>
      </c>
      <c r="D28" s="83">
        <v>3859241</v>
      </c>
      <c r="E28" s="83">
        <v>1252060.5</v>
      </c>
      <c r="F28" s="83">
        <v>1252060.5</v>
      </c>
      <c r="G28" s="83">
        <v>-1937939.5</v>
      </c>
    </row>
    <row r="29" spans="1:7" x14ac:dyDescent="0.25">
      <c r="A29" s="36" t="s">
        <v>33</v>
      </c>
      <c r="B29" s="84">
        <v>40000</v>
      </c>
      <c r="C29" s="84">
        <v>-40000</v>
      </c>
      <c r="D29" s="83">
        <v>0</v>
      </c>
      <c r="E29" s="84">
        <v>3160.76</v>
      </c>
      <c r="F29" s="84">
        <v>3160.76</v>
      </c>
      <c r="G29" s="83">
        <v>-36839.24</v>
      </c>
    </row>
    <row r="30" spans="1:7" x14ac:dyDescent="0.25">
      <c r="A30" s="36" t="s">
        <v>34</v>
      </c>
      <c r="B30" s="84">
        <v>350000</v>
      </c>
      <c r="C30" s="84">
        <v>-1927</v>
      </c>
      <c r="D30" s="83">
        <v>348073</v>
      </c>
      <c r="E30" s="84">
        <v>87018.15</v>
      </c>
      <c r="F30" s="84">
        <v>87018.15</v>
      </c>
      <c r="G30" s="83">
        <v>-262981.84999999998</v>
      </c>
    </row>
    <row r="31" spans="1:7" x14ac:dyDescent="0.25">
      <c r="A31" s="36" t="s">
        <v>35</v>
      </c>
      <c r="B31" s="84">
        <v>1700000</v>
      </c>
      <c r="C31" s="84">
        <v>493768</v>
      </c>
      <c r="D31" s="83">
        <v>2193768</v>
      </c>
      <c r="E31" s="84">
        <v>684874.81</v>
      </c>
      <c r="F31" s="84">
        <v>684874.81</v>
      </c>
      <c r="G31" s="83">
        <v>-1015125.19</v>
      </c>
    </row>
    <row r="32" spans="1:7" x14ac:dyDescent="0.25">
      <c r="A32" s="36" t="s">
        <v>36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ref="G32" si="2">F32-B32</f>
        <v>0</v>
      </c>
    </row>
    <row r="33" spans="1:7" ht="14.45" customHeight="1" x14ac:dyDescent="0.25">
      <c r="A33" s="36" t="s">
        <v>37</v>
      </c>
      <c r="B33" s="86">
        <v>1100000</v>
      </c>
      <c r="C33" s="86">
        <v>217400</v>
      </c>
      <c r="D33" s="85">
        <v>1317400</v>
      </c>
      <c r="E33" s="86">
        <v>477006.78</v>
      </c>
      <c r="F33" s="86">
        <v>477006.78</v>
      </c>
      <c r="G33" s="85">
        <v>-622993.22</v>
      </c>
    </row>
    <row r="34" spans="1:7" ht="14.45" customHeight="1" x14ac:dyDescent="0.25">
      <c r="A34" s="19" t="s">
        <v>38</v>
      </c>
      <c r="B34" s="91">
        <v>410000</v>
      </c>
      <c r="C34" s="91">
        <v>-16490</v>
      </c>
      <c r="D34" s="90">
        <f>B34+C34</f>
        <v>393510</v>
      </c>
      <c r="E34" s="91">
        <v>125310.76</v>
      </c>
      <c r="F34" s="91">
        <v>125310.76</v>
      </c>
      <c r="G34" s="90">
        <v>-284689.24</v>
      </c>
    </row>
    <row r="35" spans="1:7" ht="14.45" customHeight="1" x14ac:dyDescent="0.25">
      <c r="A35" s="19" t="s">
        <v>39</v>
      </c>
      <c r="B35" s="14">
        <f t="shared" ref="B35:G35" si="3">B36</f>
        <v>0</v>
      </c>
      <c r="C35" s="14">
        <f t="shared" si="3"/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</row>
    <row r="36" spans="1:7" ht="14.45" customHeight="1" x14ac:dyDescent="0.25">
      <c r="A36" s="36" t="s">
        <v>40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41</v>
      </c>
      <c r="B37" s="14">
        <f t="shared" ref="B37:G37" si="4">B38+B39</f>
        <v>0</v>
      </c>
      <c r="C37" s="14">
        <f t="shared" si="4"/>
        <v>19650000</v>
      </c>
      <c r="D37" s="14">
        <f t="shared" si="4"/>
        <v>19650000</v>
      </c>
      <c r="E37" s="14">
        <f t="shared" si="4"/>
        <v>0</v>
      </c>
      <c r="F37" s="14">
        <f t="shared" si="4"/>
        <v>0</v>
      </c>
      <c r="G37" s="14">
        <f t="shared" si="4"/>
        <v>0</v>
      </c>
    </row>
    <row r="38" spans="1:7" x14ac:dyDescent="0.25">
      <c r="A38" s="36" t="s">
        <v>42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43</v>
      </c>
      <c r="B39" s="14">
        <v>0</v>
      </c>
      <c r="C39" s="14">
        <v>19650000</v>
      </c>
      <c r="D39" s="14">
        <v>19650000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44</v>
      </c>
      <c r="B41" s="2">
        <f t="shared" ref="B41:G41" si="5">SUM(B9,B10,B11,B12,B13,B14,B15,B16,B28,B34,B35,B37)</f>
        <v>252300000</v>
      </c>
      <c r="C41" s="2">
        <f t="shared" si="5"/>
        <v>48838473</v>
      </c>
      <c r="D41" s="2">
        <f>SUM(D9,D10,D11,D12,D13,D14,D15,D16,D28,D34,D35,D37)</f>
        <v>301138473</v>
      </c>
      <c r="E41" s="2">
        <f t="shared" si="5"/>
        <v>83896126.650000006</v>
      </c>
      <c r="F41" s="2">
        <f t="shared" si="5"/>
        <v>83896126.650000006</v>
      </c>
      <c r="G41" s="2">
        <f t="shared" si="5"/>
        <v>-168403873.34999999</v>
      </c>
    </row>
    <row r="42" spans="1:7" x14ac:dyDescent="0.25">
      <c r="A42" s="1" t="s">
        <v>45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46</v>
      </c>
      <c r="B44" s="15"/>
      <c r="C44" s="15"/>
      <c r="D44" s="15"/>
      <c r="E44" s="15"/>
      <c r="F44" s="15"/>
      <c r="G44" s="15"/>
    </row>
    <row r="45" spans="1:7" x14ac:dyDescent="0.25">
      <c r="A45" s="19" t="s">
        <v>47</v>
      </c>
      <c r="B45" s="87">
        <v>200000000</v>
      </c>
      <c r="C45" s="87">
        <v>23582153</v>
      </c>
      <c r="D45" s="87">
        <v>223582153</v>
      </c>
      <c r="E45" s="87">
        <v>60023179.789999999</v>
      </c>
      <c r="F45" s="87">
        <v>60023179.789999999</v>
      </c>
      <c r="G45" s="87">
        <v>-139976820.21000001</v>
      </c>
    </row>
    <row r="46" spans="1:7" x14ac:dyDescent="0.25">
      <c r="A46" s="37" t="s">
        <v>48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49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6">F47-B47</f>
        <v>0</v>
      </c>
    </row>
    <row r="48" spans="1:7" x14ac:dyDescent="0.25">
      <c r="A48" s="37" t="s">
        <v>50</v>
      </c>
      <c r="B48" s="89">
        <v>84000000</v>
      </c>
      <c r="C48" s="89">
        <v>5613146</v>
      </c>
      <c r="D48" s="88">
        <v>89613146</v>
      </c>
      <c r="E48" s="89">
        <v>26611276</v>
      </c>
      <c r="F48" s="89">
        <v>26611276</v>
      </c>
      <c r="G48" s="88">
        <v>-57388724</v>
      </c>
    </row>
    <row r="49" spans="1:7" ht="30" x14ac:dyDescent="0.25">
      <c r="A49" s="37" t="s">
        <v>51</v>
      </c>
      <c r="B49" s="89">
        <v>116000000</v>
      </c>
      <c r="C49" s="89">
        <v>17969007</v>
      </c>
      <c r="D49" s="88">
        <v>133969007</v>
      </c>
      <c r="E49" s="89">
        <v>33411903.789999999</v>
      </c>
      <c r="F49" s="89">
        <v>33411903.789999999</v>
      </c>
      <c r="G49" s="88">
        <v>-82588096.209999993</v>
      </c>
    </row>
    <row r="50" spans="1:7" x14ac:dyDescent="0.25">
      <c r="A50" s="37" t="s">
        <v>52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6"/>
        <v>0</v>
      </c>
    </row>
    <row r="51" spans="1:7" x14ac:dyDescent="0.25">
      <c r="A51" s="37" t="s">
        <v>53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6"/>
        <v>0</v>
      </c>
    </row>
    <row r="52" spans="1:7" ht="30" x14ac:dyDescent="0.25">
      <c r="A52" s="38" t="s">
        <v>54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6"/>
        <v>0</v>
      </c>
    </row>
    <row r="53" spans="1:7" x14ac:dyDescent="0.25">
      <c r="A53" s="36" t="s">
        <v>55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56</v>
      </c>
      <c r="B54" s="14">
        <f t="shared" ref="B54:G54" si="7">SUM(B55:B58)</f>
        <v>72700000</v>
      </c>
      <c r="C54" s="14">
        <f t="shared" si="7"/>
        <v>-58617783.950000003</v>
      </c>
      <c r="D54" s="14">
        <f t="shared" si="7"/>
        <v>14082216.049999997</v>
      </c>
      <c r="E54" s="14">
        <f t="shared" si="7"/>
        <v>0</v>
      </c>
      <c r="F54" s="14">
        <f t="shared" si="7"/>
        <v>0</v>
      </c>
      <c r="G54" s="14">
        <f t="shared" si="7"/>
        <v>-72700000</v>
      </c>
    </row>
    <row r="55" spans="1:7" x14ac:dyDescent="0.25">
      <c r="A55" s="38" t="s">
        <v>57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58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7" si="8">F56-B56</f>
        <v>0</v>
      </c>
    </row>
    <row r="57" spans="1:7" x14ac:dyDescent="0.25">
      <c r="A57" s="37" t="s">
        <v>59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8"/>
        <v>0</v>
      </c>
    </row>
    <row r="58" spans="1:7" x14ac:dyDescent="0.25">
      <c r="A58" s="38" t="s">
        <v>60</v>
      </c>
      <c r="B58" s="91">
        <f>1000000+71700000</f>
        <v>72700000</v>
      </c>
      <c r="C58" s="91">
        <f>-72700000+14082216.05</f>
        <v>-58617783.950000003</v>
      </c>
      <c r="D58" s="92">
        <f>B58+C58</f>
        <v>14082216.049999997</v>
      </c>
      <c r="E58" s="92">
        <v>0</v>
      </c>
      <c r="F58" s="92">
        <v>0</v>
      </c>
      <c r="G58" s="92">
        <v>-72700000</v>
      </c>
    </row>
    <row r="59" spans="1:7" x14ac:dyDescent="0.25">
      <c r="A59" s="19" t="s">
        <v>61</v>
      </c>
      <c r="B59" s="14">
        <f t="shared" ref="B59:G59" si="9">SUM(B60:B61)</f>
        <v>0</v>
      </c>
      <c r="C59" s="14">
        <f t="shared" si="9"/>
        <v>0</v>
      </c>
      <c r="D59" s="14">
        <f t="shared" si="9"/>
        <v>0</v>
      </c>
      <c r="E59" s="14">
        <f t="shared" si="9"/>
        <v>0</v>
      </c>
      <c r="F59" s="14">
        <f t="shared" si="9"/>
        <v>0</v>
      </c>
      <c r="G59" s="14">
        <f t="shared" si="9"/>
        <v>0</v>
      </c>
    </row>
    <row r="60" spans="1:7" x14ac:dyDescent="0.25">
      <c r="A60" s="37" t="s">
        <v>62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63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0">F61-B61</f>
        <v>0</v>
      </c>
    </row>
    <row r="62" spans="1:7" x14ac:dyDescent="0.25">
      <c r="A62" s="19" t="s">
        <v>64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0"/>
        <v>0</v>
      </c>
    </row>
    <row r="63" spans="1:7" x14ac:dyDescent="0.25">
      <c r="A63" s="19" t="s">
        <v>65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0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8" x14ac:dyDescent="0.25">
      <c r="A65" s="1" t="s">
        <v>66</v>
      </c>
      <c r="B65" s="2">
        <f t="shared" ref="B65:F65" si="11">B45+B54+B59+B62+B63</f>
        <v>272700000</v>
      </c>
      <c r="C65" s="2">
        <f t="shared" si="11"/>
        <v>-35035630.950000003</v>
      </c>
      <c r="D65" s="2">
        <f>D45+D54+D59+D62+D63</f>
        <v>237664369.05000001</v>
      </c>
      <c r="E65" s="2">
        <f t="shared" si="11"/>
        <v>60023179.789999999</v>
      </c>
      <c r="F65" s="2">
        <f t="shared" si="11"/>
        <v>60023179.789999999</v>
      </c>
      <c r="G65" s="2">
        <f>G45+G54+G59+G62+G63</f>
        <v>-212676820.21000001</v>
      </c>
      <c r="H65" s="68"/>
    </row>
    <row r="66" spans="1:8" x14ac:dyDescent="0.25">
      <c r="A66" s="13"/>
      <c r="B66" s="15"/>
      <c r="C66" s="15"/>
      <c r="D66" s="15"/>
      <c r="E66" s="15"/>
      <c r="F66" s="15"/>
      <c r="G66" s="15"/>
    </row>
    <row r="67" spans="1:8" x14ac:dyDescent="0.25">
      <c r="A67" s="1" t="s">
        <v>67</v>
      </c>
      <c r="B67" s="2">
        <f t="shared" ref="B67:G67" si="12">B68</f>
        <v>0</v>
      </c>
      <c r="C67" s="2">
        <f t="shared" si="12"/>
        <v>0</v>
      </c>
      <c r="D67" s="2">
        <f t="shared" si="12"/>
        <v>0</v>
      </c>
      <c r="E67" s="2">
        <f t="shared" si="12"/>
        <v>0</v>
      </c>
      <c r="F67" s="2">
        <f t="shared" si="12"/>
        <v>0</v>
      </c>
      <c r="G67" s="2">
        <f t="shared" si="12"/>
        <v>0</v>
      </c>
    </row>
    <row r="68" spans="1:8" x14ac:dyDescent="0.25">
      <c r="A68" s="19" t="s">
        <v>68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8" x14ac:dyDescent="0.25">
      <c r="A69" s="13"/>
      <c r="B69" s="15"/>
      <c r="C69" s="15"/>
      <c r="D69" s="15"/>
      <c r="E69" s="15"/>
      <c r="F69" s="15"/>
      <c r="G69" s="15"/>
    </row>
    <row r="70" spans="1:8" x14ac:dyDescent="0.25">
      <c r="A70" s="1" t="s">
        <v>69</v>
      </c>
      <c r="B70" s="2">
        <f t="shared" ref="B70:F70" si="13">B41+B65+B67</f>
        <v>525000000</v>
      </c>
      <c r="C70" s="2">
        <f>C41+C65+C67</f>
        <v>13802842.049999997</v>
      </c>
      <c r="D70" s="2">
        <f>D41+D65+D67</f>
        <v>538802842.04999995</v>
      </c>
      <c r="E70" s="2">
        <f>E41+E65+E67</f>
        <v>143919306.44</v>
      </c>
      <c r="F70" s="2">
        <f t="shared" si="13"/>
        <v>143919306.44</v>
      </c>
      <c r="G70" s="2">
        <f>G41+G65+G67</f>
        <v>-381080693.56</v>
      </c>
    </row>
    <row r="71" spans="1:8" x14ac:dyDescent="0.25">
      <c r="A71" s="13"/>
      <c r="B71" s="15"/>
      <c r="C71" s="15"/>
      <c r="D71" s="15"/>
      <c r="E71" s="15"/>
      <c r="F71" s="15"/>
      <c r="G71" s="15"/>
    </row>
    <row r="72" spans="1:8" x14ac:dyDescent="0.25">
      <c r="A72" s="1" t="s">
        <v>70</v>
      </c>
      <c r="B72" s="15"/>
      <c r="C72" s="15"/>
      <c r="D72" s="15"/>
      <c r="E72" s="15"/>
      <c r="F72" s="15"/>
      <c r="G72" s="15"/>
    </row>
    <row r="73" spans="1:8" ht="30" x14ac:dyDescent="0.25">
      <c r="A73" s="28" t="s">
        <v>71</v>
      </c>
      <c r="B73" s="14">
        <v>0</v>
      </c>
      <c r="C73" s="14">
        <v>19332255.43</v>
      </c>
      <c r="D73" s="14">
        <v>19332255.43</v>
      </c>
      <c r="E73" s="14">
        <v>22653.33</v>
      </c>
      <c r="F73" s="14">
        <v>22653.33</v>
      </c>
      <c r="G73" s="14">
        <f>F73-B73</f>
        <v>22653.33</v>
      </c>
      <c r="H73" s="68"/>
    </row>
    <row r="74" spans="1:8" ht="30" x14ac:dyDescent="0.25">
      <c r="A74" s="28" t="s">
        <v>72</v>
      </c>
      <c r="B74" s="14">
        <v>0</v>
      </c>
      <c r="C74" s="14">
        <v>2543204.98</v>
      </c>
      <c r="D74" s="14">
        <v>2543204.98</v>
      </c>
      <c r="E74" s="14">
        <v>784403.36</v>
      </c>
      <c r="F74" s="14">
        <v>784403.36</v>
      </c>
      <c r="G74" s="14">
        <f>F74-B74</f>
        <v>784403.36</v>
      </c>
      <c r="H74" s="68"/>
    </row>
    <row r="75" spans="1:8" x14ac:dyDescent="0.25">
      <c r="A75" s="5" t="s">
        <v>73</v>
      </c>
      <c r="B75" s="2">
        <f t="shared" ref="B75:G75" si="14">B73+B74</f>
        <v>0</v>
      </c>
      <c r="C75" s="2">
        <f t="shared" si="14"/>
        <v>21875460.41</v>
      </c>
      <c r="D75" s="2">
        <f t="shared" si="14"/>
        <v>21875460.41</v>
      </c>
      <c r="E75" s="2">
        <f t="shared" si="14"/>
        <v>807056.69</v>
      </c>
      <c r="F75" s="2">
        <f t="shared" si="14"/>
        <v>807056.69</v>
      </c>
      <c r="G75" s="2">
        <f t="shared" si="14"/>
        <v>807056.69</v>
      </c>
      <c r="H75" s="68"/>
    </row>
    <row r="76" spans="1:8" x14ac:dyDescent="0.25">
      <c r="A76" s="17"/>
      <c r="B76" s="39"/>
      <c r="C76" s="39"/>
      <c r="D76" s="39"/>
      <c r="E76" s="39"/>
      <c r="F76" s="39"/>
      <c r="G76" s="39"/>
      <c r="H76" s="6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F21 B32:F32 B60:F64 G10 G60:G64 G55:G57 G38:G44 G15 B23:F24 B27:F27 B35:F38 G46:G47 B46:F47 G50:G53 B50:F57 E58:F58 B71:F72 B70 F70 B66:F69 B65:C65 E65:F65 B42:F44 B41:C41 E41:F41 B40:F40 B39 E39:F39 B75:F75 B73 B74 G71:G72 G74:G76 G66:G69" unlockedFormula="1"/>
    <ignoredError sqref="B59:F59" formulaRange="1" unlockedFormula="1"/>
    <ignoredError sqref="G59 G54 G20:G21 G23:G24 G27 G32 G35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2" t="s">
        <v>74</v>
      </c>
      <c r="B1" s="102"/>
      <c r="C1" s="102"/>
      <c r="D1" s="102"/>
      <c r="E1" s="102"/>
      <c r="F1" s="102"/>
      <c r="G1" s="10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75</v>
      </c>
      <c r="B3" s="61"/>
      <c r="C3" s="61"/>
      <c r="D3" s="61"/>
      <c r="E3" s="61"/>
      <c r="F3" s="61"/>
      <c r="G3" s="62"/>
    </row>
    <row r="4" spans="1:7" x14ac:dyDescent="0.25">
      <c r="A4" s="60" t="s">
        <v>1</v>
      </c>
      <c r="B4" s="61"/>
      <c r="C4" s="61"/>
      <c r="D4" s="61"/>
      <c r="E4" s="61"/>
      <c r="F4" s="61"/>
      <c r="G4" s="62"/>
    </row>
    <row r="5" spans="1:7" x14ac:dyDescent="0.25">
      <c r="A5" s="60" t="s">
        <v>76</v>
      </c>
      <c r="B5" s="61"/>
      <c r="C5" s="61"/>
      <c r="D5" s="61"/>
      <c r="E5" s="61"/>
      <c r="F5" s="61"/>
      <c r="G5" s="62"/>
    </row>
    <row r="6" spans="1:7" x14ac:dyDescent="0.25">
      <c r="A6" s="100" t="s">
        <v>77</v>
      </c>
      <c r="B6" s="9">
        <v>2022</v>
      </c>
      <c r="C6" s="100">
        <f>+B6+1</f>
        <v>2023</v>
      </c>
      <c r="D6" s="100">
        <f>+C6+1</f>
        <v>2024</v>
      </c>
      <c r="E6" s="100">
        <f>+D6+1</f>
        <v>2025</v>
      </c>
      <c r="F6" s="100">
        <f>+E6+1</f>
        <v>2026</v>
      </c>
      <c r="G6" s="100">
        <f>+F6+1</f>
        <v>2027</v>
      </c>
    </row>
    <row r="7" spans="1:7" ht="83.25" customHeight="1" x14ac:dyDescent="0.25">
      <c r="A7" s="101"/>
      <c r="B7" s="31" t="s">
        <v>78</v>
      </c>
      <c r="C7" s="101"/>
      <c r="D7" s="101"/>
      <c r="E7" s="101"/>
      <c r="F7" s="101"/>
      <c r="G7" s="101"/>
    </row>
    <row r="8" spans="1:7" ht="30" x14ac:dyDescent="0.25">
      <c r="A8" s="32" t="s">
        <v>79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80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68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90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70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3" t="s">
        <v>93</v>
      </c>
      <c r="B1" s="103"/>
      <c r="C1" s="103"/>
      <c r="D1" s="103"/>
      <c r="E1" s="103"/>
      <c r="F1" s="103"/>
      <c r="G1" s="10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94</v>
      </c>
      <c r="B3" s="47"/>
      <c r="C3" s="47"/>
      <c r="D3" s="47"/>
      <c r="E3" s="47"/>
      <c r="F3" s="47"/>
      <c r="G3" s="48"/>
    </row>
    <row r="4" spans="1:7" x14ac:dyDescent="0.25">
      <c r="A4" s="46" t="s">
        <v>1</v>
      </c>
      <c r="B4" s="47"/>
      <c r="C4" s="47"/>
      <c r="D4" s="47"/>
      <c r="E4" s="47"/>
      <c r="F4" s="47"/>
      <c r="G4" s="48"/>
    </row>
    <row r="5" spans="1:7" x14ac:dyDescent="0.25">
      <c r="A5" s="46" t="s">
        <v>76</v>
      </c>
      <c r="B5" s="47"/>
      <c r="C5" s="47"/>
      <c r="D5" s="47"/>
      <c r="E5" s="47"/>
      <c r="F5" s="47"/>
      <c r="G5" s="48"/>
    </row>
    <row r="6" spans="1:7" x14ac:dyDescent="0.25">
      <c r="A6" s="104" t="s">
        <v>95</v>
      </c>
      <c r="B6" s="9">
        <v>2022</v>
      </c>
      <c r="C6" s="100">
        <f>+B6+1</f>
        <v>2023</v>
      </c>
      <c r="D6" s="100">
        <f>+C6+1</f>
        <v>2024</v>
      </c>
      <c r="E6" s="100">
        <f>+D6+1</f>
        <v>2025</v>
      </c>
      <c r="F6" s="100">
        <f>+E6+1</f>
        <v>2026</v>
      </c>
      <c r="G6" s="100">
        <f>+F6+1</f>
        <v>2027</v>
      </c>
    </row>
    <row r="7" spans="1:7" ht="57.75" customHeight="1" x14ac:dyDescent="0.25">
      <c r="A7" s="105"/>
      <c r="B7" s="10" t="s">
        <v>78</v>
      </c>
      <c r="C7" s="101"/>
      <c r="D7" s="101"/>
      <c r="E7" s="101"/>
      <c r="F7" s="101"/>
      <c r="G7" s="101"/>
    </row>
    <row r="8" spans="1:7" x14ac:dyDescent="0.25">
      <c r="A8" s="7" t="s">
        <v>96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99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107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3" t="s">
        <v>109</v>
      </c>
      <c r="B1" s="103"/>
      <c r="C1" s="103"/>
      <c r="D1" s="103"/>
      <c r="E1" s="103"/>
      <c r="F1" s="103"/>
      <c r="G1" s="10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110</v>
      </c>
      <c r="B3" s="47"/>
      <c r="C3" s="47"/>
      <c r="D3" s="47"/>
      <c r="E3" s="47"/>
      <c r="F3" s="47"/>
      <c r="G3" s="48"/>
    </row>
    <row r="4" spans="1:7" x14ac:dyDescent="0.25">
      <c r="A4" s="49" t="s">
        <v>1</v>
      </c>
      <c r="B4" s="50"/>
      <c r="C4" s="50"/>
      <c r="D4" s="50"/>
      <c r="E4" s="50"/>
      <c r="F4" s="50"/>
      <c r="G4" s="51"/>
    </row>
    <row r="5" spans="1:7" x14ac:dyDescent="0.25">
      <c r="A5" s="107" t="s">
        <v>77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9">
        <f>+F5+1</f>
        <v>2022</v>
      </c>
    </row>
    <row r="6" spans="1:7" ht="32.25" x14ac:dyDescent="0.25">
      <c r="A6" s="99"/>
      <c r="B6" s="109"/>
      <c r="C6" s="109"/>
      <c r="D6" s="109"/>
      <c r="E6" s="109"/>
      <c r="F6" s="109"/>
      <c r="G6" s="10" t="s">
        <v>111</v>
      </c>
    </row>
    <row r="7" spans="1:7" x14ac:dyDescent="0.25">
      <c r="A7" s="23" t="s">
        <v>79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120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70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91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6" t="s">
        <v>132</v>
      </c>
      <c r="B39" s="106"/>
      <c r="C39" s="106"/>
      <c r="D39" s="106"/>
      <c r="E39" s="106"/>
      <c r="F39" s="106"/>
      <c r="G39" s="106"/>
    </row>
    <row r="40" spans="1:7" x14ac:dyDescent="0.25">
      <c r="A40" s="106" t="s">
        <v>133</v>
      </c>
      <c r="B40" s="106"/>
      <c r="C40" s="106"/>
      <c r="D40" s="106"/>
      <c r="E40" s="106"/>
      <c r="F40" s="106"/>
      <c r="G40" s="10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3" t="s">
        <v>134</v>
      </c>
      <c r="B1" s="103"/>
      <c r="C1" s="103"/>
      <c r="D1" s="103"/>
      <c r="E1" s="103"/>
      <c r="F1" s="103"/>
      <c r="G1" s="103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135</v>
      </c>
      <c r="B3" s="47"/>
      <c r="C3" s="47"/>
      <c r="D3" s="47"/>
      <c r="E3" s="47"/>
      <c r="F3" s="47"/>
      <c r="G3" s="48"/>
    </row>
    <row r="4" spans="1:7" x14ac:dyDescent="0.25">
      <c r="A4" s="49" t="s">
        <v>1</v>
      </c>
      <c r="B4" s="50"/>
      <c r="C4" s="50"/>
      <c r="D4" s="50"/>
      <c r="E4" s="50"/>
      <c r="F4" s="50"/>
      <c r="G4" s="51"/>
    </row>
    <row r="5" spans="1:7" x14ac:dyDescent="0.25">
      <c r="A5" s="110" t="s">
        <v>95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9">
        <v>2022</v>
      </c>
    </row>
    <row r="6" spans="1:7" ht="48.75" customHeight="1" x14ac:dyDescent="0.25">
      <c r="A6" s="111"/>
      <c r="B6" s="109"/>
      <c r="C6" s="109"/>
      <c r="D6" s="109"/>
      <c r="E6" s="109"/>
      <c r="F6" s="109"/>
      <c r="G6" s="10" t="s">
        <v>136</v>
      </c>
    </row>
    <row r="7" spans="1:7" x14ac:dyDescent="0.25">
      <c r="A7" s="7" t="s">
        <v>96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97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100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100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6" t="s">
        <v>132</v>
      </c>
      <c r="B32" s="106"/>
      <c r="C32" s="106"/>
      <c r="D32" s="106"/>
      <c r="E32" s="106"/>
      <c r="F32" s="106"/>
      <c r="G32" s="106"/>
    </row>
    <row r="33" spans="1:7" x14ac:dyDescent="0.25">
      <c r="A33" s="106" t="s">
        <v>133</v>
      </c>
      <c r="B33" s="106"/>
      <c r="C33" s="106"/>
      <c r="D33" s="106"/>
      <c r="E33" s="106"/>
      <c r="F33" s="106"/>
      <c r="G33" s="10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2" t="s">
        <v>138</v>
      </c>
      <c r="B1" s="112"/>
      <c r="C1" s="112"/>
      <c r="D1" s="112"/>
      <c r="E1" s="112"/>
      <c r="F1" s="112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139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140</v>
      </c>
      <c r="C4" s="53" t="s">
        <v>141</v>
      </c>
      <c r="D4" s="53" t="s">
        <v>142</v>
      </c>
      <c r="E4" s="53" t="s">
        <v>143</v>
      </c>
      <c r="F4" s="53" t="s">
        <v>144</v>
      </c>
    </row>
    <row r="5" spans="1:6" ht="12.75" customHeight="1" x14ac:dyDescent="0.25">
      <c r="A5" s="5" t="s">
        <v>145</v>
      </c>
      <c r="B5" s="16"/>
      <c r="C5" s="16"/>
      <c r="D5" s="16"/>
      <c r="E5" s="16"/>
      <c r="F5" s="16"/>
    </row>
    <row r="6" spans="1:6" ht="30" x14ac:dyDescent="0.25">
      <c r="A6" s="20" t="s">
        <v>146</v>
      </c>
      <c r="B6" s="21"/>
      <c r="C6" s="21"/>
      <c r="D6" s="21"/>
      <c r="E6" s="21"/>
      <c r="F6" s="21"/>
    </row>
    <row r="7" spans="1:6" ht="15" x14ac:dyDescent="0.25">
      <c r="A7" s="20" t="s">
        <v>147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148</v>
      </c>
      <c r="B9" s="13"/>
      <c r="C9" s="13"/>
      <c r="D9" s="13"/>
      <c r="E9" s="13"/>
      <c r="F9" s="13"/>
    </row>
    <row r="10" spans="1:6" ht="15" x14ac:dyDescent="0.25">
      <c r="A10" s="20" t="s">
        <v>149</v>
      </c>
      <c r="B10" s="21"/>
      <c r="C10" s="21"/>
      <c r="D10" s="21"/>
      <c r="E10" s="21"/>
      <c r="F10" s="21"/>
    </row>
    <row r="11" spans="1:6" ht="15" x14ac:dyDescent="0.25">
      <c r="A11" s="37" t="s">
        <v>150</v>
      </c>
      <c r="B11" s="21"/>
      <c r="C11" s="21"/>
      <c r="D11" s="21"/>
      <c r="E11" s="21"/>
      <c r="F11" s="21"/>
    </row>
    <row r="12" spans="1:6" ht="15" x14ac:dyDescent="0.25">
      <c r="A12" s="37" t="s">
        <v>151</v>
      </c>
      <c r="B12" s="21"/>
      <c r="C12" s="21"/>
      <c r="D12" s="21"/>
      <c r="E12" s="21"/>
      <c r="F12" s="21"/>
    </row>
    <row r="13" spans="1:6" ht="15" x14ac:dyDescent="0.25">
      <c r="A13" s="37" t="s">
        <v>152</v>
      </c>
      <c r="B13" s="21"/>
      <c r="C13" s="21"/>
      <c r="D13" s="21"/>
      <c r="E13" s="21"/>
      <c r="F13" s="21"/>
    </row>
    <row r="14" spans="1:6" ht="15" x14ac:dyDescent="0.25">
      <c r="A14" s="20" t="s">
        <v>153</v>
      </c>
      <c r="B14" s="21"/>
      <c r="C14" s="21"/>
      <c r="D14" s="21"/>
      <c r="E14" s="21"/>
      <c r="F14" s="21"/>
    </row>
    <row r="15" spans="1:6" ht="15" x14ac:dyDescent="0.25">
      <c r="A15" s="37" t="s">
        <v>150</v>
      </c>
      <c r="B15" s="21"/>
      <c r="C15" s="21"/>
      <c r="D15" s="21"/>
      <c r="E15" s="21"/>
      <c r="F15" s="21"/>
    </row>
    <row r="16" spans="1:6" ht="15" x14ac:dyDescent="0.25">
      <c r="A16" s="37" t="s">
        <v>151</v>
      </c>
      <c r="B16" s="21"/>
      <c r="C16" s="21"/>
      <c r="D16" s="21"/>
      <c r="E16" s="21"/>
      <c r="F16" s="21"/>
    </row>
    <row r="17" spans="1:6" ht="15" x14ac:dyDescent="0.25">
      <c r="A17" s="37" t="s">
        <v>152</v>
      </c>
      <c r="B17" s="21"/>
      <c r="C17" s="21"/>
      <c r="D17" s="21"/>
      <c r="E17" s="21"/>
      <c r="F17" s="21"/>
    </row>
    <row r="18" spans="1:6" ht="15" x14ac:dyDescent="0.25">
      <c r="A18" s="20" t="s">
        <v>154</v>
      </c>
      <c r="B18" s="54"/>
      <c r="C18" s="21"/>
      <c r="D18" s="21"/>
      <c r="E18" s="21"/>
      <c r="F18" s="21"/>
    </row>
    <row r="19" spans="1:6" ht="15" x14ac:dyDescent="0.25">
      <c r="A19" s="20" t="s">
        <v>155</v>
      </c>
      <c r="B19" s="21"/>
      <c r="C19" s="21"/>
      <c r="D19" s="21"/>
      <c r="E19" s="21"/>
      <c r="F19" s="21"/>
    </row>
    <row r="20" spans="1:6" ht="30" x14ac:dyDescent="0.25">
      <c r="A20" s="20" t="s">
        <v>156</v>
      </c>
      <c r="B20" s="55"/>
      <c r="C20" s="55"/>
      <c r="D20" s="55"/>
      <c r="E20" s="55"/>
      <c r="F20" s="55"/>
    </row>
    <row r="21" spans="1:6" ht="30" x14ac:dyDescent="0.25">
      <c r="A21" s="20" t="s">
        <v>157</v>
      </c>
      <c r="B21" s="55"/>
      <c r="C21" s="55"/>
      <c r="D21" s="55"/>
      <c r="E21" s="55"/>
      <c r="F21" s="55"/>
    </row>
    <row r="22" spans="1:6" ht="30" x14ac:dyDescent="0.25">
      <c r="A22" s="20" t="s">
        <v>158</v>
      </c>
      <c r="B22" s="55"/>
      <c r="C22" s="55"/>
      <c r="D22" s="55"/>
      <c r="E22" s="55"/>
      <c r="F22" s="55"/>
    </row>
    <row r="23" spans="1:6" ht="15" x14ac:dyDescent="0.25">
      <c r="A23" s="20" t="s">
        <v>159</v>
      </c>
      <c r="B23" s="55"/>
      <c r="C23" s="55"/>
      <c r="D23" s="55"/>
      <c r="E23" s="55"/>
      <c r="F23" s="55"/>
    </row>
    <row r="24" spans="1:6" ht="15" x14ac:dyDescent="0.25">
      <c r="A24" s="20" t="s">
        <v>160</v>
      </c>
      <c r="B24" s="56"/>
      <c r="C24" s="21"/>
      <c r="D24" s="21"/>
      <c r="E24" s="21"/>
      <c r="F24" s="21"/>
    </row>
    <row r="25" spans="1:6" ht="15" x14ac:dyDescent="0.25">
      <c r="A25" s="20" t="s">
        <v>161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162</v>
      </c>
      <c r="B27" s="13"/>
      <c r="C27" s="13"/>
      <c r="D27" s="13"/>
      <c r="E27" s="13"/>
      <c r="F27" s="13"/>
    </row>
    <row r="28" spans="1:6" ht="15" x14ac:dyDescent="0.25">
      <c r="A28" s="20" t="s">
        <v>163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164</v>
      </c>
      <c r="B30" s="13"/>
      <c r="C30" s="13"/>
      <c r="D30" s="13"/>
      <c r="E30" s="13"/>
      <c r="F30" s="13"/>
    </row>
    <row r="31" spans="1:6" ht="15" x14ac:dyDescent="0.25">
      <c r="A31" s="20" t="s">
        <v>149</v>
      </c>
      <c r="B31" s="21"/>
      <c r="C31" s="21"/>
      <c r="D31" s="21"/>
      <c r="E31" s="21"/>
      <c r="F31" s="21"/>
    </row>
    <row r="32" spans="1:6" ht="15" x14ac:dyDescent="0.25">
      <c r="A32" s="20" t="s">
        <v>153</v>
      </c>
      <c r="B32" s="21"/>
      <c r="C32" s="21"/>
      <c r="D32" s="21"/>
      <c r="E32" s="21"/>
      <c r="F32" s="21"/>
    </row>
    <row r="33" spans="1:6" ht="15" x14ac:dyDescent="0.25">
      <c r="A33" s="20" t="s">
        <v>165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166</v>
      </c>
      <c r="B35" s="13"/>
      <c r="C35" s="13"/>
      <c r="D35" s="13"/>
      <c r="E35" s="13"/>
      <c r="F35" s="13"/>
    </row>
    <row r="36" spans="1:6" ht="15" x14ac:dyDescent="0.25">
      <c r="A36" s="20" t="s">
        <v>167</v>
      </c>
      <c r="B36" s="21"/>
      <c r="C36" s="21"/>
      <c r="D36" s="21"/>
      <c r="E36" s="21"/>
      <c r="F36" s="21"/>
    </row>
    <row r="37" spans="1:6" ht="15" x14ac:dyDescent="0.25">
      <c r="A37" s="20" t="s">
        <v>168</v>
      </c>
      <c r="B37" s="21"/>
      <c r="C37" s="21"/>
      <c r="D37" s="21"/>
      <c r="E37" s="21"/>
      <c r="F37" s="21"/>
    </row>
    <row r="38" spans="1:6" ht="15" x14ac:dyDescent="0.25">
      <c r="A38" s="20" t="s">
        <v>169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170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171</v>
      </c>
      <c r="B42" s="13"/>
      <c r="C42" s="13"/>
      <c r="D42" s="13"/>
      <c r="E42" s="13"/>
      <c r="F42" s="13"/>
    </row>
    <row r="43" spans="1:6" ht="15" x14ac:dyDescent="0.25">
      <c r="A43" s="20" t="s">
        <v>172</v>
      </c>
      <c r="B43" s="21"/>
      <c r="C43" s="21"/>
      <c r="D43" s="21"/>
      <c r="E43" s="21"/>
      <c r="F43" s="21"/>
    </row>
    <row r="44" spans="1:6" ht="15" x14ac:dyDescent="0.25">
      <c r="A44" s="20" t="s">
        <v>173</v>
      </c>
      <c r="B44" s="21"/>
      <c r="C44" s="21"/>
      <c r="D44" s="21"/>
      <c r="E44" s="21"/>
      <c r="F44" s="21"/>
    </row>
    <row r="45" spans="1:6" ht="15" x14ac:dyDescent="0.25">
      <c r="A45" s="20" t="s">
        <v>174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175</v>
      </c>
      <c r="B47" s="13"/>
      <c r="C47" s="13"/>
      <c r="D47" s="13"/>
      <c r="E47" s="13"/>
      <c r="F47" s="13"/>
    </row>
    <row r="48" spans="1:6" ht="15" x14ac:dyDescent="0.25">
      <c r="A48" s="20" t="s">
        <v>173</v>
      </c>
      <c r="B48" s="55"/>
      <c r="C48" s="55"/>
      <c r="D48" s="55"/>
      <c r="E48" s="55"/>
      <c r="F48" s="55"/>
    </row>
    <row r="49" spans="1:6" ht="15" x14ac:dyDescent="0.25">
      <c r="A49" s="20" t="s">
        <v>174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176</v>
      </c>
      <c r="B51" s="13"/>
      <c r="C51" s="13"/>
      <c r="D51" s="13"/>
      <c r="E51" s="13"/>
      <c r="F51" s="13"/>
    </row>
    <row r="52" spans="1:6" ht="15" x14ac:dyDescent="0.25">
      <c r="A52" s="20" t="s">
        <v>173</v>
      </c>
      <c r="B52" s="21"/>
      <c r="C52" s="21"/>
      <c r="D52" s="21"/>
      <c r="E52" s="21"/>
      <c r="F52" s="21"/>
    </row>
    <row r="53" spans="1:6" ht="15" x14ac:dyDescent="0.25">
      <c r="A53" s="20" t="s">
        <v>174</v>
      </c>
      <c r="B53" s="21"/>
      <c r="C53" s="21"/>
      <c r="D53" s="21"/>
      <c r="E53" s="21"/>
      <c r="F53" s="21"/>
    </row>
    <row r="54" spans="1:6" ht="15" x14ac:dyDescent="0.25">
      <c r="A54" s="20" t="s">
        <v>177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178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173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174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179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180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181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182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183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184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 de Windows</cp:lastModifiedBy>
  <cp:revision/>
  <dcterms:created xsi:type="dcterms:W3CDTF">2023-03-16T22:14:51Z</dcterms:created>
  <dcterms:modified xsi:type="dcterms:W3CDTF">2023-05-02T19:36:50Z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