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-120" yWindow="-120" windowWidth="20730" windowHeight="11160"/>
  </bookViews>
  <sheets>
    <sheet name="Formato 6c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9" l="1"/>
  <c r="C10" i="9"/>
  <c r="D10" i="9"/>
  <c r="E10" i="9"/>
  <c r="F10" i="9"/>
  <c r="G10" i="9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C9" i="9" l="1"/>
  <c r="C43" i="9"/>
  <c r="B43" i="9"/>
  <c r="D9" i="9"/>
  <c r="E9" i="9"/>
  <c r="G9" i="9"/>
  <c r="B9" i="9"/>
  <c r="D43" i="9"/>
  <c r="E43" i="9"/>
  <c r="G43" i="9"/>
  <c r="F43" i="9"/>
  <c r="F9" i="9"/>
  <c r="C77" i="9" l="1"/>
  <c r="D77" i="9"/>
  <c r="G77" i="9"/>
  <c r="E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<sst xmlns="http://schemas.openxmlformats.org/spreadsheetml/2006/main" count="259" uniqueCount="172">
  <si>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Al 31 de Diciembre de 2022 y al 31 de Marzo de 2023 (b)</t>
  </si>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</sst>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23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0" fillId="0" borderId="6" xfId="4" applyFont="1" applyFill="1" applyBorder="1" applyAlignment="1" applyProtection="1">
      <alignment vertical="center"/>
      <protection locked="0"/>
    </xf>
    <xf numFmtId="43" fontId="1" fillId="0" borderId="6" xfId="4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zoomScaleNormal="100" workbookViewId="0">
      <selection activeCell="A13" sqref="A1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08" t="s">
        <v>21</v>
      </c>
      <c r="B1" s="109"/>
      <c r="C1" s="109"/>
      <c r="D1" s="109"/>
      <c r="E1" s="109"/>
      <c r="F1" s="109"/>
      <c r="G1" s="109"/>
    </row>
    <row r="2" spans="1:7" x14ac:dyDescent="0.25">
      <c r="A2" s="42" t="s">
        <v>171</v>
      </c>
      <c r="B2" s="43"/>
      <c r="C2" s="43"/>
      <c r="D2" s="43"/>
      <c r="E2" s="43"/>
      <c r="F2" s="43"/>
      <c r="G2" s="44"/>
    </row>
    <row r="3" spans="1:7" x14ac:dyDescent="0.25">
      <c r="A3" s="45" t="s">
        <v>22</v>
      </c>
      <c r="B3" s="46"/>
      <c r="C3" s="46"/>
      <c r="D3" s="46"/>
      <c r="E3" s="46"/>
      <c r="F3" s="46"/>
      <c r="G3" s="47"/>
    </row>
    <row r="4" spans="1:7" x14ac:dyDescent="0.25">
      <c r="A4" s="45" t="s">
        <v>23</v>
      </c>
      <c r="B4" s="46"/>
      <c r="C4" s="46"/>
      <c r="D4" s="46"/>
      <c r="E4" s="46"/>
      <c r="F4" s="46"/>
      <c r="G4" s="47"/>
    </row>
    <row r="5" spans="1:7" x14ac:dyDescent="0.25">
      <c r="A5" s="45" t="s">
        <v>0</v>
      </c>
      <c r="B5" s="46"/>
      <c r="C5" s="46"/>
      <c r="D5" s="46"/>
      <c r="E5" s="46"/>
      <c r="F5" s="46"/>
      <c r="G5" s="47"/>
    </row>
    <row r="6" spans="1:7" ht="10.5" customHeight="1" x14ac:dyDescent="0.25">
      <c r="A6" s="48" t="s">
        <v>1</v>
      </c>
      <c r="B6" s="49"/>
      <c r="C6" s="49"/>
      <c r="D6" s="49"/>
      <c r="E6" s="49"/>
      <c r="F6" s="49"/>
      <c r="G6" s="50"/>
    </row>
    <row r="7" spans="1:7" ht="15.75" customHeight="1" x14ac:dyDescent="0.25">
      <c r="A7" s="101" t="s">
        <v>2</v>
      </c>
      <c r="B7" s="105" t="s">
        <v>17</v>
      </c>
      <c r="C7" s="106"/>
      <c r="D7" s="106"/>
      <c r="E7" s="106"/>
      <c r="F7" s="107"/>
      <c r="G7" s="104" t="s">
        <v>24</v>
      </c>
    </row>
    <row r="8" spans="1:7" ht="30" x14ac:dyDescent="0.25">
      <c r="A8" s="102"/>
      <c r="B8" s="6" t="s">
        <v>18</v>
      </c>
      <c r="C8" s="3" t="s">
        <v>25</v>
      </c>
      <c r="D8" s="6" t="s">
        <v>19</v>
      </c>
      <c r="E8" s="6" t="s">
        <v>3</v>
      </c>
      <c r="F8" s="9" t="s">
        <v>4</v>
      </c>
      <c r="G8" s="103"/>
    </row>
    <row r="9" spans="1:7" ht="16.5" customHeight="1" x14ac:dyDescent="0.25">
      <c r="A9" s="7" t="s">
        <v>26</v>
      </c>
      <c r="B9" s="8">
        <f>SUM(B10,B19,B27,B37)</f>
        <v>252300000</v>
      </c>
      <c r="C9" s="8">
        <f t="shared" ref="C9:G9" si="0">SUM(C10,C19,C27,C37)</f>
        <v>68170728.430000007</v>
      </c>
      <c r="D9" s="8">
        <f t="shared" si="0"/>
        <v>320470728.43000001</v>
      </c>
      <c r="E9" s="8">
        <f t="shared" si="0"/>
        <v>44318268.609999992</v>
      </c>
      <c r="F9" s="8">
        <f t="shared" si="0"/>
        <v>43157058.929999992</v>
      </c>
      <c r="G9" s="8">
        <f t="shared" si="0"/>
        <v>276152459.81999999</v>
      </c>
    </row>
    <row r="10" spans="1:7" ht="15" customHeight="1" x14ac:dyDescent="0.25">
      <c r="A10" s="21" t="s">
        <v>27</v>
      </c>
      <c r="B10" s="16">
        <f>SUM(B11:B18)</f>
        <v>115409770</v>
      </c>
      <c r="C10" s="16">
        <f t="shared" ref="C10:G10" si="1">SUM(C11:C18)</f>
        <v>5011660.43</v>
      </c>
      <c r="D10" s="16">
        <f t="shared" si="1"/>
        <v>120421430.43000001</v>
      </c>
      <c r="E10" s="16">
        <f t="shared" si="1"/>
        <v>19492375.879999999</v>
      </c>
      <c r="F10" s="16">
        <f t="shared" si="1"/>
        <v>18331848.199999999</v>
      </c>
      <c r="G10" s="16">
        <f t="shared" si="1"/>
        <v>100929054.55000001</v>
      </c>
    </row>
    <row r="11" spans="1:7" x14ac:dyDescent="0.25">
      <c r="A11" s="38" t="s">
        <v>28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38" t="s">
        <v>29</v>
      </c>
      <c r="B12" s="68">
        <v>868071</v>
      </c>
      <c r="C12" s="68">
        <v>10000</v>
      </c>
      <c r="D12" s="67">
        <v>878071</v>
      </c>
      <c r="E12" s="68">
        <v>142059.04</v>
      </c>
      <c r="F12" s="68">
        <v>142059.04</v>
      </c>
      <c r="G12" s="67">
        <v>736011.96</v>
      </c>
    </row>
    <row r="13" spans="1:7" x14ac:dyDescent="0.25">
      <c r="A13" s="38" t="s">
        <v>30</v>
      </c>
      <c r="B13" s="68">
        <v>76552554</v>
      </c>
      <c r="C13" s="68">
        <v>2550000</v>
      </c>
      <c r="D13" s="67">
        <v>79102554</v>
      </c>
      <c r="E13" s="68">
        <v>15888493.16</v>
      </c>
      <c r="F13" s="68">
        <v>14756241.48</v>
      </c>
      <c r="G13" s="67">
        <v>63214060.840000004</v>
      </c>
    </row>
    <row r="14" spans="1:7" x14ac:dyDescent="0.25">
      <c r="A14" s="38" t="s">
        <v>31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38" t="s">
        <v>32</v>
      </c>
      <c r="B15" s="70">
        <v>31448169</v>
      </c>
      <c r="C15" s="70">
        <v>2451660.4300000002</v>
      </c>
      <c r="D15" s="69">
        <v>33899829.43</v>
      </c>
      <c r="E15" s="70">
        <v>2653434.63</v>
      </c>
      <c r="F15" s="70">
        <v>2625158.63</v>
      </c>
      <c r="G15" s="69">
        <v>31246394.800000001</v>
      </c>
    </row>
    <row r="16" spans="1:7" x14ac:dyDescent="0.25">
      <c r="A16" s="38" t="s">
        <v>33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38" t="s">
        <v>34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38" t="s">
        <v>35</v>
      </c>
      <c r="B18" s="73">
        <v>6540976</v>
      </c>
      <c r="C18" s="16">
        <v>0</v>
      </c>
      <c r="D18" s="71">
        <v>6540976</v>
      </c>
      <c r="E18" s="72">
        <v>808389.05</v>
      </c>
      <c r="F18" s="72">
        <v>808389.05</v>
      </c>
      <c r="G18" s="71">
        <v>5732586.9500000002</v>
      </c>
    </row>
    <row r="19" spans="1:7" x14ac:dyDescent="0.25">
      <c r="A19" s="21" t="s">
        <v>36</v>
      </c>
      <c r="B19" s="16">
        <f>SUM(B20:B26)</f>
        <v>106066621</v>
      </c>
      <c r="C19" s="16">
        <f t="shared" ref="C19:G19" si="2">SUM(C20:C26)</f>
        <v>32158908.530000001</v>
      </c>
      <c r="D19" s="16">
        <f t="shared" si="2"/>
        <v>138225529.53</v>
      </c>
      <c r="E19" s="16">
        <f t="shared" si="2"/>
        <v>18042711.319999997</v>
      </c>
      <c r="F19" s="16">
        <f t="shared" si="2"/>
        <v>18042711.319999997</v>
      </c>
      <c r="G19" s="16">
        <f t="shared" si="2"/>
        <v>120182818.21000001</v>
      </c>
    </row>
    <row r="20" spans="1:7" x14ac:dyDescent="0.25">
      <c r="A20" s="38" t="s">
        <v>37</v>
      </c>
      <c r="B20" s="75">
        <v>13690365</v>
      </c>
      <c r="C20" s="75">
        <v>12236284.74</v>
      </c>
      <c r="D20" s="74">
        <v>25926649.740000002</v>
      </c>
      <c r="E20" s="75">
        <v>1920842.01</v>
      </c>
      <c r="F20" s="75">
        <v>1920842.01</v>
      </c>
      <c r="G20" s="74">
        <v>24005807.73</v>
      </c>
    </row>
    <row r="21" spans="1:7" x14ac:dyDescent="0.25">
      <c r="A21" s="38" t="s">
        <v>38</v>
      </c>
      <c r="B21" s="75">
        <v>56219187</v>
      </c>
      <c r="C21" s="75">
        <v>13456623.789999999</v>
      </c>
      <c r="D21" s="74">
        <v>69675810.789999992</v>
      </c>
      <c r="E21" s="75">
        <v>10497743.689999999</v>
      </c>
      <c r="F21" s="75">
        <v>10497743.689999999</v>
      </c>
      <c r="G21" s="74">
        <v>59178067.099999994</v>
      </c>
    </row>
    <row r="22" spans="1:7" x14ac:dyDescent="0.25">
      <c r="A22" s="38" t="s">
        <v>39</v>
      </c>
      <c r="B22" s="75">
        <v>853379</v>
      </c>
      <c r="C22" s="75">
        <v>150000</v>
      </c>
      <c r="D22" s="74">
        <v>1003379</v>
      </c>
      <c r="E22" s="75">
        <v>145161.53</v>
      </c>
      <c r="F22" s="75">
        <v>145161.53</v>
      </c>
      <c r="G22" s="74">
        <v>858217.47</v>
      </c>
    </row>
    <row r="23" spans="1:7" x14ac:dyDescent="0.25">
      <c r="A23" s="38" t="s">
        <v>40</v>
      </c>
      <c r="B23" s="75">
        <v>8019655</v>
      </c>
      <c r="C23" s="75">
        <v>357000</v>
      </c>
      <c r="D23" s="74">
        <v>8376655</v>
      </c>
      <c r="E23" s="75">
        <v>1629446.92</v>
      </c>
      <c r="F23" s="75">
        <v>1629446.92</v>
      </c>
      <c r="G23" s="74">
        <v>6747208.0800000001</v>
      </c>
    </row>
    <row r="24" spans="1:7" x14ac:dyDescent="0.25">
      <c r="A24" s="38" t="s">
        <v>41</v>
      </c>
      <c r="B24" s="75">
        <v>9708166</v>
      </c>
      <c r="C24" s="75">
        <v>600000</v>
      </c>
      <c r="D24" s="74">
        <v>10308166</v>
      </c>
      <c r="E24" s="75">
        <v>697469.77</v>
      </c>
      <c r="F24" s="75">
        <v>697469.77</v>
      </c>
      <c r="G24" s="74">
        <v>9610696.2300000004</v>
      </c>
    </row>
    <row r="25" spans="1:7" x14ac:dyDescent="0.25">
      <c r="A25" s="38" t="s">
        <v>42</v>
      </c>
      <c r="B25" s="75">
        <v>17575869</v>
      </c>
      <c r="C25" s="75">
        <v>5359000</v>
      </c>
      <c r="D25" s="74">
        <v>22934869</v>
      </c>
      <c r="E25" s="75">
        <v>3152047.4</v>
      </c>
      <c r="F25" s="75">
        <v>3152047.4</v>
      </c>
      <c r="G25" s="74">
        <v>19782821.600000001</v>
      </c>
    </row>
    <row r="26" spans="1:7" x14ac:dyDescent="0.25">
      <c r="A26" s="38" t="s">
        <v>43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21" t="s">
        <v>44</v>
      </c>
      <c r="B27" s="16">
        <f>SUM(B28:B36)</f>
        <v>14001671</v>
      </c>
      <c r="C27" s="16">
        <f t="shared" ref="C27:G27" si="3">SUM(C28:C36)</f>
        <v>29814501.469999999</v>
      </c>
      <c r="D27" s="16">
        <f t="shared" si="3"/>
        <v>43816172.469999999</v>
      </c>
      <c r="E27" s="16">
        <f t="shared" si="3"/>
        <v>1392038.9</v>
      </c>
      <c r="F27" s="16">
        <f t="shared" si="3"/>
        <v>1391356.9</v>
      </c>
      <c r="G27" s="16">
        <f t="shared" si="3"/>
        <v>42424133.57</v>
      </c>
    </row>
    <row r="28" spans="1:7" x14ac:dyDescent="0.25">
      <c r="A28" s="39" t="s">
        <v>45</v>
      </c>
      <c r="B28" s="77">
        <v>6482146</v>
      </c>
      <c r="C28" s="77">
        <v>850000</v>
      </c>
      <c r="D28" s="76">
        <v>7332146</v>
      </c>
      <c r="E28" s="77">
        <v>1030430</v>
      </c>
      <c r="F28" s="77">
        <v>1030430</v>
      </c>
      <c r="G28" s="76">
        <v>6301716</v>
      </c>
    </row>
    <row r="29" spans="1:7" x14ac:dyDescent="0.25">
      <c r="A29" s="38" t="s">
        <v>46</v>
      </c>
      <c r="B29" s="77">
        <v>1145669</v>
      </c>
      <c r="C29" s="77">
        <v>25909501.469999999</v>
      </c>
      <c r="D29" s="76">
        <v>27055170.469999999</v>
      </c>
      <c r="E29" s="77">
        <v>177796.9</v>
      </c>
      <c r="F29" s="77">
        <v>177796.9</v>
      </c>
      <c r="G29" s="76">
        <v>26877373.57</v>
      </c>
    </row>
    <row r="30" spans="1:7" x14ac:dyDescent="0.25">
      <c r="A30" s="38" t="s">
        <v>47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38" t="s">
        <v>48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38" t="s">
        <v>49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45" customHeight="1" x14ac:dyDescent="0.25">
      <c r="A33" s="38" t="s">
        <v>50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38" t="s">
        <v>51</v>
      </c>
      <c r="B34" s="79">
        <v>6373856</v>
      </c>
      <c r="C34" s="79">
        <v>3055000</v>
      </c>
      <c r="D34" s="78">
        <v>9428856</v>
      </c>
      <c r="E34" s="79">
        <v>183812</v>
      </c>
      <c r="F34" s="79">
        <v>183130</v>
      </c>
      <c r="G34" s="78">
        <v>9245044</v>
      </c>
    </row>
    <row r="35" spans="1:7" ht="14.45" customHeight="1" x14ac:dyDescent="0.25">
      <c r="A35" s="38" t="s">
        <v>52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38" t="s">
        <v>53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22" t="s">
        <v>54</v>
      </c>
      <c r="B37" s="16">
        <f>SUM(B38:B41)</f>
        <v>16821938</v>
      </c>
      <c r="C37" s="16">
        <f t="shared" ref="C37:G37" si="4">SUM(C38:C41)</f>
        <v>1185658</v>
      </c>
      <c r="D37" s="16">
        <f t="shared" si="4"/>
        <v>18007596</v>
      </c>
      <c r="E37" s="16">
        <f t="shared" si="4"/>
        <v>5391142.5099999998</v>
      </c>
      <c r="F37" s="16">
        <f t="shared" si="4"/>
        <v>5391142.5099999998</v>
      </c>
      <c r="G37" s="16">
        <f t="shared" si="4"/>
        <v>12616453.49</v>
      </c>
    </row>
    <row r="38" spans="1:7" x14ac:dyDescent="0.25">
      <c r="A38" s="39" t="s">
        <v>55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39" t="s">
        <v>56</v>
      </c>
      <c r="B39" s="81">
        <v>16821938</v>
      </c>
      <c r="C39" s="81">
        <v>1185658</v>
      </c>
      <c r="D39" s="80">
        <v>18007596</v>
      </c>
      <c r="E39" s="81">
        <v>5391142.5099999998</v>
      </c>
      <c r="F39" s="81">
        <v>5391142.5099999998</v>
      </c>
      <c r="G39" s="80">
        <v>12616453.49</v>
      </c>
    </row>
    <row r="40" spans="1:7" x14ac:dyDescent="0.25">
      <c r="A40" s="39" t="s">
        <v>57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39" t="s">
        <v>58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59</v>
      </c>
      <c r="B43" s="2">
        <f>SUM(B44,B53,B61,B71)</f>
        <v>272699999.99999994</v>
      </c>
      <c r="C43" s="2">
        <f t="shared" ref="C43:G43" si="5">SUM(C44,C53,C61,C71)</f>
        <v>-32492425.97000001</v>
      </c>
      <c r="D43" s="2">
        <f t="shared" si="5"/>
        <v>240207574.03</v>
      </c>
      <c r="E43" s="2">
        <f t="shared" si="5"/>
        <v>24535509.199999999</v>
      </c>
      <c r="F43" s="2">
        <f t="shared" si="5"/>
        <v>23535154.059999999</v>
      </c>
      <c r="G43" s="2">
        <f t="shared" si="5"/>
        <v>215672064.83000001</v>
      </c>
    </row>
    <row r="44" spans="1:7" x14ac:dyDescent="0.25">
      <c r="A44" s="21" t="s">
        <v>27</v>
      </c>
      <c r="B44" s="16">
        <f>SUM(B45:B52)</f>
        <v>85792857.159999996</v>
      </c>
      <c r="C44" s="16">
        <f t="shared" ref="C44:G44" si="6">SUM(C45:C52)</f>
        <v>18056227</v>
      </c>
      <c r="D44" s="16">
        <f t="shared" si="6"/>
        <v>103849084.16</v>
      </c>
      <c r="E44" s="16">
        <f t="shared" si="6"/>
        <v>16295682.219999999</v>
      </c>
      <c r="F44" s="16">
        <f t="shared" si="6"/>
        <v>15295327.079999998</v>
      </c>
      <c r="G44" s="16">
        <f t="shared" si="6"/>
        <v>87553401.939999998</v>
      </c>
    </row>
    <row r="45" spans="1:7" x14ac:dyDescent="0.25">
      <c r="A45" s="39" t="s">
        <v>28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39" t="s">
        <v>29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39" t="s">
        <v>30</v>
      </c>
      <c r="B47" s="83">
        <v>19490698.16</v>
      </c>
      <c r="C47" s="83">
        <v>2587220</v>
      </c>
      <c r="D47" s="82">
        <v>22077918.16</v>
      </c>
      <c r="E47" s="83">
        <v>4855138.96</v>
      </c>
      <c r="F47" s="83">
        <v>4026106.16</v>
      </c>
      <c r="G47" s="82">
        <v>17222779.199999999</v>
      </c>
    </row>
    <row r="48" spans="1:7" x14ac:dyDescent="0.25">
      <c r="A48" s="39" t="s">
        <v>31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5">
      <c r="A49" s="39" t="s">
        <v>32</v>
      </c>
      <c r="B49" s="85">
        <v>8859266</v>
      </c>
      <c r="C49" s="85">
        <v>13241007</v>
      </c>
      <c r="D49" s="84">
        <v>22100273</v>
      </c>
      <c r="E49" s="85">
        <v>770660.64</v>
      </c>
      <c r="F49" s="85">
        <v>770660.64</v>
      </c>
      <c r="G49" s="84">
        <v>21329612.359999999</v>
      </c>
    </row>
    <row r="50" spans="1:7" x14ac:dyDescent="0.25">
      <c r="A50" s="39" t="s">
        <v>33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5">
      <c r="A51" s="39" t="s">
        <v>34</v>
      </c>
      <c r="B51" s="87">
        <v>57442893</v>
      </c>
      <c r="C51" s="87">
        <v>2228000</v>
      </c>
      <c r="D51" s="86">
        <v>59670893</v>
      </c>
      <c r="E51" s="87">
        <v>10669882.619999999</v>
      </c>
      <c r="F51" s="87">
        <v>10498560.279999999</v>
      </c>
      <c r="G51" s="86">
        <v>49001010.380000003</v>
      </c>
    </row>
    <row r="52" spans="1:7" x14ac:dyDescent="0.25">
      <c r="A52" s="39" t="s">
        <v>35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21" t="s">
        <v>36</v>
      </c>
      <c r="B53" s="16">
        <f>SUM(B54:B60)</f>
        <v>184300000</v>
      </c>
      <c r="C53" s="16">
        <f t="shared" ref="C53:G53" si="7">SUM(C54:C60)</f>
        <v>-69729440.270000011</v>
      </c>
      <c r="D53" s="16">
        <f t="shared" si="7"/>
        <v>114570559.72999999</v>
      </c>
      <c r="E53" s="16">
        <f t="shared" si="7"/>
        <v>7532229.1799999997</v>
      </c>
      <c r="F53" s="16">
        <f t="shared" si="7"/>
        <v>7532229.1799999997</v>
      </c>
      <c r="G53" s="16">
        <f t="shared" si="7"/>
        <v>107038330.55</v>
      </c>
    </row>
    <row r="54" spans="1:7" x14ac:dyDescent="0.25">
      <c r="A54" s="39" t="s">
        <v>37</v>
      </c>
      <c r="B54" s="16">
        <v>0</v>
      </c>
      <c r="C54" s="89">
        <v>240997.71</v>
      </c>
      <c r="D54" s="88">
        <v>240997.71</v>
      </c>
      <c r="E54" s="16">
        <v>0</v>
      </c>
      <c r="F54" s="16">
        <v>0</v>
      </c>
      <c r="G54" s="90">
        <v>240997.71</v>
      </c>
    </row>
    <row r="55" spans="1:7" x14ac:dyDescent="0.25">
      <c r="A55" s="39" t="s">
        <v>38</v>
      </c>
      <c r="B55" s="92">
        <v>184300000</v>
      </c>
      <c r="C55" s="92">
        <v>-69970437.980000004</v>
      </c>
      <c r="D55" s="91">
        <v>114329562.02</v>
      </c>
      <c r="E55" s="92">
        <v>7532229.1799999997</v>
      </c>
      <c r="F55" s="92">
        <v>7532229.1799999997</v>
      </c>
      <c r="G55" s="91">
        <v>106797332.84</v>
      </c>
    </row>
    <row r="56" spans="1:7" x14ac:dyDescent="0.25">
      <c r="A56" s="39" t="s">
        <v>39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40" t="s">
        <v>40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x14ac:dyDescent="0.25">
      <c r="A58" s="39" t="s">
        <v>41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39" t="s">
        <v>42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x14ac:dyDescent="0.25">
      <c r="A60" s="39" t="s">
        <v>43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25">
      <c r="A61" s="21" t="s">
        <v>44</v>
      </c>
      <c r="B61" s="16">
        <f>SUM(B62:B70)</f>
        <v>0</v>
      </c>
      <c r="C61" s="16">
        <f t="shared" ref="C61:G61" si="8">SUM(C62:C70)</f>
        <v>19180787.300000001</v>
      </c>
      <c r="D61" s="16">
        <f t="shared" si="8"/>
        <v>19180787.300000001</v>
      </c>
      <c r="E61" s="16">
        <f t="shared" si="8"/>
        <v>64954.18</v>
      </c>
      <c r="F61" s="16">
        <f t="shared" si="8"/>
        <v>64954.18</v>
      </c>
      <c r="G61" s="16">
        <f t="shared" si="8"/>
        <v>19115833.120000001</v>
      </c>
    </row>
    <row r="62" spans="1:7" x14ac:dyDescent="0.25">
      <c r="A62" s="39" t="s">
        <v>45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25">
      <c r="A63" s="39" t="s">
        <v>46</v>
      </c>
      <c r="B63" s="16">
        <v>0</v>
      </c>
      <c r="C63" s="94">
        <v>19077362.82</v>
      </c>
      <c r="D63" s="93">
        <v>19077362.82</v>
      </c>
      <c r="E63" s="16">
        <v>0</v>
      </c>
      <c r="F63" s="16">
        <v>0</v>
      </c>
      <c r="G63" s="93">
        <v>19077362.82</v>
      </c>
    </row>
    <row r="64" spans="1:7" x14ac:dyDescent="0.25">
      <c r="A64" s="39" t="s">
        <v>47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25">
      <c r="A65" s="39" t="s">
        <v>48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5">
      <c r="A66" s="39" t="s">
        <v>49</v>
      </c>
      <c r="B66" s="16">
        <v>0</v>
      </c>
      <c r="C66" s="96">
        <v>103424.48</v>
      </c>
      <c r="D66" s="95">
        <v>103424.48</v>
      </c>
      <c r="E66" s="96">
        <v>64954.18</v>
      </c>
      <c r="F66" s="96">
        <v>64954.18</v>
      </c>
      <c r="G66" s="95">
        <v>38470.299999999996</v>
      </c>
    </row>
    <row r="67" spans="1:7" x14ac:dyDescent="0.25">
      <c r="A67" s="39" t="s">
        <v>50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25">
      <c r="A68" s="39" t="s">
        <v>51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x14ac:dyDescent="0.25">
      <c r="A69" s="39" t="s">
        <v>52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39" t="s">
        <v>53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22" t="s">
        <v>54</v>
      </c>
      <c r="B71" s="16">
        <f>SUM(B72:B75)</f>
        <v>2607142.84</v>
      </c>
      <c r="C71" s="16">
        <f t="shared" ref="C71:G71" si="9">SUM(C72:C75)</f>
        <v>0</v>
      </c>
      <c r="D71" s="16">
        <f t="shared" si="9"/>
        <v>2607142.84</v>
      </c>
      <c r="E71" s="16">
        <f t="shared" si="9"/>
        <v>642643.62</v>
      </c>
      <c r="F71" s="16">
        <f t="shared" si="9"/>
        <v>642643.62</v>
      </c>
      <c r="G71" s="16">
        <f t="shared" si="9"/>
        <v>1964499.2199999997</v>
      </c>
    </row>
    <row r="72" spans="1:7" x14ac:dyDescent="0.25">
      <c r="A72" s="39" t="s">
        <v>55</v>
      </c>
      <c r="B72" s="97">
        <v>2607142.84</v>
      </c>
      <c r="C72" s="16">
        <v>0</v>
      </c>
      <c r="D72" s="98">
        <v>2607142.84</v>
      </c>
      <c r="E72" s="100">
        <v>642643.62</v>
      </c>
      <c r="F72" s="100">
        <v>642643.62</v>
      </c>
      <c r="G72" s="99">
        <v>1964499.2199999997</v>
      </c>
    </row>
    <row r="73" spans="1:7" ht="30" x14ac:dyDescent="0.25">
      <c r="A73" s="39" t="s">
        <v>56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39" t="s">
        <v>57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39" t="s">
        <v>58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20</v>
      </c>
      <c r="B77" s="2">
        <f>B43+B9</f>
        <v>524999999.99999994</v>
      </c>
      <c r="C77" s="2">
        <f t="shared" ref="C77:G77" si="10">C43+C9</f>
        <v>35678302.459999993</v>
      </c>
      <c r="D77" s="2">
        <f t="shared" si="10"/>
        <v>560678302.46000004</v>
      </c>
      <c r="E77" s="2">
        <f t="shared" si="10"/>
        <v>68853777.809999987</v>
      </c>
      <c r="F77" s="2">
        <f t="shared" si="10"/>
        <v>66692212.989999995</v>
      </c>
      <c r="G77" s="2">
        <f t="shared" si="10"/>
        <v>491824524.64999998</v>
      </c>
    </row>
    <row r="78" spans="1:7" x14ac:dyDescent="0.25">
      <c r="A78" s="19"/>
      <c r="B78" s="41"/>
      <c r="C78" s="41"/>
      <c r="D78" s="41"/>
      <c r="E78" s="41"/>
      <c r="F78" s="41"/>
      <c r="G78" s="4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B76:G77 C62:G7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11 C10:G10 B14:G14 B16:G17 B19:G19 C18 B26:G27 B30:G33 B35:G38 B40:G46 B48:G48 B50:G50 B52:G53 B56:G62 B54 E54:F54 B64:G65 B63 E63:F63 B67:G71 B66 B73:G77 C7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112" t="s">
        <v>60</v>
      </c>
      <c r="B1" s="112"/>
      <c r="C1" s="112"/>
      <c r="D1" s="112"/>
      <c r="E1" s="112"/>
      <c r="F1" s="112"/>
      <c r="G1" s="11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61</v>
      </c>
      <c r="B3" s="60"/>
      <c r="C3" s="60"/>
      <c r="D3" s="60"/>
      <c r="E3" s="60"/>
      <c r="F3" s="60"/>
      <c r="G3" s="61"/>
    </row>
    <row r="4" spans="1:7" x14ac:dyDescent="0.25">
      <c r="A4" s="59" t="s">
        <v>1</v>
      </c>
      <c r="B4" s="60"/>
      <c r="C4" s="60"/>
      <c r="D4" s="60"/>
      <c r="E4" s="60"/>
      <c r="F4" s="60"/>
      <c r="G4" s="61"/>
    </row>
    <row r="5" spans="1:7" x14ac:dyDescent="0.25">
      <c r="A5" s="59" t="s">
        <v>62</v>
      </c>
      <c r="B5" s="60"/>
      <c r="C5" s="60"/>
      <c r="D5" s="60"/>
      <c r="E5" s="60"/>
      <c r="F5" s="60"/>
      <c r="G5" s="61"/>
    </row>
    <row r="6" spans="1:7" x14ac:dyDescent="0.25">
      <c r="A6" s="110" t="s">
        <v>63</v>
      </c>
      <c r="B6" s="11">
        <v>2022</v>
      </c>
      <c r="C6" s="110">
        <f>+B6+1</f>
        <v>2023</v>
      </c>
      <c r="D6" s="110">
        <f>+C6+1</f>
        <v>2024</v>
      </c>
      <c r="E6" s="110">
        <f>+D6+1</f>
        <v>2025</v>
      </c>
      <c r="F6" s="110">
        <f>+E6+1</f>
        <v>2026</v>
      </c>
      <c r="G6" s="110">
        <f>+F6+1</f>
        <v>2027</v>
      </c>
    </row>
    <row r="7" spans="1:7" ht="83.25" customHeight="1" x14ac:dyDescent="0.25">
      <c r="A7" s="111"/>
      <c r="B7" s="33" t="s">
        <v>64</v>
      </c>
      <c r="C7" s="111"/>
      <c r="D7" s="111"/>
      <c r="E7" s="111"/>
      <c r="F7" s="111"/>
      <c r="G7" s="111"/>
    </row>
    <row r="8" spans="1:7" ht="30" x14ac:dyDescent="0.25">
      <c r="A8" s="34" t="s">
        <v>65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6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7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66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69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70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71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72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73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74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75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14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76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15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77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16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78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3" t="s">
        <v>79</v>
      </c>
      <c r="B1" s="113"/>
      <c r="C1" s="113"/>
      <c r="D1" s="113"/>
      <c r="E1" s="113"/>
      <c r="F1" s="113"/>
      <c r="G1" s="11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80</v>
      </c>
      <c r="B3" s="46"/>
      <c r="C3" s="46"/>
      <c r="D3" s="46"/>
      <c r="E3" s="46"/>
      <c r="F3" s="46"/>
      <c r="G3" s="47"/>
    </row>
    <row r="4" spans="1:7" x14ac:dyDescent="0.25">
      <c r="A4" s="45" t="s">
        <v>1</v>
      </c>
      <c r="B4" s="46"/>
      <c r="C4" s="46"/>
      <c r="D4" s="46"/>
      <c r="E4" s="46"/>
      <c r="F4" s="46"/>
      <c r="G4" s="47"/>
    </row>
    <row r="5" spans="1:7" x14ac:dyDescent="0.25">
      <c r="A5" s="45" t="s">
        <v>62</v>
      </c>
      <c r="B5" s="46"/>
      <c r="C5" s="46"/>
      <c r="D5" s="46"/>
      <c r="E5" s="46"/>
      <c r="F5" s="46"/>
      <c r="G5" s="47"/>
    </row>
    <row r="6" spans="1:7" x14ac:dyDescent="0.25">
      <c r="A6" s="114" t="s">
        <v>81</v>
      </c>
      <c r="B6" s="11">
        <v>2022</v>
      </c>
      <c r="C6" s="110">
        <f>+B6+1</f>
        <v>2023</v>
      </c>
      <c r="D6" s="110">
        <f>+C6+1</f>
        <v>2024</v>
      </c>
      <c r="E6" s="110">
        <f>+D6+1</f>
        <v>2025</v>
      </c>
      <c r="F6" s="110">
        <f>+E6+1</f>
        <v>2026</v>
      </c>
      <c r="G6" s="110">
        <f>+F6+1</f>
        <v>2027</v>
      </c>
    </row>
    <row r="7" spans="1:7" ht="57.75" customHeight="1" x14ac:dyDescent="0.25">
      <c r="A7" s="115"/>
      <c r="B7" s="12" t="s">
        <v>64</v>
      </c>
      <c r="C7" s="111"/>
      <c r="D7" s="111"/>
      <c r="E7" s="111"/>
      <c r="F7" s="111"/>
      <c r="G7" s="111"/>
    </row>
    <row r="8" spans="1:7" x14ac:dyDescent="0.25">
      <c r="A8" s="7" t="s">
        <v>82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85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91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92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91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94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3" t="s">
        <v>95</v>
      </c>
      <c r="B1" s="113"/>
      <c r="C1" s="113"/>
      <c r="D1" s="113"/>
      <c r="E1" s="113"/>
      <c r="F1" s="113"/>
      <c r="G1" s="11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1</v>
      </c>
      <c r="B4" s="49"/>
      <c r="C4" s="49"/>
      <c r="D4" s="49"/>
      <c r="E4" s="49"/>
      <c r="F4" s="49"/>
      <c r="G4" s="50"/>
    </row>
    <row r="5" spans="1:7" x14ac:dyDescent="0.25">
      <c r="A5" s="117" t="s">
        <v>63</v>
      </c>
      <c r="B5" s="118">
        <v>2017</v>
      </c>
      <c r="C5" s="118">
        <f>+B5+1</f>
        <v>2018</v>
      </c>
      <c r="D5" s="118">
        <f>+C5+1</f>
        <v>2019</v>
      </c>
      <c r="E5" s="118">
        <f>+D5+1</f>
        <v>2020</v>
      </c>
      <c r="F5" s="118">
        <f>+E5+1</f>
        <v>2021</v>
      </c>
      <c r="G5" s="11">
        <f>+F5+1</f>
        <v>2022</v>
      </c>
    </row>
    <row r="6" spans="1:7" ht="32.25" x14ac:dyDescent="0.25">
      <c r="A6" s="104"/>
      <c r="B6" s="119"/>
      <c r="C6" s="119"/>
      <c r="D6" s="119"/>
      <c r="E6" s="119"/>
      <c r="F6" s="119"/>
      <c r="G6" s="12" t="s">
        <v>97</v>
      </c>
    </row>
    <row r="7" spans="1:7" x14ac:dyDescent="0.25">
      <c r="A7" s="25" t="s">
        <v>65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98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100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101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102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104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105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106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107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71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110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111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112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113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114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75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14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115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15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77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116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117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116" t="s">
        <v>118</v>
      </c>
      <c r="B39" s="116"/>
      <c r="C39" s="116"/>
      <c r="D39" s="116"/>
      <c r="E39" s="116"/>
      <c r="F39" s="116"/>
      <c r="G39" s="116"/>
    </row>
    <row r="40" spans="1:7" x14ac:dyDescent="0.25">
      <c r="A40" s="116" t="s">
        <v>119</v>
      </c>
      <c r="B40" s="116"/>
      <c r="C40" s="116"/>
      <c r="D40" s="116"/>
      <c r="E40" s="116"/>
      <c r="F40" s="116"/>
      <c r="G40" s="11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3" t="s">
        <v>120</v>
      </c>
      <c r="B1" s="113"/>
      <c r="C1" s="113"/>
      <c r="D1" s="113"/>
      <c r="E1" s="113"/>
      <c r="F1" s="113"/>
      <c r="G1" s="11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121</v>
      </c>
      <c r="B3" s="46"/>
      <c r="C3" s="46"/>
      <c r="D3" s="46"/>
      <c r="E3" s="46"/>
      <c r="F3" s="46"/>
      <c r="G3" s="47"/>
    </row>
    <row r="4" spans="1:7" x14ac:dyDescent="0.25">
      <c r="A4" s="48" t="s">
        <v>1</v>
      </c>
      <c r="B4" s="49"/>
      <c r="C4" s="49"/>
      <c r="D4" s="49"/>
      <c r="E4" s="49"/>
      <c r="F4" s="49"/>
      <c r="G4" s="50"/>
    </row>
    <row r="5" spans="1:7" x14ac:dyDescent="0.25">
      <c r="A5" s="120" t="s">
        <v>81</v>
      </c>
      <c r="B5" s="118">
        <v>2017</v>
      </c>
      <c r="C5" s="118">
        <f>+B5+1</f>
        <v>2018</v>
      </c>
      <c r="D5" s="118">
        <f>+C5+1</f>
        <v>2019</v>
      </c>
      <c r="E5" s="118">
        <f>+D5+1</f>
        <v>2020</v>
      </c>
      <c r="F5" s="118">
        <f>+E5+1</f>
        <v>2021</v>
      </c>
      <c r="G5" s="11">
        <v>2022</v>
      </c>
    </row>
    <row r="6" spans="1:7" ht="48.75" customHeight="1" x14ac:dyDescent="0.25">
      <c r="A6" s="121"/>
      <c r="B6" s="119"/>
      <c r="C6" s="119"/>
      <c r="D6" s="119"/>
      <c r="E6" s="119"/>
      <c r="F6" s="119"/>
      <c r="G6" s="12" t="s">
        <v>122</v>
      </c>
    </row>
    <row r="7" spans="1:7" x14ac:dyDescent="0.25">
      <c r="A7" s="7" t="s">
        <v>82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83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84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86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90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92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83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84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85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86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93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123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116" t="s">
        <v>118</v>
      </c>
      <c r="B32" s="116"/>
      <c r="C32" s="116"/>
      <c r="D32" s="116"/>
      <c r="E32" s="116"/>
      <c r="F32" s="116"/>
      <c r="G32" s="116"/>
    </row>
    <row r="33" spans="1:7" x14ac:dyDescent="0.25">
      <c r="A33" s="116" t="s">
        <v>119</v>
      </c>
      <c r="B33" s="116"/>
      <c r="C33" s="116"/>
      <c r="D33" s="116"/>
      <c r="E33" s="116"/>
      <c r="F33" s="116"/>
      <c r="G33" s="11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122" t="s">
        <v>124</v>
      </c>
      <c r="B1" s="122"/>
      <c r="C1" s="122"/>
      <c r="D1" s="122"/>
      <c r="E1" s="122"/>
      <c r="F1" s="122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125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126</v>
      </c>
      <c r="C4" s="52" t="s">
        <v>127</v>
      </c>
      <c r="D4" s="52" t="s">
        <v>128</v>
      </c>
      <c r="E4" s="52" t="s">
        <v>129</v>
      </c>
      <c r="F4" s="52" t="s">
        <v>130</v>
      </c>
    </row>
    <row r="5" spans="1:6" ht="12.75" customHeight="1" x14ac:dyDescent="0.25">
      <c r="A5" s="5" t="s">
        <v>131</v>
      </c>
      <c r="B5" s="18"/>
      <c r="C5" s="18"/>
      <c r="D5" s="18"/>
      <c r="E5" s="18"/>
      <c r="F5" s="18"/>
    </row>
    <row r="6" spans="1:6" ht="30" x14ac:dyDescent="0.25">
      <c r="A6" s="22" t="s">
        <v>132</v>
      </c>
      <c r="B6" s="23"/>
      <c r="C6" s="23"/>
      <c r="D6" s="23"/>
      <c r="E6" s="23"/>
      <c r="F6" s="23"/>
    </row>
    <row r="7" spans="1:6" ht="15" x14ac:dyDescent="0.25">
      <c r="A7" s="22" t="s">
        <v>133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134</v>
      </c>
      <c r="B9" s="15"/>
      <c r="C9" s="15"/>
      <c r="D9" s="15"/>
      <c r="E9" s="15"/>
      <c r="F9" s="15"/>
    </row>
    <row r="10" spans="1:6" ht="15" x14ac:dyDescent="0.25">
      <c r="A10" s="22" t="s">
        <v>135</v>
      </c>
      <c r="B10" s="23"/>
      <c r="C10" s="23"/>
      <c r="D10" s="23"/>
      <c r="E10" s="23"/>
      <c r="F10" s="23"/>
    </row>
    <row r="11" spans="1:6" ht="15" x14ac:dyDescent="0.25">
      <c r="A11" s="39" t="s">
        <v>136</v>
      </c>
      <c r="B11" s="23"/>
      <c r="C11" s="23"/>
      <c r="D11" s="23"/>
      <c r="E11" s="23"/>
      <c r="F11" s="23"/>
    </row>
    <row r="12" spans="1:6" ht="15" x14ac:dyDescent="0.25">
      <c r="A12" s="39" t="s">
        <v>137</v>
      </c>
      <c r="B12" s="23"/>
      <c r="C12" s="23"/>
      <c r="D12" s="23"/>
      <c r="E12" s="23"/>
      <c r="F12" s="23"/>
    </row>
    <row r="13" spans="1:6" ht="15" x14ac:dyDescent="0.25">
      <c r="A13" s="39" t="s">
        <v>138</v>
      </c>
      <c r="B13" s="23"/>
      <c r="C13" s="23"/>
      <c r="D13" s="23"/>
      <c r="E13" s="23"/>
      <c r="F13" s="23"/>
    </row>
    <row r="14" spans="1:6" ht="15" x14ac:dyDescent="0.25">
      <c r="A14" s="22" t="s">
        <v>139</v>
      </c>
      <c r="B14" s="23"/>
      <c r="C14" s="23"/>
      <c r="D14" s="23"/>
      <c r="E14" s="23"/>
      <c r="F14" s="23"/>
    </row>
    <row r="15" spans="1:6" ht="15" x14ac:dyDescent="0.25">
      <c r="A15" s="39" t="s">
        <v>136</v>
      </c>
      <c r="B15" s="23"/>
      <c r="C15" s="23"/>
      <c r="D15" s="23"/>
      <c r="E15" s="23"/>
      <c r="F15" s="23"/>
    </row>
    <row r="16" spans="1:6" ht="15" x14ac:dyDescent="0.25">
      <c r="A16" s="39" t="s">
        <v>137</v>
      </c>
      <c r="B16" s="23"/>
      <c r="C16" s="23"/>
      <c r="D16" s="23"/>
      <c r="E16" s="23"/>
      <c r="F16" s="23"/>
    </row>
    <row r="17" spans="1:6" ht="15" x14ac:dyDescent="0.25">
      <c r="A17" s="39" t="s">
        <v>138</v>
      </c>
      <c r="B17" s="23"/>
      <c r="C17" s="23"/>
      <c r="D17" s="23"/>
      <c r="E17" s="23"/>
      <c r="F17" s="23"/>
    </row>
    <row r="18" spans="1:6" ht="15" x14ac:dyDescent="0.25">
      <c r="A18" s="22" t="s">
        <v>140</v>
      </c>
      <c r="B18" s="53"/>
      <c r="C18" s="23"/>
      <c r="D18" s="23"/>
      <c r="E18" s="23"/>
      <c r="F18" s="23"/>
    </row>
    <row r="19" spans="1:6" ht="15" x14ac:dyDescent="0.25">
      <c r="A19" s="22" t="s">
        <v>141</v>
      </c>
      <c r="B19" s="23"/>
      <c r="C19" s="23"/>
      <c r="D19" s="23"/>
      <c r="E19" s="23"/>
      <c r="F19" s="23"/>
    </row>
    <row r="20" spans="1:6" ht="30" x14ac:dyDescent="0.25">
      <c r="A20" s="22" t="s">
        <v>142</v>
      </c>
      <c r="B20" s="54"/>
      <c r="C20" s="54"/>
      <c r="D20" s="54"/>
      <c r="E20" s="54"/>
      <c r="F20" s="54"/>
    </row>
    <row r="21" spans="1:6" ht="30" x14ac:dyDescent="0.25">
      <c r="A21" s="22" t="s">
        <v>143</v>
      </c>
      <c r="B21" s="54"/>
      <c r="C21" s="54"/>
      <c r="D21" s="54"/>
      <c r="E21" s="54"/>
      <c r="F21" s="54"/>
    </row>
    <row r="22" spans="1:6" ht="30" x14ac:dyDescent="0.25">
      <c r="A22" s="22" t="s">
        <v>144</v>
      </c>
      <c r="B22" s="54"/>
      <c r="C22" s="54"/>
      <c r="D22" s="54"/>
      <c r="E22" s="54"/>
      <c r="F22" s="54"/>
    </row>
    <row r="23" spans="1:6" ht="15" x14ac:dyDescent="0.25">
      <c r="A23" s="22" t="s">
        <v>145</v>
      </c>
      <c r="B23" s="54"/>
      <c r="C23" s="54"/>
      <c r="D23" s="54"/>
      <c r="E23" s="54"/>
      <c r="F23" s="54"/>
    </row>
    <row r="24" spans="1:6" ht="15" x14ac:dyDescent="0.25">
      <c r="A24" s="22" t="s">
        <v>146</v>
      </c>
      <c r="B24" s="55"/>
      <c r="C24" s="23"/>
      <c r="D24" s="23"/>
      <c r="E24" s="23"/>
      <c r="F24" s="23"/>
    </row>
    <row r="25" spans="1:6" ht="15" x14ac:dyDescent="0.25">
      <c r="A25" s="22" t="s">
        <v>147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148</v>
      </c>
      <c r="B27" s="15"/>
      <c r="C27" s="15"/>
      <c r="D27" s="15"/>
      <c r="E27" s="15"/>
      <c r="F27" s="15"/>
    </row>
    <row r="28" spans="1:6" ht="15" x14ac:dyDescent="0.25">
      <c r="A28" s="22" t="s">
        <v>149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150</v>
      </c>
      <c r="B30" s="15"/>
      <c r="C30" s="15"/>
      <c r="D30" s="15"/>
      <c r="E30" s="15"/>
      <c r="F30" s="15"/>
    </row>
    <row r="31" spans="1:6" ht="15" x14ac:dyDescent="0.25">
      <c r="A31" s="22" t="s">
        <v>135</v>
      </c>
      <c r="B31" s="23"/>
      <c r="C31" s="23"/>
      <c r="D31" s="23"/>
      <c r="E31" s="23"/>
      <c r="F31" s="23"/>
    </row>
    <row r="32" spans="1:6" ht="15" x14ac:dyDescent="0.25">
      <c r="A32" s="22" t="s">
        <v>139</v>
      </c>
      <c r="B32" s="23"/>
      <c r="C32" s="23"/>
      <c r="D32" s="23"/>
      <c r="E32" s="23"/>
      <c r="F32" s="23"/>
    </row>
    <row r="33" spans="1:6" ht="15" x14ac:dyDescent="0.25">
      <c r="A33" s="22" t="s">
        <v>151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152</v>
      </c>
      <c r="B35" s="15"/>
      <c r="C35" s="15"/>
      <c r="D35" s="15"/>
      <c r="E35" s="15"/>
      <c r="F35" s="15"/>
    </row>
    <row r="36" spans="1:6" ht="15" x14ac:dyDescent="0.25">
      <c r="A36" s="22" t="s">
        <v>153</v>
      </c>
      <c r="B36" s="23"/>
      <c r="C36" s="23"/>
      <c r="D36" s="23"/>
      <c r="E36" s="23"/>
      <c r="F36" s="23"/>
    </row>
    <row r="37" spans="1:6" ht="15" x14ac:dyDescent="0.25">
      <c r="A37" s="22" t="s">
        <v>154</v>
      </c>
      <c r="B37" s="23"/>
      <c r="C37" s="23"/>
      <c r="D37" s="23"/>
      <c r="E37" s="23"/>
      <c r="F37" s="23"/>
    </row>
    <row r="38" spans="1:6" ht="15" x14ac:dyDescent="0.25">
      <c r="A38" s="22" t="s">
        <v>155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156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157</v>
      </c>
      <c r="B42" s="15"/>
      <c r="C42" s="15"/>
      <c r="D42" s="15"/>
      <c r="E42" s="15"/>
      <c r="F42" s="15"/>
    </row>
    <row r="43" spans="1:6" ht="15" x14ac:dyDescent="0.25">
      <c r="A43" s="22" t="s">
        <v>158</v>
      </c>
      <c r="B43" s="23"/>
      <c r="C43" s="23"/>
      <c r="D43" s="23"/>
      <c r="E43" s="23"/>
      <c r="F43" s="23"/>
    </row>
    <row r="44" spans="1:6" ht="15" x14ac:dyDescent="0.25">
      <c r="A44" s="22" t="s">
        <v>159</v>
      </c>
      <c r="B44" s="23"/>
      <c r="C44" s="23"/>
      <c r="D44" s="23"/>
      <c r="E44" s="23"/>
      <c r="F44" s="23"/>
    </row>
    <row r="45" spans="1:6" ht="15" x14ac:dyDescent="0.25">
      <c r="A45" s="22" t="s">
        <v>160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161</v>
      </c>
      <c r="B47" s="15"/>
      <c r="C47" s="15"/>
      <c r="D47" s="15"/>
      <c r="E47" s="15"/>
      <c r="F47" s="15"/>
    </row>
    <row r="48" spans="1:6" ht="15" x14ac:dyDescent="0.25">
      <c r="A48" s="22" t="s">
        <v>159</v>
      </c>
      <c r="B48" s="54"/>
      <c r="C48" s="54"/>
      <c r="D48" s="54"/>
      <c r="E48" s="54"/>
      <c r="F48" s="54"/>
    </row>
    <row r="49" spans="1:6" ht="15" x14ac:dyDescent="0.25">
      <c r="A49" s="22" t="s">
        <v>160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162</v>
      </c>
      <c r="B51" s="15"/>
      <c r="C51" s="15"/>
      <c r="D51" s="15"/>
      <c r="E51" s="15"/>
      <c r="F51" s="15"/>
    </row>
    <row r="52" spans="1:6" ht="15" x14ac:dyDescent="0.25">
      <c r="A52" s="22" t="s">
        <v>159</v>
      </c>
      <c r="B52" s="23"/>
      <c r="C52" s="23"/>
      <c r="D52" s="23"/>
      <c r="E52" s="23"/>
      <c r="F52" s="23"/>
    </row>
    <row r="53" spans="1:6" ht="15" x14ac:dyDescent="0.25">
      <c r="A53" s="22" t="s">
        <v>160</v>
      </c>
      <c r="B53" s="23"/>
      <c r="C53" s="23"/>
      <c r="D53" s="23"/>
      <c r="E53" s="23"/>
      <c r="F53" s="23"/>
    </row>
    <row r="54" spans="1:6" ht="15" x14ac:dyDescent="0.25">
      <c r="A54" s="22" t="s">
        <v>163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164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159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160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165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166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167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168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169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170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2023-05-02T19:39:53Z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