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3\"/>
    </mc:Choice>
  </mc:AlternateContent>
  <bookViews>
    <workbookView xWindow="-120" yWindow="-120" windowWidth="20730" windowHeight="11160"/>
  </bookViews>
  <sheets>
    <sheet name="Formato 6c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9" l="1"/>
  <c r="G74" i="9"/>
  <c r="G75" i="9"/>
  <c r="G72" i="9"/>
  <c r="G63" i="9"/>
  <c r="G64" i="9"/>
  <c r="G65" i="9"/>
  <c r="G66" i="9"/>
  <c r="G67" i="9"/>
  <c r="G68" i="9"/>
  <c r="G69" i="9"/>
  <c r="G70" i="9"/>
  <c r="G62" i="9"/>
  <c r="G55" i="9"/>
  <c r="G56" i="9"/>
  <c r="G57" i="9"/>
  <c r="G58" i="9"/>
  <c r="G59" i="9"/>
  <c r="G60" i="9"/>
  <c r="G54" i="9"/>
  <c r="G46" i="9"/>
  <c r="G47" i="9"/>
  <c r="G48" i="9"/>
  <c r="G49" i="9"/>
  <c r="G50" i="9"/>
  <c r="G51" i="9"/>
  <c r="G52" i="9"/>
  <c r="G45" i="9"/>
  <c r="G12" i="9"/>
  <c r="G13" i="9"/>
  <c r="G14" i="9"/>
  <c r="G15" i="9"/>
  <c r="G16" i="9"/>
  <c r="G17" i="9"/>
  <c r="G18" i="9"/>
  <c r="G11" i="9"/>
  <c r="G10" i="9"/>
  <c r="G9" i="9" s="1"/>
  <c r="G37" i="9"/>
  <c r="G27" i="9"/>
  <c r="G19" i="9"/>
  <c r="G39" i="9"/>
  <c r="G40" i="9"/>
  <c r="G41" i="9"/>
  <c r="G38" i="9"/>
  <c r="G29" i="9"/>
  <c r="G30" i="9"/>
  <c r="G31" i="9"/>
  <c r="G32" i="9"/>
  <c r="G33" i="9"/>
  <c r="G34" i="9"/>
  <c r="G35" i="9"/>
  <c r="G36" i="9"/>
  <c r="G28" i="9"/>
  <c r="G25" i="9"/>
  <c r="G26" i="9"/>
  <c r="G21" i="9"/>
  <c r="G22" i="9"/>
  <c r="G23" i="9"/>
  <c r="G24" i="9"/>
  <c r="G20" i="9"/>
  <c r="D38" i="9"/>
  <c r="D29" i="9"/>
  <c r="D30" i="9"/>
  <c r="D31" i="9"/>
  <c r="D32" i="9"/>
  <c r="D33" i="9"/>
  <c r="D34" i="9"/>
  <c r="D35" i="9"/>
  <c r="D36" i="9"/>
  <c r="D28" i="9"/>
  <c r="D40" i="9"/>
  <c r="D39" i="9"/>
  <c r="D37" i="9"/>
  <c r="D19" i="9"/>
  <c r="D10" i="9"/>
  <c r="D71" i="9"/>
  <c r="D72" i="9"/>
  <c r="D61" i="9"/>
  <c r="D53" i="9"/>
  <c r="D73" i="9"/>
  <c r="D74" i="9"/>
  <c r="D75" i="9"/>
  <c r="D63" i="9"/>
  <c r="D64" i="9"/>
  <c r="D65" i="9"/>
  <c r="D66" i="9"/>
  <c r="D67" i="9"/>
  <c r="D68" i="9"/>
  <c r="D69" i="9"/>
  <c r="D70" i="9"/>
  <c r="D62" i="9"/>
  <c r="D55" i="9"/>
  <c r="D56" i="9"/>
  <c r="D57" i="9"/>
  <c r="D58" i="9"/>
  <c r="D59" i="9"/>
  <c r="D60" i="9"/>
  <c r="D54" i="9"/>
  <c r="D46" i="9"/>
  <c r="D47" i="9"/>
  <c r="D48" i="9"/>
  <c r="D49" i="9"/>
  <c r="D50" i="9"/>
  <c r="D51" i="9"/>
  <c r="D52" i="9"/>
  <c r="D45" i="9"/>
  <c r="D41" i="9"/>
  <c r="D21" i="9"/>
  <c r="D22" i="9"/>
  <c r="D23" i="9"/>
  <c r="D24" i="9"/>
  <c r="D25" i="9"/>
  <c r="D26" i="9"/>
  <c r="D20" i="9"/>
  <c r="D12" i="9"/>
  <c r="D13" i="9"/>
  <c r="D14" i="9"/>
  <c r="D15" i="9"/>
  <c r="D16" i="9"/>
  <c r="D17" i="9"/>
  <c r="D18" i="9"/>
  <c r="D11" i="9"/>
  <c r="B44" i="9"/>
  <c r="C44" i="9"/>
  <c r="D27" i="9" l="1"/>
  <c r="D9" i="9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E71" i="9"/>
  <c r="F71" i="9"/>
  <c r="G71" i="9"/>
  <c r="C61" i="9"/>
  <c r="E61" i="9"/>
  <c r="F61" i="9"/>
  <c r="G61" i="9"/>
  <c r="C53" i="9"/>
  <c r="E53" i="9"/>
  <c r="F53" i="9"/>
  <c r="G53" i="9"/>
  <c r="D44" i="9"/>
  <c r="E44" i="9"/>
  <c r="F44" i="9"/>
  <c r="G44" i="9"/>
  <c r="C37" i="9"/>
  <c r="E37" i="9"/>
  <c r="F37" i="9"/>
  <c r="C27" i="9"/>
  <c r="E27" i="9"/>
  <c r="F27" i="9"/>
  <c r="C19" i="9"/>
  <c r="E19" i="9"/>
  <c r="F19" i="9"/>
  <c r="C10" i="9"/>
  <c r="E10" i="9"/>
  <c r="F10" i="9"/>
  <c r="B71" i="9"/>
  <c r="B61" i="9"/>
  <c r="B53" i="9"/>
  <c r="B37" i="9"/>
  <c r="B27" i="9"/>
  <c r="B19" i="9"/>
  <c r="B10" i="9"/>
  <c r="C9" i="9" l="1"/>
  <c r="C43" i="9"/>
  <c r="B43" i="9"/>
  <c r="E9" i="9"/>
  <c r="B9" i="9"/>
  <c r="D43" i="9"/>
  <c r="E43" i="9"/>
  <c r="G43" i="9"/>
  <c r="F43" i="9"/>
  <c r="F9" i="9"/>
  <c r="G77" i="9" l="1"/>
  <c r="E77" i="9"/>
  <c r="D77" i="9"/>
  <c r="C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<sst xmlns="http://schemas.openxmlformats.org/spreadsheetml/2006/main" count="259" uniqueCount="172">
  <si>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</si>
  <si>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</si>
  <si>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</si>
  <si>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</si>
  <si>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</si>
  <si>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</si>
  <si>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</si>
  <si>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</si>
  <si>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</si>
  <si>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</si>
  <si>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</si>
  <si>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</si>
  <si>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</si>
  <si>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</si>
  <si>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</si>
  <si>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</si>
  <si>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</si>
  <si>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</si>
  <si>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</si>
  <si>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</si>
  <si>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</si>
  <si>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</si>
  <si>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</si>
  <si>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</si>
  <si>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</si>
  <si>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</si>
  <si>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</si>
  <si>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</si>
  <si>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</si>
  <si>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</si>
  <si>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</si>
  <si>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</si>
  <si>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</si>
  <si>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</si>
  <si>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</si>
  <si>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</si>
  <si>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</si>
  <si>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</si>
  <si>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</si>
  <si>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</si>
  <si>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</si>
  <si>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</si>
  <si>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</si>
  <si>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</si>
  <si>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</si>
  <si>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</si>
  <si>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</si>
  <si>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</si>
  <si>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</si>
  <si>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</si>
  <si>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</si>
  <si>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</si>
  <si>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</si>
  <si>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</si>
  <si>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</si>
  <si>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</si>
  <si>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</si>
  <si>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</si>
  <si>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</si>
  <si>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</si>
  <si>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</si>
  <si>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</si>
  <si>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</si>
  <si>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</si>
  <si>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</si>
  <si>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</si>
  <si>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</si>
  <si>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</si>
  <si>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</si>
  <si>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</si>
  <si>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</si>
  <si>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</si>
  <si>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</si>
  <si>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</si>
  <si>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</si>
  <si>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</si>
  <si>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</si>
  <si>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</si>
  <si>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</si>
  <si>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</si>
  <si>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</si>
  <si>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</si>
  <si>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</si>
  <si>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</si>
  <si>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</si>
  <si>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</si>
  <si>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</si>
  <si>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</si>
  <si>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</si>
  <si>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</si>
  <si>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</si>
  <si>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</si>
  <si>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</si>
  <si>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</si>
  <si>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</si>
  <si>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</si>
  <si>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</si>
  <si>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</si>
  <si>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</si>
  <si>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</si>
  <si>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</si>
  <si>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</si>
  <si>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</si>
  <si>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</si>
  <si>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</si>
  <si>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</si>
  <si>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</si>
  <si>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</si>
  <si>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</si>
  <si>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</si>
  <si>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</si>
  <si>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</si>
  <si>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</si>
  <si>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</si>
  <si>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</si>
  <si>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</si>
  <si>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</si>
  <si>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</si>
  <si>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</si>
  <si>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</si>
  <si>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</si>
  <si>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</si>
  <si>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</si>
  <si>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</si>
  <si>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</si>
  <si>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</si>
  <si>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</si>
  <si>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</si>
  <si>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</si>
  <si>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</si>
  <si>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</si>
  <si>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</si>
  <si>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</si>
  <si>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</si>
  <si>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</si>
  <si>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</si>
  <si>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</si>
  <si>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</si>
  <si>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</si>
  <si>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</si>
  <si>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</si>
  <si>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</si>
  <si>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</si>
  <si>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</si>
  <si>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</si>
  <si>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</si>
  <si>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</si>
  <si>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</si>
  <si>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</si>
  <si>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</si>
  <si>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</si>
  <si>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</si>
  <si>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</si>
  <si>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</si>
  <si>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</si>
  <si>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</si>
  <si>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</si>
  <si>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</si>
  <si>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</si>
  <si>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</si>
  <si>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</si>
  <si>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</si>
  <si>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</si>
  <si>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</si>
  <si>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</si>
  <si>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</si>
  <si>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</si>
  <si>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</si>
  <si>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</si>
  <si>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</si>
  <si>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Septiembre de 2023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</si>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</sst>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0" fillId="0" borderId="12" xfId="0" applyNumberFormat="1" applyFill="1" applyBorder="1" applyAlignment="1">
      <alignment vertical="center"/>
    </xf>
    <xf numFmtId="0" fontId="0" fillId="0" borderId="12" xfId="0" applyFill="1" applyBorder="1"/>
    <xf numFmtId="165" fontId="0" fillId="0" borderId="6" xfId="8" applyNumberFormat="1" applyFont="1" applyFill="1" applyBorder="1" applyAlignment="1" applyProtection="1">
      <alignment vertical="center"/>
      <protection locked="0"/>
    </xf>
    <xf numFmtId="165" fontId="1" fillId="0" borderId="6" xfId="8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/>
    <cellStyle name="Millares 3" xfId="5"/>
    <cellStyle name="Millares 4" xfId="8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zoomScale="90" zoomScaleNormal="90" workbookViewId="0">
      <selection activeCell="A5" sqref="A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8" t="s">
        <v>20</v>
      </c>
      <c r="B1" s="79"/>
      <c r="C1" s="79"/>
      <c r="D1" s="79"/>
      <c r="E1" s="79"/>
      <c r="F1" s="79"/>
      <c r="G1" s="79"/>
    </row>
    <row r="2" spans="1:7" x14ac:dyDescent="0.25">
      <c r="A2" s="40" t="s">
        <v>171</v>
      </c>
      <c r="B2" s="41"/>
      <c r="C2" s="41"/>
      <c r="D2" s="41"/>
      <c r="E2" s="41"/>
      <c r="F2" s="41"/>
      <c r="G2" s="42"/>
    </row>
    <row r="3" spans="1:7" x14ac:dyDescent="0.25">
      <c r="A3" s="43" t="s">
        <v>21</v>
      </c>
      <c r="B3" s="44"/>
      <c r="C3" s="44"/>
      <c r="D3" s="44"/>
      <c r="E3" s="44"/>
      <c r="F3" s="44"/>
      <c r="G3" s="45"/>
    </row>
    <row r="4" spans="1:7" x14ac:dyDescent="0.25">
      <c r="A4" s="43" t="s">
        <v>22</v>
      </c>
      <c r="B4" s="44"/>
      <c r="C4" s="44"/>
      <c r="D4" s="44"/>
      <c r="E4" s="44"/>
      <c r="F4" s="44"/>
      <c r="G4" s="45"/>
    </row>
    <row r="5" spans="1:7" x14ac:dyDescent="0.25">
      <c r="A5" s="43" t="s">
        <v>170</v>
      </c>
      <c r="B5" s="44"/>
      <c r="C5" s="44"/>
      <c r="D5" s="44"/>
      <c r="E5" s="44"/>
      <c r="F5" s="44"/>
      <c r="G5" s="45"/>
    </row>
    <row r="6" spans="1:7" ht="41.45" customHeight="1" x14ac:dyDescent="0.25">
      <c r="A6" s="46" t="s">
        <v>0</v>
      </c>
      <c r="B6" s="47"/>
      <c r="C6" s="47"/>
      <c r="D6" s="47"/>
      <c r="E6" s="47"/>
      <c r="F6" s="47"/>
      <c r="G6" s="48"/>
    </row>
    <row r="7" spans="1:7" ht="15.75" customHeight="1" x14ac:dyDescent="0.25">
      <c r="A7" s="71" t="s">
        <v>1</v>
      </c>
      <c r="B7" s="75" t="s">
        <v>16</v>
      </c>
      <c r="C7" s="76"/>
      <c r="D7" s="76"/>
      <c r="E7" s="76"/>
      <c r="F7" s="77"/>
      <c r="G7" s="74" t="s">
        <v>23</v>
      </c>
    </row>
    <row r="8" spans="1:7" ht="30" x14ac:dyDescent="0.25">
      <c r="A8" s="72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73"/>
    </row>
    <row r="9" spans="1:7" ht="16.5" customHeight="1" x14ac:dyDescent="0.25">
      <c r="A9" s="7" t="s">
        <v>25</v>
      </c>
      <c r="B9" s="8">
        <f>SUM(B10,B19,B27,B37)</f>
        <v>252300000</v>
      </c>
      <c r="C9" s="8">
        <f t="shared" ref="C9:F9" si="0">SUM(C10,C19,C27,C37)</f>
        <v>100890581.95</v>
      </c>
      <c r="D9" s="8">
        <f>SUM(D10,D19,D27,D37)</f>
        <v>353190581.94999993</v>
      </c>
      <c r="E9" s="8">
        <f t="shared" si="0"/>
        <v>185662339.62</v>
      </c>
      <c r="F9" s="8">
        <f t="shared" si="0"/>
        <v>184681773.66</v>
      </c>
      <c r="G9" s="8">
        <f>SUM(G10,G19,G27,G37)</f>
        <v>167528242.33000001</v>
      </c>
    </row>
    <row r="10" spans="1:7" ht="15" customHeight="1" x14ac:dyDescent="0.25">
      <c r="A10" s="19" t="s">
        <v>26</v>
      </c>
      <c r="B10" s="66">
        <f>SUM(B11:B18)</f>
        <v>115409770</v>
      </c>
      <c r="C10" s="66">
        <f t="shared" ref="C10:F10" si="1">SUM(C11:C18)</f>
        <v>-3419735.8000000007</v>
      </c>
      <c r="D10" s="66">
        <f>SUM(D11:D18)</f>
        <v>111990034.2</v>
      </c>
      <c r="E10" s="66">
        <f t="shared" si="1"/>
        <v>62741648.309999995</v>
      </c>
      <c r="F10" s="66">
        <f t="shared" si="1"/>
        <v>61836081.369999997</v>
      </c>
      <c r="G10" s="66">
        <f>SUM(G11:G18)</f>
        <v>49248385.890000008</v>
      </c>
    </row>
    <row r="11" spans="1:7" x14ac:dyDescent="0.25">
      <c r="A11" s="36" t="s">
        <v>27</v>
      </c>
      <c r="B11" s="69">
        <v>0</v>
      </c>
      <c r="C11" s="69">
        <v>0</v>
      </c>
      <c r="D11" s="66">
        <f>B11+C11</f>
        <v>0</v>
      </c>
      <c r="E11" s="69">
        <v>0</v>
      </c>
      <c r="F11" s="69">
        <v>0</v>
      </c>
      <c r="G11" s="66">
        <f>D11-E11</f>
        <v>0</v>
      </c>
    </row>
    <row r="12" spans="1:7" x14ac:dyDescent="0.25">
      <c r="A12" s="36" t="s">
        <v>28</v>
      </c>
      <c r="B12" s="70">
        <v>868071</v>
      </c>
      <c r="C12" s="70">
        <v>10000</v>
      </c>
      <c r="D12" s="66">
        <f t="shared" ref="D12:D18" si="2">B12+C12</f>
        <v>878071</v>
      </c>
      <c r="E12" s="70">
        <v>415850.3</v>
      </c>
      <c r="F12" s="70">
        <v>415850.3</v>
      </c>
      <c r="G12" s="66">
        <f t="shared" ref="G12:G18" si="3">D12-E12</f>
        <v>462220.7</v>
      </c>
    </row>
    <row r="13" spans="1:7" x14ac:dyDescent="0.25">
      <c r="A13" s="36" t="s">
        <v>29</v>
      </c>
      <c r="B13" s="70">
        <v>76552554</v>
      </c>
      <c r="C13" s="70">
        <v>5263200</v>
      </c>
      <c r="D13" s="66">
        <f t="shared" si="2"/>
        <v>81815754</v>
      </c>
      <c r="E13" s="70">
        <v>52441616.409999996</v>
      </c>
      <c r="F13" s="70">
        <v>51564325.469999999</v>
      </c>
      <c r="G13" s="66">
        <f t="shared" si="3"/>
        <v>29374137.590000004</v>
      </c>
    </row>
    <row r="14" spans="1:7" x14ac:dyDescent="0.25">
      <c r="A14" s="36" t="s">
        <v>30</v>
      </c>
      <c r="B14" s="69">
        <v>0</v>
      </c>
      <c r="C14" s="69">
        <v>0</v>
      </c>
      <c r="D14" s="66">
        <f t="shared" si="2"/>
        <v>0</v>
      </c>
      <c r="E14" s="69">
        <v>0</v>
      </c>
      <c r="F14" s="69">
        <v>0</v>
      </c>
      <c r="G14" s="66">
        <f t="shared" si="3"/>
        <v>0</v>
      </c>
    </row>
    <row r="15" spans="1:7" x14ac:dyDescent="0.25">
      <c r="A15" s="36" t="s">
        <v>31</v>
      </c>
      <c r="B15" s="70">
        <v>31448169</v>
      </c>
      <c r="C15" s="70">
        <v>-8692935.8000000007</v>
      </c>
      <c r="D15" s="66">
        <f t="shared" si="2"/>
        <v>22755233.199999999</v>
      </c>
      <c r="E15" s="70">
        <v>6464781.3399999999</v>
      </c>
      <c r="F15" s="70">
        <v>6436505.3399999999</v>
      </c>
      <c r="G15" s="66">
        <f t="shared" si="3"/>
        <v>16290451.859999999</v>
      </c>
    </row>
    <row r="16" spans="1:7" x14ac:dyDescent="0.25">
      <c r="A16" s="36" t="s">
        <v>32</v>
      </c>
      <c r="B16" s="69">
        <v>0</v>
      </c>
      <c r="C16" s="69">
        <v>0</v>
      </c>
      <c r="D16" s="66">
        <f t="shared" si="2"/>
        <v>0</v>
      </c>
      <c r="E16" s="69">
        <v>0</v>
      </c>
      <c r="F16" s="69">
        <v>0</v>
      </c>
      <c r="G16" s="66">
        <f t="shared" si="3"/>
        <v>0</v>
      </c>
    </row>
    <row r="17" spans="1:7" x14ac:dyDescent="0.25">
      <c r="A17" s="36" t="s">
        <v>33</v>
      </c>
      <c r="B17" s="69">
        <v>0</v>
      </c>
      <c r="C17" s="69">
        <v>0</v>
      </c>
      <c r="D17" s="66">
        <f t="shared" si="2"/>
        <v>0</v>
      </c>
      <c r="E17" s="69">
        <v>0</v>
      </c>
      <c r="F17" s="69">
        <v>0</v>
      </c>
      <c r="G17" s="66">
        <f t="shared" si="3"/>
        <v>0</v>
      </c>
    </row>
    <row r="18" spans="1:7" x14ac:dyDescent="0.25">
      <c r="A18" s="36" t="s">
        <v>34</v>
      </c>
      <c r="B18" s="70">
        <v>6540976</v>
      </c>
      <c r="C18" s="70">
        <v>0</v>
      </c>
      <c r="D18" s="66">
        <f t="shared" si="2"/>
        <v>6540976</v>
      </c>
      <c r="E18" s="70">
        <v>3419400.26</v>
      </c>
      <c r="F18" s="70">
        <v>3419400.26</v>
      </c>
      <c r="G18" s="66">
        <f t="shared" si="3"/>
        <v>3121575.74</v>
      </c>
    </row>
    <row r="19" spans="1:7" x14ac:dyDescent="0.25">
      <c r="A19" s="19" t="s">
        <v>35</v>
      </c>
      <c r="B19" s="66">
        <f>SUM(B20:B26)</f>
        <v>106066621</v>
      </c>
      <c r="C19" s="66">
        <f t="shared" ref="C19:F19" si="4">SUM(C20:C26)</f>
        <v>71696843.900000006</v>
      </c>
      <c r="D19" s="66">
        <f>SUM(D20:D26)</f>
        <v>177763464.89999998</v>
      </c>
      <c r="E19" s="66">
        <f t="shared" si="4"/>
        <v>89843830.290000007</v>
      </c>
      <c r="F19" s="66">
        <f t="shared" si="4"/>
        <v>89768831.269999996</v>
      </c>
      <c r="G19" s="66">
        <f>SUM(G20:G26)</f>
        <v>87919634.609999985</v>
      </c>
    </row>
    <row r="20" spans="1:7" x14ac:dyDescent="0.25">
      <c r="A20" s="36" t="s">
        <v>36</v>
      </c>
      <c r="B20" s="70">
        <v>13690365</v>
      </c>
      <c r="C20" s="70">
        <v>11546716</v>
      </c>
      <c r="D20" s="66">
        <f>B20+C20</f>
        <v>25237081</v>
      </c>
      <c r="E20" s="70">
        <v>19764409.629999999</v>
      </c>
      <c r="F20" s="70">
        <v>19764409.629999999</v>
      </c>
      <c r="G20" s="66">
        <f>D20-E20</f>
        <v>5472671.370000001</v>
      </c>
    </row>
    <row r="21" spans="1:7" x14ac:dyDescent="0.25">
      <c r="A21" s="36" t="s">
        <v>37</v>
      </c>
      <c r="B21" s="70">
        <v>56219187</v>
      </c>
      <c r="C21" s="70">
        <v>48560018.009999998</v>
      </c>
      <c r="D21" s="66">
        <f t="shared" ref="D21:D26" si="5">B21+C21</f>
        <v>104779205.00999999</v>
      </c>
      <c r="E21" s="70">
        <v>44012021.539999999</v>
      </c>
      <c r="F21" s="70">
        <v>44011979.829999998</v>
      </c>
      <c r="G21" s="66">
        <f t="shared" ref="G21:G26" si="6">D21-E21</f>
        <v>60767183.469999991</v>
      </c>
    </row>
    <row r="22" spans="1:7" x14ac:dyDescent="0.25">
      <c r="A22" s="36" t="s">
        <v>38</v>
      </c>
      <c r="B22" s="70">
        <v>853379</v>
      </c>
      <c r="C22" s="70">
        <v>150000</v>
      </c>
      <c r="D22" s="66">
        <f t="shared" si="5"/>
        <v>1003379</v>
      </c>
      <c r="E22" s="70">
        <v>581128.84</v>
      </c>
      <c r="F22" s="70">
        <v>581128.84</v>
      </c>
      <c r="G22" s="66">
        <f t="shared" si="6"/>
        <v>422250.16000000003</v>
      </c>
    </row>
    <row r="23" spans="1:7" x14ac:dyDescent="0.25">
      <c r="A23" s="36" t="s">
        <v>39</v>
      </c>
      <c r="B23" s="70">
        <v>8019655</v>
      </c>
      <c r="C23" s="70">
        <v>2749109.89</v>
      </c>
      <c r="D23" s="66">
        <f t="shared" si="5"/>
        <v>10768764.890000001</v>
      </c>
      <c r="E23" s="70">
        <v>6183666.4800000004</v>
      </c>
      <c r="F23" s="70">
        <v>6175101.1500000004</v>
      </c>
      <c r="G23" s="66">
        <f t="shared" si="6"/>
        <v>4585098.41</v>
      </c>
    </row>
    <row r="24" spans="1:7" x14ac:dyDescent="0.25">
      <c r="A24" s="36" t="s">
        <v>40</v>
      </c>
      <c r="B24" s="70">
        <v>9708166</v>
      </c>
      <c r="C24" s="70">
        <v>873000</v>
      </c>
      <c r="D24" s="66">
        <f t="shared" si="5"/>
        <v>10581166</v>
      </c>
      <c r="E24" s="70">
        <v>7389918.6900000004</v>
      </c>
      <c r="F24" s="70">
        <v>7323568.6900000004</v>
      </c>
      <c r="G24" s="66">
        <f t="shared" si="6"/>
        <v>3191247.3099999996</v>
      </c>
    </row>
    <row r="25" spans="1:7" x14ac:dyDescent="0.25">
      <c r="A25" s="36" t="s">
        <v>41</v>
      </c>
      <c r="B25" s="70">
        <v>17575869</v>
      </c>
      <c r="C25" s="70">
        <v>7818000</v>
      </c>
      <c r="D25" s="66">
        <f t="shared" si="5"/>
        <v>25393869</v>
      </c>
      <c r="E25" s="70">
        <v>11912685.109999999</v>
      </c>
      <c r="F25" s="70">
        <v>11912643.130000001</v>
      </c>
      <c r="G25" s="66">
        <f>D25-E25</f>
        <v>13481183.890000001</v>
      </c>
    </row>
    <row r="26" spans="1:7" x14ac:dyDescent="0.25">
      <c r="A26" s="36" t="s">
        <v>42</v>
      </c>
      <c r="B26" s="69">
        <v>0</v>
      </c>
      <c r="C26" s="69">
        <v>0</v>
      </c>
      <c r="D26" s="66">
        <f t="shared" si="5"/>
        <v>0</v>
      </c>
      <c r="E26" s="69">
        <v>0</v>
      </c>
      <c r="F26" s="69">
        <v>0</v>
      </c>
      <c r="G26" s="66">
        <f t="shared" si="6"/>
        <v>0</v>
      </c>
    </row>
    <row r="27" spans="1:7" x14ac:dyDescent="0.25">
      <c r="A27" s="19" t="s">
        <v>43</v>
      </c>
      <c r="B27" s="66">
        <f>SUM(B28:B36)</f>
        <v>14001671</v>
      </c>
      <c r="C27" s="66">
        <f t="shared" ref="C27:F27" si="7">SUM(C28:C36)</f>
        <v>27763315.849999998</v>
      </c>
      <c r="D27" s="66">
        <f>SUM(D28:D36)</f>
        <v>41764986.849999994</v>
      </c>
      <c r="E27" s="66">
        <f t="shared" si="7"/>
        <v>19210249.490000002</v>
      </c>
      <c r="F27" s="66">
        <f t="shared" si="7"/>
        <v>19210249.490000002</v>
      </c>
      <c r="G27" s="66">
        <f>SUM(G28:G36)</f>
        <v>22554737.359999999</v>
      </c>
    </row>
    <row r="28" spans="1:7" x14ac:dyDescent="0.25">
      <c r="A28" s="37" t="s">
        <v>44</v>
      </c>
      <c r="B28" s="70">
        <v>6482146</v>
      </c>
      <c r="C28" s="70">
        <v>857000</v>
      </c>
      <c r="D28" s="66">
        <f>B28+C28</f>
        <v>7339146</v>
      </c>
      <c r="E28" s="70">
        <v>3939703.66</v>
      </c>
      <c r="F28" s="70">
        <v>3939703.66</v>
      </c>
      <c r="G28" s="66">
        <f>D28-E28</f>
        <v>3399442.34</v>
      </c>
    </row>
    <row r="29" spans="1:7" x14ac:dyDescent="0.25">
      <c r="A29" s="36" t="s">
        <v>45</v>
      </c>
      <c r="B29" s="70">
        <v>1145669</v>
      </c>
      <c r="C29" s="70">
        <v>23694501.469999999</v>
      </c>
      <c r="D29" s="66">
        <f t="shared" ref="D29:D36" si="8">B29+C29</f>
        <v>24840170.469999999</v>
      </c>
      <c r="E29" s="70">
        <v>6462036.2999999998</v>
      </c>
      <c r="F29" s="70">
        <v>6462036.2999999998</v>
      </c>
      <c r="G29" s="66">
        <f t="shared" ref="G29:G36" si="9">D29-E29</f>
        <v>18378134.169999998</v>
      </c>
    </row>
    <row r="30" spans="1:7" x14ac:dyDescent="0.25">
      <c r="A30" s="36" t="s">
        <v>46</v>
      </c>
      <c r="B30" s="69">
        <v>0</v>
      </c>
      <c r="C30" s="69">
        <v>0</v>
      </c>
      <c r="D30" s="66">
        <f t="shared" si="8"/>
        <v>0</v>
      </c>
      <c r="E30" s="69">
        <v>0</v>
      </c>
      <c r="F30" s="69">
        <v>0</v>
      </c>
      <c r="G30" s="66">
        <f t="shared" si="9"/>
        <v>0</v>
      </c>
    </row>
    <row r="31" spans="1:7" x14ac:dyDescent="0.25">
      <c r="A31" s="36" t="s">
        <v>47</v>
      </c>
      <c r="B31" s="69">
        <v>0</v>
      </c>
      <c r="C31" s="69">
        <v>0</v>
      </c>
      <c r="D31" s="66">
        <f t="shared" si="8"/>
        <v>0</v>
      </c>
      <c r="E31" s="69">
        <v>0</v>
      </c>
      <c r="F31" s="69">
        <v>0</v>
      </c>
      <c r="G31" s="66">
        <f t="shared" si="9"/>
        <v>0</v>
      </c>
    </row>
    <row r="32" spans="1:7" x14ac:dyDescent="0.25">
      <c r="A32" s="36" t="s">
        <v>48</v>
      </c>
      <c r="B32" s="70">
        <v>0</v>
      </c>
      <c r="C32" s="70">
        <v>36814.379999999997</v>
      </c>
      <c r="D32" s="66">
        <f t="shared" si="8"/>
        <v>36814.379999999997</v>
      </c>
      <c r="E32" s="70">
        <v>0</v>
      </c>
      <c r="F32" s="70">
        <v>0</v>
      </c>
      <c r="G32" s="66">
        <f t="shared" si="9"/>
        <v>36814.379999999997</v>
      </c>
    </row>
    <row r="33" spans="1:7" ht="14.45" customHeight="1" x14ac:dyDescent="0.25">
      <c r="A33" s="36" t="s">
        <v>49</v>
      </c>
      <c r="B33" s="69">
        <v>0</v>
      </c>
      <c r="C33" s="69">
        <v>0</v>
      </c>
      <c r="D33" s="66">
        <f t="shared" si="8"/>
        <v>0</v>
      </c>
      <c r="E33" s="69">
        <v>0</v>
      </c>
      <c r="F33" s="69">
        <v>0</v>
      </c>
      <c r="G33" s="66">
        <f t="shared" si="9"/>
        <v>0</v>
      </c>
    </row>
    <row r="34" spans="1:7" ht="14.45" customHeight="1" x14ac:dyDescent="0.25">
      <c r="A34" s="36" t="s">
        <v>50</v>
      </c>
      <c r="B34" s="70">
        <v>6373856</v>
      </c>
      <c r="C34" s="70">
        <v>3175000</v>
      </c>
      <c r="D34" s="66">
        <f t="shared" si="8"/>
        <v>9548856</v>
      </c>
      <c r="E34" s="70">
        <v>8808509.5299999993</v>
      </c>
      <c r="F34" s="70">
        <v>8808509.5299999993</v>
      </c>
      <c r="G34" s="66">
        <f t="shared" si="9"/>
        <v>740346.47000000067</v>
      </c>
    </row>
    <row r="35" spans="1:7" ht="14.45" customHeight="1" x14ac:dyDescent="0.25">
      <c r="A35" s="36" t="s">
        <v>51</v>
      </c>
      <c r="B35" s="69">
        <v>0</v>
      </c>
      <c r="C35" s="69">
        <v>0</v>
      </c>
      <c r="D35" s="66">
        <f t="shared" si="8"/>
        <v>0</v>
      </c>
      <c r="E35" s="69">
        <v>0</v>
      </c>
      <c r="F35" s="69">
        <v>0</v>
      </c>
      <c r="G35" s="66">
        <f t="shared" si="9"/>
        <v>0</v>
      </c>
    </row>
    <row r="36" spans="1:7" ht="14.45" customHeight="1" x14ac:dyDescent="0.25">
      <c r="A36" s="36" t="s">
        <v>52</v>
      </c>
      <c r="B36" s="69">
        <v>0</v>
      </c>
      <c r="C36" s="69">
        <v>0</v>
      </c>
      <c r="D36" s="66">
        <f t="shared" si="8"/>
        <v>0</v>
      </c>
      <c r="E36" s="69">
        <v>0</v>
      </c>
      <c r="F36" s="69">
        <v>0</v>
      </c>
      <c r="G36" s="66">
        <f t="shared" si="9"/>
        <v>0</v>
      </c>
    </row>
    <row r="37" spans="1:7" ht="14.45" customHeight="1" x14ac:dyDescent="0.25">
      <c r="A37" s="20" t="s">
        <v>53</v>
      </c>
      <c r="B37" s="66">
        <f>SUM(B38:B41)</f>
        <v>16821938</v>
      </c>
      <c r="C37" s="66">
        <f t="shared" ref="C37:F37" si="10">SUM(C38:C41)</f>
        <v>4850158</v>
      </c>
      <c r="D37" s="66">
        <f>SUM(D38:D41)</f>
        <v>21672096</v>
      </c>
      <c r="E37" s="66">
        <f t="shared" si="10"/>
        <v>13866611.529999999</v>
      </c>
      <c r="F37" s="66">
        <f t="shared" si="10"/>
        <v>13866611.529999999</v>
      </c>
      <c r="G37" s="66">
        <f>SUM(G38:G41)</f>
        <v>7805484.4700000007</v>
      </c>
    </row>
    <row r="38" spans="1:7" x14ac:dyDescent="0.25">
      <c r="A38" s="37" t="s">
        <v>54</v>
      </c>
      <c r="B38" s="69">
        <v>0</v>
      </c>
      <c r="C38" s="69">
        <v>0</v>
      </c>
      <c r="D38" s="66">
        <f>B38+C38</f>
        <v>0</v>
      </c>
      <c r="E38" s="69">
        <v>0</v>
      </c>
      <c r="F38" s="69">
        <v>0</v>
      </c>
      <c r="G38" s="66">
        <f>D38-E38</f>
        <v>0</v>
      </c>
    </row>
    <row r="39" spans="1:7" ht="30" x14ac:dyDescent="0.25">
      <c r="A39" s="37" t="s">
        <v>55</v>
      </c>
      <c r="B39" s="70">
        <v>16821938</v>
      </c>
      <c r="C39" s="70">
        <v>4850158</v>
      </c>
      <c r="D39" s="66">
        <f>B39+C39</f>
        <v>21672096</v>
      </c>
      <c r="E39" s="70">
        <v>13866611.529999999</v>
      </c>
      <c r="F39" s="70">
        <v>13866611.529999999</v>
      </c>
      <c r="G39" s="66">
        <f t="shared" ref="G39:G41" si="11">D39-E39</f>
        <v>7805484.4700000007</v>
      </c>
    </row>
    <row r="40" spans="1:7" x14ac:dyDescent="0.25">
      <c r="A40" s="37" t="s">
        <v>56</v>
      </c>
      <c r="B40" s="69">
        <v>0</v>
      </c>
      <c r="C40" s="69">
        <v>0</v>
      </c>
      <c r="D40" s="66">
        <f>B40+C40</f>
        <v>0</v>
      </c>
      <c r="E40" s="69">
        <v>0</v>
      </c>
      <c r="F40" s="69">
        <v>0</v>
      </c>
      <c r="G40" s="66">
        <f t="shared" si="11"/>
        <v>0</v>
      </c>
    </row>
    <row r="41" spans="1:7" x14ac:dyDescent="0.25">
      <c r="A41" s="37" t="s">
        <v>57</v>
      </c>
      <c r="B41" s="69">
        <v>0</v>
      </c>
      <c r="C41" s="69">
        <v>0</v>
      </c>
      <c r="D41" s="66">
        <f t="shared" ref="D41" si="12">B41+C41</f>
        <v>0</v>
      </c>
      <c r="E41" s="69">
        <v>0</v>
      </c>
      <c r="F41" s="69">
        <v>0</v>
      </c>
      <c r="G41" s="66">
        <f t="shared" si="11"/>
        <v>0</v>
      </c>
    </row>
    <row r="42" spans="1:7" x14ac:dyDescent="0.25">
      <c r="A42" s="37"/>
      <c r="B42" s="68"/>
      <c r="C42" s="68"/>
      <c r="D42" s="68"/>
      <c r="E42" s="68"/>
      <c r="F42" s="68"/>
      <c r="G42" s="68"/>
    </row>
    <row r="43" spans="1:7" x14ac:dyDescent="0.25">
      <c r="A43" s="1" t="s">
        <v>58</v>
      </c>
      <c r="B43" s="65">
        <f>SUM(B44,B53,B61,B71)</f>
        <v>272699999.99999994</v>
      </c>
      <c r="C43" s="65">
        <f t="shared" ref="C43:G43" si="13">SUM(C44,C53,C61,C71)</f>
        <v>35551225.68</v>
      </c>
      <c r="D43" s="65">
        <f t="shared" si="13"/>
        <v>308251225.68000001</v>
      </c>
      <c r="E43" s="65">
        <f t="shared" si="13"/>
        <v>88490696.210000008</v>
      </c>
      <c r="F43" s="65">
        <f t="shared" si="13"/>
        <v>88183380.460000008</v>
      </c>
      <c r="G43" s="65">
        <f t="shared" si="13"/>
        <v>219760529.46999997</v>
      </c>
    </row>
    <row r="44" spans="1:7" x14ac:dyDescent="0.25">
      <c r="A44" s="19" t="s">
        <v>26</v>
      </c>
      <c r="B44" s="66">
        <f>SUM(B45:B52)</f>
        <v>85792857.159999996</v>
      </c>
      <c r="C44" s="66">
        <f t="shared" ref="C44:G44" si="14">SUM(C45:C52)</f>
        <v>17968970</v>
      </c>
      <c r="D44" s="66">
        <f t="shared" si="14"/>
        <v>103761827.16</v>
      </c>
      <c r="E44" s="66">
        <f t="shared" si="14"/>
        <v>51317894.469999999</v>
      </c>
      <c r="F44" s="66">
        <f t="shared" si="14"/>
        <v>51010578.719999999</v>
      </c>
      <c r="G44" s="66">
        <f t="shared" si="14"/>
        <v>52443932.689999998</v>
      </c>
    </row>
    <row r="45" spans="1:7" x14ac:dyDescent="0.25">
      <c r="A45" s="37" t="s">
        <v>27</v>
      </c>
      <c r="B45" s="69">
        <v>0</v>
      </c>
      <c r="C45" s="69">
        <v>0</v>
      </c>
      <c r="D45" s="66">
        <f>B45+C45</f>
        <v>0</v>
      </c>
      <c r="E45" s="69">
        <v>0</v>
      </c>
      <c r="F45" s="69">
        <v>0</v>
      </c>
      <c r="G45" s="66">
        <f>D45-E45</f>
        <v>0</v>
      </c>
    </row>
    <row r="46" spans="1:7" x14ac:dyDescent="0.25">
      <c r="A46" s="37" t="s">
        <v>28</v>
      </c>
      <c r="B46" s="69">
        <v>0</v>
      </c>
      <c r="C46" s="69">
        <v>0</v>
      </c>
      <c r="D46" s="66">
        <f t="shared" ref="D46:D52" si="15">B46+C46</f>
        <v>0</v>
      </c>
      <c r="E46" s="69">
        <v>0</v>
      </c>
      <c r="F46" s="69">
        <v>0</v>
      </c>
      <c r="G46" s="66">
        <f t="shared" ref="G46:G52" si="16">D46-E46</f>
        <v>0</v>
      </c>
    </row>
    <row r="47" spans="1:7" x14ac:dyDescent="0.25">
      <c r="A47" s="37" t="s">
        <v>29</v>
      </c>
      <c r="B47" s="70">
        <v>19490698.16</v>
      </c>
      <c r="C47" s="70">
        <v>11487220</v>
      </c>
      <c r="D47" s="66">
        <f t="shared" si="15"/>
        <v>30977918.16</v>
      </c>
      <c r="E47" s="70">
        <v>17275759.190000001</v>
      </c>
      <c r="F47" s="70">
        <v>17241429.09</v>
      </c>
      <c r="G47" s="66">
        <f t="shared" si="16"/>
        <v>13702158.969999999</v>
      </c>
    </row>
    <row r="48" spans="1:7" x14ac:dyDescent="0.25">
      <c r="A48" s="37" t="s">
        <v>30</v>
      </c>
      <c r="B48" s="69">
        <v>0</v>
      </c>
      <c r="C48" s="69">
        <v>0</v>
      </c>
      <c r="D48" s="66">
        <f t="shared" si="15"/>
        <v>0</v>
      </c>
      <c r="E48" s="69">
        <v>0</v>
      </c>
      <c r="F48" s="69">
        <v>0</v>
      </c>
      <c r="G48" s="66">
        <f t="shared" si="16"/>
        <v>0</v>
      </c>
    </row>
    <row r="49" spans="1:7" x14ac:dyDescent="0.25">
      <c r="A49" s="37" t="s">
        <v>31</v>
      </c>
      <c r="B49" s="70">
        <v>8859266</v>
      </c>
      <c r="C49" s="70">
        <v>2740734</v>
      </c>
      <c r="D49" s="66">
        <f t="shared" si="15"/>
        <v>11600000</v>
      </c>
      <c r="E49" s="70">
        <v>913099.41</v>
      </c>
      <c r="F49" s="70">
        <v>913099.41</v>
      </c>
      <c r="G49" s="66">
        <f t="shared" si="16"/>
        <v>10686900.59</v>
      </c>
    </row>
    <row r="50" spans="1:7" x14ac:dyDescent="0.25">
      <c r="A50" s="37" t="s">
        <v>32</v>
      </c>
      <c r="B50" s="69">
        <v>0</v>
      </c>
      <c r="C50" s="69">
        <v>0</v>
      </c>
      <c r="D50" s="66">
        <f t="shared" si="15"/>
        <v>0</v>
      </c>
      <c r="E50" s="69">
        <v>0</v>
      </c>
      <c r="F50" s="69">
        <v>0</v>
      </c>
      <c r="G50" s="66">
        <f t="shared" si="16"/>
        <v>0</v>
      </c>
    </row>
    <row r="51" spans="1:7" x14ac:dyDescent="0.25">
      <c r="A51" s="37" t="s">
        <v>33</v>
      </c>
      <c r="B51" s="70">
        <v>57442893</v>
      </c>
      <c r="C51" s="70">
        <v>3741016</v>
      </c>
      <c r="D51" s="66">
        <f t="shared" si="15"/>
        <v>61183909</v>
      </c>
      <c r="E51" s="70">
        <v>33129035.870000001</v>
      </c>
      <c r="F51" s="70">
        <v>32856050.219999999</v>
      </c>
      <c r="G51" s="66">
        <f t="shared" si="16"/>
        <v>28054873.129999999</v>
      </c>
    </row>
    <row r="52" spans="1:7" x14ac:dyDescent="0.25">
      <c r="A52" s="37" t="s">
        <v>34</v>
      </c>
      <c r="B52" s="69">
        <v>0</v>
      </c>
      <c r="C52" s="69">
        <v>0</v>
      </c>
      <c r="D52" s="66">
        <f t="shared" si="15"/>
        <v>0</v>
      </c>
      <c r="E52" s="69">
        <v>0</v>
      </c>
      <c r="F52" s="69">
        <v>0</v>
      </c>
      <c r="G52" s="66">
        <f t="shared" si="16"/>
        <v>0</v>
      </c>
    </row>
    <row r="53" spans="1:7" x14ac:dyDescent="0.25">
      <c r="A53" s="19" t="s">
        <v>35</v>
      </c>
      <c r="B53" s="66">
        <f>SUM(B54:B60)</f>
        <v>184300000</v>
      </c>
      <c r="C53" s="66">
        <f t="shared" ref="C53:G53" si="17">SUM(C54:C60)</f>
        <v>-39022049.049999997</v>
      </c>
      <c r="D53" s="66">
        <f>SUM(D54:D60)</f>
        <v>145277950.95000002</v>
      </c>
      <c r="E53" s="66">
        <f t="shared" si="17"/>
        <v>26393025.119999997</v>
      </c>
      <c r="F53" s="66">
        <f t="shared" si="17"/>
        <v>26393025.119999997</v>
      </c>
      <c r="G53" s="66">
        <f t="shared" si="17"/>
        <v>118884925.83</v>
      </c>
    </row>
    <row r="54" spans="1:7" x14ac:dyDescent="0.25">
      <c r="A54" s="37" t="s">
        <v>36</v>
      </c>
      <c r="B54" s="70">
        <v>0</v>
      </c>
      <c r="C54" s="70">
        <v>608000</v>
      </c>
      <c r="D54" s="66">
        <f>B54+C54</f>
        <v>608000</v>
      </c>
      <c r="E54" s="70">
        <v>0</v>
      </c>
      <c r="F54" s="70">
        <v>0</v>
      </c>
      <c r="G54" s="66">
        <f>D54-E54</f>
        <v>608000</v>
      </c>
    </row>
    <row r="55" spans="1:7" x14ac:dyDescent="0.25">
      <c r="A55" s="37" t="s">
        <v>37</v>
      </c>
      <c r="B55" s="70">
        <v>184300000</v>
      </c>
      <c r="C55" s="70">
        <v>-41464611.75</v>
      </c>
      <c r="D55" s="66">
        <f t="shared" ref="D55:D60" si="18">B55+C55</f>
        <v>142835388.25</v>
      </c>
      <c r="E55" s="70">
        <v>25379323.309999999</v>
      </c>
      <c r="F55" s="70">
        <v>25379323.309999999</v>
      </c>
      <c r="G55" s="66">
        <f t="shared" ref="G55:G60" si="19">D55-E55</f>
        <v>117456064.94</v>
      </c>
    </row>
    <row r="56" spans="1:7" x14ac:dyDescent="0.25">
      <c r="A56" s="37" t="s">
        <v>38</v>
      </c>
      <c r="B56" s="69">
        <v>0</v>
      </c>
      <c r="C56" s="69">
        <v>0</v>
      </c>
      <c r="D56" s="66">
        <f t="shared" si="18"/>
        <v>0</v>
      </c>
      <c r="E56" s="69">
        <v>0</v>
      </c>
      <c r="F56" s="69">
        <v>0</v>
      </c>
      <c r="G56" s="66">
        <f t="shared" si="19"/>
        <v>0</v>
      </c>
    </row>
    <row r="57" spans="1:7" x14ac:dyDescent="0.25">
      <c r="A57" s="38" t="s">
        <v>39</v>
      </c>
      <c r="B57" s="70">
        <v>0</v>
      </c>
      <c r="C57" s="70">
        <v>706818.18</v>
      </c>
      <c r="D57" s="66">
        <f t="shared" si="18"/>
        <v>706818.18</v>
      </c>
      <c r="E57" s="70">
        <v>85957.29</v>
      </c>
      <c r="F57" s="70">
        <v>85957.29</v>
      </c>
      <c r="G57" s="66">
        <f t="shared" si="19"/>
        <v>620860.89</v>
      </c>
    </row>
    <row r="58" spans="1:7" x14ac:dyDescent="0.25">
      <c r="A58" s="37" t="s">
        <v>40</v>
      </c>
      <c r="B58" s="69">
        <v>0</v>
      </c>
      <c r="C58" s="69">
        <v>0</v>
      </c>
      <c r="D58" s="66">
        <f t="shared" si="18"/>
        <v>0</v>
      </c>
      <c r="E58" s="69">
        <v>0</v>
      </c>
      <c r="F58" s="69">
        <v>0</v>
      </c>
      <c r="G58" s="66">
        <f t="shared" si="19"/>
        <v>0</v>
      </c>
    </row>
    <row r="59" spans="1:7" x14ac:dyDescent="0.25">
      <c r="A59" s="37" t="s">
        <v>41</v>
      </c>
      <c r="B59" s="70">
        <v>0</v>
      </c>
      <c r="C59" s="70">
        <v>1127744.52</v>
      </c>
      <c r="D59" s="66">
        <f t="shared" si="18"/>
        <v>1127744.52</v>
      </c>
      <c r="E59" s="70">
        <v>927744.52</v>
      </c>
      <c r="F59" s="70">
        <v>927744.52</v>
      </c>
      <c r="G59" s="66">
        <f t="shared" si="19"/>
        <v>200000</v>
      </c>
    </row>
    <row r="60" spans="1:7" x14ac:dyDescent="0.25">
      <c r="A60" s="37" t="s">
        <v>42</v>
      </c>
      <c r="B60" s="69">
        <v>0</v>
      </c>
      <c r="C60" s="69">
        <v>0</v>
      </c>
      <c r="D60" s="66">
        <f t="shared" si="18"/>
        <v>0</v>
      </c>
      <c r="E60" s="69">
        <v>0</v>
      </c>
      <c r="F60" s="69">
        <v>0</v>
      </c>
      <c r="G60" s="66">
        <f t="shared" si="19"/>
        <v>0</v>
      </c>
    </row>
    <row r="61" spans="1:7" x14ac:dyDescent="0.25">
      <c r="A61" s="19" t="s">
        <v>43</v>
      </c>
      <c r="B61" s="66">
        <f>SUM(B62:B70)</f>
        <v>0</v>
      </c>
      <c r="C61" s="66">
        <f t="shared" ref="C61:G61" si="20">SUM(C62:C70)</f>
        <v>56517047.729999997</v>
      </c>
      <c r="D61" s="66">
        <f>SUM(D62:D70)</f>
        <v>56517047.729999997</v>
      </c>
      <c r="E61" s="66">
        <f t="shared" si="20"/>
        <v>9068413.040000001</v>
      </c>
      <c r="F61" s="66">
        <f t="shared" si="20"/>
        <v>9068413.040000001</v>
      </c>
      <c r="G61" s="66">
        <f t="shared" si="20"/>
        <v>47448634.68999999</v>
      </c>
    </row>
    <row r="62" spans="1:7" x14ac:dyDescent="0.25">
      <c r="A62" s="37" t="s">
        <v>44</v>
      </c>
      <c r="B62" s="69">
        <v>0</v>
      </c>
      <c r="C62" s="69">
        <v>0</v>
      </c>
      <c r="D62" s="66">
        <f>B62+C62</f>
        <v>0</v>
      </c>
      <c r="E62" s="69">
        <v>0</v>
      </c>
      <c r="F62" s="69">
        <v>0</v>
      </c>
      <c r="G62" s="66">
        <f>D62-E62</f>
        <v>0</v>
      </c>
    </row>
    <row r="63" spans="1:7" x14ac:dyDescent="0.25">
      <c r="A63" s="37" t="s">
        <v>45</v>
      </c>
      <c r="B63" s="70">
        <v>0</v>
      </c>
      <c r="C63" s="70">
        <v>19077362.82</v>
      </c>
      <c r="D63" s="66">
        <f t="shared" ref="D63:D70" si="21">B63+C63</f>
        <v>19077362.82</v>
      </c>
      <c r="E63" s="70">
        <v>4933950.53</v>
      </c>
      <c r="F63" s="70">
        <v>4933950.53</v>
      </c>
      <c r="G63" s="66">
        <f t="shared" ref="G63:G70" si="22">D63-E63</f>
        <v>14143412.289999999</v>
      </c>
    </row>
    <row r="64" spans="1:7" x14ac:dyDescent="0.25">
      <c r="A64" s="37" t="s">
        <v>46</v>
      </c>
      <c r="B64" s="69">
        <v>0</v>
      </c>
      <c r="C64" s="69">
        <v>0</v>
      </c>
      <c r="D64" s="66">
        <f t="shared" si="21"/>
        <v>0</v>
      </c>
      <c r="E64" s="69">
        <v>0</v>
      </c>
      <c r="F64" s="69">
        <v>0</v>
      </c>
      <c r="G64" s="66">
        <f t="shared" si="22"/>
        <v>0</v>
      </c>
    </row>
    <row r="65" spans="1:7" x14ac:dyDescent="0.25">
      <c r="A65" s="37" t="s">
        <v>47</v>
      </c>
      <c r="B65" s="69">
        <v>0</v>
      </c>
      <c r="C65" s="69">
        <v>0</v>
      </c>
      <c r="D65" s="66">
        <f t="shared" si="21"/>
        <v>0</v>
      </c>
      <c r="E65" s="69">
        <v>0</v>
      </c>
      <c r="F65" s="69">
        <v>0</v>
      </c>
      <c r="G65" s="66">
        <f t="shared" si="22"/>
        <v>0</v>
      </c>
    </row>
    <row r="66" spans="1:7" x14ac:dyDescent="0.25">
      <c r="A66" s="37" t="s">
        <v>48</v>
      </c>
      <c r="B66" s="70">
        <v>0</v>
      </c>
      <c r="C66" s="70">
        <v>36706684.909999996</v>
      </c>
      <c r="D66" s="66">
        <f t="shared" si="21"/>
        <v>36706684.909999996</v>
      </c>
      <c r="E66" s="70">
        <v>3984462.52</v>
      </c>
      <c r="F66" s="70">
        <v>3984462.52</v>
      </c>
      <c r="G66" s="66">
        <f t="shared" si="22"/>
        <v>32722222.389999997</v>
      </c>
    </row>
    <row r="67" spans="1:7" x14ac:dyDescent="0.25">
      <c r="A67" s="37" t="s">
        <v>49</v>
      </c>
      <c r="B67" s="69">
        <v>0</v>
      </c>
      <c r="C67" s="69">
        <v>0</v>
      </c>
      <c r="D67" s="66">
        <f t="shared" si="21"/>
        <v>0</v>
      </c>
      <c r="E67" s="69">
        <v>0</v>
      </c>
      <c r="F67" s="69">
        <v>0</v>
      </c>
      <c r="G67" s="66">
        <f t="shared" si="22"/>
        <v>0</v>
      </c>
    </row>
    <row r="68" spans="1:7" x14ac:dyDescent="0.25">
      <c r="A68" s="37" t="s">
        <v>50</v>
      </c>
      <c r="B68" s="70">
        <v>0</v>
      </c>
      <c r="C68" s="70">
        <v>733000</v>
      </c>
      <c r="D68" s="66">
        <f t="shared" si="21"/>
        <v>733000</v>
      </c>
      <c r="E68" s="70">
        <v>149999.99</v>
      </c>
      <c r="F68" s="70">
        <v>149999.99</v>
      </c>
      <c r="G68" s="66">
        <f t="shared" si="22"/>
        <v>583000.01</v>
      </c>
    </row>
    <row r="69" spans="1:7" x14ac:dyDescent="0.25">
      <c r="A69" s="37" t="s">
        <v>51</v>
      </c>
      <c r="B69" s="69">
        <v>0</v>
      </c>
      <c r="C69" s="69">
        <v>0</v>
      </c>
      <c r="D69" s="66">
        <f t="shared" si="21"/>
        <v>0</v>
      </c>
      <c r="E69" s="69">
        <v>0</v>
      </c>
      <c r="F69" s="69">
        <v>0</v>
      </c>
      <c r="G69" s="66">
        <f t="shared" si="22"/>
        <v>0</v>
      </c>
    </row>
    <row r="70" spans="1:7" x14ac:dyDescent="0.25">
      <c r="A70" s="37" t="s">
        <v>52</v>
      </c>
      <c r="B70" s="69">
        <v>0</v>
      </c>
      <c r="C70" s="69">
        <v>0</v>
      </c>
      <c r="D70" s="66">
        <f t="shared" si="21"/>
        <v>0</v>
      </c>
      <c r="E70" s="69">
        <v>0</v>
      </c>
      <c r="F70" s="69">
        <v>0</v>
      </c>
      <c r="G70" s="66">
        <f t="shared" si="22"/>
        <v>0</v>
      </c>
    </row>
    <row r="71" spans="1:7" x14ac:dyDescent="0.25">
      <c r="A71" s="20" t="s">
        <v>53</v>
      </c>
      <c r="B71" s="66">
        <f>SUM(B72:B75)</f>
        <v>2607142.84</v>
      </c>
      <c r="C71" s="66">
        <f t="shared" ref="C71:G71" si="23">SUM(C72:C75)</f>
        <v>87257</v>
      </c>
      <c r="D71" s="66">
        <f>SUM(D72:D75)</f>
        <v>2694399.84</v>
      </c>
      <c r="E71" s="66">
        <f t="shared" si="23"/>
        <v>1711363.58</v>
      </c>
      <c r="F71" s="66">
        <f t="shared" si="23"/>
        <v>1711363.58</v>
      </c>
      <c r="G71" s="66">
        <f t="shared" si="23"/>
        <v>983036.25999999978</v>
      </c>
    </row>
    <row r="72" spans="1:7" x14ac:dyDescent="0.25">
      <c r="A72" s="37" t="s">
        <v>54</v>
      </c>
      <c r="B72" s="70">
        <v>2607142.84</v>
      </c>
      <c r="C72" s="70">
        <v>87257</v>
      </c>
      <c r="D72" s="66">
        <f>B72+C72</f>
        <v>2694399.84</v>
      </c>
      <c r="E72" s="70">
        <v>1711363.58</v>
      </c>
      <c r="F72" s="70">
        <v>1711363.58</v>
      </c>
      <c r="G72" s="66">
        <f>D72-E72</f>
        <v>983036.25999999978</v>
      </c>
    </row>
    <row r="73" spans="1:7" ht="30" x14ac:dyDescent="0.25">
      <c r="A73" s="37" t="s">
        <v>55</v>
      </c>
      <c r="B73" s="69">
        <v>0</v>
      </c>
      <c r="C73" s="69">
        <v>0</v>
      </c>
      <c r="D73" s="66">
        <f t="shared" ref="D73:D75" si="24">B73+C73</f>
        <v>0</v>
      </c>
      <c r="E73" s="69">
        <v>0</v>
      </c>
      <c r="F73" s="69">
        <v>0</v>
      </c>
      <c r="G73" s="66">
        <f t="shared" ref="G73:G75" si="25">D73-E73</f>
        <v>0</v>
      </c>
    </row>
    <row r="74" spans="1:7" x14ac:dyDescent="0.25">
      <c r="A74" s="37" t="s">
        <v>56</v>
      </c>
      <c r="B74" s="69">
        <v>0</v>
      </c>
      <c r="C74" s="69">
        <v>0</v>
      </c>
      <c r="D74" s="66">
        <f t="shared" si="24"/>
        <v>0</v>
      </c>
      <c r="E74" s="69">
        <v>0</v>
      </c>
      <c r="F74" s="69">
        <v>0</v>
      </c>
      <c r="G74" s="66">
        <f t="shared" si="25"/>
        <v>0</v>
      </c>
    </row>
    <row r="75" spans="1:7" x14ac:dyDescent="0.25">
      <c r="A75" s="37" t="s">
        <v>57</v>
      </c>
      <c r="B75" s="69">
        <v>0</v>
      </c>
      <c r="C75" s="69">
        <v>0</v>
      </c>
      <c r="D75" s="66">
        <f t="shared" si="24"/>
        <v>0</v>
      </c>
      <c r="E75" s="69">
        <v>0</v>
      </c>
      <c r="F75" s="69">
        <v>0</v>
      </c>
      <c r="G75" s="66">
        <f t="shared" si="25"/>
        <v>0</v>
      </c>
    </row>
    <row r="76" spans="1:7" x14ac:dyDescent="0.25">
      <c r="A76" s="15"/>
      <c r="B76" s="67"/>
      <c r="C76" s="67"/>
      <c r="D76" s="67"/>
      <c r="E76" s="67"/>
      <c r="F76" s="67"/>
      <c r="G76" s="67"/>
    </row>
    <row r="77" spans="1:7" x14ac:dyDescent="0.25">
      <c r="A77" s="1" t="s">
        <v>19</v>
      </c>
      <c r="B77" s="2">
        <f>B43+B9</f>
        <v>524999999.99999994</v>
      </c>
      <c r="C77" s="2">
        <f t="shared" ref="C77:G77" si="26">C43+C9</f>
        <v>136441807.63</v>
      </c>
      <c r="D77" s="2">
        <f t="shared" si="26"/>
        <v>661441807.62999988</v>
      </c>
      <c r="E77" s="2">
        <f t="shared" si="26"/>
        <v>274153035.83000004</v>
      </c>
      <c r="F77" s="2">
        <f t="shared" si="26"/>
        <v>272865154.12</v>
      </c>
      <c r="G77" s="2">
        <f t="shared" si="26"/>
        <v>387288771.79999995</v>
      </c>
    </row>
    <row r="78" spans="1:7" x14ac:dyDescent="0.25">
      <c r="A78" s="17"/>
      <c r="B78" s="39"/>
      <c r="C78" s="39"/>
      <c r="D78" s="39"/>
      <c r="E78" s="39"/>
      <c r="F78" s="39"/>
      <c r="G78" s="3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62:G70 B61:G61 B9:B10 B37:G37 B19:G19 B27:G27 B53:G53 C54:G60 B43:B44 B71:G71 B76:G77 C20:G26 C38:G41 C28:G36 C9:G18 C43:G52 C72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B19:C19 B27:C27 B37:C37 B42:G44 B53:C53 B61:C61 B71:C71 B76:G77 E53:G53 E61:G61 E71:G71 B9:C9 E9:F9 E10:F10 E19:F19 E27:F27 E37:F3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2" t="s">
        <v>59</v>
      </c>
      <c r="B1" s="82"/>
      <c r="C1" s="82"/>
      <c r="D1" s="82"/>
      <c r="E1" s="82"/>
      <c r="F1" s="82"/>
      <c r="G1" s="82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60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61</v>
      </c>
      <c r="B5" s="58"/>
      <c r="C5" s="58"/>
      <c r="D5" s="58"/>
      <c r="E5" s="58"/>
      <c r="F5" s="58"/>
      <c r="G5" s="59"/>
    </row>
    <row r="6" spans="1:7" x14ac:dyDescent="0.25">
      <c r="A6" s="80" t="s">
        <v>62</v>
      </c>
      <c r="B6" s="11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31" t="s">
        <v>63</v>
      </c>
      <c r="C7" s="81"/>
      <c r="D7" s="81"/>
      <c r="E7" s="81"/>
      <c r="F7" s="81"/>
      <c r="G7" s="81"/>
    </row>
    <row r="8" spans="1:7" ht="30" x14ac:dyDescent="0.25">
      <c r="A8" s="32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4" t="s">
        <v>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65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66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67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68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9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10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69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71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72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73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13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76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78</v>
      </c>
      <c r="B1" s="83"/>
      <c r="C1" s="83"/>
      <c r="D1" s="83"/>
      <c r="E1" s="83"/>
      <c r="F1" s="83"/>
      <c r="G1" s="8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79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61</v>
      </c>
      <c r="B5" s="44"/>
      <c r="C5" s="44"/>
      <c r="D5" s="44"/>
      <c r="E5" s="44"/>
      <c r="F5" s="44"/>
      <c r="G5" s="45"/>
    </row>
    <row r="6" spans="1:7" x14ac:dyDescent="0.25">
      <c r="A6" s="84" t="s">
        <v>80</v>
      </c>
      <c r="B6" s="11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12" t="s">
        <v>63</v>
      </c>
      <c r="C7" s="81"/>
      <c r="D7" s="81"/>
      <c r="E7" s="81"/>
      <c r="F7" s="81"/>
      <c r="G7" s="81"/>
    </row>
    <row r="8" spans="1:7" x14ac:dyDescent="0.2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84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85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86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87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88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89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90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5"/>
      <c r="C18" s="15"/>
      <c r="D18" s="15"/>
      <c r="E18" s="15"/>
      <c r="F18" s="15"/>
      <c r="G18" s="15"/>
    </row>
    <row r="19" spans="1:7" x14ac:dyDescent="0.2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82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83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84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88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90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94</v>
      </c>
      <c r="B1" s="83"/>
      <c r="C1" s="83"/>
      <c r="D1" s="83"/>
      <c r="E1" s="83"/>
      <c r="F1" s="83"/>
      <c r="G1" s="8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95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7" t="s">
        <v>62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1">
        <f>+F5+1</f>
        <v>2022</v>
      </c>
    </row>
    <row r="6" spans="1:7" ht="32.25" x14ac:dyDescent="0.25">
      <c r="A6" s="74"/>
      <c r="B6" s="89"/>
      <c r="C6" s="89"/>
      <c r="D6" s="89"/>
      <c r="E6" s="89"/>
      <c r="F6" s="89"/>
      <c r="G6" s="12" t="s">
        <v>96</v>
      </c>
    </row>
    <row r="7" spans="1:7" x14ac:dyDescent="0.25">
      <c r="A7" s="23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4" t="s">
        <v>97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98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99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100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102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103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104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105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106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107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108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109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110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112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113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5"/>
      <c r="B27" s="21"/>
      <c r="C27" s="21"/>
      <c r="D27" s="21"/>
      <c r="E27" s="21"/>
      <c r="F27" s="21"/>
      <c r="G27" s="21"/>
    </row>
    <row r="28" spans="1:7" x14ac:dyDescent="0.2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13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5"/>
      <c r="B30" s="21"/>
      <c r="C30" s="21"/>
      <c r="D30" s="21"/>
      <c r="E30" s="21"/>
      <c r="F30" s="21"/>
      <c r="G30" s="21"/>
    </row>
    <row r="31" spans="1:7" x14ac:dyDescent="0.2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1"/>
      <c r="C32" s="21"/>
      <c r="D32" s="21"/>
      <c r="E32" s="21"/>
      <c r="F32" s="21"/>
      <c r="G32" s="21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76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115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6" t="s">
        <v>117</v>
      </c>
      <c r="B39" s="86"/>
      <c r="C39" s="86"/>
      <c r="D39" s="86"/>
      <c r="E39" s="86"/>
      <c r="F39" s="86"/>
      <c r="G39" s="86"/>
    </row>
    <row r="40" spans="1:7" x14ac:dyDescent="0.25">
      <c r="A40" s="86" t="s">
        <v>118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119</v>
      </c>
      <c r="B1" s="83"/>
      <c r="C1" s="83"/>
      <c r="D1" s="83"/>
      <c r="E1" s="83"/>
      <c r="F1" s="83"/>
      <c r="G1" s="8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120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0" t="s">
        <v>80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1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12" t="s">
        <v>121</v>
      </c>
    </row>
    <row r="7" spans="1:7" x14ac:dyDescent="0.2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19" t="s">
        <v>82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83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84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85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86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87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88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89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82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84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85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86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87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88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92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6" t="s">
        <v>117</v>
      </c>
      <c r="B32" s="86"/>
      <c r="C32" s="86"/>
      <c r="D32" s="86"/>
      <c r="E32" s="86"/>
      <c r="F32" s="86"/>
      <c r="G32" s="86"/>
    </row>
    <row r="33" spans="1:7" x14ac:dyDescent="0.25">
      <c r="A33" s="86" t="s">
        <v>118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2" t="s">
        <v>123</v>
      </c>
      <c r="B1" s="92"/>
      <c r="C1" s="92"/>
      <c r="D1" s="92"/>
      <c r="E1" s="92"/>
      <c r="F1" s="92"/>
    </row>
    <row r="2" spans="1:6" ht="20.100000000000001" customHeight="1" x14ac:dyDescent="0.25">
      <c r="A2" s="40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124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125</v>
      </c>
      <c r="C4" s="50" t="s">
        <v>126</v>
      </c>
      <c r="D4" s="50" t="s">
        <v>127</v>
      </c>
      <c r="E4" s="50" t="s">
        <v>128</v>
      </c>
      <c r="F4" s="50" t="s">
        <v>129</v>
      </c>
    </row>
    <row r="5" spans="1:6" ht="12.75" customHeight="1" x14ac:dyDescent="0.25">
      <c r="A5" s="5" t="s">
        <v>130</v>
      </c>
      <c r="B5" s="16"/>
      <c r="C5" s="16"/>
      <c r="D5" s="16"/>
      <c r="E5" s="16"/>
      <c r="F5" s="16"/>
    </row>
    <row r="6" spans="1:6" ht="30" x14ac:dyDescent="0.25">
      <c r="A6" s="20" t="s">
        <v>131</v>
      </c>
      <c r="B6" s="21"/>
      <c r="C6" s="21"/>
      <c r="D6" s="21"/>
      <c r="E6" s="21"/>
      <c r="F6" s="21"/>
    </row>
    <row r="7" spans="1:6" ht="15" x14ac:dyDescent="0.25">
      <c r="A7" s="20" t="s">
        <v>132</v>
      </c>
      <c r="B7" s="21"/>
      <c r="C7" s="21"/>
      <c r="D7" s="21"/>
      <c r="E7" s="21"/>
      <c r="F7" s="21"/>
    </row>
    <row r="8" spans="1:6" ht="15" x14ac:dyDescent="0.25">
      <c r="A8" s="28"/>
      <c r="B8" s="15"/>
      <c r="C8" s="15"/>
      <c r="D8" s="15"/>
      <c r="E8" s="15"/>
      <c r="F8" s="15"/>
    </row>
    <row r="9" spans="1:6" ht="15" x14ac:dyDescent="0.25">
      <c r="A9" s="5" t="s">
        <v>133</v>
      </c>
      <c r="B9" s="15"/>
      <c r="C9" s="15"/>
      <c r="D9" s="15"/>
      <c r="E9" s="15"/>
      <c r="F9" s="15"/>
    </row>
    <row r="10" spans="1:6" ht="15" x14ac:dyDescent="0.25">
      <c r="A10" s="20" t="s">
        <v>134</v>
      </c>
      <c r="B10" s="21"/>
      <c r="C10" s="21"/>
      <c r="D10" s="21"/>
      <c r="E10" s="21"/>
      <c r="F10" s="21"/>
    </row>
    <row r="11" spans="1:6" ht="15" x14ac:dyDescent="0.25">
      <c r="A11" s="37" t="s">
        <v>135</v>
      </c>
      <c r="B11" s="21"/>
      <c r="C11" s="21"/>
      <c r="D11" s="21"/>
      <c r="E11" s="21"/>
      <c r="F11" s="21"/>
    </row>
    <row r="12" spans="1:6" ht="15" x14ac:dyDescent="0.25">
      <c r="A12" s="37" t="s">
        <v>136</v>
      </c>
      <c r="B12" s="21"/>
      <c r="C12" s="21"/>
      <c r="D12" s="21"/>
      <c r="E12" s="21"/>
      <c r="F12" s="21"/>
    </row>
    <row r="13" spans="1:6" ht="15" x14ac:dyDescent="0.25">
      <c r="A13" s="37" t="s">
        <v>137</v>
      </c>
      <c r="B13" s="21"/>
      <c r="C13" s="21"/>
      <c r="D13" s="21"/>
      <c r="E13" s="21"/>
      <c r="F13" s="21"/>
    </row>
    <row r="14" spans="1:6" ht="15" x14ac:dyDescent="0.25">
      <c r="A14" s="20" t="s">
        <v>138</v>
      </c>
      <c r="B14" s="21"/>
      <c r="C14" s="21"/>
      <c r="D14" s="21"/>
      <c r="E14" s="21"/>
      <c r="F14" s="21"/>
    </row>
    <row r="15" spans="1:6" ht="15" x14ac:dyDescent="0.25">
      <c r="A15" s="37" t="s">
        <v>135</v>
      </c>
      <c r="B15" s="21"/>
      <c r="C15" s="21"/>
      <c r="D15" s="21"/>
      <c r="E15" s="21"/>
      <c r="F15" s="21"/>
    </row>
    <row r="16" spans="1:6" ht="15" x14ac:dyDescent="0.25">
      <c r="A16" s="37" t="s">
        <v>136</v>
      </c>
      <c r="B16" s="21"/>
      <c r="C16" s="21"/>
      <c r="D16" s="21"/>
      <c r="E16" s="21"/>
      <c r="F16" s="21"/>
    </row>
    <row r="17" spans="1:6" ht="15" x14ac:dyDescent="0.25">
      <c r="A17" s="37" t="s">
        <v>137</v>
      </c>
      <c r="B17" s="21"/>
      <c r="C17" s="21"/>
      <c r="D17" s="21"/>
      <c r="E17" s="21"/>
      <c r="F17" s="21"/>
    </row>
    <row r="18" spans="1:6" ht="15" x14ac:dyDescent="0.25">
      <c r="A18" s="20" t="s">
        <v>139</v>
      </c>
      <c r="B18" s="51"/>
      <c r="C18" s="21"/>
      <c r="D18" s="21"/>
      <c r="E18" s="21"/>
      <c r="F18" s="21"/>
    </row>
    <row r="19" spans="1:6" ht="15" x14ac:dyDescent="0.25">
      <c r="A19" s="20" t="s">
        <v>140</v>
      </c>
      <c r="B19" s="21"/>
      <c r="C19" s="21"/>
      <c r="D19" s="21"/>
      <c r="E19" s="21"/>
      <c r="F19" s="21"/>
    </row>
    <row r="20" spans="1:6" ht="30" x14ac:dyDescent="0.25">
      <c r="A20" s="20" t="s">
        <v>141</v>
      </c>
      <c r="B20" s="52"/>
      <c r="C20" s="52"/>
      <c r="D20" s="52"/>
      <c r="E20" s="52"/>
      <c r="F20" s="52"/>
    </row>
    <row r="21" spans="1:6" ht="30" x14ac:dyDescent="0.25">
      <c r="A21" s="20" t="s">
        <v>142</v>
      </c>
      <c r="B21" s="52"/>
      <c r="C21" s="52"/>
      <c r="D21" s="52"/>
      <c r="E21" s="52"/>
      <c r="F21" s="52"/>
    </row>
    <row r="22" spans="1:6" ht="30" x14ac:dyDescent="0.25">
      <c r="A22" s="20" t="s">
        <v>143</v>
      </c>
      <c r="B22" s="52"/>
      <c r="C22" s="52"/>
      <c r="D22" s="52"/>
      <c r="E22" s="52"/>
      <c r="F22" s="52"/>
    </row>
    <row r="23" spans="1:6" ht="15" x14ac:dyDescent="0.25">
      <c r="A23" s="20" t="s">
        <v>144</v>
      </c>
      <c r="B23" s="52"/>
      <c r="C23" s="52"/>
      <c r="D23" s="52"/>
      <c r="E23" s="52"/>
      <c r="F23" s="52"/>
    </row>
    <row r="24" spans="1:6" ht="15" x14ac:dyDescent="0.25">
      <c r="A24" s="20" t="s">
        <v>145</v>
      </c>
      <c r="B24" s="53"/>
      <c r="C24" s="21"/>
      <c r="D24" s="21"/>
      <c r="E24" s="21"/>
      <c r="F24" s="21"/>
    </row>
    <row r="25" spans="1:6" ht="15" x14ac:dyDescent="0.25">
      <c r="A25" s="20" t="s">
        <v>146</v>
      </c>
      <c r="B25" s="53"/>
      <c r="C25" s="21"/>
      <c r="D25" s="21"/>
      <c r="E25" s="21"/>
      <c r="F25" s="21"/>
    </row>
    <row r="26" spans="1:6" ht="15" x14ac:dyDescent="0.25">
      <c r="A26" s="28"/>
      <c r="B26" s="15"/>
      <c r="C26" s="15"/>
      <c r="D26" s="15"/>
      <c r="E26" s="15"/>
      <c r="F26" s="15"/>
    </row>
    <row r="27" spans="1:6" ht="15" x14ac:dyDescent="0.25">
      <c r="A27" s="5" t="s">
        <v>147</v>
      </c>
      <c r="B27" s="15"/>
      <c r="C27" s="15"/>
      <c r="D27" s="15"/>
      <c r="E27" s="15"/>
      <c r="F27" s="15"/>
    </row>
    <row r="28" spans="1:6" ht="15" x14ac:dyDescent="0.25">
      <c r="A28" s="20" t="s">
        <v>148</v>
      </c>
      <c r="B28" s="21"/>
      <c r="C28" s="21"/>
      <c r="D28" s="21"/>
      <c r="E28" s="21"/>
      <c r="F28" s="21"/>
    </row>
    <row r="29" spans="1:6" ht="15" x14ac:dyDescent="0.25">
      <c r="A29" s="28"/>
      <c r="B29" s="15"/>
      <c r="C29" s="15"/>
      <c r="D29" s="15"/>
      <c r="E29" s="15"/>
      <c r="F29" s="15"/>
    </row>
    <row r="30" spans="1:6" ht="15" x14ac:dyDescent="0.25">
      <c r="A30" s="5" t="s">
        <v>149</v>
      </c>
      <c r="B30" s="15"/>
      <c r="C30" s="15"/>
      <c r="D30" s="15"/>
      <c r="E30" s="15"/>
      <c r="F30" s="15"/>
    </row>
    <row r="31" spans="1:6" ht="15" x14ac:dyDescent="0.25">
      <c r="A31" s="20" t="s">
        <v>134</v>
      </c>
      <c r="B31" s="21"/>
      <c r="C31" s="21"/>
      <c r="D31" s="21"/>
      <c r="E31" s="21"/>
      <c r="F31" s="21"/>
    </row>
    <row r="32" spans="1:6" ht="15" x14ac:dyDescent="0.25">
      <c r="A32" s="20" t="s">
        <v>138</v>
      </c>
      <c r="B32" s="21"/>
      <c r="C32" s="21"/>
      <c r="D32" s="21"/>
      <c r="E32" s="21"/>
      <c r="F32" s="21"/>
    </row>
    <row r="33" spans="1:6" ht="15" x14ac:dyDescent="0.25">
      <c r="A33" s="20" t="s">
        <v>150</v>
      </c>
      <c r="B33" s="21"/>
      <c r="C33" s="21"/>
      <c r="D33" s="21"/>
      <c r="E33" s="21"/>
      <c r="F33" s="21"/>
    </row>
    <row r="34" spans="1:6" ht="15" x14ac:dyDescent="0.25">
      <c r="A34" s="28"/>
      <c r="B34" s="15"/>
      <c r="C34" s="15"/>
      <c r="D34" s="15"/>
      <c r="E34" s="15"/>
      <c r="F34" s="15"/>
    </row>
    <row r="35" spans="1:6" ht="15" x14ac:dyDescent="0.25">
      <c r="A35" s="5" t="s">
        <v>151</v>
      </c>
      <c r="B35" s="15"/>
      <c r="C35" s="15"/>
      <c r="D35" s="15"/>
      <c r="E35" s="15"/>
      <c r="F35" s="15"/>
    </row>
    <row r="36" spans="1:6" ht="15" x14ac:dyDescent="0.25">
      <c r="A36" s="20" t="s">
        <v>152</v>
      </c>
      <c r="B36" s="21"/>
      <c r="C36" s="21"/>
      <c r="D36" s="21"/>
      <c r="E36" s="21"/>
      <c r="F36" s="21"/>
    </row>
    <row r="37" spans="1:6" ht="15" x14ac:dyDescent="0.25">
      <c r="A37" s="20" t="s">
        <v>153</v>
      </c>
      <c r="B37" s="21"/>
      <c r="C37" s="21"/>
      <c r="D37" s="21"/>
      <c r="E37" s="21"/>
      <c r="F37" s="21"/>
    </row>
    <row r="38" spans="1:6" ht="15" x14ac:dyDescent="0.25">
      <c r="A38" s="20" t="s">
        <v>154</v>
      </c>
      <c r="B38" s="53"/>
      <c r="C38" s="21"/>
      <c r="D38" s="21"/>
      <c r="E38" s="21"/>
      <c r="F38" s="21"/>
    </row>
    <row r="39" spans="1:6" ht="15" x14ac:dyDescent="0.25">
      <c r="A39" s="28"/>
      <c r="B39" s="15"/>
      <c r="C39" s="15"/>
      <c r="D39" s="15"/>
      <c r="E39" s="15"/>
      <c r="F39" s="15"/>
    </row>
    <row r="40" spans="1:6" ht="15" x14ac:dyDescent="0.25">
      <c r="A40" s="5" t="s">
        <v>155</v>
      </c>
      <c r="B40" s="21"/>
      <c r="C40" s="21"/>
      <c r="D40" s="21"/>
      <c r="E40" s="21"/>
      <c r="F40" s="21"/>
    </row>
    <row r="41" spans="1:6" ht="15" x14ac:dyDescent="0.25">
      <c r="A41" s="28"/>
      <c r="B41" s="15"/>
      <c r="C41" s="15"/>
      <c r="D41" s="15"/>
      <c r="E41" s="15"/>
      <c r="F41" s="15"/>
    </row>
    <row r="42" spans="1:6" ht="15" x14ac:dyDescent="0.25">
      <c r="A42" s="5" t="s">
        <v>156</v>
      </c>
      <c r="B42" s="15"/>
      <c r="C42" s="15"/>
      <c r="D42" s="15"/>
      <c r="E42" s="15"/>
      <c r="F42" s="15"/>
    </row>
    <row r="43" spans="1:6" ht="15" x14ac:dyDescent="0.25">
      <c r="A43" s="20" t="s">
        <v>157</v>
      </c>
      <c r="B43" s="21"/>
      <c r="C43" s="21"/>
      <c r="D43" s="21"/>
      <c r="E43" s="21"/>
      <c r="F43" s="21"/>
    </row>
    <row r="44" spans="1:6" ht="15" x14ac:dyDescent="0.25">
      <c r="A44" s="20" t="s">
        <v>158</v>
      </c>
      <c r="B44" s="21"/>
      <c r="C44" s="21"/>
      <c r="D44" s="21"/>
      <c r="E44" s="21"/>
      <c r="F44" s="21"/>
    </row>
    <row r="45" spans="1:6" ht="15" x14ac:dyDescent="0.25">
      <c r="A45" s="20" t="s">
        <v>159</v>
      </c>
      <c r="B45" s="21"/>
      <c r="C45" s="21"/>
      <c r="D45" s="21"/>
      <c r="E45" s="21"/>
      <c r="F45" s="21"/>
    </row>
    <row r="46" spans="1:6" ht="15" x14ac:dyDescent="0.25">
      <c r="A46" s="28"/>
      <c r="B46" s="15"/>
      <c r="C46" s="15"/>
      <c r="D46" s="15"/>
      <c r="E46" s="15"/>
      <c r="F46" s="15"/>
    </row>
    <row r="47" spans="1:6" ht="30" x14ac:dyDescent="0.25">
      <c r="A47" s="5" t="s">
        <v>160</v>
      </c>
      <c r="B47" s="15"/>
      <c r="C47" s="15"/>
      <c r="D47" s="15"/>
      <c r="E47" s="15"/>
      <c r="F47" s="15"/>
    </row>
    <row r="48" spans="1:6" ht="15" x14ac:dyDescent="0.25">
      <c r="A48" s="20" t="s">
        <v>158</v>
      </c>
      <c r="B48" s="52"/>
      <c r="C48" s="52"/>
      <c r="D48" s="52"/>
      <c r="E48" s="52"/>
      <c r="F48" s="52"/>
    </row>
    <row r="49" spans="1:6" ht="15" x14ac:dyDescent="0.25">
      <c r="A49" s="20" t="s">
        <v>159</v>
      </c>
      <c r="B49" s="52"/>
      <c r="C49" s="52"/>
      <c r="D49" s="52"/>
      <c r="E49" s="52"/>
      <c r="F49" s="52"/>
    </row>
    <row r="50" spans="1:6" ht="15" x14ac:dyDescent="0.25">
      <c r="A50" s="28"/>
      <c r="B50" s="15"/>
      <c r="C50" s="15"/>
      <c r="D50" s="15"/>
      <c r="E50" s="15"/>
      <c r="F50" s="15"/>
    </row>
    <row r="51" spans="1:6" ht="15" x14ac:dyDescent="0.25">
      <c r="A51" s="5" t="s">
        <v>161</v>
      </c>
      <c r="B51" s="15"/>
      <c r="C51" s="15"/>
      <c r="D51" s="15"/>
      <c r="E51" s="15"/>
      <c r="F51" s="15"/>
    </row>
    <row r="52" spans="1:6" ht="15" x14ac:dyDescent="0.25">
      <c r="A52" s="20" t="s">
        <v>158</v>
      </c>
      <c r="B52" s="21"/>
      <c r="C52" s="21"/>
      <c r="D52" s="21"/>
      <c r="E52" s="21"/>
      <c r="F52" s="21"/>
    </row>
    <row r="53" spans="1:6" ht="15" x14ac:dyDescent="0.25">
      <c r="A53" s="20" t="s">
        <v>159</v>
      </c>
      <c r="B53" s="21"/>
      <c r="C53" s="21"/>
      <c r="D53" s="21"/>
      <c r="E53" s="21"/>
      <c r="F53" s="21"/>
    </row>
    <row r="54" spans="1:6" ht="15" x14ac:dyDescent="0.25">
      <c r="A54" s="20" t="s">
        <v>162</v>
      </c>
      <c r="B54" s="21"/>
      <c r="C54" s="21"/>
      <c r="D54" s="21"/>
      <c r="E54" s="21"/>
      <c r="F54" s="21"/>
    </row>
    <row r="55" spans="1:6" ht="15" x14ac:dyDescent="0.25">
      <c r="A55" s="28"/>
      <c r="B55" s="15"/>
      <c r="C55" s="15"/>
      <c r="D55" s="15"/>
      <c r="E55" s="15"/>
      <c r="F55" s="15"/>
    </row>
    <row r="56" spans="1:6" ht="44.25" customHeight="1" x14ac:dyDescent="0.25">
      <c r="A56" s="5" t="s">
        <v>163</v>
      </c>
      <c r="B56" s="15"/>
      <c r="C56" s="15"/>
      <c r="D56" s="15"/>
      <c r="E56" s="15"/>
      <c r="F56" s="15"/>
    </row>
    <row r="57" spans="1:6" ht="20.100000000000001" customHeight="1" x14ac:dyDescent="0.25">
      <c r="A57" s="20" t="s">
        <v>158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159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164</v>
      </c>
      <c r="B60" s="15"/>
      <c r="C60" s="15"/>
      <c r="D60" s="15"/>
      <c r="E60" s="15"/>
      <c r="F60" s="15"/>
    </row>
    <row r="61" spans="1:6" ht="20.100000000000001" customHeight="1" x14ac:dyDescent="0.25">
      <c r="A61" s="20" t="s">
        <v>165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166</v>
      </c>
      <c r="B62" s="53"/>
      <c r="C62" s="21"/>
      <c r="D62" s="21"/>
      <c r="E62" s="21"/>
      <c r="F62" s="21"/>
    </row>
    <row r="63" spans="1:6" ht="20.100000000000001" customHeight="1" x14ac:dyDescent="0.25">
      <c r="A63" s="28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167</v>
      </c>
      <c r="B64" s="15"/>
      <c r="C64" s="15"/>
      <c r="D64" s="15"/>
      <c r="E64" s="15"/>
      <c r="F64" s="15"/>
    </row>
    <row r="65" spans="1:6" ht="20.100000000000001" customHeight="1" x14ac:dyDescent="0.25">
      <c r="A65" s="20" t="s">
        <v>168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169</v>
      </c>
      <c r="B66" s="21"/>
      <c r="C66" s="21"/>
      <c r="D66" s="21"/>
      <c r="E66" s="21"/>
      <c r="F66" s="21"/>
    </row>
    <row r="67" spans="1:6" ht="20.100000000000001" customHeight="1" x14ac:dyDescent="0.25">
      <c r="A67" s="49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2023-10-30T21:29:24Z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