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5" l="1"/>
  <c r="B53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3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C72" i="5" l="1"/>
  <c r="C74" i="5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<sst xmlns="http://schemas.openxmlformats.org/spreadsheetml/2006/main" count="243" uniqueCount="168">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</sst>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</cellStyleXfs>
  <cellXfs count="10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Normal="100" workbookViewId="0">
      <selection activeCell="A19" sqref="A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7" t="s">
        <v>2</v>
      </c>
      <c r="B1" s="88"/>
      <c r="C1" s="88"/>
      <c r="D1" s="89"/>
    </row>
    <row r="2" spans="1:4" x14ac:dyDescent="0.25">
      <c r="A2" s="56" t="s">
        <v>166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s">
        <v>167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41.4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523392857.16000003</v>
      </c>
      <c r="C8" s="6">
        <f>SUM(C9:C11)</f>
        <v>677281674.78999996</v>
      </c>
      <c r="D8" s="6">
        <f>SUM(D9:D11)</f>
        <v>672842268.45000005</v>
      </c>
    </row>
    <row r="9" spans="1:4" x14ac:dyDescent="0.25">
      <c r="A9" s="31" t="s">
        <v>8</v>
      </c>
      <c r="B9" s="81">
        <v>252300000</v>
      </c>
      <c r="C9" s="82">
        <v>347974853.75</v>
      </c>
      <c r="D9" s="51">
        <v>343664518.83999997</v>
      </c>
    </row>
    <row r="10" spans="1:4" x14ac:dyDescent="0.25">
      <c r="A10" s="31" t="s">
        <v>9</v>
      </c>
      <c r="B10" s="81">
        <v>272700000</v>
      </c>
      <c r="C10" s="82">
        <v>330913963.88</v>
      </c>
      <c r="D10" s="51">
        <v>330650963.88</v>
      </c>
    </row>
    <row r="11" spans="1:4" x14ac:dyDescent="0.25">
      <c r="A11" s="31" t="s">
        <v>10</v>
      </c>
      <c r="B11" s="51">
        <v>-1607142.84</v>
      </c>
      <c r="C11" s="51">
        <v>-1607142.84</v>
      </c>
      <c r="D11" s="51">
        <v>-1473214.27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523392857.16000003</v>
      </c>
      <c r="C13" s="6">
        <f>C14+C15</f>
        <v>485115615.25999999</v>
      </c>
      <c r="D13" s="6">
        <f>D14+D15</f>
        <v>456974896.47000003</v>
      </c>
    </row>
    <row r="14" spans="1:4" x14ac:dyDescent="0.25">
      <c r="A14" s="31" t="s">
        <v>12</v>
      </c>
      <c r="B14" s="51">
        <v>252300000</v>
      </c>
      <c r="C14" s="83">
        <v>277794940.38999999</v>
      </c>
      <c r="D14" s="84">
        <v>261093317.53999999</v>
      </c>
    </row>
    <row r="15" spans="1:4" x14ac:dyDescent="0.25">
      <c r="A15" s="31" t="s">
        <v>13</v>
      </c>
      <c r="B15" s="51">
        <v>271092857.16000003</v>
      </c>
      <c r="C15" s="83">
        <v>207320674.87</v>
      </c>
      <c r="D15" s="84">
        <v>195881578.93000001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-28553955.799999997</v>
      </c>
      <c r="D17" s="6">
        <f>D18+D19</f>
        <v>-24354416.079999998</v>
      </c>
    </row>
    <row r="18" spans="1:4" x14ac:dyDescent="0.25">
      <c r="A18" s="31" t="s">
        <v>15</v>
      </c>
      <c r="B18" s="8">
        <v>0</v>
      </c>
      <c r="C18" s="25">
        <v>-26333311.059999999</v>
      </c>
      <c r="D18" s="25">
        <v>-22133771.34</v>
      </c>
    </row>
    <row r="19" spans="1:4" x14ac:dyDescent="0.25">
      <c r="A19" s="31" t="s">
        <v>16</v>
      </c>
      <c r="B19" s="8">
        <v>0</v>
      </c>
      <c r="C19" s="25">
        <v>-2220644.7400000002</v>
      </c>
      <c r="D19" s="25">
        <v>-2220644.7400000002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163612103.72999996</v>
      </c>
      <c r="D21" s="6">
        <f>D8-D13+D17</f>
        <v>191512955.90000004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1607142.84</v>
      </c>
      <c r="C23" s="6">
        <f>C21-C11</f>
        <v>165219246.56999996</v>
      </c>
      <c r="D23" s="6">
        <f>D21-D11</f>
        <v>192986170.17000005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1607142.84</v>
      </c>
      <c r="C25" s="6">
        <f>C23-C17</f>
        <v>193773202.36999995</v>
      </c>
      <c r="D25" s="6">
        <f>D23-D17</f>
        <v>217340586.25000006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1000000</v>
      </c>
      <c r="C29" s="2">
        <f>C30+C31</f>
        <v>939412.36</v>
      </c>
      <c r="D29" s="2">
        <f>D30+D31</f>
        <v>862688.48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85">
        <v>1000000</v>
      </c>
      <c r="C31" s="25">
        <v>939412.36</v>
      </c>
      <c r="D31" s="25">
        <v>862688.48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2607142.84</v>
      </c>
      <c r="C33" s="2">
        <f>C25+C29</f>
        <v>194712614.72999996</v>
      </c>
      <c r="D33" s="2">
        <f>D25+D29</f>
        <v>218203274.73000005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1607142.84</v>
      </c>
      <c r="C40" s="2">
        <f>C41+C42</f>
        <v>1607142.84</v>
      </c>
      <c r="D40" s="2">
        <f>D41+D42</f>
        <v>1473214.27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1607142.84</v>
      </c>
      <c r="C42" s="25">
        <v>1607142.84</v>
      </c>
      <c r="D42" s="25">
        <v>1473214.27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-1607142.84</v>
      </c>
      <c r="C44" s="2">
        <f>C37-C40</f>
        <v>-1607142.84</v>
      </c>
      <c r="D44" s="2">
        <f>D37-D40</f>
        <v>-1473214.27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252300000</v>
      </c>
      <c r="C48" s="53">
        <f>C9</f>
        <v>347974853.75</v>
      </c>
      <c r="D48" s="53">
        <f>D9</f>
        <v>343664518.83999997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252300000</v>
      </c>
      <c r="C53" s="25">
        <f>C14</f>
        <v>277794940.38999999</v>
      </c>
      <c r="D53" s="25">
        <f>D14</f>
        <v>261093317.53999999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-26333311.059999999</v>
      </c>
      <c r="D55" s="25">
        <f>D18</f>
        <v>-22133771.34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43846602.300000012</v>
      </c>
      <c r="D57" s="2">
        <f>D48+D49-D53+D55</f>
        <v>60437429.959999979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43846602.300000012</v>
      </c>
      <c r="D59" s="2">
        <f>D57-D49</f>
        <v>60437429.959999979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272700000</v>
      </c>
      <c r="C63" s="55">
        <f>C10</f>
        <v>330913963.88</v>
      </c>
      <c r="D63" s="55">
        <f>D10</f>
        <v>330650963.88</v>
      </c>
    </row>
    <row r="64" spans="1:4" ht="30" x14ac:dyDescent="0.25">
      <c r="A64" s="13" t="s">
        <v>39</v>
      </c>
      <c r="B64" s="6">
        <f>B65-B66</f>
        <v>-1607142.84</v>
      </c>
      <c r="C64" s="6">
        <f>C65-C66</f>
        <v>-1607142.84</v>
      </c>
      <c r="D64" s="6">
        <f>D65-D66</f>
        <v>-1473214.27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25">
        <v>1607142.84</v>
      </c>
      <c r="C66" s="25">
        <v>1607142.84</v>
      </c>
      <c r="D66" s="86">
        <v>1473214.27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271092857.16000003</v>
      </c>
      <c r="C68" s="51">
        <f>C15</f>
        <v>207320674.87</v>
      </c>
      <c r="D68" s="51">
        <f>D15</f>
        <v>195881578.93000001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-2220644.7400000002</v>
      </c>
      <c r="D70" s="51">
        <f>D19</f>
        <v>-2220644.7400000002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119765501.43000002</v>
      </c>
      <c r="D72" s="6">
        <f>D63+D64-D68+D70</f>
        <v>131075525.94000001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1607142.84</v>
      </c>
      <c r="C74" s="6">
        <f>C72-C64</f>
        <v>121372644.27000003</v>
      </c>
      <c r="D74" s="6">
        <f>D72-D64</f>
        <v>132548740.21000001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8:D25 B37:D44 B29:D33 B48:D59 B63:D7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0 B37:D41 B48:D52 B63:D65 B12:D13 B16:D17 B20:D25 B18 B19 B32:D33 B43:D44 B54:D54 C53:D53 B67:D71 B74 B72 D72 B73 D73 D74 B56:D59 B55 D5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3" t="s">
        <v>55</v>
      </c>
      <c r="B1" s="93"/>
      <c r="C1" s="93"/>
      <c r="D1" s="93"/>
      <c r="E1" s="93"/>
      <c r="F1" s="93"/>
      <c r="G1" s="93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91" t="s">
        <v>58</v>
      </c>
      <c r="B6" s="19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83.25" customHeight="1" x14ac:dyDescent="0.25">
      <c r="A7" s="92"/>
      <c r="B7" s="43" t="s">
        <v>59</v>
      </c>
      <c r="C7" s="92"/>
      <c r="D7" s="92"/>
      <c r="E7" s="92"/>
      <c r="F7" s="92"/>
      <c r="G7" s="92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4" t="s">
        <v>74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75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5" t="s">
        <v>76</v>
      </c>
      <c r="B6" s="19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57.75" customHeight="1" x14ac:dyDescent="0.25">
      <c r="A7" s="96"/>
      <c r="B7" s="20" t="s">
        <v>59</v>
      </c>
      <c r="C7" s="92"/>
      <c r="D7" s="92"/>
      <c r="E7" s="92"/>
      <c r="F7" s="92"/>
      <c r="G7" s="92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4" t="s">
        <v>90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91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8" t="s">
        <v>58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f>+F5+1</f>
        <v>2022</v>
      </c>
    </row>
    <row r="6" spans="1:7" ht="32.25" x14ac:dyDescent="0.25">
      <c r="A6" s="90"/>
      <c r="B6" s="100"/>
      <c r="C6" s="100"/>
      <c r="D6" s="100"/>
      <c r="E6" s="100"/>
      <c r="F6" s="100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7" t="s">
        <v>113</v>
      </c>
      <c r="B39" s="97"/>
      <c r="C39" s="97"/>
      <c r="D39" s="97"/>
      <c r="E39" s="97"/>
      <c r="F39" s="97"/>
      <c r="G39" s="97"/>
    </row>
    <row r="40" spans="1:7" x14ac:dyDescent="0.25">
      <c r="A40" s="97" t="s">
        <v>114</v>
      </c>
      <c r="B40" s="97"/>
      <c r="C40" s="97"/>
      <c r="D40" s="97"/>
      <c r="E40" s="97"/>
      <c r="F40" s="97"/>
      <c r="G40" s="9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4" t="s">
        <v>115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116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101" t="s">
        <v>76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v>2022</v>
      </c>
    </row>
    <row r="6" spans="1:7" ht="48.75" customHeight="1" x14ac:dyDescent="0.25">
      <c r="A6" s="102"/>
      <c r="B6" s="100"/>
      <c r="C6" s="100"/>
      <c r="D6" s="100"/>
      <c r="E6" s="100"/>
      <c r="F6" s="100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7" t="s">
        <v>113</v>
      </c>
      <c r="B32" s="97"/>
      <c r="C32" s="97"/>
      <c r="D32" s="97"/>
      <c r="E32" s="97"/>
      <c r="F32" s="97"/>
      <c r="G32" s="97"/>
    </row>
    <row r="33" spans="1:7" x14ac:dyDescent="0.25">
      <c r="A33" s="97" t="s">
        <v>114</v>
      </c>
      <c r="B33" s="97"/>
      <c r="C33" s="97"/>
      <c r="D33" s="97"/>
      <c r="E33" s="97"/>
      <c r="F33" s="97"/>
      <c r="G33" s="9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3" t="s">
        <v>119</v>
      </c>
      <c r="B1" s="103"/>
      <c r="C1" s="103"/>
      <c r="D1" s="103"/>
      <c r="E1" s="103"/>
      <c r="F1" s="103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120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121</v>
      </c>
      <c r="C4" s="66" t="s">
        <v>122</v>
      </c>
      <c r="D4" s="66" t="s">
        <v>123</v>
      </c>
      <c r="E4" s="66" t="s">
        <v>124</v>
      </c>
      <c r="F4" s="66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7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8"/>
      <c r="C20" s="68"/>
      <c r="D20" s="68"/>
      <c r="E20" s="68"/>
      <c r="F20" s="68"/>
    </row>
    <row r="21" spans="1:6" ht="30" x14ac:dyDescent="0.25">
      <c r="A21" s="32" t="s">
        <v>138</v>
      </c>
      <c r="B21" s="68"/>
      <c r="C21" s="68"/>
      <c r="D21" s="68"/>
      <c r="E21" s="68"/>
      <c r="F21" s="68"/>
    </row>
    <row r="22" spans="1:6" ht="30" x14ac:dyDescent="0.25">
      <c r="A22" s="32" t="s">
        <v>139</v>
      </c>
      <c r="B22" s="68"/>
      <c r="C22" s="68"/>
      <c r="D22" s="68"/>
      <c r="E22" s="68"/>
      <c r="F22" s="68"/>
    </row>
    <row r="23" spans="1:6" ht="15" x14ac:dyDescent="0.25">
      <c r="A23" s="32" t="s">
        <v>140</v>
      </c>
      <c r="B23" s="68"/>
      <c r="C23" s="68"/>
      <c r="D23" s="68"/>
      <c r="E23" s="68"/>
      <c r="F23" s="68"/>
    </row>
    <row r="24" spans="1:6" ht="15" x14ac:dyDescent="0.25">
      <c r="A24" s="32" t="s">
        <v>141</v>
      </c>
      <c r="B24" s="69"/>
      <c r="C24" s="33"/>
      <c r="D24" s="33"/>
      <c r="E24" s="33"/>
      <c r="F24" s="33"/>
    </row>
    <row r="25" spans="1:6" ht="15" x14ac:dyDescent="0.25">
      <c r="A25" s="32" t="s">
        <v>142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8"/>
      <c r="C48" s="68"/>
      <c r="D48" s="68"/>
      <c r="E48" s="68"/>
      <c r="F48" s="68"/>
    </row>
    <row r="49" spans="1:6" ht="15" x14ac:dyDescent="0.25">
      <c r="A49" s="32" t="s">
        <v>155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