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B47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79" i="2"/>
  <c r="E79" i="2"/>
  <c r="F57" i="2"/>
  <c r="E57" i="2"/>
  <c r="F47" i="2"/>
  <c r="E47" i="2"/>
  <c r="C60" i="2"/>
  <c r="B60" i="2"/>
  <c r="E59" i="2" l="1"/>
  <c r="E81" i="2" s="1"/>
  <c r="F59" i="2"/>
  <c r="F81" i="2" s="1"/>
  <c r="C62" i="2" l="1"/>
  <c r="B62" i="2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<sst xmlns="http://schemas.openxmlformats.org/spreadsheetml/2006/main" count="306" uniqueCount="249">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</sst>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A10" sqref="A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247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v>266270617.47999999</v>
      </c>
      <c r="C9" s="20">
        <v>254102008.13</v>
      </c>
      <c r="D9" s="19" t="s">
        <v>10</v>
      </c>
      <c r="E9" s="20">
        <v>20230082.449999999</v>
      </c>
      <c r="F9" s="20">
        <v>37816690.100000001</v>
      </c>
    </row>
    <row r="10" spans="1:6" x14ac:dyDescent="0.25">
      <c r="A10" s="21" t="s">
        <v>11</v>
      </c>
      <c r="B10" s="20">
        <v>0</v>
      </c>
      <c r="C10" s="20">
        <v>0</v>
      </c>
      <c r="D10" s="21" t="s">
        <v>12</v>
      </c>
      <c r="E10" s="20">
        <v>195681.11</v>
      </c>
      <c r="F10" s="20">
        <v>184289.19</v>
      </c>
    </row>
    <row r="11" spans="1:6" x14ac:dyDescent="0.25">
      <c r="A11" s="21" t="s">
        <v>13</v>
      </c>
      <c r="B11" s="20">
        <v>52959594.719999999</v>
      </c>
      <c r="C11" s="20">
        <v>21430020.23</v>
      </c>
      <c r="D11" s="21" t="s">
        <v>14</v>
      </c>
      <c r="E11" s="20">
        <v>4684238.75</v>
      </c>
      <c r="F11" s="20">
        <v>20348150.440000001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20">
        <v>3362580.64</v>
      </c>
      <c r="F12" s="20">
        <v>3263949.19</v>
      </c>
    </row>
    <row r="13" spans="1:6" x14ac:dyDescent="0.25">
      <c r="A13" s="21" t="s">
        <v>17</v>
      </c>
      <c r="B13" s="20">
        <v>213311022.75999999</v>
      </c>
      <c r="C13" s="20">
        <v>232671987.90000001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20">
        <v>326725.74</v>
      </c>
      <c r="F14" s="20">
        <v>516585.74</v>
      </c>
    </row>
    <row r="15" spans="1:6" x14ac:dyDescent="0.25">
      <c r="A15" s="21" t="s">
        <v>21</v>
      </c>
      <c r="B15" s="20">
        <v>0</v>
      </c>
      <c r="C15" s="20">
        <v>0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20">
        <v>5654045.3399999999</v>
      </c>
      <c r="F16" s="20">
        <v>7919168.4900000002</v>
      </c>
    </row>
    <row r="17" spans="1:6" x14ac:dyDescent="0.25">
      <c r="A17" s="19" t="s">
        <v>25</v>
      </c>
      <c r="B17" s="20">
        <v>7321168.3200000003</v>
      </c>
      <c r="C17" s="20">
        <v>6901471.1900000004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20">
        <v>0</v>
      </c>
      <c r="D18" s="21" t="s">
        <v>28</v>
      </c>
      <c r="E18" s="20">
        <v>6006810.8700000001</v>
      </c>
      <c r="F18" s="20">
        <v>5584547.0499999998</v>
      </c>
    </row>
    <row r="19" spans="1:6" x14ac:dyDescent="0.25">
      <c r="A19" s="21" t="s">
        <v>29</v>
      </c>
      <c r="B19" s="20">
        <v>934439.49</v>
      </c>
      <c r="C19" s="20">
        <v>922580.98</v>
      </c>
      <c r="D19" s="19" t="s">
        <v>30</v>
      </c>
      <c r="E19" s="20">
        <v>0</v>
      </c>
      <c r="F19" s="20">
        <v>0</v>
      </c>
    </row>
    <row r="20" spans="1:6" x14ac:dyDescent="0.25">
      <c r="A20" s="21" t="s">
        <v>31</v>
      </c>
      <c r="B20" s="20">
        <v>1019441.9</v>
      </c>
      <c r="C20" s="20">
        <v>369035.01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101433.49</v>
      </c>
      <c r="C21" s="20">
        <v>231951.77</v>
      </c>
      <c r="D21" s="21" t="s">
        <v>34</v>
      </c>
      <c r="E21" s="20">
        <v>0</v>
      </c>
      <c r="F21" s="20">
        <v>0</v>
      </c>
    </row>
    <row r="22" spans="1:6" x14ac:dyDescent="0.25">
      <c r="A22" s="21" t="s">
        <v>35</v>
      </c>
      <c r="B22" s="20">
        <v>171820.01</v>
      </c>
      <c r="C22" s="20">
        <v>20870</v>
      </c>
      <c r="D22" s="21" t="s">
        <v>36</v>
      </c>
      <c r="E22" s="20">
        <v>0</v>
      </c>
      <c r="F22" s="20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20">
        <v>1339285.7</v>
      </c>
      <c r="F23" s="20">
        <v>0</v>
      </c>
    </row>
    <row r="24" spans="1:6" x14ac:dyDescent="0.25">
      <c r="A24" s="21" t="s">
        <v>39</v>
      </c>
      <c r="B24" s="20">
        <v>5094033.43</v>
      </c>
      <c r="C24" s="20">
        <v>5357033.43</v>
      </c>
      <c r="D24" s="21" t="s">
        <v>40</v>
      </c>
      <c r="E24" s="20">
        <v>1339285.7</v>
      </c>
      <c r="F24" s="20">
        <v>0</v>
      </c>
    </row>
    <row r="25" spans="1:6" x14ac:dyDescent="0.25">
      <c r="A25" s="19" t="s">
        <v>41</v>
      </c>
      <c r="B25" s="20">
        <v>94991248.319999993</v>
      </c>
      <c r="C25" s="20">
        <v>35832123.07</v>
      </c>
      <c r="D25" s="21" t="s">
        <v>42</v>
      </c>
      <c r="E25" s="20">
        <v>0</v>
      </c>
      <c r="F25" s="20">
        <v>0</v>
      </c>
    </row>
    <row r="26" spans="1:6" x14ac:dyDescent="0.25">
      <c r="A26" s="21" t="s">
        <v>43</v>
      </c>
      <c r="B26" s="20">
        <v>256162.5</v>
      </c>
      <c r="C26" s="20">
        <v>256162.5</v>
      </c>
      <c r="D26" s="19" t="s">
        <v>44</v>
      </c>
      <c r="E26" s="20">
        <v>0</v>
      </c>
      <c r="F26" s="20">
        <v>0</v>
      </c>
    </row>
    <row r="27" spans="1:6" x14ac:dyDescent="0.25">
      <c r="A27" s="21" t="s">
        <v>45</v>
      </c>
      <c r="B27" s="20">
        <v>69290945.099999994</v>
      </c>
      <c r="C27" s="20">
        <v>0</v>
      </c>
      <c r="D27" s="19" t="s">
        <v>46</v>
      </c>
      <c r="E27" s="20">
        <v>0</v>
      </c>
      <c r="F27" s="20"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20">
        <v>0</v>
      </c>
      <c r="F28" s="20">
        <v>0</v>
      </c>
    </row>
    <row r="29" spans="1:6" x14ac:dyDescent="0.25">
      <c r="A29" s="21" t="s">
        <v>49</v>
      </c>
      <c r="B29" s="20">
        <v>25444140.719999999</v>
      </c>
      <c r="C29" s="20">
        <v>35575960.57</v>
      </c>
      <c r="D29" s="21" t="s">
        <v>50</v>
      </c>
      <c r="E29" s="20">
        <v>0</v>
      </c>
      <c r="F29" s="20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v>0</v>
      </c>
      <c r="C31" s="20">
        <v>0</v>
      </c>
      <c r="D31" s="19" t="s">
        <v>54</v>
      </c>
      <c r="E31" s="20">
        <v>0</v>
      </c>
      <c r="F31" s="20">
        <v>0</v>
      </c>
    </row>
    <row r="32" spans="1:6" x14ac:dyDescent="0.25">
      <c r="A32" s="21" t="s">
        <v>55</v>
      </c>
      <c r="B32" s="20">
        <v>0</v>
      </c>
      <c r="C32" s="20">
        <v>0</v>
      </c>
      <c r="D32" s="21" t="s">
        <v>56</v>
      </c>
      <c r="E32" s="20">
        <v>0</v>
      </c>
      <c r="F32" s="20">
        <v>0</v>
      </c>
    </row>
    <row r="33" spans="1:6" ht="14.45" customHeight="1" x14ac:dyDescent="0.25">
      <c r="A33" s="21" t="s">
        <v>57</v>
      </c>
      <c r="B33" s="20">
        <v>0</v>
      </c>
      <c r="C33" s="20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20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20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v>0</v>
      </c>
      <c r="C38" s="20">
        <v>0</v>
      </c>
      <c r="D38" s="19" t="s">
        <v>68</v>
      </c>
      <c r="E38" s="20">
        <v>0</v>
      </c>
      <c r="F38" s="20">
        <v>0</v>
      </c>
    </row>
    <row r="39" spans="1:6" x14ac:dyDescent="0.25">
      <c r="A39" s="21" t="s">
        <v>69</v>
      </c>
      <c r="B39" s="20">
        <v>0</v>
      </c>
      <c r="C39" s="20">
        <v>0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v>0</v>
      </c>
      <c r="C41" s="20">
        <v>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0</v>
      </c>
      <c r="C42" s="20">
        <v>0</v>
      </c>
      <c r="D42" s="19" t="s">
        <v>76</v>
      </c>
      <c r="E42" s="20">
        <v>153584.70000000001</v>
      </c>
      <c r="F42" s="20">
        <v>117954.52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153584.70000000001</v>
      </c>
      <c r="F43" s="20">
        <v>117954.52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368583034.12</v>
      </c>
      <c r="C47" s="4">
        <f>C9+C17+C25+C31+C37+C38+C41</f>
        <v>296835602.38999999</v>
      </c>
      <c r="D47" s="2" t="s">
        <v>84</v>
      </c>
      <c r="E47" s="4">
        <f>E9+E19+E23+E26+E27+E31+E38+E42</f>
        <v>21722952.849999998</v>
      </c>
      <c r="F47" s="4">
        <f>F9+F19+F23+F26+F27+F31+F38+F42</f>
        <v>37934644.620000005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85</v>
      </c>
      <c r="B49" s="22"/>
      <c r="C49" s="22"/>
      <c r="D49" s="2" t="s">
        <v>86</v>
      </c>
      <c r="E49" s="22"/>
      <c r="F49" s="22"/>
    </row>
    <row r="50" spans="1:6" x14ac:dyDescent="0.25">
      <c r="A50" s="19" t="s">
        <v>87</v>
      </c>
      <c r="B50" s="20">
        <v>0</v>
      </c>
      <c r="C50" s="20">
        <v>0</v>
      </c>
      <c r="D50" s="19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20">
        <v>0</v>
      </c>
      <c r="C51" s="20">
        <v>0</v>
      </c>
      <c r="D51" s="19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20">
        <v>234308107.91</v>
      </c>
      <c r="C52" s="20">
        <v>167629941.66999999</v>
      </c>
      <c r="D52" s="19" t="s">
        <v>92</v>
      </c>
      <c r="E52" s="20">
        <v>4821428.68</v>
      </c>
      <c r="F52" s="20">
        <v>6428571.5199999996</v>
      </c>
    </row>
    <row r="53" spans="1:6" x14ac:dyDescent="0.25">
      <c r="A53" s="19" t="s">
        <v>93</v>
      </c>
      <c r="B53" s="20">
        <v>118674547.93000001</v>
      </c>
      <c r="C53" s="20">
        <v>111651286.31</v>
      </c>
      <c r="D53" s="19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20">
        <v>135966.14000000001</v>
      </c>
      <c r="C54" s="20">
        <v>135966.14000000001</v>
      </c>
      <c r="D54" s="19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20">
        <v>-58766444.57</v>
      </c>
      <c r="C55" s="20">
        <v>-58766444.57</v>
      </c>
      <c r="D55" s="23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20">
        <v>1176759.67</v>
      </c>
      <c r="C56" s="20">
        <v>1176759.67</v>
      </c>
      <c r="D56" s="18"/>
      <c r="E56" s="22"/>
      <c r="F56" s="22"/>
    </row>
    <row r="57" spans="1:6" x14ac:dyDescent="0.25">
      <c r="A57" s="19" t="s">
        <v>100</v>
      </c>
      <c r="B57" s="20">
        <v>0</v>
      </c>
      <c r="C57" s="20">
        <v>0</v>
      </c>
      <c r="D57" s="2" t="s">
        <v>101</v>
      </c>
      <c r="E57" s="4">
        <f>SUM(E50:E55)</f>
        <v>4821428.68</v>
      </c>
      <c r="F57" s="4">
        <f>SUM(F50:F55)</f>
        <v>6428571.5199999996</v>
      </c>
    </row>
    <row r="58" spans="1:6" x14ac:dyDescent="0.25">
      <c r="A58" s="19" t="s">
        <v>102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26544381.529999997</v>
      </c>
      <c r="F59" s="4">
        <f>F47+F57</f>
        <v>44363216.140000001</v>
      </c>
    </row>
    <row r="60" spans="1:6" x14ac:dyDescent="0.25">
      <c r="A60" s="3" t="s">
        <v>104</v>
      </c>
      <c r="B60" s="4">
        <f>SUM(B50:B58)</f>
        <v>295528937.08000004</v>
      </c>
      <c r="C60" s="4">
        <f>SUM(C50:C58)</f>
        <v>221827509.22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664111971.20000005</v>
      </c>
      <c r="C62" s="4">
        <f>SUM(C47+C60)</f>
        <v>518663111.61000001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20">
        <v>23319492.920000002</v>
      </c>
      <c r="F63" s="20">
        <v>23319492.920000002</v>
      </c>
    </row>
    <row r="64" spans="1:6" x14ac:dyDescent="0.25">
      <c r="A64" s="18"/>
      <c r="B64" s="18"/>
      <c r="C64" s="18"/>
      <c r="D64" s="19" t="s">
        <v>108</v>
      </c>
      <c r="E64" s="20">
        <v>22266596.239999998</v>
      </c>
      <c r="F64" s="20">
        <v>22266596.239999998</v>
      </c>
    </row>
    <row r="65" spans="1:6" x14ac:dyDescent="0.25">
      <c r="A65" s="18"/>
      <c r="B65" s="18"/>
      <c r="C65" s="18"/>
      <c r="D65" s="23" t="s">
        <v>109</v>
      </c>
      <c r="E65" s="20">
        <v>1052896.68</v>
      </c>
      <c r="F65" s="20">
        <v>1052896.68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v>614248096.75</v>
      </c>
      <c r="F68" s="20">
        <v>450980402.55000001</v>
      </c>
    </row>
    <row r="69" spans="1:6" x14ac:dyDescent="0.25">
      <c r="A69" s="26"/>
      <c r="B69" s="18"/>
      <c r="C69" s="18"/>
      <c r="D69" s="19" t="s">
        <v>112</v>
      </c>
      <c r="E69" s="20">
        <v>133947182.63</v>
      </c>
      <c r="F69" s="20">
        <v>276017758.62</v>
      </c>
    </row>
    <row r="70" spans="1:6" x14ac:dyDescent="0.25">
      <c r="A70" s="26"/>
      <c r="B70" s="18"/>
      <c r="C70" s="18"/>
      <c r="D70" s="19" t="s">
        <v>113</v>
      </c>
      <c r="E70" s="20">
        <v>480233802.81999999</v>
      </c>
      <c r="F70" s="20">
        <v>174895532.63</v>
      </c>
    </row>
    <row r="71" spans="1:6" x14ac:dyDescent="0.25">
      <c r="A71" s="26"/>
      <c r="B71" s="18"/>
      <c r="C71" s="18"/>
      <c r="D71" s="19" t="s">
        <v>114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67111.3</v>
      </c>
      <c r="F73" s="20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637567589.66999996</v>
      </c>
      <c r="F79" s="4">
        <f>F63+F68+F75</f>
        <v>474299895.47000003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664111971.19999993</v>
      </c>
      <c r="F81" s="4">
        <f>F59+F79</f>
        <v>518663111.61000001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9:C49 B46:C46 C48 B59:C62 E56:F62 E67:F67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0" t="s">
        <v>134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8" t="s">
        <v>137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43" t="s">
        <v>138</v>
      </c>
      <c r="C7" s="79"/>
      <c r="D7" s="79"/>
      <c r="E7" s="79"/>
      <c r="F7" s="79"/>
      <c r="G7" s="79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153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2" t="s">
        <v>155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138</v>
      </c>
      <c r="C7" s="79"/>
      <c r="D7" s="79"/>
      <c r="E7" s="79"/>
      <c r="F7" s="79"/>
      <c r="G7" s="79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169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5" t="s">
        <v>137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7"/>
      <c r="B6" s="87"/>
      <c r="C6" s="87"/>
      <c r="D6" s="87"/>
      <c r="E6" s="87"/>
      <c r="F6" s="87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4" t="s">
        <v>192</v>
      </c>
      <c r="B39" s="84"/>
      <c r="C39" s="84"/>
      <c r="D39" s="84"/>
      <c r="E39" s="84"/>
      <c r="F39" s="84"/>
      <c r="G39" s="84"/>
    </row>
    <row r="40" spans="1:7" x14ac:dyDescent="0.25">
      <c r="A40" s="84" t="s">
        <v>193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194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155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4" t="s">
        <v>192</v>
      </c>
      <c r="B32" s="84"/>
      <c r="C32" s="84"/>
      <c r="D32" s="84"/>
      <c r="E32" s="84"/>
      <c r="F32" s="84"/>
      <c r="G32" s="84"/>
    </row>
    <row r="33" spans="1:7" x14ac:dyDescent="0.25">
      <c r="A33" s="84" t="s">
        <v>193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198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