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6" l="1"/>
  <c r="C41" i="6"/>
  <c r="G65" i="6" l="1"/>
  <c r="D65" i="6"/>
  <c r="C65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F75" i="6"/>
  <c r="F67" i="6"/>
  <c r="F65" i="6"/>
  <c r="F41" i="6"/>
  <c r="E75" i="6"/>
  <c r="E67" i="6"/>
  <c r="E65" i="6"/>
  <c r="D75" i="6"/>
  <c r="D67" i="6"/>
  <c r="D41" i="6"/>
  <c r="C75" i="6"/>
  <c r="C67" i="6"/>
  <c r="B75" i="6"/>
  <c r="B67" i="6"/>
  <c r="B41" i="6" l="1"/>
  <c r="B65" i="6"/>
  <c r="D70" i="6"/>
  <c r="E41" i="6"/>
  <c r="E70" i="6" s="1"/>
  <c r="C70" i="6"/>
  <c r="F70" i="6"/>
  <c r="B70" i="6" l="1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<sst xmlns="http://schemas.openxmlformats.org/spreadsheetml/2006/main" count="253" uniqueCount="186">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</sst>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76"/>
  <sheetViews>
    <sheetView showGridLines="0" tabSelected="1" zoomScaleNormal="100" workbookViewId="0">
      <selection activeCell="B16" sqref="B1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  <col min="9" max="9" width="14.42578125" bestFit="1" customWidth="1"/>
    <col min="10" max="10" width="13.42578125" bestFit="1" customWidth="1"/>
  </cols>
  <sheetData>
    <row r="1" spans="1:10" ht="40.9" customHeight="1" x14ac:dyDescent="0.25">
      <c r="A1" s="69" t="s">
        <v>2</v>
      </c>
      <c r="B1" s="70"/>
      <c r="C1" s="70"/>
      <c r="D1" s="70"/>
      <c r="E1" s="70"/>
      <c r="F1" s="70"/>
      <c r="G1" s="71"/>
    </row>
    <row r="2" spans="1:10" x14ac:dyDescent="0.25">
      <c r="A2" s="43" t="s">
        <v>185</v>
      </c>
      <c r="B2" s="44"/>
      <c r="C2" s="44"/>
      <c r="D2" s="44"/>
      <c r="E2" s="44"/>
      <c r="F2" s="44"/>
      <c r="G2" s="45"/>
    </row>
    <row r="3" spans="1:10" x14ac:dyDescent="0.25">
      <c r="A3" s="46" t="s">
        <v>3</v>
      </c>
      <c r="B3" s="47"/>
      <c r="C3" s="47"/>
      <c r="D3" s="47"/>
      <c r="E3" s="47"/>
      <c r="F3" s="47"/>
      <c r="G3" s="48"/>
    </row>
    <row r="4" spans="1:10" x14ac:dyDescent="0.25">
      <c r="A4" s="46" t="s">
        <v>184</v>
      </c>
      <c r="B4" s="47"/>
      <c r="C4" s="47"/>
      <c r="D4" s="47"/>
      <c r="E4" s="47"/>
      <c r="F4" s="47"/>
      <c r="G4" s="48"/>
    </row>
    <row r="5" spans="1:10" x14ac:dyDescent="0.25">
      <c r="A5" s="49" t="s">
        <v>0</v>
      </c>
      <c r="B5" s="50"/>
      <c r="C5" s="50"/>
      <c r="D5" s="50"/>
      <c r="E5" s="50"/>
      <c r="F5" s="50"/>
      <c r="G5" s="51"/>
    </row>
    <row r="6" spans="1:10" x14ac:dyDescent="0.25">
      <c r="A6" s="72" t="s">
        <v>4</v>
      </c>
      <c r="B6" s="74" t="s">
        <v>5</v>
      </c>
      <c r="C6" s="74"/>
      <c r="D6" s="74"/>
      <c r="E6" s="74"/>
      <c r="F6" s="74"/>
      <c r="G6" s="74" t="s">
        <v>6</v>
      </c>
    </row>
    <row r="7" spans="1:10" ht="30" x14ac:dyDescent="0.25">
      <c r="A7" s="73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4"/>
    </row>
    <row r="8" spans="1:10" x14ac:dyDescent="0.25">
      <c r="A8" s="7" t="s">
        <v>11</v>
      </c>
      <c r="B8" s="40"/>
      <c r="C8" s="40"/>
      <c r="D8" s="40"/>
      <c r="E8" s="40"/>
      <c r="F8" s="40"/>
      <c r="G8" s="40"/>
    </row>
    <row r="9" spans="1:10" x14ac:dyDescent="0.25">
      <c r="A9" s="19" t="s">
        <v>12</v>
      </c>
      <c r="B9" s="14">
        <v>27725000</v>
      </c>
      <c r="C9" s="14">
        <v>0</v>
      </c>
      <c r="D9" s="14">
        <v>27725000</v>
      </c>
      <c r="E9" s="14">
        <v>21023907.48</v>
      </c>
      <c r="F9" s="14">
        <v>21025299.379999999</v>
      </c>
      <c r="G9" s="14">
        <v>-6699700.6200000001</v>
      </c>
      <c r="I9" s="68"/>
      <c r="J9" s="68"/>
    </row>
    <row r="10" spans="1:10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I10" s="68"/>
      <c r="J10" s="68"/>
    </row>
    <row r="11" spans="1:10" x14ac:dyDescent="0.25">
      <c r="A11" s="19" t="s">
        <v>14</v>
      </c>
      <c r="B11" s="14">
        <v>2000000</v>
      </c>
      <c r="C11" s="14">
        <v>0</v>
      </c>
      <c r="D11" s="14">
        <v>2000000</v>
      </c>
      <c r="E11" s="14">
        <v>563323</v>
      </c>
      <c r="F11" s="14">
        <v>563322.99</v>
      </c>
      <c r="G11" s="14">
        <v>-1436677.01</v>
      </c>
      <c r="I11" s="68"/>
      <c r="J11" s="68"/>
    </row>
    <row r="12" spans="1:10" x14ac:dyDescent="0.25">
      <c r="A12" s="19" t="s">
        <v>15</v>
      </c>
      <c r="B12" s="14">
        <v>32969000</v>
      </c>
      <c r="C12" s="14">
        <v>0</v>
      </c>
      <c r="D12" s="14">
        <v>32969000</v>
      </c>
      <c r="E12" s="14">
        <v>3616029.46</v>
      </c>
      <c r="F12" s="14">
        <v>3616058.57</v>
      </c>
      <c r="G12" s="14">
        <v>-29352941.43</v>
      </c>
      <c r="I12" s="68"/>
      <c r="J12" s="68"/>
    </row>
    <row r="13" spans="1:10" x14ac:dyDescent="0.25">
      <c r="A13" s="19" t="s">
        <v>16</v>
      </c>
      <c r="B13" s="14">
        <v>4384000</v>
      </c>
      <c r="C13" s="14">
        <v>3648905.78</v>
      </c>
      <c r="D13" s="14">
        <v>8032905.7800000003</v>
      </c>
      <c r="E13" s="14">
        <v>2098105.91</v>
      </c>
      <c r="F13" s="14">
        <v>2098105.92</v>
      </c>
      <c r="G13" s="14">
        <v>-2285894.08</v>
      </c>
      <c r="I13" s="68"/>
      <c r="J13" s="68"/>
    </row>
    <row r="14" spans="1:10" x14ac:dyDescent="0.25">
      <c r="A14" s="19" t="s">
        <v>17</v>
      </c>
      <c r="B14" s="14">
        <v>2922000</v>
      </c>
      <c r="C14" s="14">
        <v>0</v>
      </c>
      <c r="D14" s="14">
        <v>2922000</v>
      </c>
      <c r="E14" s="14">
        <v>453747.79</v>
      </c>
      <c r="F14" s="14">
        <v>453747.44</v>
      </c>
      <c r="G14" s="14">
        <v>-2468252.56</v>
      </c>
      <c r="I14" s="68"/>
      <c r="J14" s="68"/>
    </row>
    <row r="15" spans="1:10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I15" s="68"/>
      <c r="J15" s="68"/>
    </row>
    <row r="16" spans="1:10" x14ac:dyDescent="0.25">
      <c r="A16" s="41" t="s">
        <v>19</v>
      </c>
      <c r="B16" s="14">
        <v>208500000</v>
      </c>
      <c r="C16" s="14">
        <v>3632097</v>
      </c>
      <c r="D16" s="14">
        <v>212132097</v>
      </c>
      <c r="E16" s="14">
        <v>58301349</v>
      </c>
      <c r="F16" s="14">
        <v>58301349</v>
      </c>
      <c r="G16" s="14">
        <v>-150198651</v>
      </c>
      <c r="I16" s="68"/>
      <c r="J16" s="68"/>
    </row>
    <row r="17" spans="1:10" x14ac:dyDescent="0.25">
      <c r="A17" s="36" t="s">
        <v>20</v>
      </c>
      <c r="B17" s="14">
        <v>140000000</v>
      </c>
      <c r="C17" s="14">
        <v>4032817</v>
      </c>
      <c r="D17" s="14">
        <v>144032817</v>
      </c>
      <c r="E17" s="14">
        <v>39362007.020000003</v>
      </c>
      <c r="F17" s="14">
        <v>39362007.020000003</v>
      </c>
      <c r="G17" s="14">
        <v>-100637992.98</v>
      </c>
      <c r="I17" s="68"/>
      <c r="J17" s="68"/>
    </row>
    <row r="18" spans="1:10" x14ac:dyDescent="0.25">
      <c r="A18" s="36" t="s">
        <v>21</v>
      </c>
      <c r="B18" s="14">
        <v>39000000</v>
      </c>
      <c r="C18" s="14">
        <v>-860887</v>
      </c>
      <c r="D18" s="14">
        <v>38139113</v>
      </c>
      <c r="E18" s="14">
        <v>10638694.32</v>
      </c>
      <c r="F18" s="14">
        <v>10638694.32</v>
      </c>
      <c r="G18" s="14">
        <v>-28361305.68</v>
      </c>
      <c r="I18" s="68"/>
      <c r="J18" s="68"/>
    </row>
    <row r="19" spans="1:10" x14ac:dyDescent="0.25">
      <c r="A19" s="36" t="s">
        <v>22</v>
      </c>
      <c r="B19" s="14">
        <v>11500000</v>
      </c>
      <c r="C19" s="14">
        <v>-1838192</v>
      </c>
      <c r="D19" s="14">
        <v>9661808</v>
      </c>
      <c r="E19" s="14">
        <v>2322739.81</v>
      </c>
      <c r="F19" s="14">
        <v>2322739.81</v>
      </c>
      <c r="G19" s="14">
        <v>-9177260.1899999995</v>
      </c>
      <c r="I19" s="68"/>
      <c r="J19" s="68"/>
    </row>
    <row r="20" spans="1:10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I20" s="68"/>
      <c r="J20" s="68"/>
    </row>
    <row r="21" spans="1:10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I21" s="68"/>
      <c r="J21" s="68"/>
    </row>
    <row r="22" spans="1:10" x14ac:dyDescent="0.25">
      <c r="A22" s="36" t="s">
        <v>25</v>
      </c>
      <c r="B22" s="14">
        <v>4000000</v>
      </c>
      <c r="C22" s="14">
        <v>133898</v>
      </c>
      <c r="D22" s="14">
        <v>4133898</v>
      </c>
      <c r="E22" s="14">
        <v>1168483.42</v>
      </c>
      <c r="F22" s="14">
        <v>1168483.42</v>
      </c>
      <c r="G22" s="14">
        <v>-2831516.58</v>
      </c>
      <c r="I22" s="68"/>
      <c r="J22" s="68"/>
    </row>
    <row r="23" spans="1:10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I23" s="68"/>
      <c r="J23" s="68"/>
    </row>
    <row r="24" spans="1:10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I24" s="68"/>
      <c r="J24" s="68"/>
    </row>
    <row r="25" spans="1:10" x14ac:dyDescent="0.25">
      <c r="A25" s="36" t="s">
        <v>28</v>
      </c>
      <c r="B25" s="14">
        <v>4000000</v>
      </c>
      <c r="C25" s="14">
        <v>60428</v>
      </c>
      <c r="D25" s="14">
        <v>4060428</v>
      </c>
      <c r="E25" s="14">
        <v>938460.43</v>
      </c>
      <c r="F25" s="14">
        <v>938460.43</v>
      </c>
      <c r="G25" s="14">
        <v>-3061539.57</v>
      </c>
      <c r="I25" s="68"/>
      <c r="J25" s="68"/>
    </row>
    <row r="26" spans="1:10" x14ac:dyDescent="0.25">
      <c r="A26" s="36" t="s">
        <v>29</v>
      </c>
      <c r="B26" s="14">
        <v>10000000</v>
      </c>
      <c r="C26" s="14">
        <v>2104033</v>
      </c>
      <c r="D26" s="14">
        <v>12104033</v>
      </c>
      <c r="E26" s="14">
        <v>3870964</v>
      </c>
      <c r="F26" s="14">
        <v>3870964</v>
      </c>
      <c r="G26" s="14">
        <v>-6129036</v>
      </c>
      <c r="I26" s="68"/>
      <c r="J26" s="68"/>
    </row>
    <row r="27" spans="1:10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I27" s="68"/>
      <c r="J27" s="68"/>
    </row>
    <row r="28" spans="1:10" x14ac:dyDescent="0.25">
      <c r="A28" s="19" t="s">
        <v>31</v>
      </c>
      <c r="B28" s="14">
        <v>4000000</v>
      </c>
      <c r="C28" s="14">
        <v>-59852</v>
      </c>
      <c r="D28" s="14">
        <v>3940148</v>
      </c>
      <c r="E28" s="14">
        <v>1120812.46</v>
      </c>
      <c r="F28" s="14">
        <v>1120812.46</v>
      </c>
      <c r="G28" s="14">
        <v>-2879187.54</v>
      </c>
      <c r="I28" s="68"/>
      <c r="J28" s="68"/>
    </row>
    <row r="29" spans="1:10" x14ac:dyDescent="0.25">
      <c r="A29" s="36" t="s">
        <v>32</v>
      </c>
      <c r="B29" s="14">
        <v>25000</v>
      </c>
      <c r="C29" s="14">
        <v>0</v>
      </c>
      <c r="D29" s="14">
        <v>25000</v>
      </c>
      <c r="E29" s="14">
        <v>2385.54</v>
      </c>
      <c r="F29" s="14">
        <v>2385.54</v>
      </c>
      <c r="G29" s="14">
        <v>-22614.46</v>
      </c>
      <c r="I29" s="68"/>
      <c r="J29" s="68"/>
    </row>
    <row r="30" spans="1:10" x14ac:dyDescent="0.25">
      <c r="A30" s="36" t="s">
        <v>33</v>
      </c>
      <c r="B30" s="14">
        <v>350000</v>
      </c>
      <c r="C30" s="14">
        <v>11180</v>
      </c>
      <c r="D30" s="14">
        <v>361180</v>
      </c>
      <c r="E30" s="14">
        <v>90295.05</v>
      </c>
      <c r="F30" s="14">
        <v>90295.05</v>
      </c>
      <c r="G30" s="14">
        <v>-259704.95</v>
      </c>
      <c r="I30" s="68"/>
      <c r="J30" s="68"/>
    </row>
    <row r="31" spans="1:10" x14ac:dyDescent="0.25">
      <c r="A31" s="36" t="s">
        <v>34</v>
      </c>
      <c r="B31" s="14">
        <v>2500000</v>
      </c>
      <c r="C31" s="14">
        <v>51876</v>
      </c>
      <c r="D31" s="14">
        <v>2551876</v>
      </c>
      <c r="E31" s="14">
        <v>649510.87</v>
      </c>
      <c r="F31" s="14">
        <v>649510.87</v>
      </c>
      <c r="G31" s="14">
        <v>-1850489.13</v>
      </c>
      <c r="I31" s="68"/>
      <c r="J31" s="68"/>
    </row>
    <row r="32" spans="1:10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I32" s="68"/>
      <c r="J32" s="68"/>
    </row>
    <row r="33" spans="1:10" ht="14.45" customHeight="1" x14ac:dyDescent="0.25">
      <c r="A33" s="36" t="s">
        <v>36</v>
      </c>
      <c r="B33" s="14">
        <v>1125000</v>
      </c>
      <c r="C33" s="14">
        <v>-122908</v>
      </c>
      <c r="D33" s="14">
        <v>1002092</v>
      </c>
      <c r="E33" s="14">
        <v>378621</v>
      </c>
      <c r="F33" s="14">
        <v>378621</v>
      </c>
      <c r="G33" s="14">
        <v>-746379</v>
      </c>
      <c r="I33" s="68"/>
      <c r="J33" s="68"/>
    </row>
    <row r="34" spans="1:10" ht="14.45" customHeight="1" x14ac:dyDescent="0.25">
      <c r="A34" s="19" t="s">
        <v>37</v>
      </c>
      <c r="B34" s="14">
        <v>40500000</v>
      </c>
      <c r="C34" s="14">
        <v>14197298</v>
      </c>
      <c r="D34" s="14">
        <v>54697298</v>
      </c>
      <c r="E34" s="14">
        <v>19313087.450000003</v>
      </c>
      <c r="F34" s="14">
        <v>19313087.449999999</v>
      </c>
      <c r="G34" s="14">
        <v>-21186912.550000001</v>
      </c>
      <c r="I34" s="68"/>
      <c r="J34" s="68"/>
    </row>
    <row r="35" spans="1:10" ht="14.45" customHeight="1" x14ac:dyDescent="0.25">
      <c r="A35" s="19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I35" s="68"/>
      <c r="J35" s="68"/>
    </row>
    <row r="36" spans="1:10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I36" s="68"/>
      <c r="J36" s="68"/>
    </row>
    <row r="37" spans="1:10" ht="14.45" customHeight="1" x14ac:dyDescent="0.25">
      <c r="A37" s="19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I37" s="68"/>
      <c r="J37" s="68"/>
    </row>
    <row r="38" spans="1:10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I38" s="68"/>
      <c r="J38" s="68"/>
    </row>
    <row r="39" spans="1:10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I39" s="68"/>
      <c r="J39" s="68"/>
    </row>
    <row r="40" spans="1:10" x14ac:dyDescent="0.25">
      <c r="A40" s="13"/>
      <c r="B40" s="14"/>
      <c r="C40" s="14"/>
      <c r="D40" s="14"/>
      <c r="E40" s="14"/>
      <c r="F40" s="14"/>
      <c r="G40" s="14"/>
    </row>
    <row r="41" spans="1:10" x14ac:dyDescent="0.25">
      <c r="A41" s="1" t="s">
        <v>43</v>
      </c>
      <c r="B41" s="2">
        <f t="shared" ref="B41:F41" si="0">SUM(B9,B10,B11,B12,B13,B14,B15,B16,B28,B34,B35,B37)</f>
        <v>323000000</v>
      </c>
      <c r="C41" s="2">
        <f>SUM(C9,C10,C11,C12,C13,C14,C15,C16,C28,C34,C35,C37)</f>
        <v>21418448.780000001</v>
      </c>
      <c r="D41" s="2">
        <f t="shared" si="0"/>
        <v>344418448.77999997</v>
      </c>
      <c r="E41" s="2">
        <f t="shared" si="0"/>
        <v>106490362.55</v>
      </c>
      <c r="F41" s="2">
        <f t="shared" si="0"/>
        <v>106491783.20999999</v>
      </c>
      <c r="G41" s="2">
        <f>SUM(G9,G10,G11,G12,G13,G14,G15,G16,G28,G34,G35,G37)</f>
        <v>-216508216.78999999</v>
      </c>
    </row>
    <row r="42" spans="1:10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10" x14ac:dyDescent="0.25">
      <c r="A43" s="13"/>
      <c r="B43" s="15"/>
      <c r="C43" s="15"/>
      <c r="D43" s="15"/>
      <c r="E43" s="15"/>
      <c r="F43" s="15"/>
      <c r="G43" s="15"/>
    </row>
    <row r="44" spans="1:10" x14ac:dyDescent="0.25">
      <c r="A44" s="1" t="s">
        <v>45</v>
      </c>
      <c r="B44" s="15"/>
      <c r="C44" s="15"/>
      <c r="D44" s="15"/>
      <c r="E44" s="15"/>
      <c r="F44" s="15"/>
      <c r="G44" s="15"/>
    </row>
    <row r="45" spans="1:10" x14ac:dyDescent="0.25">
      <c r="A45" s="19" t="s">
        <v>46</v>
      </c>
      <c r="B45" s="14">
        <v>223000000</v>
      </c>
      <c r="C45" s="14">
        <v>470532</v>
      </c>
      <c r="D45" s="14">
        <v>223470532</v>
      </c>
      <c r="E45" s="14">
        <v>59823980.969999999</v>
      </c>
      <c r="F45" s="14">
        <v>59823980.969999999</v>
      </c>
      <c r="G45" s="14">
        <v>-163176019.03</v>
      </c>
    </row>
    <row r="46" spans="1:10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10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10" x14ac:dyDescent="0.25">
      <c r="A48" s="37" t="s">
        <v>49</v>
      </c>
      <c r="B48" s="14">
        <v>89000000</v>
      </c>
      <c r="C48" s="14">
        <v>-2809536</v>
      </c>
      <c r="D48" s="14">
        <v>86190464</v>
      </c>
      <c r="E48" s="14">
        <v>25582129.52</v>
      </c>
      <c r="F48" s="14">
        <v>25582129.52</v>
      </c>
      <c r="G48" s="14">
        <v>-63417870.479999997</v>
      </c>
    </row>
    <row r="49" spans="1:7" ht="30" x14ac:dyDescent="0.25">
      <c r="A49" s="37" t="s">
        <v>50</v>
      </c>
      <c r="B49" s="14">
        <v>134000000</v>
      </c>
      <c r="C49" s="14">
        <v>3280068</v>
      </c>
      <c r="D49" s="14">
        <v>137280068</v>
      </c>
      <c r="E49" s="14">
        <v>34241851.450000003</v>
      </c>
      <c r="F49" s="14">
        <v>34241851.450000003</v>
      </c>
      <c r="G49" s="14">
        <v>-99758148.549999997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9" t="s">
        <v>55</v>
      </c>
      <c r="B54" s="14">
        <v>0</v>
      </c>
      <c r="C54" s="14">
        <v>215609504.31</v>
      </c>
      <c r="D54" s="14">
        <v>215609504.31</v>
      </c>
      <c r="E54" s="14">
        <v>57272367.060000002</v>
      </c>
      <c r="F54" s="14">
        <v>57272367.060000002</v>
      </c>
      <c r="G54" s="14">
        <v>57272367.060000002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38" t="s">
        <v>59</v>
      </c>
      <c r="B58" s="14">
        <v>0</v>
      </c>
      <c r="C58" s="14">
        <v>215609504.31</v>
      </c>
      <c r="D58" s="14">
        <v>215609504.31</v>
      </c>
      <c r="E58" s="14">
        <v>57272367.060000002</v>
      </c>
      <c r="F58" s="14">
        <v>57272367.060000002</v>
      </c>
      <c r="G58" s="14">
        <v>57272367.060000002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F65" si="1">B45+B54+B59+B62+B63</f>
        <v>223000000</v>
      </c>
      <c r="C65" s="2">
        <f>C45+C54+C59+C62+C63</f>
        <v>216080036.31</v>
      </c>
      <c r="D65" s="2">
        <f>D45+D54+D59+D62+D63</f>
        <v>439080036.31</v>
      </c>
      <c r="E65" s="2">
        <f t="shared" si="1"/>
        <v>117096348.03</v>
      </c>
      <c r="F65" s="2">
        <f t="shared" si="1"/>
        <v>117096348.03</v>
      </c>
      <c r="G65" s="2">
        <f>G45+G54+G59+G62+G63</f>
        <v>-105903651.97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2">B68</f>
        <v>0</v>
      </c>
      <c r="C67" s="2">
        <f t="shared" si="2"/>
        <v>0</v>
      </c>
      <c r="D67" s="2">
        <f t="shared" si="2"/>
        <v>0</v>
      </c>
      <c r="E67" s="2">
        <f t="shared" si="2"/>
        <v>0</v>
      </c>
      <c r="F67" s="2">
        <f t="shared" si="2"/>
        <v>0</v>
      </c>
      <c r="G67" s="2">
        <f t="shared" si="2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3">B41+B65+B67</f>
        <v>546000000</v>
      </c>
      <c r="C70" s="2">
        <f t="shared" si="3"/>
        <v>237498485.09</v>
      </c>
      <c r="D70" s="2">
        <f t="shared" si="3"/>
        <v>783498485.08999991</v>
      </c>
      <c r="E70" s="2">
        <f t="shared" si="3"/>
        <v>223586710.57999998</v>
      </c>
      <c r="F70" s="2">
        <f t="shared" si="3"/>
        <v>223588131.24000001</v>
      </c>
      <c r="G70" s="2">
        <f t="shared" si="3"/>
        <v>-322411868.75999999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114521846.31</v>
      </c>
      <c r="D73" s="14">
        <v>114521846.31</v>
      </c>
      <c r="E73" s="14">
        <v>19768763.879999999</v>
      </c>
      <c r="F73" s="14">
        <v>19768763.879999999</v>
      </c>
      <c r="G73" s="14">
        <f>F73-B73</f>
        <v>19768763.879999999</v>
      </c>
    </row>
    <row r="74" spans="1:7" ht="30" x14ac:dyDescent="0.25">
      <c r="A74" s="28" t="s">
        <v>71</v>
      </c>
      <c r="B74" s="14">
        <v>0</v>
      </c>
      <c r="C74" s="14">
        <v>161979668.60000002</v>
      </c>
      <c r="D74" s="14">
        <v>161979668.60000002</v>
      </c>
      <c r="E74" s="14">
        <v>61629549.189999998</v>
      </c>
      <c r="F74" s="14">
        <v>61629549.189999998</v>
      </c>
      <c r="G74" s="14">
        <f>F74-B74</f>
        <v>61629549.189999998</v>
      </c>
    </row>
    <row r="75" spans="1:7" x14ac:dyDescent="0.25">
      <c r="A75" s="5" t="s">
        <v>72</v>
      </c>
      <c r="B75" s="2">
        <f t="shared" ref="B75:G75" si="4">B73+B74</f>
        <v>0</v>
      </c>
      <c r="C75" s="2">
        <f t="shared" si="4"/>
        <v>276501514.91000003</v>
      </c>
      <c r="D75" s="2">
        <f t="shared" si="4"/>
        <v>276501514.91000003</v>
      </c>
      <c r="E75" s="2">
        <f t="shared" si="4"/>
        <v>81398313.069999993</v>
      </c>
      <c r="F75" s="2">
        <f t="shared" si="4"/>
        <v>81398313.069999993</v>
      </c>
      <c r="G75" s="2">
        <f t="shared" si="4"/>
        <v>81398313.069999993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scale="54" fitToHeight="0" orientation="landscape" r:id="rId1"/>
  <ignoredErrors>
    <ignoredError sqref="B42:F44 B64:F64 G64 G40 B40:C40 E40:F40 B66:F72 B65 E65:F65 G66:G76 B41 D41:F41 G42:G44 B75:F75 B73 B7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6" t="s">
        <v>76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1" t="s">
        <v>77</v>
      </c>
      <c r="C7" s="77"/>
      <c r="D7" s="77"/>
      <c r="E7" s="77"/>
      <c r="F7" s="77"/>
      <c r="G7" s="77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0" t="s">
        <v>94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77</v>
      </c>
      <c r="C7" s="77"/>
      <c r="D7" s="77"/>
      <c r="E7" s="77"/>
      <c r="F7" s="77"/>
      <c r="G7" s="77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3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