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14505" windowHeight="114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 s="1"/>
  <c r="F67" i="1"/>
  <c r="E67" i="1"/>
  <c r="D67" i="1"/>
  <c r="C67" i="1"/>
  <c r="B67" i="1"/>
  <c r="F65" i="1"/>
  <c r="C65" i="1"/>
  <c r="G63" i="1"/>
  <c r="G62" i="1"/>
  <c r="G61" i="1"/>
  <c r="G60" i="1"/>
  <c r="G59" i="1" s="1"/>
  <c r="F59" i="1"/>
  <c r="E59" i="1"/>
  <c r="D59" i="1"/>
  <c r="C59" i="1"/>
  <c r="B59" i="1"/>
  <c r="G58" i="1"/>
  <c r="G57" i="1"/>
  <c r="G54" i="1" s="1"/>
  <c r="G56" i="1"/>
  <c r="G55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F45" i="1"/>
  <c r="E45" i="1"/>
  <c r="E65" i="1" s="1"/>
  <c r="D45" i="1"/>
  <c r="D65" i="1" s="1"/>
  <c r="C45" i="1"/>
  <c r="B45" i="1"/>
  <c r="B65" i="1" s="1"/>
  <c r="D41" i="1"/>
  <c r="D70" i="1" s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9" i="1"/>
  <c r="G28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E70" i="1" s="1"/>
  <c r="D16" i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G65" i="1" l="1"/>
  <c r="G70" i="1" s="1"/>
  <c r="G42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<sst xmlns="http://schemas.openxmlformats.org/spreadsheetml/2006/main" count="75" uniqueCount="75">
  <si>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</si>
  <si>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</si>
  <si>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</si>
  <si>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</si>
  <si>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</si>
  <si>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</si>
  <si>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</si>
  <si>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</si>
  <si>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</si>
  <si>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</si>
  <si>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</si>
  <si>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</si>
  <si>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</si>
  <si>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</si>
  <si>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</si>
  <si>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</si>
  <si>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</si>
  <si>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</si>
  <si>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</si>
  <si>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</si>
  <si>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</si>
  <si>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</si>
  <si>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</si>
  <si>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</si>
  <si>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</si>
  <si>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</si>
  <si>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</si>
  <si>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</si>
  <si>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</si>
  <si>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</si>
  <si>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</si>
  <si>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</si>
  <si>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</si>
  <si>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</si>
  <si>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</si>
  <si>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</si>
  <si>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</si>
  <si>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</si>
  <si>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</si>
  <si>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</si>
  <si>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</si>
  <si>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</si>
  <si>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</si>
  <si>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</si>
  <si>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</si>
  <si>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</si>
  <si>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</si>
  <si>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</si>
  <si>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</si>
  <si>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</si>
  <si>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</si>
  <si>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</si>
  <si>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</si>
  <si>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</si>
  <si>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</si>
  <si>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</si>
  <si>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</si>
  <si>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</si>
  <si>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</si>
  <si>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</si>
  <si>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</si>
  <si>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</si>
  <si>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</si>
  <si>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</si>
  <si>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</si>
  <si>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</si>
  <si>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</si>
  <si>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</si>
  <si>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</si>
  <si>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</si>
  <si>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</si>
  <si>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</si>
  <si>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</si>
  <si>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Valle e Santiago, Gto.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</si>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</sst>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1" fillId="0" borderId="15" xfId="2" applyNumberFormat="1" applyFont="1" applyFill="1" applyBorder="1" applyAlignment="1" applyProtection="1">
      <alignment vertical="center"/>
      <protection locked="0"/>
    </xf>
    <xf numFmtId="4" fontId="0" fillId="0" borderId="15" xfId="0" applyNumberForma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3">
    <cellStyle name="Millares 3" xfId="1"/>
    <cellStyle name="Millares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A27" sqref="A2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73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74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27725000</v>
      </c>
      <c r="C9" s="21">
        <v>115000</v>
      </c>
      <c r="D9" s="22">
        <v>27840000</v>
      </c>
      <c r="E9" s="21">
        <v>23403324.030000001</v>
      </c>
      <c r="F9" s="21">
        <v>23403324.420000002</v>
      </c>
      <c r="G9" s="23">
        <f t="shared" ref="G9:G15" si="0">F9-B9</f>
        <v>-4321675.5799999982</v>
      </c>
    </row>
    <row r="10" spans="1:7" x14ac:dyDescent="0.25">
      <c r="A10" s="20" t="s">
        <v>13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3">
        <f t="shared" si="0"/>
        <v>0</v>
      </c>
    </row>
    <row r="11" spans="1:7" x14ac:dyDescent="0.25">
      <c r="A11" s="20" t="s">
        <v>14</v>
      </c>
      <c r="B11" s="21">
        <v>2000000</v>
      </c>
      <c r="C11" s="21">
        <v>-700000</v>
      </c>
      <c r="D11" s="22">
        <v>1300000</v>
      </c>
      <c r="E11" s="21">
        <v>727498</v>
      </c>
      <c r="F11" s="21">
        <v>727497.99</v>
      </c>
      <c r="G11" s="23">
        <f t="shared" si="0"/>
        <v>-1272502.01</v>
      </c>
    </row>
    <row r="12" spans="1:7" x14ac:dyDescent="0.25">
      <c r="A12" s="20" t="s">
        <v>15</v>
      </c>
      <c r="B12" s="21">
        <v>32969000</v>
      </c>
      <c r="C12" s="21">
        <v>-190000</v>
      </c>
      <c r="D12" s="22">
        <v>32779000</v>
      </c>
      <c r="E12" s="21">
        <v>15478121.039999999</v>
      </c>
      <c r="F12" s="21">
        <v>15478120.9</v>
      </c>
      <c r="G12" s="23">
        <f t="shared" si="0"/>
        <v>-17490879.100000001</v>
      </c>
    </row>
    <row r="13" spans="1:7" x14ac:dyDescent="0.25">
      <c r="A13" s="20" t="s">
        <v>16</v>
      </c>
      <c r="B13" s="21">
        <v>4384000</v>
      </c>
      <c r="C13" s="21">
        <v>4910670.92</v>
      </c>
      <c r="D13" s="22">
        <v>9294670.9199999999</v>
      </c>
      <c r="E13" s="21">
        <v>4011814.18</v>
      </c>
      <c r="F13" s="21">
        <v>4011814.48</v>
      </c>
      <c r="G13" s="23">
        <f t="shared" si="0"/>
        <v>-372185.52</v>
      </c>
    </row>
    <row r="14" spans="1:7" x14ac:dyDescent="0.25">
      <c r="A14" s="20" t="s">
        <v>17</v>
      </c>
      <c r="B14" s="21">
        <v>2922000</v>
      </c>
      <c r="C14" s="21">
        <v>225000</v>
      </c>
      <c r="D14" s="22">
        <v>3147000</v>
      </c>
      <c r="E14" s="21">
        <v>1110170.31</v>
      </c>
      <c r="F14" s="21">
        <v>1110169.77</v>
      </c>
      <c r="G14" s="23">
        <f t="shared" si="0"/>
        <v>-1811830.23</v>
      </c>
    </row>
    <row r="15" spans="1:7" x14ac:dyDescent="0.25">
      <c r="A15" s="20" t="s">
        <v>18</v>
      </c>
      <c r="B15" s="21">
        <v>0</v>
      </c>
      <c r="C15" s="21">
        <v>0</v>
      </c>
      <c r="D15" s="22">
        <v>0</v>
      </c>
      <c r="E15" s="21">
        <v>0</v>
      </c>
      <c r="F15" s="21">
        <v>0</v>
      </c>
      <c r="G15" s="23">
        <f t="shared" si="0"/>
        <v>0</v>
      </c>
    </row>
    <row r="16" spans="1:7" x14ac:dyDescent="0.25">
      <c r="A16" s="24" t="s">
        <v>19</v>
      </c>
      <c r="B16" s="23">
        <f t="shared" ref="B16:G16" si="1">SUM(B17:B27)</f>
        <v>208500000</v>
      </c>
      <c r="C16" s="23">
        <f t="shared" si="1"/>
        <v>3632097</v>
      </c>
      <c r="D16" s="23">
        <f t="shared" si="1"/>
        <v>212132097</v>
      </c>
      <c r="E16" s="23">
        <f t="shared" si="1"/>
        <v>114459277.77</v>
      </c>
      <c r="F16" s="23">
        <f t="shared" si="1"/>
        <v>114459277.77</v>
      </c>
      <c r="G16" s="23">
        <f t="shared" si="1"/>
        <v>-94040722.230000004</v>
      </c>
    </row>
    <row r="17" spans="1:7" x14ac:dyDescent="0.25">
      <c r="A17" s="25" t="s">
        <v>20</v>
      </c>
      <c r="B17" s="21">
        <v>140000000</v>
      </c>
      <c r="C17" s="21">
        <v>4032817</v>
      </c>
      <c r="D17" s="22">
        <v>144032817</v>
      </c>
      <c r="E17" s="21">
        <v>77842179.849999994</v>
      </c>
      <c r="F17" s="21">
        <v>77842179.849999994</v>
      </c>
      <c r="G17" s="23">
        <f t="shared" ref="G17:G27" si="2">F17-B17</f>
        <v>-62157820.150000006</v>
      </c>
    </row>
    <row r="18" spans="1:7" x14ac:dyDescent="0.25">
      <c r="A18" s="25" t="s">
        <v>21</v>
      </c>
      <c r="B18" s="21">
        <v>39000000</v>
      </c>
      <c r="C18" s="21">
        <v>-860887</v>
      </c>
      <c r="D18" s="22">
        <v>38139113</v>
      </c>
      <c r="E18" s="21">
        <v>21056489.48</v>
      </c>
      <c r="F18" s="21">
        <v>21056489.48</v>
      </c>
      <c r="G18" s="23">
        <f t="shared" si="2"/>
        <v>-17943510.52</v>
      </c>
    </row>
    <row r="19" spans="1:7" x14ac:dyDescent="0.25">
      <c r="A19" s="25" t="s">
        <v>22</v>
      </c>
      <c r="B19" s="21">
        <v>11500000</v>
      </c>
      <c r="C19" s="21">
        <v>-1838192</v>
      </c>
      <c r="D19" s="22">
        <v>9661808</v>
      </c>
      <c r="E19" s="21">
        <v>4811113.3</v>
      </c>
      <c r="F19" s="21">
        <v>4811113.3</v>
      </c>
      <c r="G19" s="23">
        <f t="shared" si="2"/>
        <v>-6688886.7000000002</v>
      </c>
    </row>
    <row r="20" spans="1:7" x14ac:dyDescent="0.25">
      <c r="A20" s="25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3">
        <f t="shared" si="2"/>
        <v>0</v>
      </c>
    </row>
    <row r="21" spans="1:7" x14ac:dyDescent="0.25">
      <c r="A21" s="25" t="s">
        <v>24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3">
        <f t="shared" si="2"/>
        <v>0</v>
      </c>
    </row>
    <row r="22" spans="1:7" x14ac:dyDescent="0.25">
      <c r="A22" s="25" t="s">
        <v>25</v>
      </c>
      <c r="B22" s="21">
        <v>4000000</v>
      </c>
      <c r="C22" s="21">
        <v>133898</v>
      </c>
      <c r="D22" s="22">
        <v>4133898</v>
      </c>
      <c r="E22" s="21">
        <v>1979749.53</v>
      </c>
      <c r="F22" s="21">
        <v>1979749.53</v>
      </c>
      <c r="G22" s="23">
        <f t="shared" si="2"/>
        <v>-2020250.47</v>
      </c>
    </row>
    <row r="23" spans="1:7" x14ac:dyDescent="0.25">
      <c r="A23" s="25" t="s">
        <v>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3">
        <f t="shared" si="2"/>
        <v>0</v>
      </c>
    </row>
    <row r="24" spans="1:7" x14ac:dyDescent="0.25">
      <c r="A24" s="25" t="s">
        <v>27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>
        <f t="shared" si="2"/>
        <v>0</v>
      </c>
    </row>
    <row r="25" spans="1:7" x14ac:dyDescent="0.25">
      <c r="A25" s="25" t="s">
        <v>28</v>
      </c>
      <c r="B25" s="21">
        <v>4000000</v>
      </c>
      <c r="C25" s="21">
        <v>60428</v>
      </c>
      <c r="D25" s="22">
        <v>4060428</v>
      </c>
      <c r="E25" s="21">
        <v>1916799.61</v>
      </c>
      <c r="F25" s="21">
        <v>1916799.61</v>
      </c>
      <c r="G25" s="23">
        <f t="shared" si="2"/>
        <v>-2083200.39</v>
      </c>
    </row>
    <row r="26" spans="1:7" x14ac:dyDescent="0.25">
      <c r="A26" s="25" t="s">
        <v>29</v>
      </c>
      <c r="B26" s="21">
        <v>10000000</v>
      </c>
      <c r="C26" s="21">
        <v>2104033</v>
      </c>
      <c r="D26" s="22">
        <v>12104033</v>
      </c>
      <c r="E26" s="21">
        <v>6852946</v>
      </c>
      <c r="F26" s="21">
        <v>6852946</v>
      </c>
      <c r="G26" s="23">
        <f t="shared" si="2"/>
        <v>-3147054</v>
      </c>
    </row>
    <row r="27" spans="1:7" x14ac:dyDescent="0.25">
      <c r="A27" s="25" t="s">
        <v>30</v>
      </c>
      <c r="B27" s="21">
        <v>0</v>
      </c>
      <c r="C27" s="21">
        <v>0</v>
      </c>
      <c r="D27" s="22">
        <v>0</v>
      </c>
      <c r="E27" s="21">
        <v>0</v>
      </c>
      <c r="F27" s="21">
        <v>0</v>
      </c>
      <c r="G27" s="23">
        <f t="shared" si="2"/>
        <v>0</v>
      </c>
    </row>
    <row r="28" spans="1:7" x14ac:dyDescent="0.25">
      <c r="A28" s="20" t="s">
        <v>31</v>
      </c>
      <c r="B28" s="23">
        <f t="shared" ref="B28:G28" si="3">SUM(B29:B33)</f>
        <v>4000000</v>
      </c>
      <c r="C28" s="23">
        <f t="shared" si="3"/>
        <v>-59852</v>
      </c>
      <c r="D28" s="23">
        <f t="shared" si="3"/>
        <v>3940148</v>
      </c>
      <c r="E28" s="23">
        <f t="shared" si="3"/>
        <v>2025804.69</v>
      </c>
      <c r="F28" s="23">
        <f t="shared" si="3"/>
        <v>2025804.69</v>
      </c>
      <c r="G28" s="23">
        <f t="shared" si="3"/>
        <v>-1974195.3099999998</v>
      </c>
    </row>
    <row r="29" spans="1:7" x14ac:dyDescent="0.25">
      <c r="A29" s="25" t="s">
        <v>32</v>
      </c>
      <c r="B29" s="21">
        <v>25000</v>
      </c>
      <c r="C29" s="21">
        <v>0</v>
      </c>
      <c r="D29" s="22">
        <v>25000</v>
      </c>
      <c r="E29" s="21">
        <v>4583.72</v>
      </c>
      <c r="F29" s="21">
        <v>4583.72</v>
      </c>
      <c r="G29" s="23">
        <f t="shared" ref="G29:G33" si="4">F29-B29</f>
        <v>-20416.28</v>
      </c>
    </row>
    <row r="30" spans="1:7" x14ac:dyDescent="0.25">
      <c r="A30" s="25" t="s">
        <v>33</v>
      </c>
      <c r="B30" s="21">
        <v>350000</v>
      </c>
      <c r="C30" s="21">
        <v>11180</v>
      </c>
      <c r="D30" s="22">
        <v>361180</v>
      </c>
      <c r="E30" s="21">
        <v>402941.61</v>
      </c>
      <c r="F30" s="21">
        <v>402941.61</v>
      </c>
      <c r="G30" s="23">
        <f t="shared" si="4"/>
        <v>52941.609999999986</v>
      </c>
    </row>
    <row r="31" spans="1:7" x14ac:dyDescent="0.25">
      <c r="A31" s="25" t="s">
        <v>34</v>
      </c>
      <c r="B31" s="21">
        <v>2500000</v>
      </c>
      <c r="C31" s="21">
        <v>51876</v>
      </c>
      <c r="D31" s="22">
        <v>2551876</v>
      </c>
      <c r="E31" s="21">
        <v>1046930.35</v>
      </c>
      <c r="F31" s="21">
        <v>1046930.35</v>
      </c>
      <c r="G31" s="23">
        <f t="shared" si="4"/>
        <v>-1453069.65</v>
      </c>
    </row>
    <row r="32" spans="1:7" x14ac:dyDescent="0.25">
      <c r="A32" s="25" t="s">
        <v>35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3">
        <f t="shared" si="4"/>
        <v>0</v>
      </c>
    </row>
    <row r="33" spans="1:7" ht="14.45" customHeight="1" x14ac:dyDescent="0.25">
      <c r="A33" s="25" t="s">
        <v>36</v>
      </c>
      <c r="B33" s="21">
        <v>1125000</v>
      </c>
      <c r="C33" s="21">
        <v>-122908</v>
      </c>
      <c r="D33" s="22">
        <v>1002092</v>
      </c>
      <c r="E33" s="21">
        <v>571349.01</v>
      </c>
      <c r="F33" s="21">
        <v>571349.01</v>
      </c>
      <c r="G33" s="23">
        <f t="shared" si="4"/>
        <v>-553650.99</v>
      </c>
    </row>
    <row r="34" spans="1:7" ht="14.45" customHeight="1" x14ac:dyDescent="0.25">
      <c r="A34" s="20" t="s">
        <v>37</v>
      </c>
      <c r="B34" s="21">
        <v>40500000</v>
      </c>
      <c r="C34" s="26">
        <v>11197298</v>
      </c>
      <c r="D34" s="22">
        <v>51697298</v>
      </c>
      <c r="E34" s="21">
        <v>23364099.399999999</v>
      </c>
      <c r="F34" s="21">
        <v>23364099.399999999</v>
      </c>
      <c r="G34" s="27">
        <f>F34-B34</f>
        <v>-17135900.600000001</v>
      </c>
    </row>
    <row r="35" spans="1:7" ht="14.45" customHeight="1" x14ac:dyDescent="0.25">
      <c r="A35" s="20" t="s">
        <v>38</v>
      </c>
      <c r="B35" s="23">
        <f t="shared" ref="B35:F35" si="5">B36</f>
        <v>0</v>
      </c>
      <c r="C35" s="23">
        <f t="shared" si="5"/>
        <v>0</v>
      </c>
      <c r="D35" s="23">
        <f t="shared" si="5"/>
        <v>0</v>
      </c>
      <c r="E35" s="23">
        <f t="shared" si="5"/>
        <v>0</v>
      </c>
      <c r="F35" s="23">
        <f t="shared" si="5"/>
        <v>0</v>
      </c>
      <c r="G35" s="23">
        <f>G36</f>
        <v>0</v>
      </c>
    </row>
    <row r="36" spans="1:7" ht="14.45" customHeight="1" x14ac:dyDescent="0.25">
      <c r="A36" s="25" t="s">
        <v>39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f>F36-B36</f>
        <v>0</v>
      </c>
    </row>
    <row r="37" spans="1:7" ht="14.45" customHeight="1" x14ac:dyDescent="0.25">
      <c r="A37" s="20" t="s">
        <v>40</v>
      </c>
      <c r="B37" s="23">
        <f t="shared" ref="B37:G37" si="6">B38+B39</f>
        <v>0</v>
      </c>
      <c r="C37" s="23">
        <f>C38+C39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 t="shared" si="6"/>
        <v>0</v>
      </c>
    </row>
    <row r="38" spans="1:7" x14ac:dyDescent="0.25">
      <c r="A38" s="25" t="s">
        <v>41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f>F38-B38</f>
        <v>0</v>
      </c>
    </row>
    <row r="39" spans="1:7" x14ac:dyDescent="0.25">
      <c r="A39" s="25" t="s">
        <v>42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f>F39-B39</f>
        <v>0</v>
      </c>
    </row>
    <row r="40" spans="1:7" x14ac:dyDescent="0.25">
      <c r="A40" s="28"/>
      <c r="B40" s="23"/>
      <c r="C40" s="23"/>
      <c r="D40" s="23"/>
      <c r="E40" s="23"/>
      <c r="F40" s="23"/>
      <c r="G40" s="23"/>
    </row>
    <row r="41" spans="1:7" x14ac:dyDescent="0.25">
      <c r="A41" s="29" t="s">
        <v>43</v>
      </c>
      <c r="B41" s="30">
        <f t="shared" ref="B41:F41" si="7">SUM(B9,B10,B11,B12,B13,B14,B15,B16,B28,B34,B35,B37)</f>
        <v>323000000</v>
      </c>
      <c r="C41" s="30">
        <f>SUM(C9,C10,C11,C12,C13,C14,C15,C16,C28,C34,C35,C37)</f>
        <v>19130213.920000002</v>
      </c>
      <c r="D41" s="30">
        <f>SUM(D9,D10,D11,D12,D13,D14,D15,D16,D28,D34,D35,D37)</f>
        <v>342130213.92000002</v>
      </c>
      <c r="E41" s="30">
        <f t="shared" si="7"/>
        <v>184580109.41999999</v>
      </c>
      <c r="F41" s="30">
        <f t="shared" si="7"/>
        <v>184580109.41999999</v>
      </c>
      <c r="G41" s="30">
        <f>SUM(G9,G10,G11,G12,G13,G14,G15,G16,G28,G34,G35,G37)</f>
        <v>-138419890.58000001</v>
      </c>
    </row>
    <row r="42" spans="1:7" x14ac:dyDescent="0.25">
      <c r="A42" s="29" t="s">
        <v>44</v>
      </c>
      <c r="B42" s="31"/>
      <c r="C42" s="31"/>
      <c r="D42" s="31"/>
      <c r="E42" s="31"/>
      <c r="F42" s="31"/>
      <c r="G42" s="30">
        <f>IF(G41&gt;0,G41,0)</f>
        <v>0</v>
      </c>
    </row>
    <row r="43" spans="1:7" x14ac:dyDescent="0.25">
      <c r="A43" s="28"/>
      <c r="B43" s="32"/>
      <c r="C43" s="32"/>
      <c r="D43" s="32"/>
      <c r="E43" s="32"/>
      <c r="F43" s="32"/>
      <c r="G43" s="32"/>
    </row>
    <row r="44" spans="1:7" x14ac:dyDescent="0.25">
      <c r="A44" s="29" t="s">
        <v>45</v>
      </c>
      <c r="B44" s="32"/>
      <c r="C44" s="32"/>
      <c r="D44" s="32"/>
      <c r="E44" s="32"/>
      <c r="F44" s="32"/>
      <c r="G44" s="32"/>
    </row>
    <row r="45" spans="1:7" x14ac:dyDescent="0.25">
      <c r="A45" s="20" t="s">
        <v>46</v>
      </c>
      <c r="B45" s="23">
        <f t="shared" ref="B45:G45" si="8">SUM(B46:B53)</f>
        <v>223000000</v>
      </c>
      <c r="C45" s="23">
        <f t="shared" si="8"/>
        <v>470532</v>
      </c>
      <c r="D45" s="23">
        <f t="shared" si="8"/>
        <v>223470532</v>
      </c>
      <c r="E45" s="23">
        <f t="shared" si="8"/>
        <v>120138631.94999999</v>
      </c>
      <c r="F45" s="23">
        <f t="shared" si="8"/>
        <v>120138631.94999999</v>
      </c>
      <c r="G45" s="23">
        <f t="shared" si="8"/>
        <v>-102861368.05000001</v>
      </c>
    </row>
    <row r="46" spans="1:7" x14ac:dyDescent="0.25">
      <c r="A46" s="33" t="s">
        <v>47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3">
        <f t="shared" ref="G46:G53" si="9">F46-B46</f>
        <v>0</v>
      </c>
    </row>
    <row r="47" spans="1:7" x14ac:dyDescent="0.25">
      <c r="A47" s="33" t="s">
        <v>48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3">
        <f t="shared" si="9"/>
        <v>0</v>
      </c>
    </row>
    <row r="48" spans="1:7" x14ac:dyDescent="0.25">
      <c r="A48" s="33" t="s">
        <v>49</v>
      </c>
      <c r="B48" s="21">
        <v>89000000</v>
      </c>
      <c r="C48" s="21">
        <v>-2809536</v>
      </c>
      <c r="D48" s="22">
        <v>86190464</v>
      </c>
      <c r="E48" s="21">
        <v>51600948.43</v>
      </c>
      <c r="F48" s="21">
        <v>51600948.43</v>
      </c>
      <c r="G48" s="23">
        <f t="shared" si="9"/>
        <v>-37399051.57</v>
      </c>
    </row>
    <row r="49" spans="1:7" ht="30" x14ac:dyDescent="0.25">
      <c r="A49" s="33" t="s">
        <v>50</v>
      </c>
      <c r="B49" s="21">
        <v>134000000</v>
      </c>
      <c r="C49" s="21">
        <v>3280068</v>
      </c>
      <c r="D49" s="22">
        <v>137280068</v>
      </c>
      <c r="E49" s="21">
        <v>68537683.519999996</v>
      </c>
      <c r="F49" s="21">
        <v>68537683.519999996</v>
      </c>
      <c r="G49" s="23">
        <f t="shared" si="9"/>
        <v>-65462316.480000004</v>
      </c>
    </row>
    <row r="50" spans="1:7" x14ac:dyDescent="0.25">
      <c r="A50" s="33" t="s">
        <v>51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3">
        <f t="shared" si="9"/>
        <v>0</v>
      </c>
    </row>
    <row r="51" spans="1:7" x14ac:dyDescent="0.25">
      <c r="A51" s="33" t="s">
        <v>52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3">
        <f t="shared" si="9"/>
        <v>0</v>
      </c>
    </row>
    <row r="52" spans="1:7" ht="30" x14ac:dyDescent="0.25">
      <c r="A52" s="34" t="s">
        <v>53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3">
        <f t="shared" si="9"/>
        <v>0</v>
      </c>
    </row>
    <row r="53" spans="1:7" x14ac:dyDescent="0.25">
      <c r="A53" s="25" t="s">
        <v>54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3">
        <f t="shared" si="9"/>
        <v>0</v>
      </c>
    </row>
    <row r="54" spans="1:7" x14ac:dyDescent="0.25">
      <c r="A54" s="20" t="s">
        <v>55</v>
      </c>
      <c r="B54" s="23">
        <f t="shared" ref="B54:G54" si="10">SUM(B55:B58)</f>
        <v>0</v>
      </c>
      <c r="C54" s="23">
        <f t="shared" si="10"/>
        <v>235244843.84</v>
      </c>
      <c r="D54" s="23">
        <f>SUM(D55:D58)</f>
        <v>235244843.84</v>
      </c>
      <c r="E54" s="23">
        <f t="shared" si="10"/>
        <v>78581052.420000002</v>
      </c>
      <c r="F54" s="23">
        <f t="shared" si="10"/>
        <v>78581052.420000002</v>
      </c>
      <c r="G54" s="23">
        <f t="shared" si="10"/>
        <v>78581052.420000002</v>
      </c>
    </row>
    <row r="55" spans="1:7" x14ac:dyDescent="0.25">
      <c r="A55" s="34" t="s">
        <v>56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3">
        <f>F55-B55</f>
        <v>0</v>
      </c>
    </row>
    <row r="56" spans="1:7" x14ac:dyDescent="0.25">
      <c r="A56" s="33" t="s">
        <v>57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3">
        <f>F56-B56</f>
        <v>0</v>
      </c>
    </row>
    <row r="57" spans="1:7" x14ac:dyDescent="0.25">
      <c r="A57" s="33" t="s">
        <v>58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3">
        <f>F57-B57</f>
        <v>0</v>
      </c>
    </row>
    <row r="58" spans="1:7" x14ac:dyDescent="0.25">
      <c r="A58" s="34" t="s">
        <v>59</v>
      </c>
      <c r="B58" s="21">
        <v>0</v>
      </c>
      <c r="C58" s="21">
        <v>235244843.84</v>
      </c>
      <c r="D58" s="21">
        <v>235244843.84</v>
      </c>
      <c r="E58" s="21">
        <v>78581052.420000002</v>
      </c>
      <c r="F58" s="21">
        <v>78581052.420000002</v>
      </c>
      <c r="G58" s="23">
        <f>F58-B58</f>
        <v>78581052.420000002</v>
      </c>
    </row>
    <row r="59" spans="1:7" x14ac:dyDescent="0.25">
      <c r="A59" s="20" t="s">
        <v>60</v>
      </c>
      <c r="B59" s="23">
        <f t="shared" ref="B59:G59" si="11">SUM(B60:B61)</f>
        <v>0</v>
      </c>
      <c r="C59" s="23">
        <f t="shared" si="11"/>
        <v>0</v>
      </c>
      <c r="D59" s="23">
        <f t="shared" si="11"/>
        <v>0</v>
      </c>
      <c r="E59" s="23">
        <f t="shared" si="11"/>
        <v>0</v>
      </c>
      <c r="F59" s="23">
        <f t="shared" si="11"/>
        <v>0</v>
      </c>
      <c r="G59" s="23">
        <f t="shared" si="11"/>
        <v>0</v>
      </c>
    </row>
    <row r="60" spans="1:7" x14ac:dyDescent="0.25">
      <c r="A60" s="33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>F60-B60</f>
        <v>0</v>
      </c>
    </row>
    <row r="61" spans="1:7" x14ac:dyDescent="0.25">
      <c r="A61" s="33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f>F61-B61</f>
        <v>0</v>
      </c>
    </row>
    <row r="62" spans="1:7" x14ac:dyDescent="0.25">
      <c r="A62" s="20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F62-B62</f>
        <v>0</v>
      </c>
    </row>
    <row r="63" spans="1:7" x14ac:dyDescent="0.25">
      <c r="A63" s="20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F63-B63</f>
        <v>0</v>
      </c>
    </row>
    <row r="64" spans="1:7" x14ac:dyDescent="0.25">
      <c r="A64" s="28"/>
      <c r="B64" s="32"/>
      <c r="C64" s="32"/>
      <c r="D64" s="32"/>
      <c r="E64" s="32"/>
      <c r="F64" s="32"/>
      <c r="G64" s="32"/>
    </row>
    <row r="65" spans="1:7" x14ac:dyDescent="0.25">
      <c r="A65" s="29" t="s">
        <v>65</v>
      </c>
      <c r="B65" s="30">
        <f t="shared" ref="B65:G65" si="12">B45+B54+B59+B62+B63</f>
        <v>223000000</v>
      </c>
      <c r="C65" s="30">
        <f t="shared" si="12"/>
        <v>235715375.84</v>
      </c>
      <c r="D65" s="30">
        <f t="shared" si="12"/>
        <v>458715375.84000003</v>
      </c>
      <c r="E65" s="30">
        <f t="shared" si="12"/>
        <v>198719684.37</v>
      </c>
      <c r="F65" s="30">
        <f t="shared" si="12"/>
        <v>198719684.37</v>
      </c>
      <c r="G65" s="30">
        <f t="shared" si="12"/>
        <v>-24280315.63000001</v>
      </c>
    </row>
    <row r="66" spans="1:7" x14ac:dyDescent="0.25">
      <c r="A66" s="28"/>
      <c r="B66" s="32"/>
      <c r="C66" s="32"/>
      <c r="D66" s="32"/>
      <c r="E66" s="32"/>
      <c r="F66" s="32"/>
      <c r="G66" s="32"/>
    </row>
    <row r="67" spans="1:7" x14ac:dyDescent="0.25">
      <c r="A67" s="29" t="s">
        <v>66</v>
      </c>
      <c r="B67" s="30">
        <f t="shared" ref="B67:G67" si="13">B68</f>
        <v>0</v>
      </c>
      <c r="C67" s="30">
        <f t="shared" si="13"/>
        <v>0</v>
      </c>
      <c r="D67" s="30">
        <f t="shared" si="13"/>
        <v>0</v>
      </c>
      <c r="E67" s="30">
        <f t="shared" si="13"/>
        <v>0</v>
      </c>
      <c r="F67" s="30">
        <f t="shared" si="13"/>
        <v>0</v>
      </c>
      <c r="G67" s="30">
        <f t="shared" si="13"/>
        <v>0</v>
      </c>
    </row>
    <row r="68" spans="1:7" x14ac:dyDescent="0.25">
      <c r="A68" s="20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x14ac:dyDescent="0.25">
      <c r="A69" s="28"/>
      <c r="B69" s="32"/>
      <c r="C69" s="32"/>
      <c r="D69" s="32"/>
      <c r="E69" s="32"/>
      <c r="F69" s="32"/>
      <c r="G69" s="32"/>
    </row>
    <row r="70" spans="1:7" x14ac:dyDescent="0.25">
      <c r="A70" s="29" t="s">
        <v>68</v>
      </c>
      <c r="B70" s="30">
        <f t="shared" ref="B70:G70" si="14">B41+B65+B67</f>
        <v>546000000</v>
      </c>
      <c r="C70" s="30">
        <f t="shared" si="14"/>
        <v>254845589.75999999</v>
      </c>
      <c r="D70" s="30">
        <f t="shared" si="14"/>
        <v>800845589.75999999</v>
      </c>
      <c r="E70" s="30">
        <f>E41+E65+E67</f>
        <v>383299793.78999996</v>
      </c>
      <c r="F70" s="30">
        <f t="shared" si="14"/>
        <v>383299793.78999996</v>
      </c>
      <c r="G70" s="30">
        <f t="shared" si="14"/>
        <v>-162700206.21000004</v>
      </c>
    </row>
    <row r="71" spans="1:7" x14ac:dyDescent="0.25">
      <c r="A71" s="28"/>
      <c r="B71" s="32"/>
      <c r="C71" s="32"/>
      <c r="D71" s="32"/>
      <c r="E71" s="32"/>
      <c r="F71" s="32"/>
      <c r="G71" s="32"/>
    </row>
    <row r="72" spans="1:7" x14ac:dyDescent="0.25">
      <c r="A72" s="29" t="s">
        <v>69</v>
      </c>
      <c r="B72" s="32"/>
      <c r="C72" s="32"/>
      <c r="D72" s="32"/>
      <c r="E72" s="32"/>
      <c r="F72" s="32"/>
      <c r="G72" s="32"/>
    </row>
    <row r="73" spans="1:7" ht="30" x14ac:dyDescent="0.25">
      <c r="A73" s="35" t="s">
        <v>70</v>
      </c>
      <c r="B73" s="23">
        <v>0</v>
      </c>
      <c r="C73" s="23">
        <v>127174741.64</v>
      </c>
      <c r="D73" s="23">
        <v>127174741.64</v>
      </c>
      <c r="E73" s="23">
        <v>43595162.539999999</v>
      </c>
      <c r="F73" s="23">
        <v>43595162.539999999</v>
      </c>
      <c r="G73" s="23">
        <f>F73-B73</f>
        <v>43595162.539999999</v>
      </c>
    </row>
    <row r="74" spans="1:7" ht="30" x14ac:dyDescent="0.25">
      <c r="A74" s="35" t="s">
        <v>71</v>
      </c>
      <c r="B74" s="23">
        <v>0</v>
      </c>
      <c r="C74" s="23">
        <v>161979668.60000002</v>
      </c>
      <c r="D74" s="23">
        <v>161979668.60000002</v>
      </c>
      <c r="E74" s="23">
        <v>70554920.339999989</v>
      </c>
      <c r="F74" s="23">
        <v>70554920.339999989</v>
      </c>
      <c r="G74" s="23">
        <f>F74-B74</f>
        <v>70554920.339999989</v>
      </c>
    </row>
    <row r="75" spans="1:7" x14ac:dyDescent="0.25">
      <c r="A75" s="36" t="s">
        <v>72</v>
      </c>
      <c r="B75" s="30">
        <f t="shared" ref="B75:G75" si="15">B73+B74</f>
        <v>0</v>
      </c>
      <c r="C75" s="30">
        <f t="shared" si="15"/>
        <v>289154410.24000001</v>
      </c>
      <c r="D75" s="30">
        <f t="shared" si="15"/>
        <v>289154410.24000001</v>
      </c>
      <c r="E75" s="30">
        <f t="shared" si="15"/>
        <v>114150082.88</v>
      </c>
      <c r="F75" s="30">
        <f t="shared" si="15"/>
        <v>114150082.88</v>
      </c>
      <c r="G75" s="30">
        <f t="shared" si="15"/>
        <v>114150082.88</v>
      </c>
    </row>
    <row r="76" spans="1:7" x14ac:dyDescent="0.25">
      <c r="A76" s="37"/>
      <c r="B76" s="38"/>
      <c r="C76" s="38"/>
      <c r="D76" s="38"/>
      <c r="E76" s="38"/>
      <c r="F76" s="38"/>
      <c r="G76" s="38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2024-07-29T19:21:05Z</dcterms:created>
  <dcterms:modified xsi:type="dcterms:W3CDTF">2024-07-29T19:22:20Z</dcterms:modified>
</cp:coreProperties>
</file>