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76" i="1" l="1"/>
  <c r="H75" i="1"/>
  <c r="E75" i="1"/>
  <c r="E74" i="1"/>
  <c r="H74" i="1" s="1"/>
  <c r="H73" i="1"/>
  <c r="E73" i="1"/>
  <c r="E72" i="1"/>
  <c r="H72" i="1" s="1"/>
  <c r="H71" i="1"/>
  <c r="E71" i="1"/>
  <c r="E70" i="1"/>
  <c r="H70" i="1" s="1"/>
  <c r="G69" i="1"/>
  <c r="F69" i="1"/>
  <c r="D69" i="1"/>
  <c r="C69" i="1"/>
  <c r="E68" i="1"/>
  <c r="H68" i="1" s="1"/>
  <c r="H67" i="1"/>
  <c r="E67" i="1"/>
  <c r="E66" i="1"/>
  <c r="H66" i="1" s="1"/>
  <c r="G65" i="1"/>
  <c r="F65" i="1"/>
  <c r="E65" i="1"/>
  <c r="D65" i="1"/>
  <c r="C65" i="1"/>
  <c r="E64" i="1"/>
  <c r="H64" i="1" s="1"/>
  <c r="H63" i="1"/>
  <c r="E63" i="1"/>
  <c r="E62" i="1"/>
  <c r="H62" i="1" s="1"/>
  <c r="H61" i="1"/>
  <c r="E61" i="1"/>
  <c r="E60" i="1"/>
  <c r="H60" i="1" s="1"/>
  <c r="H59" i="1"/>
  <c r="E59" i="1"/>
  <c r="E58" i="1"/>
  <c r="E57" i="1" s="1"/>
  <c r="G57" i="1"/>
  <c r="F57" i="1"/>
  <c r="D57" i="1"/>
  <c r="C57" i="1"/>
  <c r="E56" i="1"/>
  <c r="E53" i="1" s="1"/>
  <c r="H55" i="1"/>
  <c r="E55" i="1"/>
  <c r="G54" i="1"/>
  <c r="F54" i="1"/>
  <c r="E54" i="1"/>
  <c r="H54" i="1" s="1"/>
  <c r="G53" i="1"/>
  <c r="F53" i="1"/>
  <c r="D53" i="1"/>
  <c r="C53" i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E43" i="1" s="1"/>
  <c r="H44" i="1"/>
  <c r="E44" i="1"/>
  <c r="G43" i="1"/>
  <c r="F43" i="1"/>
  <c r="D43" i="1"/>
  <c r="C43" i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E33" i="1" s="1"/>
  <c r="H34" i="1"/>
  <c r="E34" i="1"/>
  <c r="G33" i="1"/>
  <c r="F33" i="1"/>
  <c r="D33" i="1"/>
  <c r="C33" i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E23" i="1" s="1"/>
  <c r="H24" i="1"/>
  <c r="E24" i="1"/>
  <c r="G23" i="1"/>
  <c r="F23" i="1"/>
  <c r="D23" i="1"/>
  <c r="C23" i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E13" i="1" s="1"/>
  <c r="H14" i="1"/>
  <c r="E14" i="1"/>
  <c r="G13" i="1"/>
  <c r="F13" i="1"/>
  <c r="D13" i="1"/>
  <c r="C13" i="1"/>
  <c r="H12" i="1"/>
  <c r="E12" i="1"/>
  <c r="E11" i="1"/>
  <c r="H11" i="1" s="1"/>
  <c r="H10" i="1"/>
  <c r="E10" i="1"/>
  <c r="E9" i="1"/>
  <c r="H9" i="1" s="1"/>
  <c r="H8" i="1"/>
  <c r="E8" i="1"/>
  <c r="E7" i="1"/>
  <c r="E5" i="1" s="1"/>
  <c r="H6" i="1"/>
  <c r="E6" i="1"/>
  <c r="G5" i="1"/>
  <c r="G77" i="1" s="1"/>
  <c r="F5" i="1"/>
  <c r="F77" i="1" s="1"/>
  <c r="D5" i="1"/>
  <c r="D77" i="1" s="1"/>
  <c r="C5" i="1"/>
  <c r="C77" i="1" s="1"/>
  <c r="H23" i="1" l="1"/>
  <c r="H65" i="1"/>
  <c r="H69" i="1"/>
  <c r="E69" i="1"/>
  <c r="E77" i="1" s="1"/>
  <c r="H7" i="1"/>
  <c r="H5" i="1" s="1"/>
  <c r="H15" i="1"/>
  <c r="H13" i="1" s="1"/>
  <c r="H25" i="1"/>
  <c r="H35" i="1"/>
  <c r="H33" i="1" s="1"/>
  <c r="H45" i="1"/>
  <c r="H43" i="1" s="1"/>
  <c r="H56" i="1"/>
  <c r="H53" i="1" s="1"/>
  <c r="H58" i="1"/>
  <c r="H57" i="1" s="1"/>
  <c r="H77" i="1" l="1"/>
</calcChain>
</file>

<file path=xl/sharedStrings.xml><?xml version="1.0" encoding="utf-8"?>
<sst xmlns="http://schemas.openxmlformats.org/spreadsheetml/2006/main" count="85" uniqueCount="85">
  <si>
    <t>Seguridad Social</t>
  </si>
  <si>
    <t>Previsiones</t>
  </si>
  <si>
    <t>Donativos</t>
  </si>
  <si>
    <t>Participaciones</t>
  </si>
  <si>
    <t>Aportaciones</t>
  </si>
  <si>
    <t>Convenios</t>
  </si>
  <si>
    <t>MUNICIPIO DE VALLE DE SANTIAGO, GTO.
ESTADO ANALÍTICO DEL EJERCICIO DEL PRESUPUESTO DE EGRESOS
CLASIFICACIÓN POR OBJETO DEL GASTO (CAPITULO Y CONCEPTO)
Del 01 DE ENERO  al 31 DE MARZO DEL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</si>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</sst>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6" formatCode="_-[$€-2]* #,##0.00_-;\-[$€-2]* #,##0.00_-;_-[$€-2]* &quot;-&quot;??_-"/>
    <numFmt numFmtId="167" formatCode="#,##0.00_ ;\-#,##0.00\ 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6" fillId="0" borderId="0"/>
    <xf numFmtId="166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vertical="top"/>
      <protection locked="0"/>
    </xf>
    <xf numFmtId="0" fontId="5" fillId="0" borderId="0" xfId="2" applyFont="1" applyBorder="1" applyAlignment="1" applyProtection="1">
      <alignment horizontal="left" vertical="top" wrapText="1" indent="2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4" fontId="3" fillId="2" borderId="12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center" vertical="center" wrapText="1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167" fontId="0" fillId="0" borderId="12" xfId="0" applyNumberFormat="1" applyFont="1" applyBorder="1" applyProtection="1">
      <protection locked="0"/>
    </xf>
    <xf numFmtId="167" fontId="0" fillId="0" borderId="0" xfId="0" applyNumberFormat="1" applyFont="1" applyBorder="1" applyProtection="1">
      <protection locked="0"/>
    </xf>
    <xf numFmtId="167" fontId="0" fillId="0" borderId="9" xfId="0" applyNumberFormat="1" applyFont="1" applyBorder="1" applyProtection="1">
      <protection locked="0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167" fontId="0" fillId="0" borderId="5" xfId="0" applyNumberFormat="1" applyFont="1" applyBorder="1" applyProtection="1">
      <protection locked="0"/>
    </xf>
    <xf numFmtId="0" fontId="5" fillId="0" borderId="13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left"/>
    </xf>
    <xf numFmtId="167" fontId="0" fillId="0" borderId="7" xfId="0" applyNumberFormat="1" applyFont="1" applyBorder="1" applyProtection="1">
      <protection locked="0"/>
    </xf>
    <xf numFmtId="167" fontId="0" fillId="0" borderId="6" xfId="0" applyNumberFormat="1" applyFont="1" applyBorder="1" applyProtection="1">
      <protection locked="0"/>
    </xf>
    <xf numFmtId="167" fontId="0" fillId="0" borderId="14" xfId="0" applyNumberFormat="1" applyFont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167" fontId="4" fillId="0" borderId="7" xfId="0" applyNumberFormat="1" applyFont="1" applyBorder="1" applyProtection="1">
      <protection locked="0"/>
    </xf>
    <xf numFmtId="164" fontId="9" fillId="0" borderId="0" xfId="0" applyNumberFormat="1" applyFont="1" applyFill="1" applyBorder="1"/>
    <xf numFmtId="0" fontId="6" fillId="0" borderId="0" xfId="3"/>
    <xf numFmtId="0" fontId="5" fillId="0" borderId="0" xfId="2" applyFont="1" applyAlignment="1" applyProtection="1">
      <alignment horizontal="left" wrapText="1"/>
      <protection locked="0"/>
    </xf>
    <xf numFmtId="0" fontId="3" fillId="0" borderId="0" xfId="2" applyFont="1" applyBorder="1" applyAlignment="1" applyProtection="1">
      <alignment horizontal="left" vertical="top" wrapText="1"/>
      <protection locked="0"/>
    </xf>
  </cellXfs>
  <cellStyles count="17">
    <cellStyle name="Euro" xfId="4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0"/>
    <cellStyle name="Normal 2 2" xfId="2"/>
    <cellStyle name="Normal 3" xfId="1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1</xdr:col>
      <xdr:colOff>1533525</xdr:colOff>
      <xdr:row>0</xdr:row>
      <xdr:rowOff>790575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" y="57150"/>
          <a:ext cx="1857375" cy="7334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I1" sqref="I1"/>
    </sheetView>
  </sheetViews>
  <sheetFormatPr baseColWidth="10" defaultRowHeight="15" x14ac:dyDescent="0.25"/>
  <cols>
    <col min="1" max="1" width="5" style="8" customWidth="1"/>
    <col min="2" max="2" width="53.85546875" style="8" customWidth="1"/>
    <col min="3" max="3" width="15.7109375" style="8" customWidth="1"/>
    <col min="4" max="4" width="17" style="8" customWidth="1"/>
    <col min="5" max="8" width="15.7109375" style="8" customWidth="1"/>
    <col min="9" max="16384" width="11.42578125" style="8"/>
  </cols>
  <sheetData>
    <row r="1" spans="1:8" ht="66.75" customHeight="1" x14ac:dyDescent="0.25">
      <c r="A1" s="5" t="s">
        <v>6</v>
      </c>
      <c r="B1" s="6"/>
      <c r="C1" s="6"/>
      <c r="D1" s="6"/>
      <c r="E1" s="6"/>
      <c r="F1" s="6"/>
      <c r="G1" s="6"/>
      <c r="H1" s="7"/>
    </row>
    <row r="2" spans="1:8" x14ac:dyDescent="0.25">
      <c r="A2" s="9" t="s">
        <v>7</v>
      </c>
      <c r="B2" s="10"/>
      <c r="C2" s="5" t="s">
        <v>8</v>
      </c>
      <c r="D2" s="6"/>
      <c r="E2" s="6"/>
      <c r="F2" s="6"/>
      <c r="G2" s="7"/>
      <c r="H2" s="11" t="s">
        <v>9</v>
      </c>
    </row>
    <row r="3" spans="1:8" ht="24.95" customHeight="1" x14ac:dyDescent="0.25">
      <c r="A3" s="12"/>
      <c r="B3" s="13"/>
      <c r="C3" s="14" t="s">
        <v>10</v>
      </c>
      <c r="D3" s="14" t="s">
        <v>11</v>
      </c>
      <c r="E3" s="14" t="s">
        <v>12</v>
      </c>
      <c r="F3" s="14" t="s">
        <v>13</v>
      </c>
      <c r="G3" s="14" t="s">
        <v>14</v>
      </c>
      <c r="H3" s="15"/>
    </row>
    <row r="4" spans="1:8" x14ac:dyDescent="0.25">
      <c r="A4" s="16"/>
      <c r="B4" s="17"/>
      <c r="C4" s="18">
        <v>1</v>
      </c>
      <c r="D4" s="18">
        <v>2</v>
      </c>
      <c r="E4" s="18" t="s">
        <v>15</v>
      </c>
      <c r="F4" s="18">
        <v>4</v>
      </c>
      <c r="G4" s="18">
        <v>5</v>
      </c>
      <c r="H4" s="18" t="s">
        <v>16</v>
      </c>
    </row>
    <row r="5" spans="1:8" x14ac:dyDescent="0.25">
      <c r="A5" s="19" t="s">
        <v>17</v>
      </c>
      <c r="B5" s="20"/>
      <c r="C5" s="21">
        <f t="shared" ref="C5:H5" si="0">SUM(C6:C12)</f>
        <v>149610642.03</v>
      </c>
      <c r="D5" s="22">
        <f t="shared" si="0"/>
        <v>5272075.3</v>
      </c>
      <c r="E5" s="21">
        <f t="shared" si="0"/>
        <v>154882717.33000001</v>
      </c>
      <c r="F5" s="22">
        <f t="shared" si="0"/>
        <v>28186587.439999998</v>
      </c>
      <c r="G5" s="21">
        <f t="shared" si="0"/>
        <v>27556784.899999999</v>
      </c>
      <c r="H5" s="23">
        <f t="shared" si="0"/>
        <v>126696129.88999999</v>
      </c>
    </row>
    <row r="6" spans="1:8" x14ac:dyDescent="0.25">
      <c r="A6" s="24"/>
      <c r="B6" s="25" t="s">
        <v>18</v>
      </c>
      <c r="C6" s="26">
        <v>90378464</v>
      </c>
      <c r="D6" s="22">
        <v>-91018</v>
      </c>
      <c r="E6" s="26">
        <f>C6+D6</f>
        <v>90287446</v>
      </c>
      <c r="F6" s="22">
        <v>20797553.949999999</v>
      </c>
      <c r="G6" s="26">
        <v>20790873.91</v>
      </c>
      <c r="H6" s="23">
        <f>E6-F6</f>
        <v>69489892.049999997</v>
      </c>
    </row>
    <row r="7" spans="1:8" x14ac:dyDescent="0.25">
      <c r="A7" s="24"/>
      <c r="B7" s="25" t="s">
        <v>19</v>
      </c>
      <c r="C7" s="26">
        <v>3668757.26</v>
      </c>
      <c r="D7" s="22">
        <v>3382643.02</v>
      </c>
      <c r="E7" s="26">
        <f t="shared" ref="E7:E12" si="1">C7+D7</f>
        <v>7051400.2799999993</v>
      </c>
      <c r="F7" s="22">
        <v>429202.34</v>
      </c>
      <c r="G7" s="26">
        <v>429202.34</v>
      </c>
      <c r="H7" s="23">
        <f t="shared" ref="H7:H12" si="2">E7-F7</f>
        <v>6622197.9399999995</v>
      </c>
    </row>
    <row r="8" spans="1:8" x14ac:dyDescent="0.25">
      <c r="A8" s="24"/>
      <c r="B8" s="25" t="s">
        <v>20</v>
      </c>
      <c r="C8" s="26">
        <v>21398039</v>
      </c>
      <c r="D8" s="22">
        <v>-26083</v>
      </c>
      <c r="E8" s="26">
        <f t="shared" si="1"/>
        <v>21371956</v>
      </c>
      <c r="F8" s="22">
        <v>446555.76</v>
      </c>
      <c r="G8" s="26">
        <v>343826.05</v>
      </c>
      <c r="H8" s="23">
        <f t="shared" si="2"/>
        <v>20925400.239999998</v>
      </c>
    </row>
    <row r="9" spans="1:8" x14ac:dyDescent="0.25">
      <c r="A9" s="24"/>
      <c r="B9" s="25" t="s">
        <v>0</v>
      </c>
      <c r="C9" s="26">
        <v>8707711.3699999992</v>
      </c>
      <c r="D9" s="22">
        <v>0</v>
      </c>
      <c r="E9" s="26">
        <f t="shared" si="1"/>
        <v>8707711.3699999992</v>
      </c>
      <c r="F9" s="22">
        <v>1491924.47</v>
      </c>
      <c r="G9" s="26">
        <v>1045246.5</v>
      </c>
      <c r="H9" s="23">
        <f t="shared" si="2"/>
        <v>7215786.8999999994</v>
      </c>
    </row>
    <row r="10" spans="1:8" x14ac:dyDescent="0.25">
      <c r="A10" s="24"/>
      <c r="B10" s="25" t="s">
        <v>21</v>
      </c>
      <c r="C10" s="26">
        <v>25407670.399999999</v>
      </c>
      <c r="D10" s="22">
        <v>2006533.28</v>
      </c>
      <c r="E10" s="26">
        <f t="shared" si="1"/>
        <v>27414203.68</v>
      </c>
      <c r="F10" s="22">
        <v>5006350.92</v>
      </c>
      <c r="G10" s="26">
        <v>4932636.0999999996</v>
      </c>
      <c r="H10" s="23">
        <f t="shared" si="2"/>
        <v>22407852.759999998</v>
      </c>
    </row>
    <row r="11" spans="1:8" x14ac:dyDescent="0.25">
      <c r="A11" s="24"/>
      <c r="B11" s="25" t="s">
        <v>1</v>
      </c>
      <c r="C11" s="26">
        <v>0</v>
      </c>
      <c r="D11" s="22">
        <v>0</v>
      </c>
      <c r="E11" s="26">
        <f t="shared" si="1"/>
        <v>0</v>
      </c>
      <c r="F11" s="22">
        <v>0</v>
      </c>
      <c r="G11" s="26">
        <v>0</v>
      </c>
      <c r="H11" s="23">
        <f t="shared" si="2"/>
        <v>0</v>
      </c>
    </row>
    <row r="12" spans="1:8" x14ac:dyDescent="0.25">
      <c r="A12" s="24"/>
      <c r="B12" s="25" t="s">
        <v>22</v>
      </c>
      <c r="C12" s="26">
        <v>50000</v>
      </c>
      <c r="D12" s="22">
        <v>0</v>
      </c>
      <c r="E12" s="26">
        <f t="shared" si="1"/>
        <v>50000</v>
      </c>
      <c r="F12" s="22">
        <v>15000</v>
      </c>
      <c r="G12" s="26">
        <v>15000</v>
      </c>
      <c r="H12" s="23">
        <f t="shared" si="2"/>
        <v>35000</v>
      </c>
    </row>
    <row r="13" spans="1:8" x14ac:dyDescent="0.25">
      <c r="A13" s="19" t="s">
        <v>23</v>
      </c>
      <c r="B13" s="20"/>
      <c r="C13" s="26">
        <f t="shared" ref="C13:H13" si="3">SUM(C14:C22)</f>
        <v>25723679.57</v>
      </c>
      <c r="D13" s="22">
        <f t="shared" si="3"/>
        <v>12489459.16</v>
      </c>
      <c r="E13" s="26">
        <f t="shared" si="3"/>
        <v>38213138.729999997</v>
      </c>
      <c r="F13" s="22">
        <f t="shared" si="3"/>
        <v>4958836.74</v>
      </c>
      <c r="G13" s="26">
        <f t="shared" si="3"/>
        <v>3333320.03</v>
      </c>
      <c r="H13" s="23">
        <f t="shared" si="3"/>
        <v>33254301.990000002</v>
      </c>
    </row>
    <row r="14" spans="1:8" x14ac:dyDescent="0.25">
      <c r="A14" s="24"/>
      <c r="B14" s="25" t="s">
        <v>24</v>
      </c>
      <c r="C14" s="26">
        <v>2931336.26</v>
      </c>
      <c r="D14" s="22">
        <v>2180</v>
      </c>
      <c r="E14" s="26">
        <f t="shared" ref="E14:E22" si="4">C14+D14</f>
        <v>2933516.26</v>
      </c>
      <c r="F14" s="22">
        <v>628896.56000000006</v>
      </c>
      <c r="G14" s="26">
        <v>271271.56</v>
      </c>
      <c r="H14" s="23">
        <f t="shared" ref="H14:H22" si="5">E14-F14</f>
        <v>2304619.6999999997</v>
      </c>
    </row>
    <row r="15" spans="1:8" x14ac:dyDescent="0.25">
      <c r="A15" s="24"/>
      <c r="B15" s="25" t="s">
        <v>25</v>
      </c>
      <c r="C15" s="26">
        <v>678718.21</v>
      </c>
      <c r="D15" s="22">
        <v>-4000</v>
      </c>
      <c r="E15" s="26">
        <f t="shared" si="4"/>
        <v>674718.21</v>
      </c>
      <c r="F15" s="22">
        <v>82294.06</v>
      </c>
      <c r="G15" s="26">
        <v>45246.1</v>
      </c>
      <c r="H15" s="23">
        <f t="shared" si="5"/>
        <v>592424.14999999991</v>
      </c>
    </row>
    <row r="16" spans="1:8" x14ac:dyDescent="0.25">
      <c r="A16" s="24"/>
      <c r="B16" s="25" t="s">
        <v>26</v>
      </c>
      <c r="C16" s="26">
        <v>16000</v>
      </c>
      <c r="D16" s="22">
        <v>0</v>
      </c>
      <c r="E16" s="26">
        <f t="shared" si="4"/>
        <v>16000</v>
      </c>
      <c r="F16" s="22">
        <v>0</v>
      </c>
      <c r="G16" s="26">
        <v>0</v>
      </c>
      <c r="H16" s="23">
        <f t="shared" si="5"/>
        <v>16000</v>
      </c>
    </row>
    <row r="17" spans="1:8" x14ac:dyDescent="0.25">
      <c r="A17" s="24"/>
      <c r="B17" s="25" t="s">
        <v>27</v>
      </c>
      <c r="C17" s="26">
        <v>6687376.7800000003</v>
      </c>
      <c r="D17" s="22">
        <v>6376504.0999999996</v>
      </c>
      <c r="E17" s="26">
        <f t="shared" si="4"/>
        <v>13063880.879999999</v>
      </c>
      <c r="F17" s="22">
        <v>950042.07</v>
      </c>
      <c r="G17" s="26">
        <v>424637.63</v>
      </c>
      <c r="H17" s="23">
        <f t="shared" si="5"/>
        <v>12113838.809999999</v>
      </c>
    </row>
    <row r="18" spans="1:8" x14ac:dyDescent="0.25">
      <c r="A18" s="24"/>
      <c r="B18" s="25" t="s">
        <v>28</v>
      </c>
      <c r="C18" s="26">
        <v>506214</v>
      </c>
      <c r="D18" s="22">
        <v>340020.82</v>
      </c>
      <c r="E18" s="26">
        <f t="shared" si="4"/>
        <v>846234.82000000007</v>
      </c>
      <c r="F18" s="22">
        <v>76158.78</v>
      </c>
      <c r="G18" s="26">
        <v>57026.78</v>
      </c>
      <c r="H18" s="23">
        <f t="shared" si="5"/>
        <v>770076.04</v>
      </c>
    </row>
    <row r="19" spans="1:8" x14ac:dyDescent="0.25">
      <c r="A19" s="24"/>
      <c r="B19" s="25" t="s">
        <v>29</v>
      </c>
      <c r="C19" s="26">
        <v>9016042.3200000003</v>
      </c>
      <c r="D19" s="22">
        <v>4355000</v>
      </c>
      <c r="E19" s="26">
        <f t="shared" si="4"/>
        <v>13371042.32</v>
      </c>
      <c r="F19" s="22">
        <v>2748947.14</v>
      </c>
      <c r="G19" s="26">
        <v>2293135.27</v>
      </c>
      <c r="H19" s="23">
        <f t="shared" si="5"/>
        <v>10622095.18</v>
      </c>
    </row>
    <row r="20" spans="1:8" x14ac:dyDescent="0.25">
      <c r="A20" s="24"/>
      <c r="B20" s="25" t="s">
        <v>30</v>
      </c>
      <c r="C20" s="26">
        <v>2004320</v>
      </c>
      <c r="D20" s="22">
        <v>1524452</v>
      </c>
      <c r="E20" s="26">
        <f t="shared" si="4"/>
        <v>3528772</v>
      </c>
      <c r="F20" s="22">
        <v>15389.97</v>
      </c>
      <c r="G20" s="26">
        <v>7362.98</v>
      </c>
      <c r="H20" s="23">
        <f t="shared" si="5"/>
        <v>3513382.03</v>
      </c>
    </row>
    <row r="21" spans="1:8" x14ac:dyDescent="0.25">
      <c r="A21" s="24"/>
      <c r="B21" s="25" t="s">
        <v>31</v>
      </c>
      <c r="C21" s="26">
        <v>48000</v>
      </c>
      <c r="D21" s="22">
        <v>48000</v>
      </c>
      <c r="E21" s="26">
        <f t="shared" si="4"/>
        <v>96000</v>
      </c>
      <c r="F21" s="22">
        <v>0</v>
      </c>
      <c r="G21" s="26">
        <v>0</v>
      </c>
      <c r="H21" s="23">
        <f t="shared" si="5"/>
        <v>96000</v>
      </c>
    </row>
    <row r="22" spans="1:8" x14ac:dyDescent="0.25">
      <c r="A22" s="24"/>
      <c r="B22" s="25" t="s">
        <v>32</v>
      </c>
      <c r="C22" s="26">
        <v>3835672</v>
      </c>
      <c r="D22" s="22">
        <v>-152697.76</v>
      </c>
      <c r="E22" s="26">
        <f t="shared" si="4"/>
        <v>3682974.24</v>
      </c>
      <c r="F22" s="22">
        <v>457108.16</v>
      </c>
      <c r="G22" s="26">
        <v>234639.71</v>
      </c>
      <c r="H22" s="23">
        <f t="shared" si="5"/>
        <v>3225866.08</v>
      </c>
    </row>
    <row r="23" spans="1:8" x14ac:dyDescent="0.25">
      <c r="A23" s="19" t="s">
        <v>33</v>
      </c>
      <c r="B23" s="20"/>
      <c r="C23" s="26">
        <f t="shared" ref="C23:H23" si="6">SUM(C24:C32)</f>
        <v>52720579.5</v>
      </c>
      <c r="D23" s="22">
        <f t="shared" si="6"/>
        <v>4980515.76</v>
      </c>
      <c r="E23" s="26">
        <f t="shared" si="6"/>
        <v>57701095.260000005</v>
      </c>
      <c r="F23" s="22">
        <f t="shared" si="6"/>
        <v>6861176.1999999993</v>
      </c>
      <c r="G23" s="26">
        <f t="shared" si="6"/>
        <v>6388639.8000000007</v>
      </c>
      <c r="H23" s="23">
        <f t="shared" si="6"/>
        <v>50839919.060000002</v>
      </c>
    </row>
    <row r="24" spans="1:8" x14ac:dyDescent="0.25">
      <c r="A24" s="24"/>
      <c r="B24" s="25" t="s">
        <v>34</v>
      </c>
      <c r="C24" s="26">
        <v>12874723.380000001</v>
      </c>
      <c r="D24" s="22">
        <v>-20000</v>
      </c>
      <c r="E24" s="26">
        <f t="shared" ref="E24:E32" si="7">C24+D24</f>
        <v>12854723.380000001</v>
      </c>
      <c r="F24" s="22">
        <v>1974410.19</v>
      </c>
      <c r="G24" s="26">
        <v>1925904.75</v>
      </c>
      <c r="H24" s="23">
        <f t="shared" ref="H24:H32" si="8">E24-F24</f>
        <v>10880313.190000001</v>
      </c>
    </row>
    <row r="25" spans="1:8" x14ac:dyDescent="0.25">
      <c r="A25" s="24"/>
      <c r="B25" s="25" t="s">
        <v>35</v>
      </c>
      <c r="C25" s="26">
        <v>452525</v>
      </c>
      <c r="D25" s="22">
        <v>-23000</v>
      </c>
      <c r="E25" s="26">
        <f t="shared" si="7"/>
        <v>429525</v>
      </c>
      <c r="F25" s="22">
        <v>87000</v>
      </c>
      <c r="G25" s="26">
        <v>58000</v>
      </c>
      <c r="H25" s="23">
        <f t="shared" si="8"/>
        <v>342525</v>
      </c>
    </row>
    <row r="26" spans="1:8" x14ac:dyDescent="0.25">
      <c r="A26" s="24"/>
      <c r="B26" s="25" t="s">
        <v>36</v>
      </c>
      <c r="C26" s="26">
        <v>4730105</v>
      </c>
      <c r="D26" s="22">
        <v>3786256</v>
      </c>
      <c r="E26" s="26">
        <f t="shared" si="7"/>
        <v>8516361</v>
      </c>
      <c r="F26" s="22">
        <v>1652253</v>
      </c>
      <c r="G26" s="26">
        <v>1623748.6</v>
      </c>
      <c r="H26" s="23">
        <f t="shared" si="8"/>
        <v>6864108</v>
      </c>
    </row>
    <row r="27" spans="1:8" x14ac:dyDescent="0.25">
      <c r="A27" s="24"/>
      <c r="B27" s="25" t="s">
        <v>37</v>
      </c>
      <c r="C27" s="26">
        <v>1666479.4</v>
      </c>
      <c r="D27" s="22">
        <v>20769.91</v>
      </c>
      <c r="E27" s="26">
        <f t="shared" si="7"/>
        <v>1687249.3099999998</v>
      </c>
      <c r="F27" s="22">
        <v>607048.80000000005</v>
      </c>
      <c r="G27" s="26">
        <v>411712.23</v>
      </c>
      <c r="H27" s="23">
        <f t="shared" si="8"/>
        <v>1080200.5099999998</v>
      </c>
    </row>
    <row r="28" spans="1:8" x14ac:dyDescent="0.25">
      <c r="A28" s="24"/>
      <c r="B28" s="25" t="s">
        <v>38</v>
      </c>
      <c r="C28" s="26">
        <v>1917659.31</v>
      </c>
      <c r="D28" s="22">
        <v>48444</v>
      </c>
      <c r="E28" s="26">
        <f t="shared" si="7"/>
        <v>1966103.31</v>
      </c>
      <c r="F28" s="22">
        <v>190151.95</v>
      </c>
      <c r="G28" s="26">
        <v>94663.98</v>
      </c>
      <c r="H28" s="23">
        <f t="shared" si="8"/>
        <v>1775951.36</v>
      </c>
    </row>
    <row r="29" spans="1:8" x14ac:dyDescent="0.25">
      <c r="A29" s="24"/>
      <c r="B29" s="25" t="s">
        <v>39</v>
      </c>
      <c r="C29" s="26">
        <v>2019050</v>
      </c>
      <c r="D29" s="22">
        <v>40000</v>
      </c>
      <c r="E29" s="26">
        <f t="shared" si="7"/>
        <v>2059050</v>
      </c>
      <c r="F29" s="22">
        <v>39336</v>
      </c>
      <c r="G29" s="26">
        <v>8480</v>
      </c>
      <c r="H29" s="23">
        <f t="shared" si="8"/>
        <v>2019714</v>
      </c>
    </row>
    <row r="30" spans="1:8" x14ac:dyDescent="0.25">
      <c r="A30" s="24"/>
      <c r="B30" s="25" t="s">
        <v>40</v>
      </c>
      <c r="C30" s="26">
        <v>166715</v>
      </c>
      <c r="D30" s="22">
        <v>66000</v>
      </c>
      <c r="E30" s="26">
        <f t="shared" si="7"/>
        <v>232715</v>
      </c>
      <c r="F30" s="22">
        <v>41165.18</v>
      </c>
      <c r="G30" s="26">
        <v>37357.26</v>
      </c>
      <c r="H30" s="23">
        <f t="shared" si="8"/>
        <v>191549.82</v>
      </c>
    </row>
    <row r="31" spans="1:8" x14ac:dyDescent="0.25">
      <c r="A31" s="24"/>
      <c r="B31" s="25" t="s">
        <v>41</v>
      </c>
      <c r="C31" s="26">
        <v>6958154.9800000004</v>
      </c>
      <c r="D31" s="22">
        <v>0</v>
      </c>
      <c r="E31" s="26">
        <f t="shared" si="7"/>
        <v>6958154.9800000004</v>
      </c>
      <c r="F31" s="22">
        <v>90855.1</v>
      </c>
      <c r="G31" s="26">
        <v>71747</v>
      </c>
      <c r="H31" s="23">
        <f t="shared" si="8"/>
        <v>6867299.8800000008</v>
      </c>
    </row>
    <row r="32" spans="1:8" x14ac:dyDescent="0.25">
      <c r="A32" s="24"/>
      <c r="B32" s="25" t="s">
        <v>42</v>
      </c>
      <c r="C32" s="26">
        <v>21935167.43</v>
      </c>
      <c r="D32" s="22">
        <v>1062045.8500000001</v>
      </c>
      <c r="E32" s="26">
        <f t="shared" si="7"/>
        <v>22997213.280000001</v>
      </c>
      <c r="F32" s="22">
        <v>2178955.98</v>
      </c>
      <c r="G32" s="26">
        <v>2157025.98</v>
      </c>
      <c r="H32" s="23">
        <f t="shared" si="8"/>
        <v>20818257.300000001</v>
      </c>
    </row>
    <row r="33" spans="1:8" x14ac:dyDescent="0.25">
      <c r="A33" s="19" t="s">
        <v>43</v>
      </c>
      <c r="B33" s="20"/>
      <c r="C33" s="26">
        <f t="shared" ref="C33:H33" si="9">SUM(C34:C42)</f>
        <v>35542811.200000003</v>
      </c>
      <c r="D33" s="22">
        <f t="shared" si="9"/>
        <v>8826874</v>
      </c>
      <c r="E33" s="26">
        <f t="shared" si="9"/>
        <v>44369685.200000003</v>
      </c>
      <c r="F33" s="22">
        <f t="shared" si="9"/>
        <v>11305598.75</v>
      </c>
      <c r="G33" s="26">
        <f t="shared" si="9"/>
        <v>10734319.149999999</v>
      </c>
      <c r="H33" s="23">
        <f t="shared" si="9"/>
        <v>33064086.449999999</v>
      </c>
    </row>
    <row r="34" spans="1:8" x14ac:dyDescent="0.25">
      <c r="A34" s="24"/>
      <c r="B34" s="25" t="s">
        <v>44</v>
      </c>
      <c r="C34" s="26">
        <v>0</v>
      </c>
      <c r="D34" s="22">
        <v>0</v>
      </c>
      <c r="E34" s="26">
        <f t="shared" ref="E34:E42" si="10">C34+D34</f>
        <v>0</v>
      </c>
      <c r="F34" s="22">
        <v>0</v>
      </c>
      <c r="G34" s="26">
        <v>0</v>
      </c>
      <c r="H34" s="23">
        <f t="shared" ref="H34:H42" si="11">E34-F34</f>
        <v>0</v>
      </c>
    </row>
    <row r="35" spans="1:8" x14ac:dyDescent="0.25">
      <c r="A35" s="24"/>
      <c r="B35" s="25" t="s">
        <v>45</v>
      </c>
      <c r="C35" s="26">
        <v>13163143.199999999</v>
      </c>
      <c r="D35" s="22">
        <v>163000</v>
      </c>
      <c r="E35" s="26">
        <f t="shared" si="10"/>
        <v>13326143.199999999</v>
      </c>
      <c r="F35" s="22">
        <v>3290785.8</v>
      </c>
      <c r="G35" s="26">
        <v>3290785.8</v>
      </c>
      <c r="H35" s="23">
        <f t="shared" si="11"/>
        <v>10035357.399999999</v>
      </c>
    </row>
    <row r="36" spans="1:8" x14ac:dyDescent="0.25">
      <c r="A36" s="24"/>
      <c r="B36" s="25" t="s">
        <v>46</v>
      </c>
      <c r="C36" s="26">
        <v>4119160</v>
      </c>
      <c r="D36" s="22">
        <v>6096900</v>
      </c>
      <c r="E36" s="26">
        <f t="shared" si="10"/>
        <v>10216060</v>
      </c>
      <c r="F36" s="22">
        <v>0</v>
      </c>
      <c r="G36" s="26">
        <v>0</v>
      </c>
      <c r="H36" s="23">
        <f t="shared" si="11"/>
        <v>10216060</v>
      </c>
    </row>
    <row r="37" spans="1:8" x14ac:dyDescent="0.25">
      <c r="A37" s="24"/>
      <c r="B37" s="25" t="s">
        <v>47</v>
      </c>
      <c r="C37" s="26">
        <v>11851480</v>
      </c>
      <c r="D37" s="22">
        <v>2546974</v>
      </c>
      <c r="E37" s="26">
        <f t="shared" si="10"/>
        <v>14398454</v>
      </c>
      <c r="F37" s="22">
        <v>7135465.9500000002</v>
      </c>
      <c r="G37" s="26">
        <v>6564186.3499999996</v>
      </c>
      <c r="H37" s="23">
        <f t="shared" si="11"/>
        <v>7262988.0499999998</v>
      </c>
    </row>
    <row r="38" spans="1:8" x14ac:dyDescent="0.25">
      <c r="A38" s="24"/>
      <c r="B38" s="25" t="s">
        <v>48</v>
      </c>
      <c r="C38" s="26">
        <v>6268428</v>
      </c>
      <c r="D38" s="22">
        <v>0</v>
      </c>
      <c r="E38" s="26">
        <f t="shared" si="10"/>
        <v>6268428</v>
      </c>
      <c r="F38" s="22">
        <v>859347</v>
      </c>
      <c r="G38" s="26">
        <v>859347</v>
      </c>
      <c r="H38" s="23">
        <f t="shared" si="11"/>
        <v>5409081</v>
      </c>
    </row>
    <row r="39" spans="1:8" x14ac:dyDescent="0.25">
      <c r="A39" s="24"/>
      <c r="B39" s="25" t="s">
        <v>49</v>
      </c>
      <c r="C39" s="26">
        <v>0</v>
      </c>
      <c r="D39" s="22">
        <v>0</v>
      </c>
      <c r="E39" s="26">
        <f t="shared" si="10"/>
        <v>0</v>
      </c>
      <c r="F39" s="22">
        <v>0</v>
      </c>
      <c r="G39" s="26">
        <v>0</v>
      </c>
      <c r="H39" s="23">
        <f t="shared" si="11"/>
        <v>0</v>
      </c>
    </row>
    <row r="40" spans="1:8" x14ac:dyDescent="0.25">
      <c r="A40" s="24"/>
      <c r="B40" s="25" t="s">
        <v>50</v>
      </c>
      <c r="C40" s="26">
        <v>0</v>
      </c>
      <c r="D40" s="22">
        <v>0</v>
      </c>
      <c r="E40" s="26">
        <f t="shared" si="10"/>
        <v>0</v>
      </c>
      <c r="F40" s="22">
        <v>0</v>
      </c>
      <c r="G40" s="26">
        <v>0</v>
      </c>
      <c r="H40" s="23">
        <f t="shared" si="11"/>
        <v>0</v>
      </c>
    </row>
    <row r="41" spans="1:8" x14ac:dyDescent="0.25">
      <c r="A41" s="24"/>
      <c r="B41" s="25" t="s">
        <v>2</v>
      </c>
      <c r="C41" s="26">
        <v>0</v>
      </c>
      <c r="D41" s="22">
        <v>0</v>
      </c>
      <c r="E41" s="26">
        <f t="shared" si="10"/>
        <v>0</v>
      </c>
      <c r="F41" s="22">
        <v>0</v>
      </c>
      <c r="G41" s="26">
        <v>0</v>
      </c>
      <c r="H41" s="23">
        <f t="shared" si="11"/>
        <v>0</v>
      </c>
    </row>
    <row r="42" spans="1:8" x14ac:dyDescent="0.25">
      <c r="A42" s="24"/>
      <c r="B42" s="25" t="s">
        <v>51</v>
      </c>
      <c r="C42" s="26">
        <v>140600</v>
      </c>
      <c r="D42" s="22">
        <v>20000</v>
      </c>
      <c r="E42" s="26">
        <f t="shared" si="10"/>
        <v>160600</v>
      </c>
      <c r="F42" s="22">
        <v>20000</v>
      </c>
      <c r="G42" s="26">
        <v>20000</v>
      </c>
      <c r="H42" s="23">
        <f t="shared" si="11"/>
        <v>140600</v>
      </c>
    </row>
    <row r="43" spans="1:8" x14ac:dyDescent="0.25">
      <c r="A43" s="19" t="s">
        <v>52</v>
      </c>
      <c r="B43" s="20"/>
      <c r="C43" s="26">
        <f t="shared" ref="C43:H43" si="12">SUM(C44:C52)</f>
        <v>3762442</v>
      </c>
      <c r="D43" s="22">
        <f t="shared" si="12"/>
        <v>3506776.74</v>
      </c>
      <c r="E43" s="26">
        <f t="shared" si="12"/>
        <v>7269218.7400000002</v>
      </c>
      <c r="F43" s="22">
        <f t="shared" si="12"/>
        <v>146240.72999999998</v>
      </c>
      <c r="G43" s="26">
        <f t="shared" si="12"/>
        <v>0</v>
      </c>
      <c r="H43" s="23">
        <f t="shared" si="12"/>
        <v>7122978.0099999998</v>
      </c>
    </row>
    <row r="44" spans="1:8" x14ac:dyDescent="0.25">
      <c r="A44" s="24"/>
      <c r="B44" s="25" t="s">
        <v>53</v>
      </c>
      <c r="C44" s="26">
        <v>1018418</v>
      </c>
      <c r="D44" s="22">
        <v>115194.74</v>
      </c>
      <c r="E44" s="26">
        <f t="shared" ref="E44:E52" si="13">C44+D44</f>
        <v>1133612.74</v>
      </c>
      <c r="F44" s="22">
        <v>141590.74</v>
      </c>
      <c r="G44" s="26">
        <v>0</v>
      </c>
      <c r="H44" s="23">
        <f t="shared" ref="H44:H52" si="14">E44-F44</f>
        <v>992022</v>
      </c>
    </row>
    <row r="45" spans="1:8" x14ac:dyDescent="0.25">
      <c r="A45" s="24"/>
      <c r="B45" s="25" t="s">
        <v>54</v>
      </c>
      <c r="C45" s="26">
        <v>128729</v>
      </c>
      <c r="D45" s="22">
        <v>411782</v>
      </c>
      <c r="E45" s="26">
        <f t="shared" si="13"/>
        <v>540511</v>
      </c>
      <c r="F45" s="22">
        <v>0</v>
      </c>
      <c r="G45" s="26">
        <v>0</v>
      </c>
      <c r="H45" s="23">
        <f t="shared" si="14"/>
        <v>540511</v>
      </c>
    </row>
    <row r="46" spans="1:8" x14ac:dyDescent="0.25">
      <c r="A46" s="24"/>
      <c r="B46" s="25" t="s">
        <v>55</v>
      </c>
      <c r="C46" s="26">
        <v>0</v>
      </c>
      <c r="D46" s="22">
        <v>0</v>
      </c>
      <c r="E46" s="26">
        <f t="shared" si="13"/>
        <v>0</v>
      </c>
      <c r="F46" s="22">
        <v>0</v>
      </c>
      <c r="G46" s="26">
        <v>0</v>
      </c>
      <c r="H46" s="23">
        <f t="shared" si="14"/>
        <v>0</v>
      </c>
    </row>
    <row r="47" spans="1:8" x14ac:dyDescent="0.25">
      <c r="A47" s="24"/>
      <c r="B47" s="25" t="s">
        <v>56</v>
      </c>
      <c r="C47" s="26">
        <v>2170000</v>
      </c>
      <c r="D47" s="22">
        <v>1500000</v>
      </c>
      <c r="E47" s="26">
        <f t="shared" si="13"/>
        <v>3670000</v>
      </c>
      <c r="F47" s="22">
        <v>0</v>
      </c>
      <c r="G47" s="26">
        <v>0</v>
      </c>
      <c r="H47" s="23">
        <f t="shared" si="14"/>
        <v>3670000</v>
      </c>
    </row>
    <row r="48" spans="1:8" x14ac:dyDescent="0.25">
      <c r="A48" s="24"/>
      <c r="B48" s="25" t="s">
        <v>57</v>
      </c>
      <c r="C48" s="26">
        <v>0</v>
      </c>
      <c r="D48" s="22">
        <v>1636800</v>
      </c>
      <c r="E48" s="26">
        <f t="shared" si="13"/>
        <v>1636800</v>
      </c>
      <c r="F48" s="22">
        <v>0</v>
      </c>
      <c r="G48" s="26">
        <v>0</v>
      </c>
      <c r="H48" s="23">
        <f t="shared" si="14"/>
        <v>1636800</v>
      </c>
    </row>
    <row r="49" spans="1:8" x14ac:dyDescent="0.25">
      <c r="A49" s="24"/>
      <c r="B49" s="25" t="s">
        <v>58</v>
      </c>
      <c r="C49" s="26">
        <v>387395</v>
      </c>
      <c r="D49" s="22">
        <v>-157000</v>
      </c>
      <c r="E49" s="26">
        <f t="shared" si="13"/>
        <v>230395</v>
      </c>
      <c r="F49" s="22">
        <v>4649.99</v>
      </c>
      <c r="G49" s="26">
        <v>0</v>
      </c>
      <c r="H49" s="23">
        <f t="shared" si="14"/>
        <v>225745.01</v>
      </c>
    </row>
    <row r="50" spans="1:8" x14ac:dyDescent="0.25">
      <c r="A50" s="24"/>
      <c r="B50" s="25" t="s">
        <v>59</v>
      </c>
      <c r="C50" s="26">
        <v>0</v>
      </c>
      <c r="D50" s="22">
        <v>0</v>
      </c>
      <c r="E50" s="26">
        <f t="shared" si="13"/>
        <v>0</v>
      </c>
      <c r="F50" s="22">
        <v>0</v>
      </c>
      <c r="G50" s="26">
        <v>0</v>
      </c>
      <c r="H50" s="23">
        <f t="shared" si="14"/>
        <v>0</v>
      </c>
    </row>
    <row r="51" spans="1:8" x14ac:dyDescent="0.25">
      <c r="A51" s="24"/>
      <c r="B51" s="25" t="s">
        <v>60</v>
      </c>
      <c r="C51" s="26">
        <v>0</v>
      </c>
      <c r="D51" s="22">
        <v>0</v>
      </c>
      <c r="E51" s="26">
        <f t="shared" si="13"/>
        <v>0</v>
      </c>
      <c r="F51" s="22">
        <v>0</v>
      </c>
      <c r="G51" s="26">
        <v>0</v>
      </c>
      <c r="H51" s="23">
        <f t="shared" si="14"/>
        <v>0</v>
      </c>
    </row>
    <row r="52" spans="1:8" x14ac:dyDescent="0.25">
      <c r="A52" s="24"/>
      <c r="B52" s="25" t="s">
        <v>61</v>
      </c>
      <c r="C52" s="26">
        <v>57900</v>
      </c>
      <c r="D52" s="22">
        <v>0</v>
      </c>
      <c r="E52" s="26">
        <f t="shared" si="13"/>
        <v>57900</v>
      </c>
      <c r="F52" s="22">
        <v>0</v>
      </c>
      <c r="G52" s="26">
        <v>0</v>
      </c>
      <c r="H52" s="23">
        <f t="shared" si="14"/>
        <v>57900</v>
      </c>
    </row>
    <row r="53" spans="1:8" x14ac:dyDescent="0.25">
      <c r="A53" s="19" t="s">
        <v>62</v>
      </c>
      <c r="B53" s="20"/>
      <c r="C53" s="26">
        <f t="shared" ref="C53:H53" si="15">SUM(C54:C56)</f>
        <v>181587958.57000002</v>
      </c>
      <c r="D53" s="22">
        <f t="shared" si="15"/>
        <v>150001015.19</v>
      </c>
      <c r="E53" s="26">
        <f t="shared" si="15"/>
        <v>331588973.75999999</v>
      </c>
      <c r="F53" s="22">
        <f t="shared" si="15"/>
        <v>87656414.370000005</v>
      </c>
      <c r="G53" s="26">
        <f t="shared" si="15"/>
        <v>66610820.869999997</v>
      </c>
      <c r="H53" s="23">
        <f t="shared" si="15"/>
        <v>243932559.39000002</v>
      </c>
    </row>
    <row r="54" spans="1:8" x14ac:dyDescent="0.25">
      <c r="A54" s="24"/>
      <c r="B54" s="25" t="s">
        <v>63</v>
      </c>
      <c r="C54" s="26">
        <v>181290589.61000001</v>
      </c>
      <c r="D54" s="22">
        <v>150001015.19</v>
      </c>
      <c r="E54" s="26">
        <f t="shared" ref="E54:E56" si="16">C54+D54</f>
        <v>331291604.80000001</v>
      </c>
      <c r="F54" s="22">
        <f>88441319.08-784904.71</f>
        <v>87656414.370000005</v>
      </c>
      <c r="G54" s="26">
        <f>67395725.58-784904.71</f>
        <v>66610820.869999997</v>
      </c>
      <c r="H54" s="23">
        <f>E54-F54</f>
        <v>243635190.43000001</v>
      </c>
    </row>
    <row r="55" spans="1:8" x14ac:dyDescent="0.25">
      <c r="A55" s="24"/>
      <c r="B55" s="25" t="s">
        <v>64</v>
      </c>
      <c r="C55" s="26">
        <v>0</v>
      </c>
      <c r="D55" s="22">
        <v>0</v>
      </c>
      <c r="E55" s="26">
        <f t="shared" si="16"/>
        <v>0</v>
      </c>
      <c r="F55" s="22">
        <v>0</v>
      </c>
      <c r="G55" s="26">
        <v>0</v>
      </c>
      <c r="H55" s="23">
        <f t="shared" ref="H55:H56" si="17">E55-F55</f>
        <v>0</v>
      </c>
    </row>
    <row r="56" spans="1:8" x14ac:dyDescent="0.25">
      <c r="A56" s="24"/>
      <c r="B56" s="25" t="s">
        <v>65</v>
      </c>
      <c r="C56" s="26">
        <v>297368.96000000002</v>
      </c>
      <c r="D56" s="22">
        <v>0</v>
      </c>
      <c r="E56" s="26">
        <f t="shared" si="16"/>
        <v>297368.96000000002</v>
      </c>
      <c r="F56" s="22">
        <v>0</v>
      </c>
      <c r="G56" s="26">
        <v>0</v>
      </c>
      <c r="H56" s="23">
        <f t="shared" si="17"/>
        <v>297368.96000000002</v>
      </c>
    </row>
    <row r="57" spans="1:8" x14ac:dyDescent="0.25">
      <c r="A57" s="19" t="s">
        <v>66</v>
      </c>
      <c r="B57" s="20"/>
      <c r="C57" s="26">
        <f t="shared" ref="C57:H57" si="18">SUM(C58:C64)</f>
        <v>0</v>
      </c>
      <c r="D57" s="22">
        <f t="shared" si="18"/>
        <v>0</v>
      </c>
      <c r="E57" s="26">
        <f t="shared" si="18"/>
        <v>0</v>
      </c>
      <c r="F57" s="22">
        <f t="shared" si="18"/>
        <v>0</v>
      </c>
      <c r="G57" s="26">
        <f t="shared" si="18"/>
        <v>0</v>
      </c>
      <c r="H57" s="23">
        <f t="shared" si="18"/>
        <v>0</v>
      </c>
    </row>
    <row r="58" spans="1:8" x14ac:dyDescent="0.25">
      <c r="A58" s="24"/>
      <c r="B58" s="25" t="s">
        <v>67</v>
      </c>
      <c r="C58" s="26">
        <v>0</v>
      </c>
      <c r="D58" s="22">
        <v>0</v>
      </c>
      <c r="E58" s="26">
        <f t="shared" ref="E58:E64" si="19">C58+D58</f>
        <v>0</v>
      </c>
      <c r="F58" s="22">
        <v>0</v>
      </c>
      <c r="G58" s="26">
        <v>0</v>
      </c>
      <c r="H58" s="23">
        <f t="shared" ref="H58:H64" si="20">E58-F58</f>
        <v>0</v>
      </c>
    </row>
    <row r="59" spans="1:8" x14ac:dyDescent="0.25">
      <c r="A59" s="24"/>
      <c r="B59" s="25" t="s">
        <v>68</v>
      </c>
      <c r="C59" s="26">
        <v>0</v>
      </c>
      <c r="D59" s="22">
        <v>0</v>
      </c>
      <c r="E59" s="26">
        <f t="shared" si="19"/>
        <v>0</v>
      </c>
      <c r="F59" s="22">
        <v>0</v>
      </c>
      <c r="G59" s="26">
        <v>0</v>
      </c>
      <c r="H59" s="23">
        <f t="shared" si="20"/>
        <v>0</v>
      </c>
    </row>
    <row r="60" spans="1:8" x14ac:dyDescent="0.25">
      <c r="A60" s="24"/>
      <c r="B60" s="25" t="s">
        <v>69</v>
      </c>
      <c r="C60" s="26">
        <v>0</v>
      </c>
      <c r="D60" s="22">
        <v>0</v>
      </c>
      <c r="E60" s="26">
        <f t="shared" si="19"/>
        <v>0</v>
      </c>
      <c r="F60" s="22">
        <v>0</v>
      </c>
      <c r="G60" s="26">
        <v>0</v>
      </c>
      <c r="H60" s="23">
        <f t="shared" si="20"/>
        <v>0</v>
      </c>
    </row>
    <row r="61" spans="1:8" x14ac:dyDescent="0.25">
      <c r="A61" s="24"/>
      <c r="B61" s="25" t="s">
        <v>70</v>
      </c>
      <c r="C61" s="26">
        <v>0</v>
      </c>
      <c r="D61" s="22">
        <v>0</v>
      </c>
      <c r="E61" s="26">
        <f t="shared" si="19"/>
        <v>0</v>
      </c>
      <c r="F61" s="22">
        <v>0</v>
      </c>
      <c r="G61" s="26">
        <v>0</v>
      </c>
      <c r="H61" s="23">
        <f t="shared" si="20"/>
        <v>0</v>
      </c>
    </row>
    <row r="62" spans="1:8" x14ac:dyDescent="0.25">
      <c r="A62" s="24"/>
      <c r="B62" s="25" t="s">
        <v>71</v>
      </c>
      <c r="C62" s="26">
        <v>0</v>
      </c>
      <c r="D62" s="22">
        <v>0</v>
      </c>
      <c r="E62" s="26">
        <f t="shared" si="19"/>
        <v>0</v>
      </c>
      <c r="F62" s="22">
        <v>0</v>
      </c>
      <c r="G62" s="26">
        <v>0</v>
      </c>
      <c r="H62" s="23">
        <f t="shared" si="20"/>
        <v>0</v>
      </c>
    </row>
    <row r="63" spans="1:8" x14ac:dyDescent="0.25">
      <c r="A63" s="24"/>
      <c r="B63" s="25" t="s">
        <v>72</v>
      </c>
      <c r="C63" s="26">
        <v>0</v>
      </c>
      <c r="D63" s="22">
        <v>0</v>
      </c>
      <c r="E63" s="26">
        <f t="shared" si="19"/>
        <v>0</v>
      </c>
      <c r="F63" s="22">
        <v>0</v>
      </c>
      <c r="G63" s="26">
        <v>0</v>
      </c>
      <c r="H63" s="23">
        <f t="shared" si="20"/>
        <v>0</v>
      </c>
    </row>
    <row r="64" spans="1:8" x14ac:dyDescent="0.25">
      <c r="A64" s="24"/>
      <c r="B64" s="25" t="s">
        <v>73</v>
      </c>
      <c r="C64" s="26">
        <v>0</v>
      </c>
      <c r="D64" s="22">
        <v>0</v>
      </c>
      <c r="E64" s="26">
        <f t="shared" si="19"/>
        <v>0</v>
      </c>
      <c r="F64" s="22">
        <v>0</v>
      </c>
      <c r="G64" s="26">
        <v>0</v>
      </c>
      <c r="H64" s="23">
        <f t="shared" si="20"/>
        <v>0</v>
      </c>
    </row>
    <row r="65" spans="1:8" x14ac:dyDescent="0.25">
      <c r="A65" s="19" t="s">
        <v>74</v>
      </c>
      <c r="B65" s="20"/>
      <c r="C65" s="26">
        <f t="shared" ref="C65:H65" si="21">SUM(C66:C68)</f>
        <v>0</v>
      </c>
      <c r="D65" s="22">
        <f t="shared" si="21"/>
        <v>0</v>
      </c>
      <c r="E65" s="26">
        <f t="shared" si="21"/>
        <v>0</v>
      </c>
      <c r="F65" s="22">
        <f t="shared" si="21"/>
        <v>0</v>
      </c>
      <c r="G65" s="26">
        <f t="shared" si="21"/>
        <v>0</v>
      </c>
      <c r="H65" s="23">
        <f t="shared" si="21"/>
        <v>0</v>
      </c>
    </row>
    <row r="66" spans="1:8" x14ac:dyDescent="0.25">
      <c r="A66" s="24"/>
      <c r="B66" s="25" t="s">
        <v>3</v>
      </c>
      <c r="C66" s="26">
        <v>0</v>
      </c>
      <c r="D66" s="22">
        <v>0</v>
      </c>
      <c r="E66" s="26">
        <f t="shared" ref="E66:E68" si="22">C66+D66</f>
        <v>0</v>
      </c>
      <c r="F66" s="22">
        <v>0</v>
      </c>
      <c r="G66" s="26">
        <v>0</v>
      </c>
      <c r="H66" s="23">
        <f t="shared" ref="H66:H68" si="23">E66-F66</f>
        <v>0</v>
      </c>
    </row>
    <row r="67" spans="1:8" x14ac:dyDescent="0.25">
      <c r="A67" s="24"/>
      <c r="B67" s="25" t="s">
        <v>4</v>
      </c>
      <c r="C67" s="26">
        <v>0</v>
      </c>
      <c r="D67" s="22">
        <v>0</v>
      </c>
      <c r="E67" s="26">
        <f t="shared" si="22"/>
        <v>0</v>
      </c>
      <c r="F67" s="22">
        <v>0</v>
      </c>
      <c r="G67" s="26">
        <v>0</v>
      </c>
      <c r="H67" s="23">
        <f t="shared" si="23"/>
        <v>0</v>
      </c>
    </row>
    <row r="68" spans="1:8" x14ac:dyDescent="0.25">
      <c r="A68" s="24"/>
      <c r="B68" s="25" t="s">
        <v>5</v>
      </c>
      <c r="C68" s="26">
        <v>0</v>
      </c>
      <c r="D68" s="22">
        <v>0</v>
      </c>
      <c r="E68" s="26">
        <f t="shared" si="22"/>
        <v>0</v>
      </c>
      <c r="F68" s="22">
        <v>0</v>
      </c>
      <c r="G68" s="26">
        <v>0</v>
      </c>
      <c r="H68" s="23">
        <f t="shared" si="23"/>
        <v>0</v>
      </c>
    </row>
    <row r="69" spans="1:8" x14ac:dyDescent="0.25">
      <c r="A69" s="19" t="s">
        <v>75</v>
      </c>
      <c r="B69" s="20"/>
      <c r="C69" s="26">
        <f t="shared" ref="C69:H69" si="24">SUM(C70:C76)</f>
        <v>3923411.08</v>
      </c>
      <c r="D69" s="22">
        <f t="shared" si="24"/>
        <v>0</v>
      </c>
      <c r="E69" s="26">
        <f t="shared" si="24"/>
        <v>3923411.08</v>
      </c>
      <c r="F69" s="22">
        <f t="shared" si="24"/>
        <v>692558.31</v>
      </c>
      <c r="G69" s="26">
        <f t="shared" si="24"/>
        <v>692558.31</v>
      </c>
      <c r="H69" s="23">
        <f t="shared" si="24"/>
        <v>3230852.77</v>
      </c>
    </row>
    <row r="70" spans="1:8" x14ac:dyDescent="0.25">
      <c r="A70" s="24"/>
      <c r="B70" s="25" t="s">
        <v>76</v>
      </c>
      <c r="C70" s="26">
        <v>2423411.08</v>
      </c>
      <c r="D70" s="22">
        <v>0</v>
      </c>
      <c r="E70" s="26">
        <f t="shared" ref="E70:E75" si="25">C70+D70</f>
        <v>2423411.08</v>
      </c>
      <c r="F70" s="22">
        <v>692558.31</v>
      </c>
      <c r="G70" s="26">
        <v>692558.31</v>
      </c>
      <c r="H70" s="23">
        <f t="shared" ref="H70:H76" si="26">E70-F70</f>
        <v>1730852.77</v>
      </c>
    </row>
    <row r="71" spans="1:8" x14ac:dyDescent="0.25">
      <c r="A71" s="24"/>
      <c r="B71" s="25" t="s">
        <v>77</v>
      </c>
      <c r="C71" s="26">
        <v>1500000</v>
      </c>
      <c r="D71" s="22">
        <v>0</v>
      </c>
      <c r="E71" s="26">
        <f t="shared" si="25"/>
        <v>1500000</v>
      </c>
      <c r="F71" s="22">
        <v>0</v>
      </c>
      <c r="G71" s="26">
        <v>0</v>
      </c>
      <c r="H71" s="23">
        <f t="shared" si="26"/>
        <v>1500000</v>
      </c>
    </row>
    <row r="72" spans="1:8" x14ac:dyDescent="0.25">
      <c r="A72" s="24"/>
      <c r="B72" s="25" t="s">
        <v>78</v>
      </c>
      <c r="C72" s="26">
        <v>0</v>
      </c>
      <c r="D72" s="22">
        <v>0</v>
      </c>
      <c r="E72" s="26">
        <f t="shared" si="25"/>
        <v>0</v>
      </c>
      <c r="F72" s="22">
        <v>0</v>
      </c>
      <c r="G72" s="26">
        <v>0</v>
      </c>
      <c r="H72" s="23">
        <f t="shared" si="26"/>
        <v>0</v>
      </c>
    </row>
    <row r="73" spans="1:8" x14ac:dyDescent="0.25">
      <c r="A73" s="24"/>
      <c r="B73" s="25" t="s">
        <v>79</v>
      </c>
      <c r="C73" s="26">
        <v>0</v>
      </c>
      <c r="D73" s="22">
        <v>0</v>
      </c>
      <c r="E73" s="26">
        <f t="shared" si="25"/>
        <v>0</v>
      </c>
      <c r="F73" s="22">
        <v>0</v>
      </c>
      <c r="G73" s="26">
        <v>0</v>
      </c>
      <c r="H73" s="23">
        <f t="shared" si="26"/>
        <v>0</v>
      </c>
    </row>
    <row r="74" spans="1:8" x14ac:dyDescent="0.25">
      <c r="A74" s="24"/>
      <c r="B74" s="25" t="s">
        <v>80</v>
      </c>
      <c r="C74" s="26">
        <v>0</v>
      </c>
      <c r="D74" s="22">
        <v>0</v>
      </c>
      <c r="E74" s="26">
        <f t="shared" si="25"/>
        <v>0</v>
      </c>
      <c r="F74" s="22">
        <v>0</v>
      </c>
      <c r="G74" s="26">
        <v>0</v>
      </c>
      <c r="H74" s="23">
        <f t="shared" si="26"/>
        <v>0</v>
      </c>
    </row>
    <row r="75" spans="1:8" x14ac:dyDescent="0.25">
      <c r="A75" s="24"/>
      <c r="B75" s="25" t="s">
        <v>81</v>
      </c>
      <c r="C75" s="26">
        <v>0</v>
      </c>
      <c r="D75" s="22">
        <v>0</v>
      </c>
      <c r="E75" s="26">
        <f t="shared" si="25"/>
        <v>0</v>
      </c>
      <c r="F75" s="22">
        <v>0</v>
      </c>
      <c r="G75" s="26">
        <v>0</v>
      </c>
      <c r="H75" s="23">
        <f t="shared" si="26"/>
        <v>0</v>
      </c>
    </row>
    <row r="76" spans="1:8" x14ac:dyDescent="0.25">
      <c r="A76" s="27"/>
      <c r="B76" s="28" t="s">
        <v>82</v>
      </c>
      <c r="C76" s="29">
        <v>0</v>
      </c>
      <c r="D76" s="30">
        <v>0</v>
      </c>
      <c r="E76" s="29">
        <v>0</v>
      </c>
      <c r="F76" s="30">
        <v>0</v>
      </c>
      <c r="G76" s="29">
        <v>0</v>
      </c>
      <c r="H76" s="31">
        <f t="shared" si="26"/>
        <v>0</v>
      </c>
    </row>
    <row r="77" spans="1:8" x14ac:dyDescent="0.25">
      <c r="A77" s="32"/>
      <c r="B77" s="33" t="s">
        <v>83</v>
      </c>
      <c r="C77" s="34">
        <f t="shared" ref="C77:H77" si="27">C5+C13+C23+C33+C43+C53+C57+C65+C69</f>
        <v>452871523.94999999</v>
      </c>
      <c r="D77" s="34">
        <f t="shared" si="27"/>
        <v>185076716.15000001</v>
      </c>
      <c r="E77" s="34">
        <f t="shared" si="27"/>
        <v>637948240.10000002</v>
      </c>
      <c r="F77" s="34">
        <f t="shared" si="27"/>
        <v>139807412.53999999</v>
      </c>
      <c r="G77" s="34">
        <f t="shared" si="27"/>
        <v>115316443.06</v>
      </c>
      <c r="H77" s="34">
        <f t="shared" si="27"/>
        <v>498140827.55999994</v>
      </c>
    </row>
    <row r="78" spans="1:8" ht="6.75" customHeight="1" x14ac:dyDescent="0.25"/>
    <row r="79" spans="1:8" x14ac:dyDescent="0.25">
      <c r="A79" t="s">
        <v>84</v>
      </c>
      <c r="F79" s="35"/>
      <c r="G79" s="35"/>
    </row>
    <row r="81" spans="1:5" x14ac:dyDescent="0.25">
      <c r="A81" s="2"/>
      <c r="B81" s="1"/>
      <c r="C81" s="1"/>
      <c r="D81" s="1"/>
      <c r="E81" s="36"/>
    </row>
    <row r="82" spans="1:5" x14ac:dyDescent="0.25">
      <c r="A82" s="2"/>
      <c r="B82" s="37"/>
      <c r="C82" s="2"/>
      <c r="D82" s="2"/>
      <c r="E82" s="36"/>
    </row>
    <row r="83" spans="1:5" x14ac:dyDescent="0.25">
      <c r="A83" s="2"/>
      <c r="B83" s="38"/>
      <c r="C83" s="4"/>
      <c r="D83" s="3"/>
      <c r="E83" s="36"/>
    </row>
    <row r="84" spans="1:5" x14ac:dyDescent="0.25">
      <c r="A84" s="2"/>
      <c r="B84" s="38"/>
      <c r="C84" s="4"/>
      <c r="D84" s="3"/>
      <c r="E84" s="36"/>
    </row>
  </sheetData>
  <protectedRanges>
    <protectedRange sqref="B75:G75" name="Rango1_2_1_1"/>
  </protectedRanges>
  <mergeCells count="4">
    <mergeCell ref="A1:H1"/>
    <mergeCell ref="A2:B4"/>
    <mergeCell ref="C2:G2"/>
    <mergeCell ref="H2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2018-05-02T15:47:29Z</dcterms:modified>
</cp:coreProperties>
</file>