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OCTUBRE-DICIEMBRE 17\DIGITALES\"/>
    </mc:Choice>
  </mc:AlternateContent>
  <bookViews>
    <workbookView xWindow="0" yWindow="0" windowWidth="24000" windowHeight="9735" tabRatio="923"/>
  </bookViews>
  <sheets>
    <sheet name="Notas a los Edos Financieros" sheetId="1" r:id="rId1"/>
    <sheet name="ESF-01" sheetId="30" r:id="rId2"/>
    <sheet name="ESF-01 (I)" sheetId="2" r:id="rId3"/>
    <sheet name="ESF-02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55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'ESF-03'!$A$7:$K$76</definedName>
    <definedName name="_xlnm._FilterDatabase" localSheetId="14" hidden="1">'ESF-08'!$A$7:$H$96</definedName>
    <definedName name="_xlnm.Print_Area" localSheetId="46">'Conciliacion_Ig (I)'!$A$1:$D$11</definedName>
    <definedName name="_xlnm.Print_Area" localSheetId="30">'EA-01'!$A$1:$D$88</definedName>
    <definedName name="_xlnm.Print_Area" localSheetId="32">'EA-02'!$A$1:$E$12</definedName>
    <definedName name="_xlnm.Print_Area" localSheetId="34">'EA-03'!$A$1:$E$149</definedName>
    <definedName name="_xlnm.Print_Area" localSheetId="40">'EFE-01'!$A$1:$E$226</definedName>
    <definedName name="_xlnm.Print_Area" localSheetId="42">'EFE-02'!$A$1:$D$15</definedName>
    <definedName name="_xlnm.Print_Area" localSheetId="44">'EFE-03'!$A$1:$C$43</definedName>
    <definedName name="_xlnm.Print_Area" localSheetId="1">'ESF-01'!$A$1:$E$86</definedName>
    <definedName name="_xlnm.Print_Area" localSheetId="3">'ESF-02'!$A$1:$H$22</definedName>
    <definedName name="_xlnm.Print_Area" localSheetId="5">'ESF-03'!$A$1:$I$81</definedName>
    <definedName name="_xlnm.Print_Area" localSheetId="6">'ESF-03 (I)'!$A$1:$H$14</definedName>
    <definedName name="_xlnm.Print_Area" localSheetId="7">'ESF-04'!$A$1:$H$8</definedName>
    <definedName name="_xlnm.Print_Area" localSheetId="10">'ESF-06'!$A$1:$G$12</definedName>
    <definedName name="_xlnm.Print_Area" localSheetId="12">'ESF-07'!$A$1:$E$12</definedName>
    <definedName name="_xlnm.Print_Area" localSheetId="14">'ESF-08'!$A$1:$F$55</definedName>
    <definedName name="_xlnm.Print_Area" localSheetId="16">'ESF-09'!$A$1:$F$28</definedName>
    <definedName name="_xlnm.Print_Area" localSheetId="18">'ESF-10'!$A$1:$H$8</definedName>
    <definedName name="_xlnm.Print_Area" localSheetId="20">'ESF-11'!$A$1:$D$12</definedName>
    <definedName name="_xlnm.Print_Area" localSheetId="22">'ESF-12'!$A$1:$H$47</definedName>
    <definedName name="_xlnm.Print_Area" localSheetId="24">'ESF-13'!$A$1:$E$12</definedName>
    <definedName name="_xlnm.Print_Area" localSheetId="26">'ESF-14'!$A$1:$E$20</definedName>
    <definedName name="_xlnm.Print_Area" localSheetId="49">Memoria!$A$1:$E$74</definedName>
    <definedName name="_xlnm.Print_Area" localSheetId="36">'VHP-01'!$A$1:$G$25</definedName>
    <definedName name="_xlnm.Print_Area" localSheetId="38">'VHP-02'!$A$1:$F$70</definedName>
    <definedName name="_xlnm.Print_Titles" localSheetId="30">'EA-01'!$1:$7</definedName>
    <definedName name="_xlnm.Print_Titles" localSheetId="34">'EA-03'!$1:$7</definedName>
    <definedName name="_xlnm.Print_Titles" localSheetId="40">'EFE-01'!$1:$7</definedName>
  </definedNames>
  <calcPr calcId="152511"/>
</workbook>
</file>

<file path=xl/calcChain.xml><?xml version="1.0" encoding="utf-8"?>
<calcChain xmlns="http://schemas.openxmlformats.org/spreadsheetml/2006/main">
  <c r="C19" i="53" l="1"/>
  <c r="O10" i="55" l="1"/>
  <c r="N18" i="55" l="1"/>
  <c r="M18" i="55"/>
  <c r="L18" i="55"/>
  <c r="K18" i="55"/>
  <c r="G18" i="55"/>
  <c r="F18" i="55"/>
  <c r="O18" i="55"/>
  <c r="H10" i="55"/>
  <c r="H18" i="55" s="1"/>
  <c r="I9" i="55"/>
  <c r="I10" i="55" l="1"/>
  <c r="I18" i="55" s="1"/>
  <c r="D42" i="51" l="1"/>
  <c r="D41" i="51" s="1"/>
  <c r="C42" i="51"/>
  <c r="C41" i="51" s="1"/>
  <c r="D32" i="51"/>
  <c r="C32" i="51"/>
  <c r="D30" i="51"/>
  <c r="C30" i="51"/>
  <c r="D28" i="51"/>
  <c r="C28" i="51"/>
  <c r="D22" i="51"/>
  <c r="C22" i="51"/>
  <c r="D19" i="51"/>
  <c r="C19" i="51"/>
  <c r="D10" i="51"/>
  <c r="C10" i="51"/>
  <c r="D9" i="51" l="1"/>
  <c r="C9" i="51"/>
  <c r="C9" i="53"/>
  <c r="C29" i="53"/>
  <c r="C9" i="52"/>
  <c r="C15" i="52"/>
  <c r="C20" i="52" s="1"/>
  <c r="C13" i="50"/>
  <c r="C34" i="50"/>
  <c r="C224" i="49"/>
  <c r="D224" i="49"/>
  <c r="E224" i="49"/>
  <c r="C68" i="48"/>
  <c r="D68" i="48"/>
  <c r="E68" i="48"/>
  <c r="C23" i="47"/>
  <c r="D23" i="47"/>
  <c r="E23" i="47"/>
  <c r="C147" i="46"/>
  <c r="C10" i="45"/>
  <c r="C86" i="44"/>
  <c r="C114" i="44"/>
  <c r="C10" i="43"/>
  <c r="C18" i="43"/>
  <c r="C26" i="43"/>
  <c r="C10" i="42"/>
  <c r="C18" i="42"/>
  <c r="C45" i="41"/>
  <c r="D45" i="41"/>
  <c r="E45" i="41"/>
  <c r="F45" i="41"/>
  <c r="G45" i="41"/>
  <c r="C53" i="41"/>
  <c r="D53" i="41"/>
  <c r="E53" i="41"/>
  <c r="F53" i="41"/>
  <c r="G53" i="41"/>
  <c r="C10" i="40"/>
  <c r="C18" i="40"/>
  <c r="C10" i="38"/>
  <c r="D10" i="38"/>
  <c r="E10" i="38"/>
  <c r="C18" i="38"/>
  <c r="D18" i="38"/>
  <c r="E18" i="38"/>
  <c r="C26" i="38"/>
  <c r="D26" i="38"/>
  <c r="E26" i="38"/>
  <c r="C14" i="37"/>
  <c r="D14" i="37"/>
  <c r="E14" i="37"/>
  <c r="C45" i="37"/>
  <c r="D45" i="37"/>
  <c r="E45" i="37"/>
  <c r="C53" i="37"/>
  <c r="D53" i="37"/>
  <c r="E53" i="37"/>
  <c r="C61" i="37"/>
  <c r="D61" i="37"/>
  <c r="E61" i="37"/>
  <c r="C88" i="37"/>
  <c r="D88" i="37"/>
  <c r="E88" i="37"/>
  <c r="C96" i="37"/>
  <c r="D96" i="37"/>
  <c r="E96" i="37"/>
  <c r="C10" i="36"/>
  <c r="C10" i="35"/>
  <c r="C10" i="34"/>
  <c r="C18" i="34"/>
  <c r="B20" i="34"/>
  <c r="C13" i="32"/>
  <c r="D13" i="32"/>
  <c r="E13" i="32"/>
  <c r="F13" i="32"/>
  <c r="G13" i="32"/>
  <c r="C21" i="32"/>
  <c r="D21" i="32"/>
  <c r="E21" i="32"/>
  <c r="F21" i="32"/>
  <c r="G21" i="32"/>
  <c r="C29" i="32"/>
  <c r="D29" i="32"/>
  <c r="E29" i="32"/>
  <c r="F29" i="32"/>
  <c r="G29" i="32"/>
  <c r="C38" i="32"/>
  <c r="D38" i="32"/>
  <c r="E38" i="32"/>
  <c r="F38" i="32"/>
  <c r="G38" i="32"/>
  <c r="C47" i="32"/>
  <c r="D47" i="32"/>
  <c r="E47" i="32"/>
  <c r="F47" i="32"/>
  <c r="G47" i="32"/>
  <c r="C55" i="32"/>
  <c r="D55" i="32"/>
  <c r="E55" i="32"/>
  <c r="F55" i="32"/>
  <c r="G55" i="32"/>
  <c r="C63" i="32"/>
  <c r="D63" i="32"/>
  <c r="E63" i="32"/>
  <c r="F63" i="32"/>
  <c r="G63" i="32"/>
  <c r="C71" i="32"/>
  <c r="D71" i="32"/>
  <c r="E71" i="32"/>
  <c r="F71" i="32"/>
  <c r="G71" i="32"/>
  <c r="C79" i="32"/>
  <c r="D79" i="32"/>
  <c r="E79" i="32"/>
  <c r="F79" i="32"/>
  <c r="G79" i="32"/>
  <c r="C12" i="31"/>
  <c r="D12" i="31"/>
  <c r="E12" i="31"/>
  <c r="F12" i="31"/>
  <c r="G12" i="31"/>
  <c r="H12" i="31"/>
  <c r="C20" i="31"/>
  <c r="D20" i="31"/>
  <c r="E20" i="31"/>
  <c r="F20" i="31"/>
  <c r="G20" i="31"/>
  <c r="H20" i="31"/>
  <c r="C22" i="30"/>
  <c r="C69" i="30"/>
  <c r="C77" i="30"/>
  <c r="C85" i="30"/>
  <c r="C37" i="53" l="1"/>
  <c r="D145" i="46"/>
  <c r="D140" i="46"/>
  <c r="D136" i="46"/>
  <c r="D132" i="46"/>
  <c r="D128" i="46"/>
  <c r="D124" i="46"/>
  <c r="D120" i="46"/>
  <c r="D116" i="46"/>
  <c r="D112" i="46"/>
  <c r="D108" i="46"/>
  <c r="D143" i="46"/>
  <c r="D139" i="46"/>
  <c r="D135" i="46"/>
  <c r="D131" i="46"/>
  <c r="D127" i="46"/>
  <c r="D123" i="46"/>
  <c r="D119" i="46"/>
  <c r="D115" i="46"/>
  <c r="D111" i="46"/>
  <c r="D107" i="46"/>
  <c r="D144" i="46"/>
  <c r="D142" i="46"/>
  <c r="D138" i="46"/>
  <c r="D134" i="46"/>
  <c r="D130" i="46"/>
  <c r="D126" i="46"/>
  <c r="D122" i="46"/>
  <c r="D118" i="46"/>
  <c r="D114" i="46"/>
  <c r="D110" i="46"/>
  <c r="D146" i="46"/>
  <c r="D141" i="46"/>
  <c r="D137" i="46"/>
  <c r="D133" i="46"/>
  <c r="D129" i="46"/>
  <c r="D125" i="46"/>
  <c r="D121" i="46"/>
  <c r="D117" i="46"/>
  <c r="D113" i="46"/>
  <c r="D109" i="46"/>
  <c r="D105" i="46"/>
  <c r="D101" i="46"/>
  <c r="D97" i="46"/>
  <c r="D93" i="46"/>
  <c r="D89" i="46"/>
  <c r="D85" i="46"/>
  <c r="D81" i="46"/>
  <c r="D77" i="46"/>
  <c r="D73" i="46"/>
  <c r="D69" i="46"/>
  <c r="D65" i="46"/>
  <c r="D61" i="46"/>
  <c r="D57" i="46"/>
  <c r="D53" i="46"/>
  <c r="D49" i="46"/>
  <c r="D45" i="46"/>
  <c r="D41" i="46"/>
  <c r="D37" i="46"/>
  <c r="D33" i="46"/>
  <c r="D29" i="46"/>
  <c r="D25" i="46"/>
  <c r="D21" i="46"/>
  <c r="D17" i="46"/>
  <c r="D13" i="46"/>
  <c r="D9" i="46"/>
  <c r="D102" i="46"/>
  <c r="D98" i="46"/>
  <c r="D86" i="46"/>
  <c r="D78" i="46"/>
  <c r="D66" i="46"/>
  <c r="D54" i="46"/>
  <c r="D46" i="46"/>
  <c r="D34" i="46"/>
  <c r="D22" i="46"/>
  <c r="D104" i="46"/>
  <c r="D100" i="46"/>
  <c r="D96" i="46"/>
  <c r="D92" i="46"/>
  <c r="D88" i="46"/>
  <c r="D84" i="46"/>
  <c r="D80" i="46"/>
  <c r="D76" i="46"/>
  <c r="D72" i="46"/>
  <c r="D68" i="46"/>
  <c r="D64" i="46"/>
  <c r="D60" i="46"/>
  <c r="D56" i="46"/>
  <c r="D52" i="46"/>
  <c r="D48" i="46"/>
  <c r="D44" i="46"/>
  <c r="D40" i="46"/>
  <c r="D36" i="46"/>
  <c r="D32" i="46"/>
  <c r="D28" i="46"/>
  <c r="D24" i="46"/>
  <c r="D20" i="46"/>
  <c r="D16" i="46"/>
  <c r="D12" i="46"/>
  <c r="D8" i="46"/>
  <c r="D90" i="46"/>
  <c r="D70" i="46"/>
  <c r="D58" i="46"/>
  <c r="D42" i="46"/>
  <c r="D26" i="46"/>
  <c r="D14" i="46"/>
  <c r="D103" i="46"/>
  <c r="D99" i="46"/>
  <c r="D95" i="46"/>
  <c r="D91" i="46"/>
  <c r="D87" i="46"/>
  <c r="D83" i="46"/>
  <c r="D79" i="46"/>
  <c r="D75" i="46"/>
  <c r="D71" i="46"/>
  <c r="D67" i="46"/>
  <c r="D63" i="46"/>
  <c r="D59" i="46"/>
  <c r="D55" i="46"/>
  <c r="D51" i="46"/>
  <c r="D47" i="46"/>
  <c r="D43" i="46"/>
  <c r="D39" i="46"/>
  <c r="D35" i="46"/>
  <c r="D31" i="46"/>
  <c r="D27" i="46"/>
  <c r="D23" i="46"/>
  <c r="D19" i="46"/>
  <c r="D15" i="46"/>
  <c r="D11" i="46"/>
  <c r="D106" i="46"/>
  <c r="D94" i="46"/>
  <c r="D82" i="46"/>
  <c r="D74" i="46"/>
  <c r="D62" i="46"/>
  <c r="D50" i="46"/>
  <c r="D38" i="46"/>
  <c r="D30" i="46"/>
  <c r="D18" i="46"/>
  <c r="D10" i="46"/>
  <c r="D147" i="46" l="1"/>
</calcChain>
</file>

<file path=xl/sharedStrings.xml><?xml version="1.0" encoding="utf-8"?>
<sst xmlns="http://schemas.openxmlformats.org/spreadsheetml/2006/main" count="2236" uniqueCount="1598">
  <si>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</si>
  <si>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</si>
  <si>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</si>
  <si>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</si>
  <si>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</si>
  <si>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</si>
  <si>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</si>
  <si>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</si>
  <si>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</si>
  <si>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</si>
  <si>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</si>
  <si>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</si>
  <si>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</si>
  <si>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</si>
  <si>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</si>
  <si>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</si>
  <si>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</si>
  <si>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</si>
  <si>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</si>
  <si>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</si>
  <si>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</si>
  <si>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</si>
  <si>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</si>
  <si>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</si>
  <si>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</si>
  <si>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</si>
  <si>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</si>
  <si>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</si>
  <si>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</si>
  <si>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</si>
  <si>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</si>
  <si>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</si>
  <si>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</si>
  <si>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</si>
  <si>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</si>
  <si>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</si>
  <si>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</si>
  <si>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</si>
  <si>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</si>
  <si>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</si>
  <si>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</si>
  <si>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</si>
  <si>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</si>
  <si>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</si>
  <si>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</si>
  <si>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</si>
  <si>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</si>
  <si>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</si>
  <si>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</si>
  <si>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</si>
  <si>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</si>
  <si>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</si>
  <si>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</si>
  <si>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</si>
  <si>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</si>
  <si>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</si>
  <si>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</si>
  <si>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</si>
  <si>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</si>
  <si>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</si>
  <si>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</si>
  <si>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</si>
  <si>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</si>
  <si>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</si>
  <si>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</si>
  <si>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</si>
  <si>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</si>
  <si>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</si>
  <si>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</si>
  <si>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</si>
  <si>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</si>
  <si>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</si>
  <si>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</si>
  <si>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</si>
  <si>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</si>
  <si>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</si>
  <si>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</si>
  <si>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</si>
  <si>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</si>
  <si>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</si>
  <si>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</si>
  <si>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</si>
  <si>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</si>
  <si>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</si>
  <si>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</si>
  <si>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</si>
  <si>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</si>
  <si>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</si>
  <si>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</si>
  <si>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</si>
  <si>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</si>
  <si>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</si>
  <si>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</si>
  <si>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</si>
  <si>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</si>
  <si>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</si>
  <si>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</si>
  <si>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</si>
  <si>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</si>
  <si>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</si>
  <si>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</si>
  <si>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</si>
  <si>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</si>
  <si>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</si>
  <si>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</si>
  <si>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</si>
  <si>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</si>
  <si>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</si>
  <si>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</si>
  <si>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</si>
  <si>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</si>
  <si>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</si>
  <si>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</si>
  <si>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</si>
  <si>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</si>
  <si>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</si>
  <si>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</si>
  <si>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</si>
  <si>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</si>
  <si>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</si>
  <si>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</si>
  <si>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</si>
  <si>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</si>
  <si>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</si>
  <si>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</si>
  <si>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</si>
  <si>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</si>
  <si>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</si>
  <si>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</si>
  <si>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</si>
  <si>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</si>
  <si>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</si>
  <si>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</si>
  <si>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</si>
  <si>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</si>
  <si>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</si>
  <si>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</si>
  <si>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</si>
  <si>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</si>
  <si>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</si>
  <si>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</si>
  <si>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</si>
  <si>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</si>
  <si>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</si>
  <si>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</si>
  <si>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</si>
  <si>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</si>
  <si>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</si>
  <si>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</si>
  <si>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</si>
  <si>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</si>
  <si>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</si>
  <si>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</si>
  <si>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</si>
  <si>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</si>
  <si>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</si>
  <si>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</si>
  <si>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</si>
  <si>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</si>
  <si>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</si>
  <si>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</si>
  <si>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</si>
  <si>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</si>
  <si>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</si>
  <si>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</si>
  <si>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</si>
  <si>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</si>
  <si>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</si>
  <si>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</si>
  <si>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</si>
  <si>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</si>
  <si>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</si>
  <si>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</si>
  <si>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</si>
  <si>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</si>
  <si>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</si>
  <si>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</si>
  <si>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</si>
  <si>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</si>
  <si>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</si>
  <si>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</si>
  <si>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</si>
  <si>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</si>
  <si>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</si>
  <si>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</si>
  <si>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</si>
  <si>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</si>
  <si>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</si>
  <si>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</si>
  <si>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</si>
  <si>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</si>
  <si>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</si>
  <si>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</si>
  <si>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</si>
  <si>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</si>
  <si>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</si>
  <si>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</si>
  <si>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</si>
  <si>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</si>
  <si>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</si>
  <si>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</si>
  <si>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</si>
  <si>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</si>
  <si>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</si>
  <si>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</si>
  <si>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</si>
  <si>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</si>
  <si>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</si>
  <si>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</si>
  <si>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</si>
  <si>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</si>
  <si>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</si>
  <si>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</si>
  <si>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</si>
  <si>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</si>
  <si>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</si>
  <si>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</si>
  <si>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</si>
  <si>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</si>
  <si>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</si>
  <si>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</si>
  <si>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</si>
  <si>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</si>
  <si>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</si>
  <si>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</si>
  <si>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</si>
  <si>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</si>
  <si>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</si>
  <si>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</si>
  <si>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</si>
  <si>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</si>
  <si>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</si>
  <si>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</si>
  <si>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</si>
  <si>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</si>
  <si>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</si>
  <si>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</si>
  <si>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Finan. Dispuesto</t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</si>
  <si>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</si>
  <si>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</si>
  <si>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</si>
  <si>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</si>
  <si>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</si>
  <si>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</si>
  <si>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</si>
  <si>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</si>
  <si>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</si>
  <si>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</si>
  <si>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</si>
  <si>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</si>
  <si>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</si>
  <si>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</si>
  <si>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</si>
  <si>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</si>
  <si>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</si>
  <si>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</si>
  <si>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</si>
  <si>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</si>
  <si>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</si>
  <si>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</si>
  <si>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</si>
  <si>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</si>
  <si>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</si>
  <si>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</si>
  <si>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</si>
  <si>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</si>
  <si>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</si>
  <si>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</si>
  <si>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</si>
  <si>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</si>
  <si>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</si>
  <si>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</si>
  <si>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</si>
  <si>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</si>
  <si>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</si>
  <si>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</si>
  <si>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</si>
  <si>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</si>
  <si>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</si>
  <si>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</si>
  <si>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</si>
  <si>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</si>
  <si>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</si>
  <si>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</si>
  <si>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</si>
  <si>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</si>
  <si>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</si>
  <si>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</si>
  <si>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</si>
  <si>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</si>
  <si>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</si>
  <si>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</si>
  <si>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</si>
  <si>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</si>
  <si>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</si>
  <si>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</si>
  <si>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</si>
  <si>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</si>
  <si>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</si>
  <si>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</si>
  <si>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</si>
  <si>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</si>
  <si>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</si>
  <si>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</si>
  <si>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</si>
  <si>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</si>
  <si>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</si>
  <si>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</si>
  <si>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</si>
  <si>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</si>
  <si>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</si>
  <si>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</si>
  <si>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</si>
  <si>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</si>
  <si>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</si>
  <si>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</si>
  <si>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</si>
  <si>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</si>
  <si>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</si>
  <si>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</si>
  <si>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</si>
  <si>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</si>
  <si>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</si>
  <si>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</si>
  <si>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</si>
  <si>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</si>
  <si>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</si>
  <si>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</si>
  <si>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</si>
  <si>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</si>
  <si>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</si>
  <si>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</si>
  <si>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</si>
  <si>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</si>
  <si>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</si>
  <si>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</si>
  <si>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</si>
  <si>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</si>
  <si>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</si>
  <si>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</si>
  <si>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</si>
  <si>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</si>
  <si>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</si>
  <si>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</si>
  <si>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</si>
  <si>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</si>
  <si>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</si>
  <si>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</si>
  <si>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</si>
  <si>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</si>
  <si>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</si>
  <si>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</si>
  <si>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</si>
  <si>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</si>
  <si>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</si>
  <si>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</si>
  <si>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</si>
  <si>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</si>
  <si>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</si>
  <si>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</si>
  <si>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</si>
  <si>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</si>
  <si>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</si>
  <si>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</si>
  <si>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</si>
  <si>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</si>
  <si>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</si>
  <si>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</si>
  <si>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</si>
  <si>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</si>
  <si>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</si>
  <si>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</si>
  <si>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</si>
  <si>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</si>
  <si>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</si>
  <si>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</si>
  <si>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</si>
  <si>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</si>
  <si>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</si>
  <si>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</si>
  <si>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</si>
  <si>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</si>
  <si>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</si>
  <si>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</si>
  <si>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</si>
  <si>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</si>
  <si>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</si>
  <si>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</si>
  <si>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</si>
  <si>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</si>
  <si>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</si>
  <si>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</si>
  <si>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</si>
  <si>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</si>
  <si>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</si>
  <si>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</si>
  <si>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</si>
  <si>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</si>
  <si>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</si>
  <si>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</si>
  <si>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</si>
  <si>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</si>
  <si>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</si>
  <si>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</si>
  <si>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</si>
  <si>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</si>
  <si>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</si>
  <si>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</si>
  <si>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</si>
  <si>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</si>
  <si>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</si>
  <si>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</si>
  <si>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</si>
  <si>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</si>
  <si>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</si>
  <si>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</si>
  <si>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</si>
  <si>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</si>
  <si>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</si>
  <si>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</si>
  <si>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</si>
  <si>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</si>
  <si>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</si>
  <si>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</si>
  <si>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</si>
  <si>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</si>
  <si>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</si>
  <si>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</si>
  <si>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</si>
  <si>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</si>
  <si>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</si>
  <si>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</si>
  <si>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</si>
  <si>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</si>
  <si>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</si>
  <si>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</si>
  <si>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</si>
  <si>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</si>
  <si>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</si>
  <si>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</si>
  <si>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</si>
  <si>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</si>
  <si>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</si>
  <si>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</si>
  <si>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</si>
  <si>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</si>
  <si>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</si>
  <si>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</si>
  <si>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</si>
  <si>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</si>
  <si>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</si>
  <si>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</si>
  <si>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</si>
  <si>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</si>
  <si>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</si>
  <si>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</si>
  <si>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</si>
  <si>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</si>
  <si>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</si>
  <si>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</si>
  <si>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</si>
  <si>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</si>
  <si>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</si>
  <si>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</si>
  <si>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</si>
  <si>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</si>
  <si>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</si>
  <si>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</si>
  <si>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</si>
  <si>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</si>
  <si>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</si>
  <si>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</si>
  <si>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</si>
  <si>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</si>
  <si>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</si>
  <si>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</si>
  <si>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</si>
  <si>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</si>
  <si>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</si>
  <si>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</si>
  <si>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</si>
  <si>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</si>
  <si>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</si>
  <si>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</si>
  <si>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</si>
  <si>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</si>
  <si>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</si>
  <si>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</si>
  <si>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</si>
  <si>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</si>
  <si>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</si>
  <si>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</si>
  <si>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</si>
  <si>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</si>
  <si>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</si>
  <si>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</si>
  <si>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</si>
  <si>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</si>
  <si>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</si>
  <si>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</si>
  <si>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</si>
  <si>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</si>
  <si>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</si>
  <si>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</si>
  <si>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</si>
  <si>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</si>
  <si>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</si>
  <si>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</si>
  <si>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</si>
  <si>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</si>
  <si>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</si>
  <si>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</si>
  <si>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</si>
  <si>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</si>
  <si>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</si>
  <si>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</si>
  <si>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0111400001</t>
  </si>
  <si>
    <t>INVERS RECURSO MUNICIPAL 2034972716 CTA 0169013385</t>
  </si>
  <si>
    <t>0111400041</t>
  </si>
  <si>
    <t>INV BAJIO 81823390201MUNICIPIO DE VALLE DE SANTIAG</t>
  </si>
  <si>
    <t>0111400047</t>
  </si>
  <si>
    <t>APORTACIONES BENEFICIARIOS 2013 INVERSION 20439057</t>
  </si>
  <si>
    <t>0111400060</t>
  </si>
  <si>
    <t>BBVA BCMER INVERSION 2044504879 FISM 2014</t>
  </si>
  <si>
    <t>0111400063</t>
  </si>
  <si>
    <t>BBVA 2044567935 APORTACIONES 2014</t>
  </si>
  <si>
    <t>0111400065</t>
  </si>
  <si>
    <t>BBAJIO 12601969 INVERSION FISM 2015</t>
  </si>
  <si>
    <t>0111400067</t>
  </si>
  <si>
    <t>BJIO 14362834 Inversion Participaciones 2015 RM</t>
  </si>
  <si>
    <t>0111400069</t>
  </si>
  <si>
    <t>INVERSION 14967483 FAISM 2016</t>
  </si>
  <si>
    <t>0111400070</t>
  </si>
  <si>
    <t>INVERSION CONTRATO 2047070314 AB16</t>
  </si>
  <si>
    <t>0111400071</t>
  </si>
  <si>
    <t>BANCO DEL BAJIO INVERSION CTA 17566886 FAISM 2017</t>
  </si>
  <si>
    <t>0111400072</t>
  </si>
  <si>
    <t>BANCO DEL BAJIO CTA 17567173 FORTAMUN 2017</t>
  </si>
  <si>
    <t>0111400073</t>
  </si>
  <si>
    <t>BANCO DEL BAJIO CTA 17566506-0101 INVERSION PARTIC</t>
  </si>
  <si>
    <t>0111400104</t>
  </si>
  <si>
    <t>INV CONADE 2014, 11160249 BAJIO</t>
  </si>
  <si>
    <t>0111400120</t>
  </si>
  <si>
    <t>BANCOMER 0109802118 RECURSO MUNICIPAL 2017 INVERSI</t>
  </si>
  <si>
    <t>0111500013</t>
  </si>
  <si>
    <t>BBVA PROGRAMA RECUPERA DE INSUMOS 07-09 0174697375</t>
  </si>
  <si>
    <t>0111500015</t>
  </si>
  <si>
    <t>BBVA PROGRAMA RECUPERAC DE INSUMOS 2010 0177579152</t>
  </si>
  <si>
    <t>0111500040</t>
  </si>
  <si>
    <t>BBVA BANCOMER CTA 0190242136 PDIBC2012</t>
  </si>
  <si>
    <t>0111500056</t>
  </si>
  <si>
    <t>0193809021RF EXTRAORDINARIO 2013,</t>
  </si>
  <si>
    <t>0111500070</t>
  </si>
  <si>
    <t>PROGRAMAS REGIONALES APORTACION MUNICIPAL 2013</t>
  </si>
  <si>
    <t>0111500081</t>
  </si>
  <si>
    <t>BBVA BANCOMER CTA 0195988101 PROG. REMANENTES</t>
  </si>
  <si>
    <t>0111500103</t>
  </si>
  <si>
    <t>BNMX FIDEICOMISO 1356869</t>
  </si>
  <si>
    <t>0111500124</t>
  </si>
  <si>
    <t>BANAMEX: 7011-7438714 AMPIDMC17</t>
  </si>
  <si>
    <t>0111500125</t>
  </si>
  <si>
    <t>BANAMEX:7011-7438730 AEPIDMC16</t>
  </si>
  <si>
    <t>0111500126</t>
  </si>
  <si>
    <t>BANAMEX: 7011-7438749 AMPIDMC16</t>
  </si>
  <si>
    <t>0111500127</t>
  </si>
  <si>
    <t>BANAMEX: 5103086-8 FPIDMC17</t>
  </si>
  <si>
    <t>0111500301</t>
  </si>
  <si>
    <t>SANTANDER CENTRO HISTORICO 2007 65502093749</t>
  </si>
  <si>
    <t>0111500302</t>
  </si>
  <si>
    <t>SANTANDER RECUPERACION INSUMOS AGROPECUARIOS 2007</t>
  </si>
  <si>
    <t>0111500403</t>
  </si>
  <si>
    <t>BAJIO, 11160249,  CONADE 2014</t>
  </si>
  <si>
    <t>0111500409</t>
  </si>
  <si>
    <t>BAJIO 11615721 APORTACION MUNICIPAL SEGUROS CATAST</t>
  </si>
  <si>
    <t>0111500416</t>
  </si>
  <si>
    <t>BAJIO AEPISBCC (PDIBC) 2014, 12101390</t>
  </si>
  <si>
    <t>0111500417</t>
  </si>
  <si>
    <t>BAJIO AMPISBCC (PDIBC) 2014, 12101622</t>
  </si>
  <si>
    <t>0111500423</t>
  </si>
  <si>
    <t>FIBIRBORDERIAS 2014, BANCO BAJIO, CTA 12251690</t>
  </si>
  <si>
    <t>0111500442</t>
  </si>
  <si>
    <t>BANJIO 14019731 PISBCCFAISE15</t>
  </si>
  <si>
    <t>0111500444</t>
  </si>
  <si>
    <t>BANJIO 14019582 PISBCCFAFEF15</t>
  </si>
  <si>
    <t>0111500454</t>
  </si>
  <si>
    <t>15688237 BAJIO, FORTALECE 2016</t>
  </si>
  <si>
    <t>0111500455</t>
  </si>
  <si>
    <t>15690019 BAJIO, ITS2016</t>
  </si>
  <si>
    <t>0111500458</t>
  </si>
  <si>
    <t xml:space="preserve"> 16280570 PROGRAMA VERTIENTES VIVIENDA 2016</t>
  </si>
  <si>
    <t>0111500460</t>
  </si>
  <si>
    <t xml:space="preserve"> 16138778-0101 PROGRAMA AMBORDERIAS2016</t>
  </si>
  <si>
    <t>0111500467</t>
  </si>
  <si>
    <t>BAJIO 0175819270101  PDR2016</t>
  </si>
  <si>
    <t>0111500471</t>
  </si>
  <si>
    <t>BAJIO 18489674 MBPACTECNOLOGI17</t>
  </si>
  <si>
    <t>0111500472</t>
  </si>
  <si>
    <t>BAJIO 18487165 AFINMUJERES17</t>
  </si>
  <si>
    <t>0111500474</t>
  </si>
  <si>
    <t>BAJIO 18732115 AEBORDERIAS17</t>
  </si>
  <si>
    <t>0111500475</t>
  </si>
  <si>
    <t>BAJIO 18731612 AMBORDERIAS17</t>
  </si>
  <si>
    <t>0111500476</t>
  </si>
  <si>
    <t>BAJIO 189242900101 ITSDEUDA2017</t>
  </si>
  <si>
    <t>0111500477</t>
  </si>
  <si>
    <t>BAJIO 19474378-0101 - MAESTRA 1 AECODE2017</t>
  </si>
  <si>
    <t>0111500479</t>
  </si>
  <si>
    <t>BAJIO 19381961-0101 - MAESTRA 1 AEPECUARIA17</t>
  </si>
  <si>
    <t>0111500480</t>
  </si>
  <si>
    <t>BAJIO 019107614-0101 - MAESTRA 1 3X1MIGRANTES17</t>
  </si>
  <si>
    <t>0111500481</t>
  </si>
  <si>
    <t>BAJIO 18748525 CULTURALES17</t>
  </si>
  <si>
    <t>0111500482</t>
  </si>
  <si>
    <t>BAJIO 19585801 FATTMIGRANTES17</t>
  </si>
  <si>
    <t>0111500483</t>
  </si>
  <si>
    <t>BAJIO 20158309-0101 AEPISBCCFAISE17</t>
  </si>
  <si>
    <t>0111500485</t>
  </si>
  <si>
    <t>BAJIO 20313664-0101 - MAESTRA 1 AECAMINOS17</t>
  </si>
  <si>
    <t>0111500489</t>
  </si>
  <si>
    <t>BAJIO 206369240101 ITSIMPNOMINA2017</t>
  </si>
  <si>
    <t>0111500503</t>
  </si>
  <si>
    <t>CTA. 17497884-0101 PROGRAMA AE PISBCC FAIS 2016</t>
  </si>
  <si>
    <t>0111500504</t>
  </si>
  <si>
    <t>CTA. 17497538-0101 PROGRAMA AE PISBCC DEU 2016</t>
  </si>
  <si>
    <t>0111500505</t>
  </si>
  <si>
    <t>CTA. 17485459-0101 PROGRAMA ITS FAISE 2016</t>
  </si>
  <si>
    <t/>
  </si>
  <si>
    <t>NO APLICA</t>
  </si>
  <si>
    <t>0112200001</t>
  </si>
  <si>
    <t>SUBSIDIO AL SALARIO RECURSO MUNICIPAL 2007</t>
  </si>
  <si>
    <t>0112200004</t>
  </si>
  <si>
    <t>SUBSIDIO AL SALARIO RECURSO MUNICIPAL 2011</t>
  </si>
  <si>
    <t>0112200012</t>
  </si>
  <si>
    <t>SUBSIDIO AL SALARIO RAMO 33 FONDO 2 FORTAMUN 2006</t>
  </si>
  <si>
    <t>0112200101</t>
  </si>
  <si>
    <t>SUBSIDIO AL SALARIO</t>
  </si>
  <si>
    <t>0112300001</t>
  </si>
  <si>
    <t>Funcionarios y empleados</t>
  </si>
  <si>
    <t>0112300003</t>
  </si>
  <si>
    <t>Gastos por Comprobar</t>
  </si>
  <si>
    <t>0112300006</t>
  </si>
  <si>
    <t>Nextel</t>
  </si>
  <si>
    <t>0112300011</t>
  </si>
  <si>
    <t>Anticipos de Nómina</t>
  </si>
  <si>
    <t>0112300013</t>
  </si>
  <si>
    <t>Exfuncionarios y Empleados</t>
  </si>
  <si>
    <t>0112500001</t>
  </si>
  <si>
    <t>Fondo Fijo</t>
  </si>
  <si>
    <t>0112900001</t>
  </si>
  <si>
    <t>Otros deudores</t>
  </si>
  <si>
    <t>0112900002</t>
  </si>
  <si>
    <t>Cuentas por cobrar Intermunicipales</t>
  </si>
  <si>
    <t>0112900003</t>
  </si>
  <si>
    <t>Beneficiarios de programas</t>
  </si>
  <si>
    <t>0113100001</t>
  </si>
  <si>
    <t>Ant Prov Prest Serv C P</t>
  </si>
  <si>
    <t>0113200001</t>
  </si>
  <si>
    <t>Ant Prov Ad Bienes Muebles e Inm C P</t>
  </si>
  <si>
    <t>0113400001</t>
  </si>
  <si>
    <t>Ant Contratistas C P</t>
  </si>
  <si>
    <t>0123105811</t>
  </si>
  <si>
    <t>Terrenos</t>
  </si>
  <si>
    <t>0123516111</t>
  </si>
  <si>
    <t>Edificación habitacional</t>
  </si>
  <si>
    <t>0123526121</t>
  </si>
  <si>
    <t>Edificación no habitacional</t>
  </si>
  <si>
    <t>0123546141</t>
  </si>
  <si>
    <t>División de terrenos y Constr de obras de urbaniz</t>
  </si>
  <si>
    <t>0123566161</t>
  </si>
  <si>
    <t>Otras construcc de ingeniería civil u obra pesada</t>
  </si>
  <si>
    <t>0123626221</t>
  </si>
  <si>
    <t>0124115111</t>
  </si>
  <si>
    <t>Muebles de oficina y estantería</t>
  </si>
  <si>
    <t>0124125121</t>
  </si>
  <si>
    <t>Muebles excepto de oficina y estantería</t>
  </si>
  <si>
    <t>0124135151</t>
  </si>
  <si>
    <t>Computadoras y equipo periférico</t>
  </si>
  <si>
    <t>0124195191</t>
  </si>
  <si>
    <t>Otros mobiliarios y equipos de administración</t>
  </si>
  <si>
    <t>0124195192</t>
  </si>
  <si>
    <t>Mobiliario y equipo para comercio y servicios</t>
  </si>
  <si>
    <t>0124215211</t>
  </si>
  <si>
    <t>Equipo de audio y de video</t>
  </si>
  <si>
    <t>0124225221</t>
  </si>
  <si>
    <t>Aparatos deportivos</t>
  </si>
  <si>
    <t>0124235231</t>
  </si>
  <si>
    <t>Camaras fotograficas y de video</t>
  </si>
  <si>
    <t>0124295291</t>
  </si>
  <si>
    <t>Otro mobiliario y equipo educacional y recreativo</t>
  </si>
  <si>
    <t>0124315311</t>
  </si>
  <si>
    <t>Equipo para uso médico dental y para laboratorio</t>
  </si>
  <si>
    <t>0124325321</t>
  </si>
  <si>
    <t>Instrumentos médicos</t>
  </si>
  <si>
    <t>0124415411</t>
  </si>
  <si>
    <t>Automóviles y camiones</t>
  </si>
  <si>
    <t>0124425421</t>
  </si>
  <si>
    <t>Carrocerías y remolques</t>
  </si>
  <si>
    <t>0124495491</t>
  </si>
  <si>
    <t>Otro equipo de transporte</t>
  </si>
  <si>
    <t>0124505511</t>
  </si>
  <si>
    <t>Equipo de defensa y de seguridad</t>
  </si>
  <si>
    <t>0124615611</t>
  </si>
  <si>
    <t>Maquinaria y equipo agropecuario</t>
  </si>
  <si>
    <t>0124625621</t>
  </si>
  <si>
    <t>Maquinaria y equipo industrial</t>
  </si>
  <si>
    <t>0124635631</t>
  </si>
  <si>
    <t>Maquinaria y equipo de construccion</t>
  </si>
  <si>
    <t>0124645641</t>
  </si>
  <si>
    <t>Sistemas de aire acondicionado calefacción y refr</t>
  </si>
  <si>
    <t>0124655651</t>
  </si>
  <si>
    <t>Equipo de comunicación y telecomunicacion</t>
  </si>
  <si>
    <t>0124665661</t>
  </si>
  <si>
    <t>Accesorios de iluminación</t>
  </si>
  <si>
    <t>0124665662</t>
  </si>
  <si>
    <t>Aparatos eléctricos de uso doméstico</t>
  </si>
  <si>
    <t>0124665663</t>
  </si>
  <si>
    <t>Eq de generación y distrib de energía eléctrica</t>
  </si>
  <si>
    <t>0124675671</t>
  </si>
  <si>
    <t>Herramientas y maquinas  herramienta</t>
  </si>
  <si>
    <t>0124695691</t>
  </si>
  <si>
    <t>Otros equipos</t>
  </si>
  <si>
    <t>0126305111</t>
  </si>
  <si>
    <t>0126305121</t>
  </si>
  <si>
    <t>0126305151</t>
  </si>
  <si>
    <t>0126305191</t>
  </si>
  <si>
    <t>0126305211</t>
  </si>
  <si>
    <t>0126305231</t>
  </si>
  <si>
    <t>0126305291</t>
  </si>
  <si>
    <t>0126305311</t>
  </si>
  <si>
    <t>0126305321</t>
  </si>
  <si>
    <t>0126305411</t>
  </si>
  <si>
    <t>0126305421</t>
  </si>
  <si>
    <t>0126305491</t>
  </si>
  <si>
    <t>0126305511</t>
  </si>
  <si>
    <t>0126305621</t>
  </si>
  <si>
    <t>0126305631</t>
  </si>
  <si>
    <t>0126305641</t>
  </si>
  <si>
    <t>0126305651</t>
  </si>
  <si>
    <t>0126305661</t>
  </si>
  <si>
    <t>0126305663</t>
  </si>
  <si>
    <t>0126305671</t>
  </si>
  <si>
    <t>0126305691</t>
  </si>
  <si>
    <t>Software</t>
  </si>
  <si>
    <t>Licencias informaticas e intelectuales</t>
  </si>
  <si>
    <t>0126505911</t>
  </si>
  <si>
    <t>Amort Acum Software</t>
  </si>
  <si>
    <t>Ejec d Proy de Desar Productiv</t>
  </si>
  <si>
    <t>0211100001</t>
  </si>
  <si>
    <t>Sueldos por pagar CP</t>
  </si>
  <si>
    <t>0211100141</t>
  </si>
  <si>
    <t>PASIVOS CAPITULO 1000 AL CIERRE 2014</t>
  </si>
  <si>
    <t>0211100171</t>
  </si>
  <si>
    <t>PASIVOS CAPITULO 1000 AL CIERRE 2017</t>
  </si>
  <si>
    <t>0211200001</t>
  </si>
  <si>
    <t>Proveedores por pagar CP</t>
  </si>
  <si>
    <t>0211200122</t>
  </si>
  <si>
    <t>PASIVOS CAPITULO 2000 AL CIERRE 2012</t>
  </si>
  <si>
    <t>0211200143</t>
  </si>
  <si>
    <t>PASIVOS CAPITULO 3000 AL CIERRE 2014</t>
  </si>
  <si>
    <t>0211200145</t>
  </si>
  <si>
    <t>PASIVOS CAPITULO 5000 AL CIERRE 2014</t>
  </si>
  <si>
    <t>0211200172</t>
  </si>
  <si>
    <t>PASIVOS CAPITULO 2000 AL CIERRE 2017</t>
  </si>
  <si>
    <t>0211200173</t>
  </si>
  <si>
    <t>PASIVOS CAPITULO 3000 AL CIERRE 2017</t>
  </si>
  <si>
    <t>0211200175</t>
  </si>
  <si>
    <t>PASIVOS CAPITULO 5000 AL CIERRE 2017</t>
  </si>
  <si>
    <t>0211300001</t>
  </si>
  <si>
    <t>Contratistas por pagar CP</t>
  </si>
  <si>
    <t>0211300146</t>
  </si>
  <si>
    <t>PASIVOS CAPITULO 6000 AL CIERRE 2014</t>
  </si>
  <si>
    <t>0211300156</t>
  </si>
  <si>
    <t>PASIVOS CAPITULO 6000 AL CIERRE 2015</t>
  </si>
  <si>
    <t>0211300166</t>
  </si>
  <si>
    <t>PASIVOS CAPITULO 6000 AL CIERRE 2016</t>
  </si>
  <si>
    <t>0211300176</t>
  </si>
  <si>
    <t>PASIVOS CAPITULO 6000 AL CIERRE 2017</t>
  </si>
  <si>
    <t>0211500174</t>
  </si>
  <si>
    <t>PASIVOS CAPITULO 4000 AL CIERRE 2017</t>
  </si>
  <si>
    <t>0211700001</t>
  </si>
  <si>
    <t>RETENCION ISR SUELDOS RECURSO MUNICIPAL</t>
  </si>
  <si>
    <t>0211700002</t>
  </si>
  <si>
    <t>RETENCION ISR SERVICIOS PROFESIONALES RM</t>
  </si>
  <si>
    <t>0211700003</t>
  </si>
  <si>
    <t>RETENCION IVA RECURSO MUNICIPAL</t>
  </si>
  <si>
    <t>0211700004</t>
  </si>
  <si>
    <t>RETENCION ISR POR ARREND RECURSO MUNICIPAL</t>
  </si>
  <si>
    <t>0211700006</t>
  </si>
  <si>
    <t>RETENCION ISR SERVICIOS PROFESIONALES RM  2010*</t>
  </si>
  <si>
    <t>0211700011</t>
  </si>
  <si>
    <t>RETENCION IMPUESTO CEDULAR SERVICIOS PROFESIONALES</t>
  </si>
  <si>
    <t>0211700012</t>
  </si>
  <si>
    <t>RETENCION IMPUESTO CEDULAR POR ARRENDAMIENTO RECUR</t>
  </si>
  <si>
    <t>0211700101</t>
  </si>
  <si>
    <t>RETENCION ISR SERVICIOS PROFESIONALES</t>
  </si>
  <si>
    <t>0211700102</t>
  </si>
  <si>
    <t>RETENCION CEDULAR SERVICIOS PROFESIONALES</t>
  </si>
  <si>
    <t>0211700103</t>
  </si>
  <si>
    <t>RETENCION IMPUESTO SOBRE LA RENTA SUELDOS</t>
  </si>
  <si>
    <t>0211700104</t>
  </si>
  <si>
    <t>RETENCIONES IMSS TRABAJADORES</t>
  </si>
  <si>
    <t>0211700106</t>
  </si>
  <si>
    <t>C.SINDICATO EMPLEADS MUNICPALES CAJA DE AHORRO</t>
  </si>
  <si>
    <t>0211700107</t>
  </si>
  <si>
    <t>INFONACOT</t>
  </si>
  <si>
    <t>0211700108</t>
  </si>
  <si>
    <t>RETENCION DE ISR ASIMILABLES A SALARIOS</t>
  </si>
  <si>
    <t>0211700111</t>
  </si>
  <si>
    <t>RETENCION DIVO</t>
  </si>
  <si>
    <t>0211700112</t>
  </si>
  <si>
    <t>RETENCION ISR ARRENDAMIENTO</t>
  </si>
  <si>
    <t>0211700113</t>
  </si>
  <si>
    <t>RETENCION CEDULAR ARRENDAMIENTO</t>
  </si>
  <si>
    <t>0211700399</t>
  </si>
  <si>
    <t>Fondo de Ahorro</t>
  </si>
  <si>
    <t>0211900001</t>
  </si>
  <si>
    <t>Otras ctas por pagar CP</t>
  </si>
  <si>
    <t>0211900002</t>
  </si>
  <si>
    <t>Cuentas por pagar Intermunicipales</t>
  </si>
  <si>
    <t>0211900003</t>
  </si>
  <si>
    <t>Fondo de Ahorro ejercicio 2009 y anteriores</t>
  </si>
  <si>
    <t>0411200101</t>
  </si>
  <si>
    <t>PREDIAL URBANO CORRIENTE</t>
  </si>
  <si>
    <t>0411200102</t>
  </si>
  <si>
    <t>PREDIAL RÚSTICO CORRIENTE</t>
  </si>
  <si>
    <t>0411200103</t>
  </si>
  <si>
    <t>PREDIAL URBANO REZAGO</t>
  </si>
  <si>
    <t>0411200104</t>
  </si>
  <si>
    <t>PREDIAL RÚSTICO REZAGO</t>
  </si>
  <si>
    <t>0411200201</t>
  </si>
  <si>
    <t>TRASLACIÓN DE DOMINIO URBANO</t>
  </si>
  <si>
    <t>0411200202</t>
  </si>
  <si>
    <t>TRASLACIÓN DE DOMINIO RÚSTICO</t>
  </si>
  <si>
    <t>0411200301</t>
  </si>
  <si>
    <t>DIVISIÓN Y LOTIFICACIÓN DE INMUEBLES</t>
  </si>
  <si>
    <t>0411300102</t>
  </si>
  <si>
    <t>DIVERSIONES Y ESPECTACULOS PÚBLICOS</t>
  </si>
  <si>
    <t>0411600101</t>
  </si>
  <si>
    <t>EXPLOTAC DE BANCOS DE MARMOLES, CANTERAS</t>
  </si>
  <si>
    <t>0413100101</t>
  </si>
  <si>
    <t>CONTRIBUCIONES DE MEJORAS POR OBRAS PÚBL</t>
  </si>
  <si>
    <t>0414100201</t>
  </si>
  <si>
    <t>SERVICIO DE PANTEONES ZONA URBANA</t>
  </si>
  <si>
    <t>0414100202</t>
  </si>
  <si>
    <t>SERVICIO DE PANTEONES ZONA RURAL</t>
  </si>
  <si>
    <t>0414100204</t>
  </si>
  <si>
    <t>VTA DE TERRENO EN PANTEONES ZONA URBANA</t>
  </si>
  <si>
    <t>0414100205</t>
  </si>
  <si>
    <t>VENTA DE TERRENO EN PANTEONES ZONA RURAL</t>
  </si>
  <si>
    <t>0414100206</t>
  </si>
  <si>
    <t>SACRIFICIO DE GANADO BOVINO</t>
  </si>
  <si>
    <t>0414100208</t>
  </si>
  <si>
    <t>SACRIFICIO DE GANADO PORCINO</t>
  </si>
  <si>
    <t>0414100210</t>
  </si>
  <si>
    <t>TRASLADO DE CANALES FUERA DE HORARIO</t>
  </si>
  <si>
    <t>0414100211</t>
  </si>
  <si>
    <t>DESTACE DE ANIMALES</t>
  </si>
  <si>
    <t>0414100212</t>
  </si>
  <si>
    <t>MARCAJE A ANIMALES ANTES DE LA MATANZA</t>
  </si>
  <si>
    <t>0414100213</t>
  </si>
  <si>
    <t>DERECHO DE ALUMBRADO PUBLICO</t>
  </si>
  <si>
    <t>0414300101</t>
  </si>
  <si>
    <t>SERVICIOS DE SEGURIDAD PÚBLICA</t>
  </si>
  <si>
    <t>0414300104</t>
  </si>
  <si>
    <t>LICENCIA CONST O AMPLIACIÓN DE CONST</t>
  </si>
  <si>
    <t>0414300109</t>
  </si>
  <si>
    <t>DICT FACTI DIVIDIR, LOTIFICAR O FUSIONAR</t>
  </si>
  <si>
    <t>0414300111</t>
  </si>
  <si>
    <t>LIC USO SUELO ALINEAMIENTO  NO. OFICIAL</t>
  </si>
  <si>
    <t>0414300112</t>
  </si>
  <si>
    <t>PERM COLOC TEMP MATERIAL EN VIA PUBLICA</t>
  </si>
  <si>
    <t>0414300113</t>
  </si>
  <si>
    <t>CERTIF. NUMERO OFICIAL DE CUALQUIER USO</t>
  </si>
  <si>
    <t>0414300114</t>
  </si>
  <si>
    <t>CERTIFI  TERMINACION OBRA Y USO EDIFICIO</t>
  </si>
  <si>
    <t>0414300115</t>
  </si>
  <si>
    <t>CONSTRUCCIÓN DE RAMPA</t>
  </si>
  <si>
    <t>0414300116</t>
  </si>
  <si>
    <t>LICENCIA DE ALINEAMIENTO</t>
  </si>
  <si>
    <t>0414300117</t>
  </si>
  <si>
    <t>CERT DE USOS, DESTINOS Y POLITICAS ORD TERRITORIAL</t>
  </si>
  <si>
    <t>0414300118</t>
  </si>
  <si>
    <t>PERMISO PARA RUPTURA DE PAVIMENTO</t>
  </si>
  <si>
    <t>0414300119</t>
  </si>
  <si>
    <t>LICENCIA PARA REMODELACION DE GAVETA</t>
  </si>
  <si>
    <t>0414300120</t>
  </si>
  <si>
    <t>AVALUO DE INMUEBLES URBANOS Y SUBURBANOS</t>
  </si>
  <si>
    <t>0414300121</t>
  </si>
  <si>
    <t>AVALUOS DE INMUEBLES RÚSTICOS</t>
  </si>
  <si>
    <t>0414300123</t>
  </si>
  <si>
    <t>SERVICIOS EN MATERIA DE FRACCIONAMIENTOS</t>
  </si>
  <si>
    <t>0414300124</t>
  </si>
  <si>
    <t>LIC ANUNC CARTEL ADOSADO PISO O AZOTEA</t>
  </si>
  <si>
    <t>0414300127</t>
  </si>
  <si>
    <t>PERMISO EVENTUAL VTA BEBIDAS ALCOHOLICAS</t>
  </si>
  <si>
    <t>0414300128</t>
  </si>
  <si>
    <t>PERM EVENT EXT HORA ESTAB BEBIDA ALCOHOL</t>
  </si>
  <si>
    <t>0414300129</t>
  </si>
  <si>
    <t>CERT VALOR FISCAL DE LA PROPIEDAD RAÍZ</t>
  </si>
  <si>
    <t>0414300130</t>
  </si>
  <si>
    <t>CERT EDO CTA IMPTO DER Y APROVECHAMIENTO</t>
  </si>
  <si>
    <t>0414300131</t>
  </si>
  <si>
    <t>CONST EXPED POR DEPENDENCIAS DISTINTAS</t>
  </si>
  <si>
    <t>0414300132</t>
  </si>
  <si>
    <t>CERT QUE EXPIDA  SECRETARIO AYUNTAMIENTO</t>
  </si>
  <si>
    <t>0414300134</t>
  </si>
  <si>
    <t>CONCESI SERV PUB URBANO SUBURB RUTA FIJA</t>
  </si>
  <si>
    <t>0414300135</t>
  </si>
  <si>
    <t>POR TRANSMISIÓN DE DERECHOS DE CONCESIÓN</t>
  </si>
  <si>
    <t>0414300136</t>
  </si>
  <si>
    <t>REFRENDO CONCEC SERV URB SUBURB RUT FIJA</t>
  </si>
  <si>
    <t>0414300139</t>
  </si>
  <si>
    <t>CONSTANCIA DE DESPINTADO</t>
  </si>
  <si>
    <t>0414300140</t>
  </si>
  <si>
    <t>REVISTA MECANICA SEMESTRAL</t>
  </si>
  <si>
    <t>0414300141</t>
  </si>
  <si>
    <t>AUT DE PRÓRROGA USO UNIDAD BUEN EDO</t>
  </si>
  <si>
    <t>0414300142</t>
  </si>
  <si>
    <t>LIC FUNCIONA AUTORIZAC GIRO COMERCIAL</t>
  </si>
  <si>
    <t>0414300143</t>
  </si>
  <si>
    <t>CONCESIÓN DE LOCAL</t>
  </si>
  <si>
    <t>0414300144</t>
  </si>
  <si>
    <t>CONCESIÓN DE PLANCHA</t>
  </si>
  <si>
    <t>0414300145</t>
  </si>
  <si>
    <t>CONCESIÓN DE LUGAR</t>
  </si>
  <si>
    <t>0414300146</t>
  </si>
  <si>
    <t>LIC EJERCER EL COMERCIO EN VÍA PÚBLICA</t>
  </si>
  <si>
    <t>0414300147</t>
  </si>
  <si>
    <t>REFRENDO ANUAL DEL TÍTULO DE CONCESIÓN</t>
  </si>
  <si>
    <t>0414300148</t>
  </si>
  <si>
    <t>PERM FUNC HORA EXTRA HORA Y/O FRACCIÓN</t>
  </si>
  <si>
    <t>0414300149</t>
  </si>
  <si>
    <t>CONCESIÓN DE ESTACIONAMIENTOS PÚBLICOS</t>
  </si>
  <si>
    <t>0414300150</t>
  </si>
  <si>
    <t>INSCRIPCIÓN EN EL PADRÓN DE PROVEEDORES</t>
  </si>
  <si>
    <t>0414300151</t>
  </si>
  <si>
    <t>BASES DE LICITACIÓN</t>
  </si>
  <si>
    <t>0414300153</t>
  </si>
  <si>
    <t>REGISTRO Y REFRENDO DE PERITO VALUADOR</t>
  </si>
  <si>
    <t>0414300154</t>
  </si>
  <si>
    <t>PERMISOS Y LICENC PARA FIESTAS Y  EVENTOS SOCIALES</t>
  </si>
  <si>
    <t>0414300155</t>
  </si>
  <si>
    <t>PERMISOS PARA EFECTUAR MANIOBRAS DE CARGA Y DESCAR</t>
  </si>
  <si>
    <t>0414300157</t>
  </si>
  <si>
    <t>OTROS DERECHOS</t>
  </si>
  <si>
    <t>0415100101</t>
  </si>
  <si>
    <t>GIMNASIO MUNICIPAL</t>
  </si>
  <si>
    <t>0415100102</t>
  </si>
  <si>
    <t>UNIDAD DEPORTIVA</t>
  </si>
  <si>
    <t>0415100103</t>
  </si>
  <si>
    <t>SANITARIOS MUNICIPALES</t>
  </si>
  <si>
    <t>0415100105</t>
  </si>
  <si>
    <t>FORMAS VALORADAS</t>
  </si>
  <si>
    <t>0415100106</t>
  </si>
  <si>
    <t>PRODUCTOS FINANCIEROS</t>
  </si>
  <si>
    <t>0416100101</t>
  </si>
  <si>
    <t>RECARGOS PREDIAL</t>
  </si>
  <si>
    <t>0416100102</t>
  </si>
  <si>
    <t>RECARGOS</t>
  </si>
  <si>
    <t>0416100105</t>
  </si>
  <si>
    <t>GASTOS DE COBRANZA</t>
  </si>
  <si>
    <t>0416100106</t>
  </si>
  <si>
    <t>GASTOS DE EJECUCIÓN</t>
  </si>
  <si>
    <t>0416100108</t>
  </si>
  <si>
    <t>MULTAS FISCALES REGLAMENTOS</t>
  </si>
  <si>
    <t>0416100110</t>
  </si>
  <si>
    <t>MULTAS DE SEGURIDAD PÚBLICA</t>
  </si>
  <si>
    <t>0416100111</t>
  </si>
  <si>
    <t>MULTAS DE TRÁNSITO MUNICIPAL</t>
  </si>
  <si>
    <t>0416100112</t>
  </si>
  <si>
    <t>MULTAS CATASTRO</t>
  </si>
  <si>
    <t>0416100113</t>
  </si>
  <si>
    <t>MULTAS DE DESARROLLO URBANO</t>
  </si>
  <si>
    <t>0416100116</t>
  </si>
  <si>
    <t>REINTEGROS</t>
  </si>
  <si>
    <t>0416100117</t>
  </si>
  <si>
    <t>DONATIVOS EN EFECTIVO</t>
  </si>
  <si>
    <t>0421100101</t>
  </si>
  <si>
    <t>FONDO GENERAL</t>
  </si>
  <si>
    <t>0421100102</t>
  </si>
  <si>
    <t>IMPT FED TENENCIA O USO DE VEHÍCULOS</t>
  </si>
  <si>
    <t>0421100103</t>
  </si>
  <si>
    <t>IMPT ESPECIAL PRODUCCCIÓN Y SERVICIOS</t>
  </si>
  <si>
    <t>0421100104</t>
  </si>
  <si>
    <t>LIC FUNC PROD ALMAC DIST BEBIDAS ALCOHOL</t>
  </si>
  <si>
    <t>0421100105</t>
  </si>
  <si>
    <t>IMPUESTO SOBRE AUTOMOVILES NUEVOS</t>
  </si>
  <si>
    <t>0421100106</t>
  </si>
  <si>
    <t>FONDO DE FOMENTO MUNICIPAL</t>
  </si>
  <si>
    <t>0421100107</t>
  </si>
  <si>
    <t>FONDO IEPS DE GASOLINA</t>
  </si>
  <si>
    <t>0421100108</t>
  </si>
  <si>
    <t>FONDO DE FISCALIZACIÓN</t>
  </si>
  <si>
    <t>0421100109</t>
  </si>
  <si>
    <t>FONDO DE COMPENSACIÓN ISAN</t>
  </si>
  <si>
    <t>0421100110</t>
  </si>
  <si>
    <t>FONDO ISR PARTICIPABLE</t>
  </si>
  <si>
    <t>0421200101</t>
  </si>
  <si>
    <t>FONDO APORT INFRAESTRUCTURA SOCIAL MPAL</t>
  </si>
  <si>
    <t>0421200102</t>
  </si>
  <si>
    <t>APORTACION DE BENFICIARIOS OBRA PUBLICA</t>
  </si>
  <si>
    <t>0421200103</t>
  </si>
  <si>
    <t>PRODUCTOS FINANCIEROS FONDO 1</t>
  </si>
  <si>
    <t>0421200104</t>
  </si>
  <si>
    <t>OTROS ING DE RAMO 33</t>
  </si>
  <si>
    <t>0421200201</t>
  </si>
  <si>
    <t>APORTACIONES FORTAMUN</t>
  </si>
  <si>
    <t>0421200202</t>
  </si>
  <si>
    <t>PRODUCTOS FINANCIEROS FONDO 2</t>
  </si>
  <si>
    <t>0421300101</t>
  </si>
  <si>
    <t>APOYO PROGRAMAS SECTORIALES</t>
  </si>
  <si>
    <t>0421300105</t>
  </si>
  <si>
    <t>0421300201</t>
  </si>
  <si>
    <t>APOYO GOBIERNO EDO PROG SECTORIALES</t>
  </si>
  <si>
    <t>0421300205</t>
  </si>
  <si>
    <t>0421300401</t>
  </si>
  <si>
    <t>APORTACION BENEFICIARIOS POR CONVENIO</t>
  </si>
  <si>
    <t>0511101111</t>
  </si>
  <si>
    <t>Dietas</t>
  </si>
  <si>
    <t>0511101131</t>
  </si>
  <si>
    <t>Sueldos Base</t>
  </si>
  <si>
    <t>0511201221</t>
  </si>
  <si>
    <t>Remuneraciones para eventuales</t>
  </si>
  <si>
    <t>0511301311</t>
  </si>
  <si>
    <t>Prima quinquenal</t>
  </si>
  <si>
    <t>0511301312</t>
  </si>
  <si>
    <t>Antigüedad</t>
  </si>
  <si>
    <t>0511301321</t>
  </si>
  <si>
    <t>Prima Vacacional</t>
  </si>
  <si>
    <t>0511301323</t>
  </si>
  <si>
    <t>Gratificación de fin de año</t>
  </si>
  <si>
    <t>0511301331</t>
  </si>
  <si>
    <t>Remuneraciones por horas extraordinarias</t>
  </si>
  <si>
    <t>0511301342</t>
  </si>
  <si>
    <t>Compensaciones por servicios</t>
  </si>
  <si>
    <t>0511401413</t>
  </si>
  <si>
    <t>Aportaciones IMSS</t>
  </si>
  <si>
    <t>0511401441</t>
  </si>
  <si>
    <t>Seguros</t>
  </si>
  <si>
    <t>0511501522</t>
  </si>
  <si>
    <t>Liquid por indem y sueldos y salarios caídos</t>
  </si>
  <si>
    <t>0511501541</t>
  </si>
  <si>
    <t>Prestaciones establecidas por CGT</t>
  </si>
  <si>
    <t>0511501551</t>
  </si>
  <si>
    <t>Capacitación de los servidores públicos</t>
  </si>
  <si>
    <t>0511501592</t>
  </si>
  <si>
    <t>Otras prestaciones</t>
  </si>
  <si>
    <t>0511501593</t>
  </si>
  <si>
    <t>Despensa</t>
  </si>
  <si>
    <t>0511501594</t>
  </si>
  <si>
    <t>Fondo de ahorro</t>
  </si>
  <si>
    <t>0511501595</t>
  </si>
  <si>
    <t xml:space="preserve"> Fondo de ahorro LECRP</t>
  </si>
  <si>
    <t>0511601713</t>
  </si>
  <si>
    <t>Premio por asistencia</t>
  </si>
  <si>
    <t>0511601714</t>
  </si>
  <si>
    <t>Premio por puntualidad</t>
  </si>
  <si>
    <t>0512102111</t>
  </si>
  <si>
    <t>Materiales y útiles de oficina</t>
  </si>
  <si>
    <t>0512102121</t>
  </si>
  <si>
    <t>Materiales y útiles de impresión y reproducción</t>
  </si>
  <si>
    <t>0512102141</t>
  </si>
  <si>
    <t>Mat y útiles de tecnologías de la Info y Com</t>
  </si>
  <si>
    <t>0512102151</t>
  </si>
  <si>
    <t>Material impreso e información digital</t>
  </si>
  <si>
    <t>0512102161</t>
  </si>
  <si>
    <t>Material de limpieza</t>
  </si>
  <si>
    <t>0512102171</t>
  </si>
  <si>
    <t>Materiales y útiles de enseñanza</t>
  </si>
  <si>
    <t>0512202212</t>
  </si>
  <si>
    <t>Prod Alim p pers en instalac de depend y ent</t>
  </si>
  <si>
    <t>0512202214</t>
  </si>
  <si>
    <t>Productos Alimenticios para Persona</t>
  </si>
  <si>
    <t>0512202221</t>
  </si>
  <si>
    <t>Productos alimenticios para animales</t>
  </si>
  <si>
    <t>0512302371</t>
  </si>
  <si>
    <t>Productos de cuero piel plástico y hule</t>
  </si>
  <si>
    <t>0512402411</t>
  </si>
  <si>
    <t>Materiales de construcción minerales no metálicos</t>
  </si>
  <si>
    <t>0512402421</t>
  </si>
  <si>
    <t>Materiales de construcción de concreto</t>
  </si>
  <si>
    <t>0512402431</t>
  </si>
  <si>
    <t>Materiales de construcción de cal y yeso</t>
  </si>
  <si>
    <t>0512402451</t>
  </si>
  <si>
    <t>Materiales de construcción de vidrio</t>
  </si>
  <si>
    <t>0512402461</t>
  </si>
  <si>
    <t>Material eléctrico y electrónico</t>
  </si>
  <si>
    <t>0512402471</t>
  </si>
  <si>
    <t>Estructuras y manufacturas</t>
  </si>
  <si>
    <t>0512402481</t>
  </si>
  <si>
    <t>Materiales complementarios</t>
  </si>
  <si>
    <t>0512402491</t>
  </si>
  <si>
    <t>Materiales diversos</t>
  </si>
  <si>
    <t>0512402492</t>
  </si>
  <si>
    <t>Materiales Diversos Jardinería</t>
  </si>
  <si>
    <t>0512402493</t>
  </si>
  <si>
    <t>Materiales Diversos para Matanza</t>
  </si>
  <si>
    <t>0512502511</t>
  </si>
  <si>
    <t>Sustancias químicas</t>
  </si>
  <si>
    <t>0512502521</t>
  </si>
  <si>
    <t>Fertilizantes y abonos</t>
  </si>
  <si>
    <t>0512502522</t>
  </si>
  <si>
    <t>Plaguicidas y pesticidas</t>
  </si>
  <si>
    <t>0512502531</t>
  </si>
  <si>
    <t>Medicinas y productos farmacéuticos</t>
  </si>
  <si>
    <t>0512502541</t>
  </si>
  <si>
    <t>Materiales accesorios y suministros médicos</t>
  </si>
  <si>
    <t>0512502561</t>
  </si>
  <si>
    <t>Fibras sintéticas hules plásticos y derivados</t>
  </si>
  <si>
    <t>0512502591</t>
  </si>
  <si>
    <t>Otros Productos Quimicos</t>
  </si>
  <si>
    <t>0512602612</t>
  </si>
  <si>
    <t>Combus Lub y aditivos vehículos Serv Pub</t>
  </si>
  <si>
    <t>0512702711</t>
  </si>
  <si>
    <t>Vestuario y uniformes</t>
  </si>
  <si>
    <t>0512702721</t>
  </si>
  <si>
    <t>Prendas de seguridad</t>
  </si>
  <si>
    <t>0512702722</t>
  </si>
  <si>
    <t>Prendas de protección personal</t>
  </si>
  <si>
    <t>0512702731</t>
  </si>
  <si>
    <t>Artículos deportivos</t>
  </si>
  <si>
    <t>0512702741</t>
  </si>
  <si>
    <t>Productos textiles</t>
  </si>
  <si>
    <t>0512802831</t>
  </si>
  <si>
    <t>Prendas de protección para seguridad pública</t>
  </si>
  <si>
    <t>0512902911</t>
  </si>
  <si>
    <t>Herramientas menores</t>
  </si>
  <si>
    <t>0512902921</t>
  </si>
  <si>
    <t>Refacciones y accesorios menores de edificios</t>
  </si>
  <si>
    <t>0512902931</t>
  </si>
  <si>
    <t>Refacciones y accesorios menores de mobiliario</t>
  </si>
  <si>
    <t>0512902941</t>
  </si>
  <si>
    <t>Ref y Acces men Eq cómputo y tecn de la Info</t>
  </si>
  <si>
    <t>0512902961</t>
  </si>
  <si>
    <t>Ref y Acces menores de Eq de transporte</t>
  </si>
  <si>
    <t>0512902981</t>
  </si>
  <si>
    <t>Ref y Acces menores de maquinaria y otros Equip</t>
  </si>
  <si>
    <t>0512902991</t>
  </si>
  <si>
    <t>Ref y Acces menores otros bienes muebles</t>
  </si>
  <si>
    <t>0513103111</t>
  </si>
  <si>
    <t>Servicio de energía eléctrica</t>
  </si>
  <si>
    <t>0513103141</t>
  </si>
  <si>
    <t>Servicio telefonía tradicional</t>
  </si>
  <si>
    <t>0513103151</t>
  </si>
  <si>
    <t>Servicio telefonía celular</t>
  </si>
  <si>
    <t>0513103171</t>
  </si>
  <si>
    <t>Servicios de acceso de internet</t>
  </si>
  <si>
    <t>0513103181</t>
  </si>
  <si>
    <t>Servicio postal</t>
  </si>
  <si>
    <t>0513203221</t>
  </si>
  <si>
    <t>Arrendamiento de edificios y locales</t>
  </si>
  <si>
    <t>0513203291</t>
  </si>
  <si>
    <t>Otros Arrendamientos</t>
  </si>
  <si>
    <t>0513303311</t>
  </si>
  <si>
    <t>Servicios legales</t>
  </si>
  <si>
    <t>0513303312</t>
  </si>
  <si>
    <t>Servicios de contabilidad</t>
  </si>
  <si>
    <t>0513303313</t>
  </si>
  <si>
    <t>Servicios de auditoría</t>
  </si>
  <si>
    <t>0513303331</t>
  </si>
  <si>
    <t>Servicios de consultoría administrativa</t>
  </si>
  <si>
    <t>0513303341</t>
  </si>
  <si>
    <t>Servicios de capacitación</t>
  </si>
  <si>
    <t>0513303361</t>
  </si>
  <si>
    <t>Impresiones doc ofic p prestación de Serv pub</t>
  </si>
  <si>
    <t>0513303371</t>
  </si>
  <si>
    <t>Servicios de protección y seguridad</t>
  </si>
  <si>
    <t>0513303391</t>
  </si>
  <si>
    <t>Serv profesionales científicos y tec integrales</t>
  </si>
  <si>
    <t>0513303392</t>
  </si>
  <si>
    <t>Serv profesionales médicos</t>
  </si>
  <si>
    <t>0513403411</t>
  </si>
  <si>
    <t>Servicios financieros y bancarios</t>
  </si>
  <si>
    <t>0513403451</t>
  </si>
  <si>
    <t>Seguro de bienes patrimoniales</t>
  </si>
  <si>
    <t>0513403471</t>
  </si>
  <si>
    <t>Fletes y maniobras</t>
  </si>
  <si>
    <t>0513503511</t>
  </si>
  <si>
    <t>Conservación y mantenimiento de inmuebles</t>
  </si>
  <si>
    <t>0513503521</t>
  </si>
  <si>
    <t>Instal Rep y mantto  de Mobil y Eq de admon</t>
  </si>
  <si>
    <t>0513503551</t>
  </si>
  <si>
    <t>Mantto y conserv Veh terrestres aéreos mariti</t>
  </si>
  <si>
    <t>0513503571</t>
  </si>
  <si>
    <t>Instal Rep y mantto de maq otros Eq y herrami</t>
  </si>
  <si>
    <t>0513503591</t>
  </si>
  <si>
    <t>Servicios de jardinería y fumigación</t>
  </si>
  <si>
    <t>0513603612</t>
  </si>
  <si>
    <t>Impresión y elaborac public ofic y de informaci</t>
  </si>
  <si>
    <t>0513603614</t>
  </si>
  <si>
    <t>Ins y pubpropias operdependy entque no formen</t>
  </si>
  <si>
    <t>0513603631</t>
  </si>
  <si>
    <t>Serv de creatividad preproducción y producción d</t>
  </si>
  <si>
    <t>0513703721</t>
  </si>
  <si>
    <t>Pasajes terr nac p  Serv pub en comisiones</t>
  </si>
  <si>
    <t>0513703751</t>
  </si>
  <si>
    <t>Viáticos nac p Serv pub Desemp funciones ofic</t>
  </si>
  <si>
    <t>0513703791</t>
  </si>
  <si>
    <t>Otros servicios de traslado y hospedaje</t>
  </si>
  <si>
    <t>0513803821</t>
  </si>
  <si>
    <t>Gastos de orden social y cultural</t>
  </si>
  <si>
    <t>0513803831</t>
  </si>
  <si>
    <t>Congresos y convenciones</t>
  </si>
  <si>
    <t>0513803832</t>
  </si>
  <si>
    <t>Eventos</t>
  </si>
  <si>
    <t>0513903921</t>
  </si>
  <si>
    <t>Otros impuestos y derechos</t>
  </si>
  <si>
    <t>0513903941</t>
  </si>
  <si>
    <t>Sentencias y resoluciones judiciales</t>
  </si>
  <si>
    <t>0513903951</t>
  </si>
  <si>
    <t>Penas multas accesorios y actualizaciones</t>
  </si>
  <si>
    <t>0513903961</t>
  </si>
  <si>
    <t>Otros gastos por responsabilidades</t>
  </si>
  <si>
    <t>0513903981</t>
  </si>
  <si>
    <t>Impuesto sobre nóminas</t>
  </si>
  <si>
    <t>0513903991</t>
  </si>
  <si>
    <t>Deficiente de Alumbrado Publico</t>
  </si>
  <si>
    <t>0513903992</t>
  </si>
  <si>
    <t>Feria Municipal</t>
  </si>
  <si>
    <t>0513903994</t>
  </si>
  <si>
    <t>Ferias y Festivales</t>
  </si>
  <si>
    <t>0522104211</t>
  </si>
  <si>
    <t>Transferencias para DIF Municipal</t>
  </si>
  <si>
    <t>0522104212</t>
  </si>
  <si>
    <t>Transferencias para Casa de la Cultura</t>
  </si>
  <si>
    <t>0523104311</t>
  </si>
  <si>
    <t>Subsidios a la producción</t>
  </si>
  <si>
    <t>0524104415</t>
  </si>
  <si>
    <t>Ayudas y Apoyos</t>
  </si>
  <si>
    <t>0524204421</t>
  </si>
  <si>
    <t>Becas</t>
  </si>
  <si>
    <t>0524304451</t>
  </si>
  <si>
    <t>Donativos a instituciones sin fines de lucro</t>
  </si>
  <si>
    <t>0524304452</t>
  </si>
  <si>
    <t>Ayudas a Instituciones de Salud</t>
  </si>
  <si>
    <t>0524304454</t>
  </si>
  <si>
    <t>Ayudas Sociales a Agrupaciones</t>
  </si>
  <si>
    <t>0524304457</t>
  </si>
  <si>
    <t>Ayuda Social Inst Benef Bomberos</t>
  </si>
  <si>
    <t>0525204521</t>
  </si>
  <si>
    <t>Jubilaciones</t>
  </si>
  <si>
    <t>0528404841</t>
  </si>
  <si>
    <t>Donativos a fideicomisos estatales</t>
  </si>
  <si>
    <t>0529204931</t>
  </si>
  <si>
    <t>Aportacion programa de apoyo a microempresas</t>
  </si>
  <si>
    <t>0541109211</t>
  </si>
  <si>
    <t>Int de la deuda interna con instit de crédito</t>
  </si>
  <si>
    <t>0551505111</t>
  </si>
  <si>
    <t>0551505121</t>
  </si>
  <si>
    <t>0551505151</t>
  </si>
  <si>
    <t>0551505191</t>
  </si>
  <si>
    <t>0551505211</t>
  </si>
  <si>
    <t>0551505231</t>
  </si>
  <si>
    <t>0551505291</t>
  </si>
  <si>
    <t>0551505311</t>
  </si>
  <si>
    <t>0551505321</t>
  </si>
  <si>
    <t>0551505411</t>
  </si>
  <si>
    <t>0551505421</t>
  </si>
  <si>
    <t>0551505491</t>
  </si>
  <si>
    <t>0551505511</t>
  </si>
  <si>
    <t>0551505621</t>
  </si>
  <si>
    <t>0551505631</t>
  </si>
  <si>
    <t>0551505641</t>
  </si>
  <si>
    <t>0551505651</t>
  </si>
  <si>
    <t>0551505661</t>
  </si>
  <si>
    <t>0551505663</t>
  </si>
  <si>
    <t>0551505671</t>
  </si>
  <si>
    <t>0551505691</t>
  </si>
  <si>
    <t>0551705911</t>
  </si>
  <si>
    <t>Amort Software</t>
  </si>
  <si>
    <t>0551800001</t>
  </si>
  <si>
    <t>Disminución de Bienes por pérdida, obsolescencia y</t>
  </si>
  <si>
    <t>0561100001</t>
  </si>
  <si>
    <t>Construcción en Bienes no Capitalizable</t>
  </si>
  <si>
    <t>0311000001</t>
  </si>
  <si>
    <t>PATRIMONIO INICIAL</t>
  </si>
  <si>
    <t>0311000002</t>
  </si>
  <si>
    <t>PATRIMONIO EN ACTIVO NO CIRCULANTE RM 2007</t>
  </si>
  <si>
    <t>0311000003</t>
  </si>
  <si>
    <t>PATRIMONIO EN ACTIVO NO CIRCULANTE RM 2008</t>
  </si>
  <si>
    <t>0311000004</t>
  </si>
  <si>
    <t>PATRIMONIO EN ACTIVO NO CIRCULANTE RM 2009</t>
  </si>
  <si>
    <t>0311000005</t>
  </si>
  <si>
    <t>PATRIMONIO EN ACTIVO NO CIRCULANTE RM 2010</t>
  </si>
  <si>
    <t>0311000006</t>
  </si>
  <si>
    <t>UTILIDAD O PERDIDA EN VENTA DE BIENES</t>
  </si>
  <si>
    <t>0311000101</t>
  </si>
  <si>
    <t>PATRIMONIO EN ACTIVO NO CIRCULANTE F1 FAISM 2007</t>
  </si>
  <si>
    <t>0311000102</t>
  </si>
  <si>
    <t>PATRIMONIO EN ACTIVO NO CIRCULANTE F1 FAISM 2008</t>
  </si>
  <si>
    <t>0311000103</t>
  </si>
  <si>
    <t>PATRIMONIO EN ACTIVO NO CIRCULANTE F1 FAISM 2009</t>
  </si>
  <si>
    <t>0311000201</t>
  </si>
  <si>
    <t>PATRIMONIO EN ACTIVO NO CIRCULANTE F2 FORTAMU 2006</t>
  </si>
  <si>
    <t>0311000202</t>
  </si>
  <si>
    <t>PATRIMONIO EN ACTIVO NO CIRCULANTE F2 FORTAMU 2007</t>
  </si>
  <si>
    <t>0311000203</t>
  </si>
  <si>
    <t>PATRIMONIO EN ACTIVO NO CIRCULANTE F2 FORTAMU 2008</t>
  </si>
  <si>
    <t>0311000204</t>
  </si>
  <si>
    <t>PATRIMONIO EN ACTIVO NO CIRCULANTE F2 FORTAMU 2009</t>
  </si>
  <si>
    <t>0311009999</t>
  </si>
  <si>
    <t>Baja AF</t>
  </si>
  <si>
    <t>0312000001</t>
  </si>
  <si>
    <t>Donaciones</t>
  </si>
  <si>
    <t>0321000001</t>
  </si>
  <si>
    <t>Ahorro/Desahorro</t>
  </si>
  <si>
    <t>RESULTADO DEL EJERC (AHORRO/DESAHORRO)</t>
  </si>
  <si>
    <t>0322000001</t>
  </si>
  <si>
    <t>RESULTADOS DE EJERCICIOS ANTERIORES RM 2007</t>
  </si>
  <si>
    <t>0322000002</t>
  </si>
  <si>
    <t>RESULTADOS DE EJERCICIOS ANTERIORES RM 2008</t>
  </si>
  <si>
    <t>0322000003</t>
  </si>
  <si>
    <t>RESULTADOS DE EJERCICIOS ANTERIORES RM 2009</t>
  </si>
  <si>
    <t>0322000004</t>
  </si>
  <si>
    <t>RESULTADOS DE EJERCICIOS ANTERIORES RM 2010</t>
  </si>
  <si>
    <t>0322000005</t>
  </si>
  <si>
    <t>RESULTADOS DE EJERCICIOS ANTERIORES RM 2011</t>
  </si>
  <si>
    <t>0322000012</t>
  </si>
  <si>
    <t>RESULTADO DEL EJERCICIO 2012</t>
  </si>
  <si>
    <t>0322000013</t>
  </si>
  <si>
    <t>RESULTADO DEL EJERCICIO 2013</t>
  </si>
  <si>
    <t>0322000014</t>
  </si>
  <si>
    <t>RESULTADO DEL EJERCICIO 2014</t>
  </si>
  <si>
    <t>0322000015</t>
  </si>
  <si>
    <t>RESULTADO DEL EJERCICIO 2015</t>
  </si>
  <si>
    <t>0322000016</t>
  </si>
  <si>
    <t>RESULTADO DEL EJERCICIO 2016</t>
  </si>
  <si>
    <t>0322000101</t>
  </si>
  <si>
    <t>RESUL DE EJERC ANTERIORES RAMO 33 FONDO 1 2006</t>
  </si>
  <si>
    <t>0322000102</t>
  </si>
  <si>
    <t>0322000103</t>
  </si>
  <si>
    <t>RESUL DE EJERC ANTERIORES RAMO 33 FONDO 1 2007</t>
  </si>
  <si>
    <t>0322000104</t>
  </si>
  <si>
    <t>RESUL DE EJERC ANTERIORES RAMO 33 FONDO 1 2008</t>
  </si>
  <si>
    <t>0322000105</t>
  </si>
  <si>
    <t>RESUL DE EJERC ANTERIORES RAMO 33 FONDO 2 2008</t>
  </si>
  <si>
    <t>0322000106</t>
  </si>
  <si>
    <t>RESUL DE EJERC ANTERIORES RAMO 33 FONDO 1 2009</t>
  </si>
  <si>
    <t>0322000107</t>
  </si>
  <si>
    <t>RESUL DE EJERC ANTERIORES RAMO 33 2009</t>
  </si>
  <si>
    <t>0322000108</t>
  </si>
  <si>
    <t>RESUL DE EJERC ANTERIORES FONDO 1 RAMO 33 2010</t>
  </si>
  <si>
    <t>0322000109</t>
  </si>
  <si>
    <t>RESUL DE EJERC ANTERIORES FONDO 1 RAMO 33 2011</t>
  </si>
  <si>
    <t>0322000110</t>
  </si>
  <si>
    <t>RESUL DE EJERC ANTERIORES APORTAC FONDO 1 2010</t>
  </si>
  <si>
    <t>0322000111</t>
  </si>
  <si>
    <t>RESUL DE EJERC ANTERIORES APORTAC FONDO 1 2011</t>
  </si>
  <si>
    <t>0322000201</t>
  </si>
  <si>
    <t>RESUL DE EJERC ANTERIORES FONDO 2 RAMO 33 2006</t>
  </si>
  <si>
    <t>0322000203</t>
  </si>
  <si>
    <t>RESUL DE EJERC ANTERIORES FONDO 2 RAMO 33 2008</t>
  </si>
  <si>
    <t>0322000204</t>
  </si>
  <si>
    <t>RESUL DE EJERC ANTERIORES FONDO 2 RAMO 33 2009</t>
  </si>
  <si>
    <t>0322000205</t>
  </si>
  <si>
    <t>RESUL DE EJERC ANTERIORES FONDO 2 RAMO 33 2010</t>
  </si>
  <si>
    <t>0322000206</t>
  </si>
  <si>
    <t>RESUL DE EJERC ANTERIORES FONDO 2 RAMO 33 2011</t>
  </si>
  <si>
    <t>0322000303</t>
  </si>
  <si>
    <t>RESUL DE EJERC ANTERIORES OPCIONES PRODUCTIVA 2003</t>
  </si>
  <si>
    <t>0322000304</t>
  </si>
  <si>
    <t>RESUL DE EJERC ANTERIORES CREDITO A PALABRA 2003</t>
  </si>
  <si>
    <t>0322000307</t>
  </si>
  <si>
    <t>RESUL DE EJERC ANTERIORES CREDITO LA PALABRA 2004</t>
  </si>
  <si>
    <t>0322000311</t>
  </si>
  <si>
    <t>RESUL DE EJERC ANTERIORES COLECTOR 2005</t>
  </si>
  <si>
    <t>0322000315</t>
  </si>
  <si>
    <t>RESUL DE EJERC ANTERIORES INSUMOS AGROPECUARI 2007</t>
  </si>
  <si>
    <t>0322000316</t>
  </si>
  <si>
    <t>RESUL DE EJERC ANTERIORES CENTRO HISTORICO 2007</t>
  </si>
  <si>
    <t>0322000317</t>
  </si>
  <si>
    <t>RESUL DE EJERC ANTERIORES CENTRO HISTORICO 2008</t>
  </si>
  <si>
    <t>0322000318</t>
  </si>
  <si>
    <t>RESUL DE EJERC ANTERIORES ACTIVOS PRODUCTIVOS 2008</t>
  </si>
  <si>
    <t>0322000319</t>
  </si>
  <si>
    <t>RESUL DE EJERC ANTERIORES OPCIONES PRODUCTIVA 2008</t>
  </si>
  <si>
    <t>0322000320</t>
  </si>
  <si>
    <t>RESUL DE EJERC ANTERIORES BORDERIAS 2008</t>
  </si>
  <si>
    <t>0322000325</t>
  </si>
  <si>
    <t>0322000327</t>
  </si>
  <si>
    <t>RESUL DE EJERC ANTERIORES CONSERVACION LAGUNA 2008</t>
  </si>
  <si>
    <t>0322000328</t>
  </si>
  <si>
    <t>RESUL DE EJERC ANTERIORES MEJOR ATENCION SERV 2008</t>
  </si>
  <si>
    <t>0322000329</t>
  </si>
  <si>
    <t>RESUL DE EJERC ANTERIORES ESPACIOS PUBLICOS 2008</t>
  </si>
  <si>
    <t>0322000331</t>
  </si>
  <si>
    <t>RESUL DE EJERC ANTERIORES AREA NATURAL 2008</t>
  </si>
  <si>
    <t>0322000334</t>
  </si>
  <si>
    <t>RESUL DE EJERC ANTERIORES REHA SOPORTE 2008</t>
  </si>
  <si>
    <t>0322000335</t>
  </si>
  <si>
    <t>RESUL DE EJERC ANTERIORES PIAS 2008</t>
  </si>
  <si>
    <t>0322000336</t>
  </si>
  <si>
    <t>RESUL DE EJERC ANTERIORES REUNION DE JOVENES 2008</t>
  </si>
  <si>
    <t>0322000337</t>
  </si>
  <si>
    <t>RESUL DE EJERC ANTERIORES FAIM 2009</t>
  </si>
  <si>
    <t>0322000342</t>
  </si>
  <si>
    <t>RESUL DE EJERC ANTERIORES TU CALLE 2009</t>
  </si>
  <si>
    <t>0322000343</t>
  </si>
  <si>
    <t>RESUL DE EJERC ANTERIORES PDIBC 2009</t>
  </si>
  <si>
    <t>0322000348</t>
  </si>
  <si>
    <t>RESUL DE EJERC ANTERIORES CAMINOS RURALES 2009</t>
  </si>
  <si>
    <t>0322000350</t>
  </si>
  <si>
    <t>RESUL DE EJERC ANTERIORES CONSER DE LA LAGUNA 2009</t>
  </si>
  <si>
    <t>0322000352</t>
  </si>
  <si>
    <t>RESUL DE EJERC ANTERIORES PROGRAMAS 2010</t>
  </si>
  <si>
    <t>0322000353</t>
  </si>
  <si>
    <t>RES DE EJERCICIOS ANTERIORES MEVI PISO FIRME 2010</t>
  </si>
  <si>
    <t>0322000354</t>
  </si>
  <si>
    <t>RESULTADOS DE EJERCICIOS ANTERIORES PROGRAMAS 2011</t>
  </si>
  <si>
    <t>0322000401</t>
  </si>
  <si>
    <t>Aplicación de remanente Recurso Municipal</t>
  </si>
  <si>
    <t>0322000402</t>
  </si>
  <si>
    <t>Aplicación de remanente Fondo 1 Ramo 33</t>
  </si>
  <si>
    <t>0322000403</t>
  </si>
  <si>
    <t>Aplicación de remanente Fondo 2 Ramo 33 Fortamun</t>
  </si>
  <si>
    <t>0322000404</t>
  </si>
  <si>
    <t>Aplicación de remanente Programas Especiales</t>
  </si>
  <si>
    <t>0325200001</t>
  </si>
  <si>
    <t>CAMBIOS POR ERRORES CONTABLES DEL RECURSO MUNICIPA</t>
  </si>
  <si>
    <t>0325200002</t>
  </si>
  <si>
    <t>CAMBIOS POR ERRORES CONTABLES DEL PROG MAS 2009</t>
  </si>
  <si>
    <t>BANCOMER NOMINA RM 0160680982</t>
  </si>
  <si>
    <t>BBVA RECURSO MUNICIPAL 0169013385</t>
  </si>
  <si>
    <t>BBVA RAMO-33 FONDO-1 2012 0188538867</t>
  </si>
  <si>
    <t>APORTACIONES FONDO 1 2012 0189224041</t>
  </si>
  <si>
    <t>BBVA BANCOMER 0192080699 APORTACIONES 2013</t>
  </si>
  <si>
    <t>BBVA BANCOMER 0192306514 RAMO33 FONDO 1 2013</t>
  </si>
  <si>
    <t>BBVA BANCOMER 0192306859 RAMO33 FONDO 2 2013</t>
  </si>
  <si>
    <t>BANCOMER RAMO 33</t>
  </si>
  <si>
    <t>BBVA BANCOMER 0194968689 FISM 2014</t>
  </si>
  <si>
    <t>BBVA BANCOMER 0194968670 FORTAMUN 2014</t>
  </si>
  <si>
    <t>BBVA BANCOMER 0194968522 APORTACIONES 2014</t>
  </si>
  <si>
    <t>BB12601969 FISM 2015</t>
  </si>
  <si>
    <t>BC 0198230757 FORTAMUN 15</t>
  </si>
  <si>
    <t>BB 12601605 ABO15</t>
  </si>
  <si>
    <t>BANCOMER 104319583 NOMINA OBRAS</t>
  </si>
  <si>
    <t>BANCOMER 0103847624 FORTAMUN 2016</t>
  </si>
  <si>
    <t>BANCOMER 0105181712 APORTACIONES 2016</t>
  </si>
  <si>
    <t>BANCOMER 0109802118 RECURSO MUNICIPAL 2017</t>
  </si>
  <si>
    <t>BANCOMER 0110346608 PARTICIPACIONES 2017</t>
  </si>
  <si>
    <t>SANTANDER MPIO NOMINA SEG PUB 2012 92-00176635-4</t>
  </si>
  <si>
    <t>SANTANDER NOMINA 65505628003</t>
  </si>
  <si>
    <t>BANCO DEL BAJIO RAMO 33 FONDO 2 2006 15213430201</t>
  </si>
  <si>
    <t>BANCO DEL BAJIO 81823390201</t>
  </si>
  <si>
    <t>BBAJIO 12777967 REMANENTE FISM 2013</t>
  </si>
  <si>
    <t>BBAJIO 14362834 Participaciones 2015</t>
  </si>
  <si>
    <t>BBAJIO 6707336 MANUEL GRANADOS GUZMAN</t>
  </si>
  <si>
    <t>BBAJIO 6707349 DANIEL TORRES GONZALEZ</t>
  </si>
  <si>
    <t>BBAJIO 6707365 ROGELIO GONZALEZ URIBE</t>
  </si>
  <si>
    <t>BBAJIO 6707378 MIGUEL ANGEL RODRIGUEZ REYNOSO</t>
  </si>
  <si>
    <t>BBAJIO 6707394 JOSE LUIS GONZALEZ LARA</t>
  </si>
  <si>
    <t>BBAJIO 6707417 NORMA ELIDIA MORENO MONCADA</t>
  </si>
  <si>
    <t>BBAJIO 6707420 MIGUEL LEDESMA GARCIA</t>
  </si>
  <si>
    <t>BBAJIO 6707433 JORGE GABRIEL ROMERO GARCIA</t>
  </si>
  <si>
    <t>BBAJIO 6707459 LUCIANO MIRANDA VARGAS</t>
  </si>
  <si>
    <t>BBAJIO 6707462 MONSERRAT DE LORETTO ARREDONDO SILV</t>
  </si>
  <si>
    <t>BBAJIO 6707475 MARINA MADRIGAL ENRIQUEZ</t>
  </si>
  <si>
    <t>BBAJIO 6707488 PATRICIA ALEJANDRA BALTAZAR TORRES</t>
  </si>
  <si>
    <t>BAJIO 14967483 FAISM 2016</t>
  </si>
  <si>
    <t>BANCO DEL BAJIO CTA 17566886 FAISM 2017</t>
  </si>
  <si>
    <t>BB 17566506-0101 PARTICIPACIONES 2017</t>
  </si>
  <si>
    <t>BB 17928540 RECURSO MUNICIPAL 2017</t>
  </si>
  <si>
    <t>BB 18428284 APORT. BENEF 2017</t>
  </si>
  <si>
    <t>INVERSION 20463741816 FORTAMUN 2016</t>
  </si>
  <si>
    <t>BAJIO 15688237 I-FORTALECE2016</t>
  </si>
  <si>
    <t>BAJIO 15690019  I-ITS2016</t>
  </si>
  <si>
    <t>BANAMEX 5091452 PIDMC SUBCUENTA 2014</t>
  </si>
  <si>
    <t>BANAMEX 7007-8289897 AMPIDMC 2015</t>
  </si>
  <si>
    <t>BANAMEX 7009-1300832 AEPIDMC16</t>
  </si>
  <si>
    <t>BANAMEX 5099755-9 FPIDMC16</t>
  </si>
  <si>
    <t>BAJIO 11836475 COPSUBSEMUN 2014</t>
  </si>
  <si>
    <t>BAJIO 15147481 AFFORTASEG16</t>
  </si>
  <si>
    <t>BAJIO 15147713 COPFORTASEG16</t>
  </si>
  <si>
    <t>15540206-0101 BAJIO, AFINMUJERES16</t>
  </si>
  <si>
    <t>BAJIO 17150772 PIDHFAIS ESTATAL 2016</t>
  </si>
  <si>
    <t>BAJIO 17150699 PIDH2016FISE</t>
  </si>
  <si>
    <t>BAJIO 16905325 3X1MIGRANTES16</t>
  </si>
  <si>
    <t>BAJIO 17258351 FATTMIGRANTE16</t>
  </si>
  <si>
    <t>BAJIO 17543950-0101  PVVDAFAIS09-16</t>
  </si>
  <si>
    <t>BAJIO 17545658-0101 PVVDAFAIS10-16</t>
  </si>
  <si>
    <t>CTA. 173813020101 PROGRAMA JUVENTUD 2016</t>
  </si>
  <si>
    <t>BBVA FONDO AHORRO EMPLEADOS 0160618810</t>
  </si>
  <si>
    <t>65503834298MUN VALLE DE SANTIAGO</t>
  </si>
  <si>
    <t>0191474758 M.V.D.S  AGUILAR AMEZQUITA GI</t>
  </si>
  <si>
    <t>0191460285 M.V.D.S  ALONSO VILLAGOMEZ ED</t>
  </si>
  <si>
    <t>0191460064 M.V.D.S  ALVARADO LEDESMA JAV</t>
  </si>
  <si>
    <t>0191459945 M.V.D.S  ALVARADO VALERIO VIC</t>
  </si>
  <si>
    <t>0191474685 M.V.D.S  ANGUIANO MARTINEZ DI</t>
  </si>
  <si>
    <t>0191460498 M.V.D.S  ARMANDO PALLARES GAR</t>
  </si>
  <si>
    <t>0191460463 M.V.D.S  AYALA JIMENEZ GERARD</t>
  </si>
  <si>
    <t>0191459910 M.V.D.S  BARRON MORALES ALFRE</t>
  </si>
  <si>
    <t>0191460099 M.V.D.S  BECERRA FLORES SANTI</t>
  </si>
  <si>
    <t>0191474499 M.V.D.S  BERMUDEZ FRANCO JOSE</t>
  </si>
  <si>
    <t>0191460552 M.V.D.S  BERMUDEZ VAZQUEZ PAU</t>
  </si>
  <si>
    <t>0191460056 M.V.D.S  CAMPOS LAUREL MARISE</t>
  </si>
  <si>
    <t>0191460536 M.V.D.S  CARDENAS GARCIA SALV</t>
  </si>
  <si>
    <t>0191460161 M.V.D.S  CARDENAS PEREZ AGUST</t>
  </si>
  <si>
    <t>0191460307 M.V.D.S  CHAVEZ TORRES ANTONI</t>
  </si>
  <si>
    <t>0191474103 M.V.D.S  CHIQUITO RAMIREZ ADO</t>
  </si>
  <si>
    <t>0191460455 M.V.D.S  CONTRERAS NAVA FELIP</t>
  </si>
  <si>
    <t>0191460137 M.V.D.S  CORNEJO RUELAS RAMON</t>
  </si>
  <si>
    <t>0191459775 M.V.D.S  CRISTOBAL ORTIZ ANTO</t>
  </si>
  <si>
    <t>0191459961 M.V.D.S  CRUZ RODRIGUEZ JOSE</t>
  </si>
  <si>
    <t>0191474251 M.V.D.S  ESTEVEZ LUCERO LUIS</t>
  </si>
  <si>
    <t>0191474502 M.V.D.S  ESTRADA VALLEJO NANC</t>
  </si>
  <si>
    <t>0191459996 M.V.D.S  FLORES CASTILLO JOSE</t>
  </si>
  <si>
    <t>0191474715 M.V.D.S  FLORES GAYTAN JOSE C</t>
  </si>
  <si>
    <t>0191459449 M.V.D.S  FLORES GAYTAN NOE</t>
  </si>
  <si>
    <t>0191459929 M.V.D.S  FLORES MORALES CARLO</t>
  </si>
  <si>
    <t>0191459708 M.V.D.S  FUENTES CASTRO JOSE</t>
  </si>
  <si>
    <t>0191460471 M.V.D.S  GALVAN MEDINA EZEQUI</t>
  </si>
  <si>
    <t>0191460412 M.V.D.S  GARCIA GARCIA IBAN</t>
  </si>
  <si>
    <t>0191474561 M.V.D.S  GARCIA GARCIA JAVIER</t>
  </si>
  <si>
    <t>0191460587 M.V.D.S  GARCIA GARCIA JOSE L</t>
  </si>
  <si>
    <t>0191459627 M.V.D.S  GARCIA GARCIA JUAN C</t>
  </si>
  <si>
    <t>0191460080 M.V.D.S  GARCIA GONZALEZ JOSE</t>
  </si>
  <si>
    <t>0191474707 M.V.D.S  GARCIA HERNANDEZ FER</t>
  </si>
  <si>
    <t>0191460021 M.V.D.S  GARCIA MARTINEZ RAFA</t>
  </si>
  <si>
    <t>0191474456 M.V.D.S  GARCIA PENA ADOLFO</t>
  </si>
  <si>
    <t>0191459570 M.V.D.S  GARCIA PINEDA HILARI</t>
  </si>
  <si>
    <t>0191474448 M.V.D.S  GARCIA RAZO JESUS</t>
  </si>
  <si>
    <t>0191459937 M.V.D.S  GERVACIO HUETE PABLO</t>
  </si>
  <si>
    <t>0191460196 M.V.D.S  GOMEZ PRIETO JOSE AL</t>
  </si>
  <si>
    <t>0191460218 M.V.D.S  GONZALEZ ANDARDE ALV</t>
  </si>
  <si>
    <t>0191460358 M.V.D.S  GONZALEZ CASTRO JUAN</t>
  </si>
  <si>
    <t>0191460382 M.V.D.S  GONZALEZ CHIQUITO JO</t>
  </si>
  <si>
    <t>0191459473 M.V.D.S  GONZALEZ CONTRERAS F</t>
  </si>
  <si>
    <t>0191474286 M.V.D.S  GONZALEZ GARCIA RAMO</t>
  </si>
  <si>
    <t>0191460366 M.V.D.S  GONZALEZ OJEDA CARLO</t>
  </si>
  <si>
    <t>0191474553 M.V.D.S  GONZALEZ PATINO SANT</t>
  </si>
  <si>
    <t>0191460250 M.V.D.S  GONZALEZ QUIROZ JOSE</t>
  </si>
  <si>
    <t>0191474383 M.V.D.S  GONZALEZ RICO ANTONI</t>
  </si>
  <si>
    <t>0191460528 M.V.D.S  GUEVARA RAYA J JESUS</t>
  </si>
  <si>
    <t>0191460331 M.V.D.S  GUTIERREZ HERNANDEZ</t>
  </si>
  <si>
    <t>0191474669 M.V.D.S  HERNANDEZ GARCIA SAN</t>
  </si>
  <si>
    <t>0191474537 M.V.D.S  HERNANDEZ MORENO ERU</t>
  </si>
  <si>
    <t>0191474510 M.V.D.S  HERNANDEZ ROSALES JO</t>
  </si>
  <si>
    <t>0191459546 M.V.D.S  HERNANDEZ SILVA POMP</t>
  </si>
  <si>
    <t>0191474472 M.V.D.S  HERNANDEZ VIDAL EDUA</t>
  </si>
  <si>
    <t>0191459988 M.V.D.S  JIMENEZ JIMENEZ FRAN</t>
  </si>
  <si>
    <t>0191460110 M.V.D.S  LARA VILLAREAL JOSE</t>
  </si>
  <si>
    <t>0191459481 M.V.D.S  LEDESMA RAMIREZ ALEJ</t>
  </si>
  <si>
    <t>0191474413 M.V.D.S  LEON CERON JOSE LUIS</t>
  </si>
  <si>
    <t>0191459716 M.V.D.S  MARTINEZ ARREDONDO R</t>
  </si>
  <si>
    <t>0191474235 M.V.D.S  MARTINEZ GONZALEZ JO</t>
  </si>
  <si>
    <t>0191460544 M.V.D.S  MARTINEZ GONZALEZ JU</t>
  </si>
  <si>
    <t>0191460013 M.V.D.S  MARTINEZ LEON VICTOR</t>
  </si>
  <si>
    <t>0191460242 M.V.D.S  MIRANDA SOLORIAO JOS</t>
  </si>
  <si>
    <t>0191459686 M.V.D.S  MORALES NAVARRO ANTO</t>
  </si>
  <si>
    <t>0191474596 M.V.D.S  MORENO VERA FRANCISC</t>
  </si>
  <si>
    <t>0191460048 M.V.D.S  MOSQUEDA AGUILAR GUS</t>
  </si>
  <si>
    <t>0191459767 M.V.D.S  MOSQUEDA GONZALEZ JO</t>
  </si>
  <si>
    <t>0191460501 M.V.D.S  MOSQUEDA RAMIREZ CAR</t>
  </si>
  <si>
    <t>0191459562 M.V.D.S  NAVARRO ROBLES JUAN</t>
  </si>
  <si>
    <t>0191474405 M.V.D.S  NIETO GARCIA CARLOS</t>
  </si>
  <si>
    <t>0191474588 M.V.D.S  NUNEZ RAMIREZ JORGE</t>
  </si>
  <si>
    <t>0191460277 M.V.D.S  OJEDA HINOJOSA VICTO</t>
  </si>
  <si>
    <t>0191474073 M.V.D.S  PAREDEZ PENALOZA SEB</t>
  </si>
  <si>
    <t>0191460315 M.V.D.S  PEREZ RAZO JOSE JAIM</t>
  </si>
  <si>
    <t>0191474278 M.V.D.S  RAMIREZ DELGADO AMAD</t>
  </si>
  <si>
    <t>0191474618 M.V.D.S  RICO LORENZO ADAN</t>
  </si>
  <si>
    <t>0191460579 M.V.D.S  RICO NIETO JOSE MERC</t>
  </si>
  <si>
    <t>0191474693 M.V.D.S  RIVAS GARCIA JUAN GI</t>
  </si>
  <si>
    <t>0191474138 M.V.D.S  RIVERA MORALES FELIP</t>
  </si>
  <si>
    <t>0191474480 M.V.D.S  RODRIGUEZ ALMANZA JO</t>
  </si>
  <si>
    <t>0191459813 M.V.D.S  RODRIGUEZ ALVARADO V</t>
  </si>
  <si>
    <t>0191474529 M.V.D.S  RODRIGUEZ MOSQUEDA M</t>
  </si>
  <si>
    <t>0191459872 M.V.D.S  RODRIGUEZ VELEZ CAYE</t>
  </si>
  <si>
    <t>0191459430 M.V.D.S  RUBIO MUNIZ JUAN</t>
  </si>
  <si>
    <t>0191459635 M.V.D.S  RUIZ CARDENAS JORGE</t>
  </si>
  <si>
    <t>0191460072 M.V.D.S  SALDANA VILLANUEVA G</t>
  </si>
  <si>
    <t>0191460226 M.V.D.S  SANTELLANO LAUREL J</t>
  </si>
  <si>
    <t>0191460323 M.V.D.S  SILVA SALINAS JOSE M</t>
  </si>
  <si>
    <t>0191459465 M.V.D.S  SOLIS ORTEGA JOSE LU</t>
  </si>
  <si>
    <t>0191459821 M.V.D.S  SOLIS SALINAS AGUSTI</t>
  </si>
  <si>
    <t>0191459678 M.V.D.S  VALADEZ ZUNIGA RAMON</t>
  </si>
  <si>
    <t>0191474316 M.V.D.S  VALENCIA FLORES GABR</t>
  </si>
  <si>
    <t>0191459783 M.V.D.S  VERA AGUILAR GLORIA</t>
  </si>
  <si>
    <t>0191474375 M.V.D.S  ZARATE HENANDEZ JAVI</t>
  </si>
  <si>
    <t>0191474359 M.V.D.S  ZAVALA ESTRADA JOSE</t>
  </si>
  <si>
    <t>0191459589 M.V.D.S  ZUNIGA MORENO JUAN</t>
  </si>
  <si>
    <t>CONSTRUCCION DE COLECTOR CAMEMBARO Y PLANTA TRATADORA DE AGUAS RESIDUALES</t>
  </si>
  <si>
    <t>BANCO DEL BAJIO, S.A.</t>
  </si>
  <si>
    <t>CONTRATO DE APERTURA DE CREDITO SIMPLE</t>
  </si>
  <si>
    <t>TIIE + 1.5%</t>
  </si>
  <si>
    <t>95/95</t>
  </si>
  <si>
    <t>150/5</t>
  </si>
  <si>
    <t>GOBIERNO DEL ESTADO DE GUANAJUATO</t>
  </si>
  <si>
    <t>PARTICIPACIONES PRESENTES Y FUTURAS DE INGRESOS FEDERALES</t>
  </si>
  <si>
    <t>RAMO 33 FONDO 2</t>
  </si>
  <si>
    <t>OBRA RESTAURACION TEMPLO DE SAN FRANCISCO Y REMODELACION DEL JARDIN PRINCIPAL</t>
  </si>
  <si>
    <t>CONTRATO DE MANDATO ESPECIAL IRREVOCABLE PARA ACTOS DE DOMINIO</t>
  </si>
  <si>
    <t>TIIE + 1.8%</t>
  </si>
  <si>
    <t>60/60</t>
  </si>
  <si>
    <t>219/12</t>
  </si>
  <si>
    <t>192 ESTATAL Y 196 FEDERAL</t>
  </si>
  <si>
    <t>NOTAS A LOS ESTADOS FINANCIEROS DEL CUARTO  TRIMESTRE DE 2017</t>
  </si>
  <si>
    <t xml:space="preserve">Obra pública en bienes de dominio público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</si>
</sst>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5" formatCode="#,##0.00_ ;\-#,##0.00\ "/>
  </numFmts>
  <fonts count="2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05">
    <xf numFmtId="0" fontId="0" fillId="0" borderId="0" xfId="0"/>
    <xf numFmtId="0" fontId="13" fillId="0" borderId="0" xfId="0" applyFont="1"/>
    <xf numFmtId="0" fontId="3" fillId="0" borderId="0" xfId="0" applyFont="1"/>
    <xf numFmtId="0" fontId="12" fillId="0" borderId="0" xfId="0" applyFont="1"/>
    <xf numFmtId="4" fontId="8" fillId="0" borderId="0" xfId="1" applyNumberFormat="1" applyFont="1"/>
    <xf numFmtId="0" fontId="9" fillId="0" borderId="0" xfId="0" applyFont="1"/>
    <xf numFmtId="0" fontId="8" fillId="0" borderId="0" xfId="0" applyFont="1"/>
    <xf numFmtId="4" fontId="8" fillId="0" borderId="0" xfId="0" applyNumberFormat="1" applyFont="1"/>
    <xf numFmtId="0" fontId="8" fillId="0" borderId="0" xfId="0" applyFont="1" applyFill="1"/>
    <xf numFmtId="4" fontId="8" fillId="0" borderId="0" xfId="0" applyNumberFormat="1" applyFont="1" applyFill="1"/>
    <xf numFmtId="4" fontId="8" fillId="0" borderId="0" xfId="0" applyNumberFormat="1" applyFont="1" applyFill="1" applyBorder="1" applyAlignment="1">
      <alignment horizontal="right" wrapText="1"/>
    </xf>
    <xf numFmtId="4" fontId="12" fillId="0" borderId="0" xfId="0" applyNumberFormat="1" applyFont="1" applyFill="1" applyBorder="1" applyAlignment="1">
      <alignment horizontal="right" wrapText="1"/>
    </xf>
    <xf numFmtId="0" fontId="8" fillId="0" borderId="0" xfId="0" applyFont="1" applyBorder="1"/>
    <xf numFmtId="4" fontId="8" fillId="0" borderId="0" xfId="0" applyNumberFormat="1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/>
    </xf>
    <xf numFmtId="0" fontId="14" fillId="0" borderId="0" xfId="0" applyFont="1"/>
    <xf numFmtId="0" fontId="12" fillId="2" borderId="25" xfId="0" applyFont="1" applyFill="1" applyBorder="1" applyAlignment="1">
      <alignment horizontal="left" vertical="center"/>
    </xf>
    <xf numFmtId="0" fontId="12" fillId="2" borderId="26" xfId="0" applyFont="1" applyFill="1" applyBorder="1" applyAlignment="1">
      <alignment horizontal="left" vertical="center"/>
    </xf>
    <xf numFmtId="0" fontId="12" fillId="0" borderId="0" xfId="0" applyFont="1" applyBorder="1"/>
    <xf numFmtId="4" fontId="8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8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8" fillId="0" borderId="0" xfId="0" applyNumberFormat="1" applyFont="1"/>
    <xf numFmtId="4" fontId="3" fillId="0" borderId="0" xfId="0" applyNumberFormat="1" applyFont="1"/>
    <xf numFmtId="15" fontId="8" fillId="0" borderId="0" xfId="0" applyNumberFormat="1" applyFont="1" applyFill="1"/>
    <xf numFmtId="43" fontId="8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8" fillId="0" borderId="0" xfId="1" applyNumberFormat="1" applyFont="1" applyBorder="1"/>
    <xf numFmtId="4" fontId="8" fillId="0" borderId="0" xfId="1" applyNumberFormat="1" applyFont="1" applyAlignment="1"/>
    <xf numFmtId="10" fontId="8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22" xfId="3" applyFont="1" applyFill="1" applyBorder="1" applyAlignment="1">
      <alignment horizontal="center" vertical="center" wrapText="1"/>
    </xf>
    <xf numFmtId="0" fontId="12" fillId="0" borderId="24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8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9" xfId="3" applyFont="1" applyFill="1" applyBorder="1" applyAlignment="1">
      <alignment horizontal="center" vertical="center" wrapText="1"/>
    </xf>
    <xf numFmtId="0" fontId="8" fillId="0" borderId="24" xfId="4" applyFont="1" applyFill="1" applyBorder="1"/>
    <xf numFmtId="0" fontId="12" fillId="0" borderId="23" xfId="3" applyFont="1" applyFill="1" applyBorder="1" applyAlignment="1">
      <alignment horizontal="left" vertical="center" wrapText="1"/>
    </xf>
    <xf numFmtId="4" fontId="12" fillId="0" borderId="23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1" applyNumberFormat="1" applyFont="1" applyFill="1"/>
    <xf numFmtId="0" fontId="12" fillId="3" borderId="1" xfId="0" applyFont="1" applyFill="1" applyBorder="1" applyAlignment="1">
      <alignment wrapText="1"/>
    </xf>
    <xf numFmtId="10" fontId="8" fillId="0" borderId="0" xfId="1" applyNumberFormat="1" applyFont="1" applyAlignment="1"/>
    <xf numFmtId="2" fontId="8" fillId="0" borderId="0" xfId="1" applyNumberFormat="1" applyFont="1" applyAlignment="1"/>
    <xf numFmtId="0" fontId="8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8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8" fillId="0" borderId="0" xfId="0" applyFont="1"/>
    <xf numFmtId="0" fontId="8" fillId="0" borderId="0" xfId="0" applyFont="1"/>
    <xf numFmtId="43" fontId="8" fillId="0" borderId="0" xfId="1" applyFont="1" applyFill="1"/>
    <xf numFmtId="0" fontId="2" fillId="0" borderId="0" xfId="3" applyFont="1" applyBorder="1" applyAlignment="1">
      <alignment vertical="top"/>
    </xf>
    <xf numFmtId="0" fontId="8" fillId="0" borderId="0" xfId="3" applyFont="1" applyBorder="1" applyAlignment="1">
      <alignment vertical="top"/>
    </xf>
    <xf numFmtId="0" fontId="8" fillId="0" borderId="9" xfId="3" applyFont="1" applyBorder="1" applyAlignment="1">
      <alignment vertical="top"/>
    </xf>
    <xf numFmtId="0" fontId="8" fillId="0" borderId="14" xfId="0" applyFont="1" applyBorder="1"/>
    <xf numFmtId="0" fontId="8" fillId="0" borderId="15" xfId="0" applyFont="1" applyBorder="1"/>
    <xf numFmtId="0" fontId="8" fillId="0" borderId="9" xfId="0" applyFont="1" applyBorder="1"/>
    <xf numFmtId="0" fontId="8" fillId="0" borderId="16" xfId="0" applyFont="1" applyBorder="1"/>
    <xf numFmtId="0" fontId="8" fillId="0" borderId="7" xfId="0" applyFont="1" applyBorder="1"/>
    <xf numFmtId="0" fontId="8" fillId="0" borderId="16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4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5" xfId="3" applyFont="1" applyBorder="1" applyAlignment="1">
      <alignment vertical="top"/>
    </xf>
    <xf numFmtId="0" fontId="8" fillId="0" borderId="0" xfId="3" applyFont="1" applyBorder="1" applyAlignment="1">
      <alignment vertical="top" wrapText="1"/>
    </xf>
    <xf numFmtId="0" fontId="8" fillId="0" borderId="0" xfId="3" applyFont="1" applyBorder="1" applyAlignment="1">
      <alignment horizontal="left" vertical="top" wrapText="1"/>
    </xf>
    <xf numFmtId="0" fontId="8" fillId="0" borderId="9" xfId="3" applyFont="1" applyBorder="1" applyAlignment="1">
      <alignment horizontal="left" vertical="top" wrapText="1"/>
    </xf>
    <xf numFmtId="4" fontId="8" fillId="0" borderId="14" xfId="0" applyNumberFormat="1" applyFont="1" applyBorder="1"/>
    <xf numFmtId="4" fontId="8" fillId="0" borderId="0" xfId="3" applyNumberFormat="1" applyFont="1" applyBorder="1" applyAlignment="1">
      <alignment vertical="top"/>
    </xf>
    <xf numFmtId="4" fontId="8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2" fillId="0" borderId="14" xfId="0" applyFont="1" applyFill="1" applyBorder="1" applyAlignment="1">
      <alignment horizontal="left" vertical="center" wrapText="1"/>
    </xf>
    <xf numFmtId="4" fontId="12" fillId="0" borderId="14" xfId="0" applyNumberFormat="1" applyFont="1" applyFill="1" applyBorder="1" applyAlignment="1">
      <alignment horizontal="right" wrapText="1"/>
    </xf>
    <xf numFmtId="4" fontId="12" fillId="0" borderId="15" xfId="0" applyNumberFormat="1" applyFont="1" applyFill="1" applyBorder="1" applyAlignment="1">
      <alignment horizontal="right" wrapText="1"/>
    </xf>
    <xf numFmtId="4" fontId="8" fillId="0" borderId="16" xfId="1" applyNumberFormat="1" applyFont="1" applyBorder="1"/>
    <xf numFmtId="4" fontId="8" fillId="0" borderId="7" xfId="1" applyNumberFormat="1" applyFont="1" applyBorder="1"/>
    <xf numFmtId="4" fontId="12" fillId="0" borderId="0" xfId="1" applyNumberFormat="1" applyFont="1" applyFill="1" applyBorder="1" applyAlignment="1">
      <alignment horizontal="right" wrapText="1"/>
    </xf>
    <xf numFmtId="2" fontId="12" fillId="0" borderId="0" xfId="0" applyNumberFormat="1" applyFont="1" applyFill="1" applyBorder="1" applyAlignment="1">
      <alignment horizontal="right" wrapText="1"/>
    </xf>
    <xf numFmtId="4" fontId="8" fillId="0" borderId="14" xfId="1" applyNumberFormat="1" applyFont="1" applyBorder="1"/>
    <xf numFmtId="2" fontId="8" fillId="0" borderId="14" xfId="1" applyNumberFormat="1" applyFont="1" applyBorder="1"/>
    <xf numFmtId="2" fontId="8" fillId="0" borderId="15" xfId="1" applyNumberFormat="1" applyFont="1" applyBorder="1"/>
    <xf numFmtId="2" fontId="8" fillId="0" borderId="9" xfId="1" applyNumberFormat="1" applyFont="1" applyBorder="1"/>
    <xf numFmtId="2" fontId="8" fillId="0" borderId="16" xfId="1" applyNumberFormat="1" applyFont="1" applyBorder="1"/>
    <xf numFmtId="2" fontId="8" fillId="0" borderId="7" xfId="1" applyNumberFormat="1" applyFont="1" applyBorder="1"/>
    <xf numFmtId="2" fontId="8" fillId="0" borderId="0" xfId="1" applyNumberFormat="1" applyFont="1"/>
    <xf numFmtId="0" fontId="12" fillId="0" borderId="0" xfId="3" applyFont="1" applyBorder="1" applyAlignment="1">
      <alignment vertical="top"/>
    </xf>
    <xf numFmtId="0" fontId="12" fillId="0" borderId="9" xfId="3" applyFont="1" applyBorder="1" applyAlignment="1">
      <alignment vertical="top"/>
    </xf>
    <xf numFmtId="4" fontId="8" fillId="0" borderId="15" xfId="1" applyNumberFormat="1" applyFont="1" applyBorder="1"/>
    <xf numFmtId="4" fontId="8" fillId="0" borderId="9" xfId="1" applyNumberFormat="1" applyFont="1" applyBorder="1"/>
    <xf numFmtId="0" fontId="8" fillId="0" borderId="9" xfId="3" applyFont="1" applyBorder="1" applyAlignment="1">
      <alignment vertical="top" wrapText="1"/>
    </xf>
    <xf numFmtId="0" fontId="8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8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8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8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left" indent="1"/>
    </xf>
    <xf numFmtId="0" fontId="8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8" fillId="0" borderId="0" xfId="0" applyFont="1" applyFill="1" applyBorder="1" applyAlignment="1">
      <alignment horizontal="left" indent="1"/>
    </xf>
    <xf numFmtId="0" fontId="8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8" fillId="0" borderId="16" xfId="0" applyFont="1" applyBorder="1" applyAlignment="1">
      <alignment horizontal="left" indent="1"/>
    </xf>
    <xf numFmtId="0" fontId="8" fillId="0" borderId="7" xfId="0" applyFont="1" applyBorder="1" applyAlignment="1">
      <alignment horizontal="left" indent="1"/>
    </xf>
    <xf numFmtId="0" fontId="8" fillId="0" borderId="14" xfId="0" applyFont="1" applyBorder="1" applyAlignment="1">
      <alignment horizontal="left" indent="1"/>
    </xf>
    <xf numFmtId="0" fontId="8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6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8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8" fillId="0" borderId="5" xfId="0" applyFont="1" applyBorder="1" applyAlignment="1">
      <alignment horizontal="left" vertical="top" indent="1"/>
    </xf>
    <xf numFmtId="0" fontId="8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8" fillId="0" borderId="9" xfId="3" applyFont="1" applyBorder="1" applyAlignment="1">
      <alignment horizontal="left" vertical="top" indent="1"/>
    </xf>
    <xf numFmtId="0" fontId="12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15" fillId="0" borderId="16" xfId="0" applyFont="1" applyBorder="1" applyAlignment="1">
      <alignment horizontal="justify" vertical="center"/>
    </xf>
    <xf numFmtId="4" fontId="8" fillId="0" borderId="5" xfId="0" applyNumberFormat="1" applyFont="1" applyBorder="1" applyAlignment="1">
      <alignment horizontal="left" vertical="top"/>
    </xf>
    <xf numFmtId="4" fontId="8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6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8" fillId="0" borderId="0" xfId="1" applyFont="1" applyFill="1" applyBorder="1" applyProtection="1">
      <protection locked="0"/>
    </xf>
    <xf numFmtId="43" fontId="8" fillId="0" borderId="0" xfId="1" applyFont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2" fillId="3" borderId="30" xfId="0" applyNumberFormat="1" applyFont="1" applyFill="1" applyBorder="1" applyAlignment="1">
      <alignment horizontal="right" wrapText="1"/>
    </xf>
    <xf numFmtId="4" fontId="12" fillId="3" borderId="31" xfId="0" applyNumberFormat="1" applyFont="1" applyFill="1" applyBorder="1" applyAlignment="1">
      <alignment wrapText="1"/>
    </xf>
    <xf numFmtId="4" fontId="12" fillId="3" borderId="31" xfId="0" applyNumberFormat="1" applyFont="1" applyFill="1" applyBorder="1" applyAlignment="1">
      <alignment horizontal="right" wrapText="1"/>
    </xf>
    <xf numFmtId="0" fontId="12" fillId="3" borderId="23" xfId="0" applyFont="1" applyFill="1" applyBorder="1" applyAlignment="1">
      <alignment horizontal="left" wrapText="1"/>
    </xf>
    <xf numFmtId="4" fontId="8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8" fillId="0" borderId="0" xfId="0" applyNumberFormat="1" applyFont="1" applyAlignment="1"/>
    <xf numFmtId="4" fontId="12" fillId="3" borderId="1" xfId="0" applyNumberFormat="1" applyFont="1" applyFill="1" applyBorder="1" applyAlignment="1">
      <alignment horizontal="right" wrapText="1"/>
    </xf>
    <xf numFmtId="4" fontId="12" fillId="3" borderId="32" xfId="0" applyNumberFormat="1" applyFont="1" applyFill="1" applyBorder="1" applyAlignment="1">
      <alignment wrapText="1"/>
    </xf>
    <xf numFmtId="4" fontId="12" fillId="3" borderId="32" xfId="0" applyNumberFormat="1" applyFont="1" applyFill="1" applyBorder="1" applyAlignment="1">
      <alignment horizontal="right" wrapText="1"/>
    </xf>
    <xf numFmtId="0" fontId="12" fillId="3" borderId="24" xfId="0" applyFont="1" applyFill="1" applyBorder="1" applyAlignment="1">
      <alignment horizontal="left" wrapText="1"/>
    </xf>
    <xf numFmtId="4" fontId="8" fillId="0" borderId="32" xfId="0" applyNumberFormat="1" applyFont="1" applyFill="1" applyBorder="1" applyAlignment="1">
      <alignment wrapText="1"/>
    </xf>
    <xf numFmtId="49" fontId="8" fillId="0" borderId="32" xfId="0" applyNumberFormat="1" applyFont="1" applyFill="1" applyBorder="1" applyAlignment="1">
      <alignment wrapText="1"/>
    </xf>
    <xf numFmtId="49" fontId="8" fillId="0" borderId="24" xfId="0" applyNumberFormat="1" applyFont="1" applyFill="1" applyBorder="1" applyAlignment="1">
      <alignment wrapText="1"/>
    </xf>
    <xf numFmtId="4" fontId="12" fillId="3" borderId="23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horizontal="center" vertical="center" wrapText="1"/>
    </xf>
    <xf numFmtId="43" fontId="8" fillId="0" borderId="0" xfId="1" applyFont="1"/>
    <xf numFmtId="4" fontId="8" fillId="0" borderId="0" xfId="0" applyNumberFormat="1" applyFont="1" applyFill="1" applyAlignment="1"/>
    <xf numFmtId="0" fontId="8" fillId="0" borderId="0" xfId="0" applyFont="1" applyFill="1" applyAlignment="1"/>
    <xf numFmtId="4" fontId="12" fillId="3" borderId="1" xfId="0" applyNumberFormat="1" applyFont="1" applyFill="1" applyBorder="1" applyAlignment="1">
      <alignment wrapText="1"/>
    </xf>
    <xf numFmtId="0" fontId="12" fillId="3" borderId="1" xfId="0" applyFont="1" applyFill="1" applyBorder="1" applyAlignment="1">
      <alignment horizontal="left" wrapText="1"/>
    </xf>
    <xf numFmtId="0" fontId="8" fillId="0" borderId="1" xfId="0" applyFont="1" applyFill="1" applyBorder="1" applyAlignment="1"/>
    <xf numFmtId="4" fontId="12" fillId="0" borderId="0" xfId="0" applyNumberFormat="1" applyFont="1"/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" fontId="12" fillId="3" borderId="24" xfId="0" applyNumberFormat="1" applyFont="1" applyFill="1" applyBorder="1" applyAlignment="1">
      <alignment wrapText="1"/>
    </xf>
    <xf numFmtId="0" fontId="12" fillId="3" borderId="24" xfId="0" applyFont="1" applyFill="1" applyBorder="1" applyAlignment="1">
      <alignment wrapText="1"/>
    </xf>
    <xf numFmtId="4" fontId="8" fillId="0" borderId="24" xfId="0" applyNumberFormat="1" applyFont="1" applyFill="1" applyBorder="1" applyAlignment="1">
      <alignment wrapText="1"/>
    </xf>
    <xf numFmtId="49" fontId="12" fillId="2" borderId="24" xfId="1" applyNumberFormat="1" applyFont="1" applyFill="1" applyBorder="1" applyAlignment="1">
      <alignment horizontal="center" vertical="center" wrapText="1"/>
    </xf>
    <xf numFmtId="4" fontId="12" fillId="2" borderId="24" xfId="1" applyNumberFormat="1" applyFont="1" applyFill="1" applyBorder="1" applyAlignment="1">
      <alignment horizontal="center" vertical="center" wrapText="1"/>
    </xf>
    <xf numFmtId="0" fontId="12" fillId="2" borderId="24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2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4" fontId="9" fillId="0" borderId="0" xfId="0" applyNumberFormat="1" applyFont="1"/>
    <xf numFmtId="0" fontId="8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4" fontId="12" fillId="2" borderId="1" xfId="0" quotePrefix="1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8" fillId="0" borderId="1" xfId="1" applyFont="1" applyBorder="1" applyAlignment="1">
      <alignment wrapText="1"/>
    </xf>
    <xf numFmtId="4" fontId="8" fillId="0" borderId="2" xfId="1" applyNumberFormat="1" applyFont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" fontId="8" fillId="0" borderId="1" xfId="6" applyNumberFormat="1" applyFont="1" applyFill="1" applyBorder="1" applyAlignment="1">
      <alignment wrapText="1"/>
    </xf>
    <xf numFmtId="49" fontId="8" fillId="0" borderId="33" xfId="0" applyNumberFormat="1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12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8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 wrapText="1"/>
    </xf>
    <xf numFmtId="0" fontId="12" fillId="3" borderId="23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0" fontId="8" fillId="0" borderId="24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1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" fontId="12" fillId="2" borderId="3" xfId="1" applyNumberFormat="1" applyFont="1" applyFill="1" applyBorder="1" applyAlignment="1">
      <alignment horizontal="center" vertical="center" wrapText="1"/>
    </xf>
    <xf numFmtId="4" fontId="12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8" fillId="0" borderId="12" xfId="0" applyFont="1" applyBorder="1"/>
    <xf numFmtId="4" fontId="8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2" fillId="3" borderId="3" xfId="0" applyNumberFormat="1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0" fontId="8" fillId="0" borderId="1" xfId="0" applyFont="1" applyBorder="1" applyAlignment="1"/>
    <xf numFmtId="4" fontId="8" fillId="0" borderId="1" xfId="0" applyNumberFormat="1" applyFont="1" applyBorder="1" applyAlignment="1"/>
    <xf numFmtId="4" fontId="17" fillId="0" borderId="0" xfId="2" applyNumberFormat="1" applyFont="1" applyFill="1" applyBorder="1" applyAlignment="1">
      <alignment horizontal="left" vertical="top"/>
    </xf>
    <xf numFmtId="0" fontId="12" fillId="2" borderId="28" xfId="0" applyFont="1" applyFill="1" applyBorder="1" applyAlignment="1">
      <alignment horizontal="left" vertical="center"/>
    </xf>
    <xf numFmtId="0" fontId="12" fillId="2" borderId="32" xfId="0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2" fillId="2" borderId="24" xfId="0" applyFont="1" applyFill="1" applyBorder="1" applyAlignment="1">
      <alignment horizontal="left" vertical="center"/>
    </xf>
    <xf numFmtId="10" fontId="12" fillId="3" borderId="1" xfId="0" applyNumberFormat="1" applyFont="1" applyFill="1" applyBorder="1" applyAlignment="1">
      <alignment wrapText="1"/>
    </xf>
    <xf numFmtId="4" fontId="8" fillId="0" borderId="24" xfId="1" applyNumberFormat="1" applyFont="1" applyBorder="1" applyAlignment="1"/>
    <xf numFmtId="0" fontId="8" fillId="0" borderId="24" xfId="0" applyFont="1" applyBorder="1" applyAlignment="1"/>
    <xf numFmtId="0" fontId="12" fillId="2" borderId="24" xfId="0" applyFont="1" applyFill="1" applyBorder="1" applyAlignment="1">
      <alignment horizontal="center" vertical="center" wrapText="1"/>
    </xf>
    <xf numFmtId="0" fontId="12" fillId="0" borderId="27" xfId="0" applyFont="1" applyBorder="1" applyAlignment="1"/>
    <xf numFmtId="4" fontId="12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8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2" fillId="3" borderId="24" xfId="1" applyNumberFormat="1" applyFont="1" applyFill="1" applyBorder="1" applyAlignment="1">
      <alignment wrapText="1"/>
    </xf>
    <xf numFmtId="0" fontId="12" fillId="3" borderId="2" xfId="0" applyFont="1" applyFill="1" applyBorder="1" applyAlignment="1">
      <alignment wrapText="1"/>
    </xf>
    <xf numFmtId="4" fontId="8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2" fillId="3" borderId="30" xfId="1" applyNumberFormat="1" applyFont="1" applyFill="1" applyBorder="1" applyAlignment="1">
      <alignment wrapText="1"/>
    </xf>
    <xf numFmtId="4" fontId="12" fillId="3" borderId="1" xfId="1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wrapText="1"/>
    </xf>
    <xf numFmtId="4" fontId="8" fillId="0" borderId="30" xfId="1" applyNumberFormat="1" applyFont="1" applyFill="1" applyBorder="1" applyAlignment="1">
      <alignment wrapText="1"/>
    </xf>
    <xf numFmtId="49" fontId="8" fillId="0" borderId="35" xfId="0" applyNumberFormat="1" applyFont="1" applyFill="1" applyBorder="1" applyAlignment="1">
      <alignment wrapText="1"/>
    </xf>
    <xf numFmtId="49" fontId="8" fillId="0" borderId="30" xfId="0" applyNumberFormat="1" applyFont="1" applyFill="1" applyBorder="1" applyAlignment="1">
      <alignment wrapText="1"/>
    </xf>
    <xf numFmtId="4" fontId="12" fillId="3" borderId="31" xfId="1" applyNumberFormat="1" applyFont="1" applyFill="1" applyBorder="1" applyAlignment="1">
      <alignment wrapText="1"/>
    </xf>
    <xf numFmtId="0" fontId="12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2" fillId="3" borderId="36" xfId="0" applyNumberFormat="1" applyFont="1" applyFill="1" applyBorder="1" applyAlignment="1">
      <alignment wrapText="1"/>
    </xf>
    <xf numFmtId="0" fontId="12" fillId="3" borderId="32" xfId="0" applyFont="1" applyFill="1" applyBorder="1" applyAlignment="1">
      <alignment wrapText="1"/>
    </xf>
    <xf numFmtId="4" fontId="8" fillId="0" borderId="0" xfId="0" applyNumberFormat="1" applyFont="1" applyFill="1" applyBorder="1"/>
    <xf numFmtId="0" fontId="12" fillId="0" borderId="0" xfId="0" applyFont="1" applyBorder="1" applyAlignment="1"/>
    <xf numFmtId="4" fontId="12" fillId="2" borderId="24" xfId="0" applyNumberFormat="1" applyFont="1" applyFill="1" applyBorder="1" applyAlignment="1">
      <alignment horizontal="left" vertical="center"/>
    </xf>
    <xf numFmtId="10" fontId="12" fillId="3" borderId="1" xfId="0" applyNumberFormat="1" applyFont="1" applyFill="1" applyBorder="1" applyAlignment="1">
      <alignment horizontal="right" wrapText="1"/>
    </xf>
    <xf numFmtId="0" fontId="12" fillId="3" borderId="23" xfId="0" applyFont="1" applyFill="1" applyBorder="1" applyAlignment="1">
      <alignment horizontal="left" vertical="center" wrapText="1"/>
    </xf>
    <xf numFmtId="0" fontId="8" fillId="0" borderId="1" xfId="0" applyFont="1" applyBorder="1"/>
    <xf numFmtId="4" fontId="8" fillId="0" borderId="2" xfId="1" applyNumberFormat="1" applyFont="1" applyBorder="1"/>
    <xf numFmtId="49" fontId="8" fillId="0" borderId="1" xfId="0" applyNumberFormat="1" applyFont="1" applyBorder="1"/>
    <xf numFmtId="0" fontId="12" fillId="2" borderId="22" xfId="0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wrapText="1"/>
    </xf>
    <xf numFmtId="10" fontId="12" fillId="0" borderId="0" xfId="0" applyNumberFormat="1" applyFont="1" applyFill="1" applyBorder="1" applyAlignment="1">
      <alignment wrapText="1"/>
    </xf>
    <xf numFmtId="4" fontId="12" fillId="0" borderId="0" xfId="1" applyNumberFormat="1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0" fontId="12" fillId="3" borderId="32" xfId="0" applyNumberFormat="1" applyFont="1" applyFill="1" applyBorder="1" applyAlignment="1">
      <alignment wrapText="1"/>
    </xf>
    <xf numFmtId="10" fontId="8" fillId="0" borderId="1" xfId="7" applyNumberFormat="1" applyFont="1" applyFill="1" applyBorder="1" applyAlignment="1">
      <alignment wrapText="1"/>
    </xf>
    <xf numFmtId="10" fontId="8" fillId="0" borderId="32" xfId="7" applyNumberFormat="1" applyFont="1" applyFill="1" applyBorder="1" applyAlignment="1">
      <alignment wrapText="1"/>
    </xf>
    <xf numFmtId="2" fontId="12" fillId="2" borderId="22" xfId="1" applyNumberFormat="1" applyFont="1" applyFill="1" applyBorder="1" applyAlignment="1">
      <alignment horizontal="center" vertical="center" wrapText="1"/>
    </xf>
    <xf numFmtId="2" fontId="12" fillId="2" borderId="24" xfId="1" applyNumberFormat="1" applyFont="1" applyFill="1" applyBorder="1" applyAlignment="1">
      <alignment horizontal="center" vertical="center" wrapText="1"/>
    </xf>
    <xf numFmtId="10" fontId="12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8" fillId="0" borderId="0" xfId="0" applyNumberFormat="1" applyFont="1" applyBorder="1"/>
    <xf numFmtId="10" fontId="8" fillId="0" borderId="0" xfId="1" applyNumberFormat="1" applyFont="1" applyBorder="1"/>
    <xf numFmtId="4" fontId="12" fillId="3" borderId="30" xfId="0" applyNumberFormat="1" applyFont="1" applyFill="1" applyBorder="1" applyAlignment="1">
      <alignment wrapText="1"/>
    </xf>
    <xf numFmtId="4" fontId="12" fillId="2" borderId="24" xfId="0" applyNumberFormat="1" applyFont="1" applyFill="1" applyBorder="1" applyAlignment="1">
      <alignment horizontal="center" vertical="center" wrapText="1"/>
    </xf>
    <xf numFmtId="0" fontId="18" fillId="0" borderId="0" xfId="0" applyFont="1" applyBorder="1"/>
    <xf numFmtId="0" fontId="8" fillId="0" borderId="24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2" fillId="3" borderId="24" xfId="0" applyNumberFormat="1" applyFont="1" applyFill="1" applyBorder="1" applyAlignment="1">
      <alignment horizontal="center"/>
    </xf>
    <xf numFmtId="4" fontId="12" fillId="3" borderId="28" xfId="0" applyNumberFormat="1" applyFont="1" applyFill="1" applyBorder="1" applyAlignment="1">
      <alignment horizontal="right"/>
    </xf>
    <xf numFmtId="0" fontId="19" fillId="3" borderId="24" xfId="0" applyFont="1" applyFill="1" applyBorder="1" applyAlignment="1">
      <alignment wrapText="1"/>
    </xf>
    <xf numFmtId="10" fontId="8" fillId="0" borderId="24" xfId="0" applyNumberFormat="1" applyFont="1" applyFill="1" applyBorder="1" applyAlignment="1">
      <alignment horizontal="right"/>
    </xf>
    <xf numFmtId="4" fontId="8" fillId="0" borderId="28" xfId="0" applyNumberFormat="1" applyFont="1" applyFill="1" applyBorder="1" applyAlignment="1">
      <alignment horizontal="right"/>
    </xf>
    <xf numFmtId="0" fontId="20" fillId="0" borderId="24" xfId="0" applyFont="1" applyBorder="1" applyAlignment="1">
      <alignment wrapText="1"/>
    </xf>
    <xf numFmtId="0" fontId="20" fillId="0" borderId="28" xfId="0" applyFont="1" applyBorder="1" applyAlignment="1">
      <alignment wrapText="1"/>
    </xf>
    <xf numFmtId="10" fontId="12" fillId="0" borderId="0" xfId="0" applyNumberFormat="1" applyFont="1" applyAlignment="1"/>
    <xf numFmtId="4" fontId="12" fillId="0" borderId="0" xfId="0" applyNumberFormat="1" applyFont="1" applyAlignment="1"/>
    <xf numFmtId="0" fontId="12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8" fillId="0" borderId="0" xfId="1" applyNumberFormat="1" applyFont="1" applyBorder="1" applyAlignment="1"/>
    <xf numFmtId="10" fontId="8" fillId="0" borderId="0" xfId="0" applyNumberFormat="1" applyFont="1" applyBorder="1" applyAlignment="1">
      <alignment horizontal="center"/>
    </xf>
    <xf numFmtId="10" fontId="9" fillId="0" borderId="0" xfId="0" applyNumberFormat="1" applyFont="1" applyAlignment="1"/>
    <xf numFmtId="4" fontId="8" fillId="0" borderId="37" xfId="0" applyNumberFormat="1" applyFont="1" applyFill="1" applyBorder="1" applyAlignment="1">
      <alignment horizontal="right"/>
    </xf>
    <xf numFmtId="4" fontId="8" fillId="0" borderId="38" xfId="0" applyNumberFormat="1" applyFont="1" applyFill="1" applyBorder="1" applyAlignment="1">
      <alignment horizontal="right"/>
    </xf>
    <xf numFmtId="0" fontId="3" fillId="0" borderId="38" xfId="3" applyFont="1" applyBorder="1" applyAlignment="1">
      <alignment vertical="top" wrapText="1"/>
    </xf>
    <xf numFmtId="0" fontId="3" fillId="0" borderId="38" xfId="3" applyNumberFormat="1" applyFont="1" applyFill="1" applyBorder="1" applyAlignment="1">
      <alignment horizontal="center" vertical="top"/>
    </xf>
    <xf numFmtId="4" fontId="8" fillId="0" borderId="25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2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2" fillId="3" borderId="1" xfId="0" applyNumberFormat="1" applyFont="1" applyFill="1" applyBorder="1" applyAlignment="1">
      <alignment horizontal="right"/>
    </xf>
    <xf numFmtId="0" fontId="19" fillId="3" borderId="1" xfId="0" applyFont="1" applyFill="1" applyBorder="1" applyAlignment="1">
      <alignment vertical="center"/>
    </xf>
    <xf numFmtId="0" fontId="16" fillId="3" borderId="1" xfId="3" applyFont="1" applyFill="1" applyBorder="1" applyAlignment="1" applyProtection="1">
      <alignment horizontal="center" vertical="top"/>
      <protection hidden="1"/>
    </xf>
    <xf numFmtId="4" fontId="20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 indent="1"/>
    </xf>
    <xf numFmtId="0" fontId="10" fillId="0" borderId="11" xfId="3" applyFont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>
      <alignment horizontal="left" vertical="center" wrapText="1" indent="1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vertical="center" wrapText="1"/>
    </xf>
    <xf numFmtId="0" fontId="10" fillId="0" borderId="1" xfId="3" applyFont="1" applyBorder="1" applyAlignment="1" applyProtection="1">
      <alignment horizontal="center" vertical="top"/>
      <protection hidden="1"/>
    </xf>
    <xf numFmtId="0" fontId="8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vertical="center"/>
    </xf>
    <xf numFmtId="0" fontId="12" fillId="2" borderId="39" xfId="0" applyFont="1" applyFill="1" applyBorder="1" applyAlignment="1">
      <alignment horizontal="center" vertical="center"/>
    </xf>
    <xf numFmtId="0" fontId="8" fillId="0" borderId="10" xfId="0" applyFont="1" applyBorder="1"/>
    <xf numFmtId="0" fontId="12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40" xfId="2" applyFont="1" applyFill="1" applyBorder="1" applyAlignment="1">
      <alignment horizontal="left" vertical="top"/>
    </xf>
    <xf numFmtId="0" fontId="2" fillId="2" borderId="41" xfId="2" applyFont="1" applyFill="1" applyBorder="1" applyAlignment="1">
      <alignment horizontal="left" vertical="top"/>
    </xf>
    <xf numFmtId="4" fontId="12" fillId="3" borderId="1" xfId="0" applyNumberFormat="1" applyFont="1" applyFill="1" applyBorder="1"/>
    <xf numFmtId="0" fontId="19" fillId="3" borderId="2" xfId="0" applyFont="1" applyFill="1" applyBorder="1" applyAlignment="1">
      <alignment vertical="center"/>
    </xf>
    <xf numFmtId="0" fontId="21" fillId="3" borderId="1" xfId="3" applyFont="1" applyFill="1" applyBorder="1" applyAlignment="1" applyProtection="1">
      <alignment horizontal="center" vertical="top"/>
      <protection hidden="1"/>
    </xf>
    <xf numFmtId="4" fontId="8" fillId="0" borderId="1" xfId="0" applyNumberFormat="1" applyFont="1" applyBorder="1"/>
    <xf numFmtId="4" fontId="12" fillId="0" borderId="1" xfId="0" applyNumberFormat="1" applyFont="1" applyBorder="1"/>
    <xf numFmtId="0" fontId="9" fillId="0" borderId="1" xfId="3" applyFont="1" applyBorder="1" applyAlignment="1" applyProtection="1">
      <alignment horizontal="center" vertical="top"/>
      <protection hidden="1"/>
    </xf>
    <xf numFmtId="4" fontId="8" fillId="0" borderId="10" xfId="0" applyNumberFormat="1" applyFont="1" applyBorder="1"/>
    <xf numFmtId="0" fontId="2" fillId="2" borderId="40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2" fillId="0" borderId="24" xfId="3" applyNumberFormat="1" applyFont="1" applyFill="1" applyBorder="1" applyAlignment="1">
      <alignment horizontal="right" wrapText="1"/>
    </xf>
    <xf numFmtId="0" fontId="8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8" fillId="0" borderId="24" xfId="4" applyFont="1" applyFill="1" applyBorder="1" applyAlignment="1">
      <alignment horizontal="center"/>
    </xf>
    <xf numFmtId="0" fontId="8" fillId="0" borderId="3" xfId="4" applyFont="1" applyFill="1" applyBorder="1" applyAlignment="1">
      <alignment horizontal="center"/>
    </xf>
    <xf numFmtId="0" fontId="8" fillId="0" borderId="1" xfId="4" applyFont="1" applyFill="1" applyBorder="1" applyAlignment="1">
      <alignment horizontal="center"/>
    </xf>
    <xf numFmtId="0" fontId="12" fillId="0" borderId="1" xfId="4" applyFont="1" applyFill="1" applyBorder="1"/>
    <xf numFmtId="0" fontId="12" fillId="0" borderId="1" xfId="4" applyFont="1" applyFill="1" applyBorder="1" applyAlignment="1">
      <alignment horizontal="center"/>
    </xf>
    <xf numFmtId="0" fontId="8" fillId="0" borderId="1" xfId="4" quotePrefix="1" applyFont="1" applyFill="1" applyBorder="1" applyAlignment="1">
      <alignment horizontal="center"/>
    </xf>
    <xf numFmtId="0" fontId="12" fillId="0" borderId="1" xfId="4" quotePrefix="1" applyFont="1" applyFill="1" applyBorder="1" applyAlignment="1">
      <alignment horizontal="center"/>
    </xf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horizontal="center" vertical="center"/>
    </xf>
    <xf numFmtId="0" fontId="5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8" fillId="0" borderId="24" xfId="0" applyFont="1" applyBorder="1" applyAlignment="1">
      <alignment horizontal="justify" vertical="center" wrapText="1"/>
    </xf>
    <xf numFmtId="0" fontId="12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5" fillId="0" borderId="0" xfId="3" applyFont="1" applyFill="1" applyBorder="1" applyAlignment="1">
      <alignment horizontal="left" wrapText="1"/>
    </xf>
    <xf numFmtId="0" fontId="5" fillId="0" borderId="0" xfId="3" applyFont="1" applyFill="1" applyBorder="1"/>
    <xf numFmtId="0" fontId="23" fillId="0" borderId="0" xfId="0" applyFont="1" applyAlignment="1">
      <alignment vertical="center"/>
    </xf>
    <xf numFmtId="43" fontId="8" fillId="0" borderId="1" xfId="8" applyFont="1" applyBorder="1"/>
    <xf numFmtId="164" fontId="12" fillId="0" borderId="1" xfId="0" applyNumberFormat="1" applyFont="1" applyFill="1" applyBorder="1"/>
    <xf numFmtId="0" fontId="3" fillId="0" borderId="1" xfId="0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3" fontId="3" fillId="0" borderId="1" xfId="9" applyFont="1" applyBorder="1" applyAlignment="1" applyProtection="1">
      <alignment horizontal="center" vertical="center" wrapText="1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44" fontId="3" fillId="0" borderId="1" xfId="10" applyFont="1" applyBorder="1" applyAlignment="1" applyProtection="1">
      <alignment horizontal="center" vertical="center" wrapText="1"/>
      <protection locked="0"/>
    </xf>
    <xf numFmtId="4" fontId="8" fillId="0" borderId="24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9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15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" fontId="3" fillId="0" borderId="3" xfId="0" applyNumberFormat="1" applyFont="1" applyBorder="1" applyAlignment="1" applyProtection="1">
      <alignment horizontal="center" vertical="center" wrapText="1"/>
      <protection locked="0"/>
    </xf>
    <xf numFmtId="43" fontId="3" fillId="0" borderId="3" xfId="9" applyFont="1" applyBorder="1" applyAlignment="1" applyProtection="1">
      <alignment horizontal="center" vertical="center" wrapText="1"/>
      <protection locked="0"/>
    </xf>
    <xf numFmtId="43" fontId="3" fillId="0" borderId="3" xfId="9" applyFont="1" applyFill="1" applyBorder="1" applyAlignment="1" applyProtection="1">
      <alignment horizontal="center" vertical="center" wrapText="1"/>
      <protection locked="0"/>
    </xf>
    <xf numFmtId="44" fontId="3" fillId="0" borderId="3" xfId="10" applyFont="1" applyBorder="1" applyAlignment="1" applyProtection="1">
      <alignment horizontal="center" vertical="center" wrapText="1"/>
      <protection locked="0"/>
    </xf>
    <xf numFmtId="4" fontId="8" fillId="0" borderId="0" xfId="9" applyNumberFormat="1" applyFont="1" applyFill="1" applyBorder="1" applyAlignment="1" applyProtection="1">
      <alignment horizontal="center" vertical="center" wrapText="1"/>
      <protection locked="0"/>
    </xf>
    <xf numFmtId="4" fontId="3" fillId="0" borderId="3" xfId="9" applyNumberFormat="1" applyFont="1" applyBorder="1" applyAlignment="1" applyProtection="1">
      <alignment horizontal="center" vertical="center" wrapText="1"/>
      <protection locked="0"/>
    </xf>
    <xf numFmtId="4" fontId="3" fillId="0" borderId="42" xfId="11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11" applyNumberFormat="1" applyFont="1" applyFill="1" applyBorder="1" applyAlignment="1" applyProtection="1">
      <alignment horizontal="right" vertical="center" wrapText="1"/>
      <protection locked="0"/>
    </xf>
    <xf numFmtId="14" fontId="3" fillId="0" borderId="3" xfId="0" applyNumberFormat="1" applyFont="1" applyBorder="1" applyAlignment="1" applyProtection="1">
      <alignment horizontal="center" vertical="center" wrapText="1"/>
      <protection locked="0"/>
    </xf>
    <xf numFmtId="15" fontId="3" fillId="0" borderId="3" xfId="0" applyNumberFormat="1" applyFont="1" applyBorder="1" applyAlignment="1" applyProtection="1">
      <alignment horizontal="center" vertical="center" wrapText="1"/>
      <protection locked="0"/>
    </xf>
    <xf numFmtId="0" fontId="12" fillId="0" borderId="1" xfId="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 applyProtection="1">
      <alignment horizontal="center" vertical="center"/>
      <protection locked="0"/>
    </xf>
    <xf numFmtId="0" fontId="10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8" fillId="0" borderId="14" xfId="3" applyFont="1" applyFill="1" applyBorder="1" applyAlignment="1">
      <alignment horizontal="left" vertical="top" wrapText="1" indent="1"/>
    </xf>
    <xf numFmtId="0" fontId="8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8" fillId="0" borderId="0" xfId="3" applyFont="1" applyFill="1" applyBorder="1" applyAlignment="1">
      <alignment horizontal="left" vertical="top" wrapText="1" indent="1"/>
    </xf>
    <xf numFmtId="0" fontId="8" fillId="0" borderId="9" xfId="3" applyFont="1" applyFill="1" applyBorder="1" applyAlignment="1">
      <alignment horizontal="left" vertical="top" wrapText="1" indent="1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justify" vertical="center"/>
    </xf>
    <xf numFmtId="0" fontId="8" fillId="0" borderId="0" xfId="3" applyFont="1" applyBorder="1" applyAlignment="1">
      <alignment horizontal="left" vertical="top" wrapText="1" indent="1"/>
    </xf>
    <xf numFmtId="0" fontId="8" fillId="0" borderId="9" xfId="3" applyFont="1" applyBorder="1" applyAlignment="1">
      <alignment horizontal="left" vertical="top" wrapText="1" indent="1"/>
    </xf>
    <xf numFmtId="0" fontId="1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8" fillId="0" borderId="16" xfId="3" applyFont="1" applyBorder="1" applyAlignment="1">
      <alignment horizontal="left" vertical="top" wrapText="1" indent="1"/>
    </xf>
    <xf numFmtId="0" fontId="8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  <xf numFmtId="165" fontId="8" fillId="0" borderId="1" xfId="0" applyNumberFormat="1" applyFont="1" applyBorder="1"/>
  </cellXfs>
  <cellStyles count="12">
    <cellStyle name="Millares" xfId="8" builtinId="3"/>
    <cellStyle name="Millares 2" xfId="1"/>
    <cellStyle name="Millares 2 4" xfId="11"/>
    <cellStyle name="Millares 2 5" xfId="9"/>
    <cellStyle name="Moneda 3" xfId="10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44"/>
  <sheetViews>
    <sheetView tabSelected="1" zoomScaleNormal="100" zoomScaleSheetLayoutView="100" workbookViewId="0">
      <pane ySplit="2" topLeftCell="A3" activePane="bottomLeft" state="frozen"/>
      <selection activeCell="A14" sqref="A14:B14"/>
      <selection pane="bottomLeft" activeCell="C1" sqref="C1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472" t="s">
        <v>133</v>
      </c>
      <c r="B1" s="473"/>
      <c r="C1" s="1"/>
    </row>
    <row r="2" spans="1:3" ht="15" customHeight="1" x14ac:dyDescent="0.2">
      <c r="A2" s="171" t="s">
        <v>131</v>
      </c>
      <c r="B2" s="172" t="s">
        <v>132</v>
      </c>
    </row>
    <row r="3" spans="1:3" x14ac:dyDescent="0.2">
      <c r="A3" s="66"/>
      <c r="B3" s="70"/>
    </row>
    <row r="4" spans="1:3" x14ac:dyDescent="0.2">
      <c r="A4" s="67"/>
      <c r="B4" s="71" t="s">
        <v>137</v>
      </c>
    </row>
    <row r="5" spans="1:3" x14ac:dyDescent="0.2">
      <c r="A5" s="67"/>
      <c r="B5" s="71"/>
    </row>
    <row r="6" spans="1:3" x14ac:dyDescent="0.2">
      <c r="A6" s="67"/>
      <c r="B6" s="73" t="s">
        <v>0</v>
      </c>
    </row>
    <row r="7" spans="1:3" x14ac:dyDescent="0.2">
      <c r="A7" s="67" t="s">
        <v>1</v>
      </c>
      <c r="B7" s="72" t="s">
        <v>2</v>
      </c>
    </row>
    <row r="8" spans="1:3" x14ac:dyDescent="0.2">
      <c r="A8" s="67" t="s">
        <v>3</v>
      </c>
      <c r="B8" s="72" t="s">
        <v>4</v>
      </c>
    </row>
    <row r="9" spans="1:3" x14ac:dyDescent="0.2">
      <c r="A9" s="67" t="s">
        <v>5</v>
      </c>
      <c r="B9" s="72" t="s">
        <v>6</v>
      </c>
    </row>
    <row r="10" spans="1:3" x14ac:dyDescent="0.2">
      <c r="A10" s="67" t="s">
        <v>7</v>
      </c>
      <c r="B10" s="72" t="s">
        <v>8</v>
      </c>
    </row>
    <row r="11" spans="1:3" x14ac:dyDescent="0.2">
      <c r="A11" s="67" t="s">
        <v>9</v>
      </c>
      <c r="B11" s="72" t="s">
        <v>10</v>
      </c>
    </row>
    <row r="12" spans="1:3" x14ac:dyDescent="0.2">
      <c r="A12" s="67" t="s">
        <v>11</v>
      </c>
      <c r="B12" s="72" t="s">
        <v>12</v>
      </c>
    </row>
    <row r="13" spans="1:3" x14ac:dyDescent="0.2">
      <c r="A13" s="67" t="s">
        <v>13</v>
      </c>
      <c r="B13" s="72" t="s">
        <v>14</v>
      </c>
    </row>
    <row r="14" spans="1:3" x14ac:dyDescent="0.2">
      <c r="A14" s="67" t="s">
        <v>15</v>
      </c>
      <c r="B14" s="72" t="s">
        <v>16</v>
      </c>
    </row>
    <row r="15" spans="1:3" x14ac:dyDescent="0.2">
      <c r="A15" s="67" t="s">
        <v>17</v>
      </c>
      <c r="B15" s="72" t="s">
        <v>18</v>
      </c>
    </row>
    <row r="16" spans="1:3" x14ac:dyDescent="0.2">
      <c r="A16" s="67" t="s">
        <v>19</v>
      </c>
      <c r="B16" s="72" t="s">
        <v>20</v>
      </c>
    </row>
    <row r="17" spans="1:2" x14ac:dyDescent="0.2">
      <c r="A17" s="67" t="s">
        <v>21</v>
      </c>
      <c r="B17" s="72" t="s">
        <v>22</v>
      </c>
    </row>
    <row r="18" spans="1:2" x14ac:dyDescent="0.2">
      <c r="A18" s="67" t="s">
        <v>23</v>
      </c>
      <c r="B18" s="72" t="s">
        <v>24</v>
      </c>
    </row>
    <row r="19" spans="1:2" x14ac:dyDescent="0.2">
      <c r="A19" s="67" t="s">
        <v>25</v>
      </c>
      <c r="B19" s="72" t="s">
        <v>26</v>
      </c>
    </row>
    <row r="20" spans="1:2" x14ac:dyDescent="0.2">
      <c r="A20" s="67" t="s">
        <v>27</v>
      </c>
      <c r="B20" s="72" t="s">
        <v>28</v>
      </c>
    </row>
    <row r="21" spans="1:2" x14ac:dyDescent="0.2">
      <c r="A21" s="67" t="s">
        <v>229</v>
      </c>
      <c r="B21" s="72" t="s">
        <v>29</v>
      </c>
    </row>
    <row r="22" spans="1:2" x14ac:dyDescent="0.2">
      <c r="A22" s="67" t="s">
        <v>230</v>
      </c>
      <c r="B22" s="72" t="s">
        <v>30</v>
      </c>
    </row>
    <row r="23" spans="1:2" x14ac:dyDescent="0.2">
      <c r="A23" s="67" t="s">
        <v>231</v>
      </c>
      <c r="B23" s="72" t="s">
        <v>31</v>
      </c>
    </row>
    <row r="24" spans="1:2" x14ac:dyDescent="0.2">
      <c r="A24" s="67" t="s">
        <v>32</v>
      </c>
      <c r="B24" s="72" t="s">
        <v>33</v>
      </c>
    </row>
    <row r="25" spans="1:2" x14ac:dyDescent="0.2">
      <c r="A25" s="67" t="s">
        <v>34</v>
      </c>
      <c r="B25" s="72" t="s">
        <v>35</v>
      </c>
    </row>
    <row r="26" spans="1:2" x14ac:dyDescent="0.2">
      <c r="A26" s="67" t="s">
        <v>36</v>
      </c>
      <c r="B26" s="72" t="s">
        <v>37</v>
      </c>
    </row>
    <row r="27" spans="1:2" x14ac:dyDescent="0.2">
      <c r="A27" s="67" t="s">
        <v>38</v>
      </c>
      <c r="B27" s="72" t="s">
        <v>39</v>
      </c>
    </row>
    <row r="28" spans="1:2" x14ac:dyDescent="0.2">
      <c r="A28" s="67" t="s">
        <v>226</v>
      </c>
      <c r="B28" s="72" t="s">
        <v>227</v>
      </c>
    </row>
    <row r="29" spans="1:2" x14ac:dyDescent="0.2">
      <c r="A29" s="67"/>
      <c r="B29" s="72"/>
    </row>
    <row r="30" spans="1:2" x14ac:dyDescent="0.2">
      <c r="A30" s="67"/>
      <c r="B30" s="73"/>
    </row>
    <row r="31" spans="1:2" x14ac:dyDescent="0.2">
      <c r="A31" s="67" t="s">
        <v>141</v>
      </c>
      <c r="B31" s="72" t="s">
        <v>135</v>
      </c>
    </row>
    <row r="32" spans="1:2" x14ac:dyDescent="0.2">
      <c r="A32" s="67" t="s">
        <v>142</v>
      </c>
      <c r="B32" s="72" t="s">
        <v>136</v>
      </c>
    </row>
    <row r="33" spans="1:3" x14ac:dyDescent="0.2">
      <c r="A33" s="67"/>
      <c r="B33" s="72"/>
    </row>
    <row r="34" spans="1:3" x14ac:dyDescent="0.2">
      <c r="A34" s="67"/>
      <c r="B34" s="71" t="s">
        <v>138</v>
      </c>
    </row>
    <row r="35" spans="1:3" x14ac:dyDescent="0.2">
      <c r="A35" s="67" t="s">
        <v>140</v>
      </c>
      <c r="B35" s="72" t="s">
        <v>41</v>
      </c>
    </row>
    <row r="36" spans="1:3" x14ac:dyDescent="0.2">
      <c r="A36" s="67"/>
      <c r="B36" s="72" t="s">
        <v>42</v>
      </c>
    </row>
    <row r="37" spans="1:3" ht="12" thickBot="1" x14ac:dyDescent="0.25">
      <c r="A37" s="68"/>
      <c r="B37" s="69"/>
    </row>
    <row r="39" spans="1:3" x14ac:dyDescent="0.2">
      <c r="A39" s="181" t="s">
        <v>236</v>
      </c>
      <c r="B39" s="182"/>
      <c r="C39" s="182"/>
    </row>
    <row r="40" spans="1:3" x14ac:dyDescent="0.2">
      <c r="A40" s="183"/>
      <c r="B40" s="182"/>
      <c r="C40" s="182"/>
    </row>
    <row r="41" spans="1:3" x14ac:dyDescent="0.2">
      <c r="A41" s="184"/>
      <c r="B41" s="185"/>
      <c r="C41" s="184"/>
    </row>
    <row r="42" spans="1:3" x14ac:dyDescent="0.2">
      <c r="A42" s="186"/>
      <c r="B42" s="184"/>
      <c r="C42" s="184"/>
    </row>
    <row r="43" spans="1:3" x14ac:dyDescent="0.2">
      <c r="A43" s="186"/>
      <c r="B43" s="184"/>
      <c r="C43" s="186"/>
    </row>
    <row r="44" spans="1:3" x14ac:dyDescent="0.2">
      <c r="A44" s="186"/>
      <c r="B44" s="192"/>
      <c r="C44" s="192"/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74" t="s">
        <v>143</v>
      </c>
      <c r="B2" s="475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154"/>
      <c r="C4" s="154"/>
      <c r="D4" s="155"/>
    </row>
    <row r="5" spans="1:4" ht="14.1" customHeight="1" x14ac:dyDescent="0.2">
      <c r="A5" s="139" t="s">
        <v>144</v>
      </c>
      <c r="B5" s="145"/>
      <c r="C5" s="145"/>
      <c r="D5" s="146"/>
    </row>
    <row r="6" spans="1:4" ht="14.1" customHeight="1" x14ac:dyDescent="0.2">
      <c r="A6" s="476" t="s">
        <v>158</v>
      </c>
      <c r="B6" s="486"/>
      <c r="C6" s="486"/>
      <c r="D6" s="487"/>
    </row>
    <row r="7" spans="1:4" ht="14.1" customHeight="1" thickBot="1" x14ac:dyDescent="0.25">
      <c r="A7" s="151" t="s">
        <v>159</v>
      </c>
      <c r="B7" s="152"/>
      <c r="C7" s="152"/>
      <c r="D7" s="153"/>
    </row>
    <row r="8" spans="1:4" x14ac:dyDescent="0.2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zoomScaleNormal="100" zoomScaleSheetLayoutView="100" workbookViewId="0">
      <selection activeCell="B3" sqref="B3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6" customFormat="1" ht="11.25" customHeight="1" x14ac:dyDescent="0.25">
      <c r="A1" s="14" t="s">
        <v>43</v>
      </c>
      <c r="B1" s="14"/>
      <c r="C1" s="287"/>
      <c r="D1" s="14"/>
      <c r="E1" s="14"/>
      <c r="F1" s="14"/>
      <c r="G1" s="288"/>
    </row>
    <row r="2" spans="1:7" s="256" customFormat="1" ht="11.25" customHeight="1" x14ac:dyDescent="0.25">
      <c r="A2" s="14" t="s">
        <v>139</v>
      </c>
      <c r="B2" s="14"/>
      <c r="C2" s="287"/>
      <c r="D2" s="14"/>
      <c r="E2" s="14"/>
      <c r="F2" s="14"/>
      <c r="G2" s="14"/>
    </row>
    <row r="5" spans="1:7" ht="11.25" customHeight="1" x14ac:dyDescent="0.2">
      <c r="A5" s="217" t="s">
        <v>298</v>
      </c>
      <c r="B5" s="217"/>
      <c r="G5" s="190" t="s">
        <v>297</v>
      </c>
    </row>
    <row r="6" spans="1:7" x14ac:dyDescent="0.2">
      <c r="A6" s="285"/>
      <c r="B6" s="285"/>
      <c r="C6" s="286"/>
      <c r="D6" s="285"/>
      <c r="E6" s="285"/>
      <c r="F6" s="285"/>
      <c r="G6" s="285"/>
    </row>
    <row r="7" spans="1:7" ht="15" customHeight="1" x14ac:dyDescent="0.2">
      <c r="A7" s="228" t="s">
        <v>45</v>
      </c>
      <c r="B7" s="227" t="s">
        <v>46</v>
      </c>
      <c r="C7" s="225" t="s">
        <v>241</v>
      </c>
      <c r="D7" s="226" t="s">
        <v>240</v>
      </c>
      <c r="E7" s="226" t="s">
        <v>296</v>
      </c>
      <c r="F7" s="227" t="s">
        <v>295</v>
      </c>
      <c r="G7" s="227" t="s">
        <v>294</v>
      </c>
    </row>
    <row r="8" spans="1:7" x14ac:dyDescent="0.2">
      <c r="A8" s="282" t="s">
        <v>627</v>
      </c>
      <c r="B8" s="282" t="s">
        <v>627</v>
      </c>
      <c r="C8" s="222"/>
      <c r="D8" s="284"/>
      <c r="E8" s="283"/>
      <c r="F8" s="282"/>
      <c r="G8" s="282"/>
    </row>
    <row r="9" spans="1:7" x14ac:dyDescent="0.2">
      <c r="A9" s="282"/>
      <c r="B9" s="282"/>
      <c r="C9" s="222"/>
      <c r="D9" s="283"/>
      <c r="E9" s="283"/>
      <c r="F9" s="282"/>
      <c r="G9" s="282"/>
    </row>
    <row r="10" spans="1:7" x14ac:dyDescent="0.2">
      <c r="A10" s="62"/>
      <c r="B10" s="62" t="s">
        <v>293</v>
      </c>
      <c r="C10" s="244">
        <f>SUM(C8:C9)</f>
        <v>0</v>
      </c>
      <c r="D10" s="62"/>
      <c r="E10" s="62"/>
      <c r="F10" s="62"/>
      <c r="G10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 x14ac:dyDescent="0.2">
      <c r="A2" s="474" t="s">
        <v>143</v>
      </c>
      <c r="B2" s="475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39" t="s">
        <v>160</v>
      </c>
      <c r="B6" s="92"/>
      <c r="C6" s="92"/>
      <c r="D6" s="92"/>
      <c r="E6" s="92"/>
      <c r="F6" s="92"/>
      <c r="G6" s="93"/>
    </row>
    <row r="7" spans="1:7" ht="14.1" customHeight="1" x14ac:dyDescent="0.2">
      <c r="A7" s="156" t="s">
        <v>161</v>
      </c>
      <c r="B7" s="12"/>
      <c r="C7" s="12"/>
      <c r="D7" s="12"/>
      <c r="E7" s="12"/>
      <c r="F7" s="12"/>
      <c r="G7" s="96"/>
    </row>
    <row r="8" spans="1:7" ht="14.1" customHeight="1" x14ac:dyDescent="0.2">
      <c r="A8" s="148" t="s">
        <v>162</v>
      </c>
      <c r="B8" s="12"/>
      <c r="C8" s="12"/>
      <c r="D8" s="12"/>
      <c r="E8" s="12"/>
      <c r="F8" s="12"/>
      <c r="G8" s="96"/>
    </row>
    <row r="9" spans="1:7" ht="14.1" customHeight="1" x14ac:dyDescent="0.2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 x14ac:dyDescent="0.25">
      <c r="A10" s="157" t="s">
        <v>164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zoomScaleSheetLayoutView="100" workbookViewId="0">
      <selection activeCell="E3" sqref="E3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x14ac:dyDescent="0.2">
      <c r="A1" s="3" t="s">
        <v>43</v>
      </c>
      <c r="B1" s="3"/>
      <c r="C1" s="247"/>
      <c r="D1" s="3"/>
      <c r="E1" s="5"/>
    </row>
    <row r="2" spans="1:5" x14ac:dyDescent="0.2">
      <c r="A2" s="3" t="s">
        <v>139</v>
      </c>
      <c r="B2" s="3"/>
      <c r="C2" s="247"/>
      <c r="D2" s="3"/>
      <c r="E2" s="3"/>
    </row>
    <row r="5" spans="1:5" ht="11.25" customHeight="1" x14ac:dyDescent="0.2">
      <c r="A5" s="217" t="s">
        <v>302</v>
      </c>
      <c r="B5" s="217"/>
      <c r="E5" s="190" t="s">
        <v>301</v>
      </c>
    </row>
    <row r="6" spans="1:5" x14ac:dyDescent="0.2">
      <c r="A6" s="285"/>
      <c r="B6" s="285"/>
      <c r="C6" s="286"/>
      <c r="D6" s="285"/>
      <c r="E6" s="285"/>
    </row>
    <row r="7" spans="1:5" ht="15" customHeight="1" x14ac:dyDescent="0.2">
      <c r="A7" s="228" t="s">
        <v>45</v>
      </c>
      <c r="B7" s="227" t="s">
        <v>46</v>
      </c>
      <c r="C7" s="225" t="s">
        <v>241</v>
      </c>
      <c r="D7" s="226" t="s">
        <v>240</v>
      </c>
      <c r="E7" s="227" t="s">
        <v>300</v>
      </c>
    </row>
    <row r="8" spans="1:5" ht="11.25" customHeight="1" x14ac:dyDescent="0.2">
      <c r="A8" s="284" t="s">
        <v>627</v>
      </c>
      <c r="B8" s="284" t="s">
        <v>627</v>
      </c>
      <c r="C8" s="252"/>
      <c r="D8" s="284"/>
      <c r="E8" s="284"/>
    </row>
    <row r="9" spans="1:5" ht="11.25" customHeight="1" x14ac:dyDescent="0.2">
      <c r="A9" s="284"/>
      <c r="B9" s="284"/>
      <c r="C9" s="252"/>
      <c r="D9" s="284"/>
      <c r="E9" s="284"/>
    </row>
    <row r="10" spans="1:5" x14ac:dyDescent="0.2">
      <c r="A10" s="251"/>
      <c r="B10" s="251" t="s">
        <v>299</v>
      </c>
      <c r="C10" s="250">
        <f>SUM(C8:C9)</f>
        <v>0</v>
      </c>
      <c r="D10" s="251"/>
      <c r="E10" s="251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 x14ac:dyDescent="0.2">
      <c r="A2" s="474" t="s">
        <v>143</v>
      </c>
      <c r="B2" s="475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165</v>
      </c>
      <c r="B6" s="92"/>
      <c r="C6" s="92"/>
      <c r="D6" s="92"/>
      <c r="E6" s="93"/>
    </row>
    <row r="7" spans="1:5" ht="14.1" customHeight="1" x14ac:dyDescent="0.2">
      <c r="A7" s="148" t="s">
        <v>166</v>
      </c>
      <c r="B7" s="12"/>
      <c r="C7" s="12"/>
      <c r="D7" s="12"/>
      <c r="E7" s="96"/>
    </row>
    <row r="8" spans="1:5" ht="14.1" customHeight="1" thickBot="1" x14ac:dyDescent="0.25">
      <c r="A8" s="151" t="s">
        <v>167</v>
      </c>
      <c r="B8" s="99"/>
      <c r="C8" s="99"/>
      <c r="D8" s="99"/>
      <c r="E8" s="100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zoomScaleNormal="100" zoomScaleSheetLayoutView="100" workbookViewId="0">
      <selection activeCell="G3" sqref="G3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8" width="8.7109375" style="89" customWidth="1"/>
    <col min="9" max="16384" width="11.42578125" style="89"/>
  </cols>
  <sheetData>
    <row r="1" spans="1:6" x14ac:dyDescent="0.2">
      <c r="A1" s="3" t="s">
        <v>43</v>
      </c>
      <c r="B1" s="3"/>
      <c r="C1" s="247"/>
      <c r="D1" s="247"/>
      <c r="E1" s="247"/>
      <c r="F1" s="5"/>
    </row>
    <row r="2" spans="1:6" x14ac:dyDescent="0.2">
      <c r="A2" s="3" t="s">
        <v>139</v>
      </c>
      <c r="B2" s="3"/>
      <c r="C2" s="247"/>
      <c r="D2" s="247"/>
      <c r="E2" s="247"/>
      <c r="F2" s="241"/>
    </row>
    <row r="3" spans="1:6" x14ac:dyDescent="0.2">
      <c r="F3" s="241"/>
    </row>
    <row r="4" spans="1:6" x14ac:dyDescent="0.2">
      <c r="F4" s="241"/>
    </row>
    <row r="5" spans="1:6" ht="11.25" customHeight="1" x14ac:dyDescent="0.2">
      <c r="A5" s="217" t="s">
        <v>318</v>
      </c>
      <c r="B5" s="217"/>
      <c r="C5" s="291"/>
      <c r="D5" s="291"/>
      <c r="E5" s="291"/>
      <c r="F5" s="267" t="s">
        <v>307</v>
      </c>
    </row>
    <row r="6" spans="1:6" x14ac:dyDescent="0.2">
      <c r="A6" s="294"/>
      <c r="B6" s="294"/>
      <c r="C6" s="291"/>
      <c r="D6" s="293"/>
      <c r="E6" s="293"/>
      <c r="F6" s="292"/>
    </row>
    <row r="7" spans="1:6" ht="15" customHeight="1" x14ac:dyDescent="0.2">
      <c r="A7" s="228" t="s">
        <v>45</v>
      </c>
      <c r="B7" s="227" t="s">
        <v>46</v>
      </c>
      <c r="C7" s="290" t="s">
        <v>47</v>
      </c>
      <c r="D7" s="290" t="s">
        <v>48</v>
      </c>
      <c r="E7" s="290" t="s">
        <v>49</v>
      </c>
      <c r="F7" s="289" t="s">
        <v>306</v>
      </c>
    </row>
    <row r="8" spans="1:6" x14ac:dyDescent="0.2">
      <c r="A8" s="223" t="s">
        <v>660</v>
      </c>
      <c r="B8" s="223" t="s">
        <v>661</v>
      </c>
      <c r="C8" s="222">
        <v>5314000</v>
      </c>
      <c r="D8" s="222">
        <v>14600816</v>
      </c>
      <c r="E8" s="222">
        <v>9286816</v>
      </c>
      <c r="F8" s="222"/>
    </row>
    <row r="9" spans="1:6" x14ac:dyDescent="0.2">
      <c r="A9" s="223" t="s">
        <v>662</v>
      </c>
      <c r="B9" s="223" t="s">
        <v>663</v>
      </c>
      <c r="C9" s="222">
        <v>10376602.789999999</v>
      </c>
      <c r="D9" s="222">
        <v>20405929.539999999</v>
      </c>
      <c r="E9" s="222">
        <v>10029326.75</v>
      </c>
      <c r="F9" s="222"/>
    </row>
    <row r="10" spans="1:6" x14ac:dyDescent="0.2">
      <c r="A10" s="223" t="s">
        <v>664</v>
      </c>
      <c r="B10" s="223" t="s">
        <v>665</v>
      </c>
      <c r="C10" s="222">
        <v>25398260.859999999</v>
      </c>
      <c r="D10" s="222">
        <v>28524535.27</v>
      </c>
      <c r="E10" s="222">
        <v>3126274.41</v>
      </c>
      <c r="F10" s="222"/>
    </row>
    <row r="11" spans="1:6" x14ac:dyDescent="0.2">
      <c r="A11" s="223" t="s">
        <v>666</v>
      </c>
      <c r="B11" s="223" t="s">
        <v>667</v>
      </c>
      <c r="C11" s="222">
        <v>22237607.039999999</v>
      </c>
      <c r="D11" s="222">
        <v>27356524.329999998</v>
      </c>
      <c r="E11" s="222">
        <v>5118917.29</v>
      </c>
      <c r="F11" s="222"/>
    </row>
    <row r="12" spans="1:6" x14ac:dyDescent="0.2">
      <c r="A12" s="223" t="s">
        <v>668</v>
      </c>
      <c r="B12" s="223" t="s">
        <v>669</v>
      </c>
      <c r="C12" s="222">
        <v>0</v>
      </c>
      <c r="D12" s="222">
        <v>258850</v>
      </c>
      <c r="E12" s="222">
        <v>258850</v>
      </c>
      <c r="F12" s="222"/>
    </row>
    <row r="13" spans="1:6" x14ac:dyDescent="0.2">
      <c r="A13" s="223" t="s">
        <v>670</v>
      </c>
      <c r="B13" s="223" t="s">
        <v>665</v>
      </c>
      <c r="C13" s="222">
        <v>2920541.99</v>
      </c>
      <c r="D13" s="222">
        <v>2920541.99</v>
      </c>
      <c r="E13" s="222">
        <v>0</v>
      </c>
      <c r="F13" s="222"/>
    </row>
    <row r="14" spans="1:6" x14ac:dyDescent="0.2">
      <c r="A14" s="62"/>
      <c r="B14" s="62" t="s">
        <v>317</v>
      </c>
      <c r="C14" s="244">
        <f>SUM(C8:C13)</f>
        <v>66247012.68</v>
      </c>
      <c r="D14" s="244">
        <f>SUM(D8:D13)</f>
        <v>94067197.129999995</v>
      </c>
      <c r="E14" s="244">
        <f>SUM(E8:E13)</f>
        <v>27820184.449999999</v>
      </c>
      <c r="F14" s="244"/>
    </row>
    <row r="15" spans="1:6" x14ac:dyDescent="0.2">
      <c r="A15" s="60"/>
      <c r="B15" s="60"/>
      <c r="C15" s="231"/>
      <c r="D15" s="231"/>
      <c r="E15" s="231"/>
      <c r="F15" s="60"/>
    </row>
    <row r="16" spans="1:6" x14ac:dyDescent="0.2">
      <c r="A16" s="60"/>
      <c r="B16" s="60"/>
      <c r="C16" s="231"/>
      <c r="D16" s="231"/>
      <c r="E16" s="231"/>
      <c r="F16" s="60"/>
    </row>
    <row r="17" spans="1:6" ht="11.25" customHeight="1" x14ac:dyDescent="0.2">
      <c r="A17" s="217" t="s">
        <v>316</v>
      </c>
      <c r="B17" s="60"/>
      <c r="C17" s="291"/>
      <c r="D17" s="291"/>
      <c r="E17" s="291"/>
      <c r="F17" s="267" t="s">
        <v>307</v>
      </c>
    </row>
    <row r="18" spans="1:6" ht="12.75" customHeight="1" x14ac:dyDescent="0.2">
      <c r="A18" s="278"/>
      <c r="B18" s="278"/>
      <c r="C18" s="229"/>
    </row>
    <row r="19" spans="1:6" ht="15" customHeight="1" x14ac:dyDescent="0.2">
      <c r="A19" s="228" t="s">
        <v>45</v>
      </c>
      <c r="B19" s="227" t="s">
        <v>46</v>
      </c>
      <c r="C19" s="290" t="s">
        <v>47</v>
      </c>
      <c r="D19" s="290" t="s">
        <v>48</v>
      </c>
      <c r="E19" s="290" t="s">
        <v>49</v>
      </c>
      <c r="F19" s="289" t="s">
        <v>306</v>
      </c>
    </row>
    <row r="20" spans="1:6" x14ac:dyDescent="0.2">
      <c r="A20" s="223" t="s">
        <v>671</v>
      </c>
      <c r="B20" s="261" t="s">
        <v>672</v>
      </c>
      <c r="C20" s="262">
        <v>2197286.75</v>
      </c>
      <c r="D20" s="262">
        <v>2480650.42</v>
      </c>
      <c r="E20" s="262">
        <v>283363.67</v>
      </c>
      <c r="F20" s="261"/>
    </row>
    <row r="21" spans="1:6" x14ac:dyDescent="0.2">
      <c r="A21" s="223" t="s">
        <v>673</v>
      </c>
      <c r="B21" s="261" t="s">
        <v>674</v>
      </c>
      <c r="C21" s="262">
        <v>167560.48000000001</v>
      </c>
      <c r="D21" s="262">
        <v>167560.48000000001</v>
      </c>
      <c r="E21" s="262">
        <v>0</v>
      </c>
      <c r="F21" s="261"/>
    </row>
    <row r="22" spans="1:6" x14ac:dyDescent="0.2">
      <c r="A22" s="223" t="s">
        <v>675</v>
      </c>
      <c r="B22" s="261" t="s">
        <v>676</v>
      </c>
      <c r="C22" s="262">
        <v>4371198.45</v>
      </c>
      <c r="D22" s="262">
        <v>5662381.3200000003</v>
      </c>
      <c r="E22" s="262">
        <v>1291182.8700000001</v>
      </c>
      <c r="F22" s="261"/>
    </row>
    <row r="23" spans="1:6" x14ac:dyDescent="0.2">
      <c r="A23" s="223" t="s">
        <v>677</v>
      </c>
      <c r="B23" s="261" t="s">
        <v>678</v>
      </c>
      <c r="C23" s="262">
        <v>795477.02</v>
      </c>
      <c r="D23" s="262">
        <v>852975.74</v>
      </c>
      <c r="E23" s="262">
        <v>57498.720000000001</v>
      </c>
      <c r="F23" s="261"/>
    </row>
    <row r="24" spans="1:6" x14ac:dyDescent="0.2">
      <c r="A24" s="223" t="s">
        <v>679</v>
      </c>
      <c r="B24" s="261" t="s">
        <v>680</v>
      </c>
      <c r="C24" s="262">
        <v>1099.99</v>
      </c>
      <c r="D24" s="262">
        <v>1099.99</v>
      </c>
      <c r="E24" s="262">
        <v>0</v>
      </c>
      <c r="F24" s="261"/>
    </row>
    <row r="25" spans="1:6" x14ac:dyDescent="0.2">
      <c r="A25" s="223" t="s">
        <v>681</v>
      </c>
      <c r="B25" s="261" t="s">
        <v>682</v>
      </c>
      <c r="C25" s="262">
        <v>252254.44</v>
      </c>
      <c r="D25" s="262">
        <v>309140.84000000003</v>
      </c>
      <c r="E25" s="262">
        <v>56886.400000000001</v>
      </c>
      <c r="F25" s="261"/>
    </row>
    <row r="26" spans="1:6" x14ac:dyDescent="0.2">
      <c r="A26" s="223" t="s">
        <v>683</v>
      </c>
      <c r="B26" s="261" t="s">
        <v>684</v>
      </c>
      <c r="C26" s="262">
        <v>23760</v>
      </c>
      <c r="D26" s="262">
        <v>52610</v>
      </c>
      <c r="E26" s="262">
        <v>28850</v>
      </c>
      <c r="F26" s="261"/>
    </row>
    <row r="27" spans="1:6" x14ac:dyDescent="0.2">
      <c r="A27" s="223" t="s">
        <v>685</v>
      </c>
      <c r="B27" s="261" t="s">
        <v>686</v>
      </c>
      <c r="C27" s="262">
        <v>716515.86</v>
      </c>
      <c r="D27" s="262">
        <v>764659.95</v>
      </c>
      <c r="E27" s="262">
        <v>48144.09</v>
      </c>
      <c r="F27" s="261"/>
    </row>
    <row r="28" spans="1:6" x14ac:dyDescent="0.2">
      <c r="A28" s="223" t="s">
        <v>687</v>
      </c>
      <c r="B28" s="261" t="s">
        <v>688</v>
      </c>
      <c r="C28" s="262">
        <v>20307.7</v>
      </c>
      <c r="D28" s="262">
        <v>20307.7</v>
      </c>
      <c r="E28" s="262">
        <v>0</v>
      </c>
      <c r="F28" s="261"/>
    </row>
    <row r="29" spans="1:6" x14ac:dyDescent="0.2">
      <c r="A29" s="223" t="s">
        <v>689</v>
      </c>
      <c r="B29" s="261" t="s">
        <v>690</v>
      </c>
      <c r="C29" s="262">
        <v>213611</v>
      </c>
      <c r="D29" s="262">
        <v>213611</v>
      </c>
      <c r="E29" s="262">
        <v>0</v>
      </c>
      <c r="F29" s="261"/>
    </row>
    <row r="30" spans="1:6" x14ac:dyDescent="0.2">
      <c r="A30" s="223" t="s">
        <v>691</v>
      </c>
      <c r="B30" s="261" t="s">
        <v>692</v>
      </c>
      <c r="C30" s="262">
        <v>4350</v>
      </c>
      <c r="D30" s="262">
        <v>4350</v>
      </c>
      <c r="E30" s="262">
        <v>0</v>
      </c>
      <c r="F30" s="261"/>
    </row>
    <row r="31" spans="1:6" x14ac:dyDescent="0.2">
      <c r="A31" s="223" t="s">
        <v>693</v>
      </c>
      <c r="B31" s="261" t="s">
        <v>694</v>
      </c>
      <c r="C31" s="262">
        <v>35417101.170000002</v>
      </c>
      <c r="D31" s="262">
        <v>44167963.18</v>
      </c>
      <c r="E31" s="262">
        <v>8750862.0099999998</v>
      </c>
      <c r="F31" s="261"/>
    </row>
    <row r="32" spans="1:6" x14ac:dyDescent="0.2">
      <c r="A32" s="223" t="s">
        <v>695</v>
      </c>
      <c r="B32" s="261" t="s">
        <v>696</v>
      </c>
      <c r="C32" s="262">
        <v>868412.28</v>
      </c>
      <c r="D32" s="262">
        <v>868412.28</v>
      </c>
      <c r="E32" s="262">
        <v>0</v>
      </c>
      <c r="F32" s="261"/>
    </row>
    <row r="33" spans="1:7" x14ac:dyDescent="0.2">
      <c r="A33" s="223" t="s">
        <v>697</v>
      </c>
      <c r="B33" s="261" t="s">
        <v>698</v>
      </c>
      <c r="C33" s="262">
        <v>1799595</v>
      </c>
      <c r="D33" s="262">
        <v>2589088.6</v>
      </c>
      <c r="E33" s="262">
        <v>789493.6</v>
      </c>
      <c r="F33" s="261"/>
    </row>
    <row r="34" spans="1:7" x14ac:dyDescent="0.2">
      <c r="A34" s="223" t="s">
        <v>699</v>
      </c>
      <c r="B34" s="261" t="s">
        <v>700</v>
      </c>
      <c r="C34" s="262">
        <v>3247180.79</v>
      </c>
      <c r="D34" s="262">
        <v>3804472.75</v>
      </c>
      <c r="E34" s="262">
        <v>557291.96</v>
      </c>
      <c r="F34" s="261"/>
    </row>
    <row r="35" spans="1:7" x14ac:dyDescent="0.2">
      <c r="A35" s="223" t="s">
        <v>701</v>
      </c>
      <c r="B35" s="261" t="s">
        <v>702</v>
      </c>
      <c r="C35" s="262">
        <v>39207</v>
      </c>
      <c r="D35" s="262">
        <v>39207</v>
      </c>
      <c r="E35" s="262">
        <v>0</v>
      </c>
      <c r="F35" s="261"/>
    </row>
    <row r="36" spans="1:7" x14ac:dyDescent="0.2">
      <c r="A36" s="223" t="s">
        <v>703</v>
      </c>
      <c r="B36" s="261" t="s">
        <v>704</v>
      </c>
      <c r="C36" s="262">
        <v>92328.9</v>
      </c>
      <c r="D36" s="262">
        <v>92328.9</v>
      </c>
      <c r="E36" s="262">
        <v>0</v>
      </c>
      <c r="F36" s="261"/>
    </row>
    <row r="37" spans="1:7" x14ac:dyDescent="0.2">
      <c r="A37" s="223" t="s">
        <v>705</v>
      </c>
      <c r="B37" s="261" t="s">
        <v>706</v>
      </c>
      <c r="C37" s="262">
        <v>97479.95</v>
      </c>
      <c r="D37" s="262">
        <v>97479.95</v>
      </c>
      <c r="E37" s="262">
        <v>0</v>
      </c>
      <c r="F37" s="261"/>
    </row>
    <row r="38" spans="1:7" x14ac:dyDescent="0.2">
      <c r="A38" s="223" t="s">
        <v>707</v>
      </c>
      <c r="B38" s="261" t="s">
        <v>708</v>
      </c>
      <c r="C38" s="262">
        <v>84194.61</v>
      </c>
      <c r="D38" s="262">
        <v>121712.61</v>
      </c>
      <c r="E38" s="262">
        <v>37518</v>
      </c>
      <c r="F38" s="261"/>
    </row>
    <row r="39" spans="1:7" x14ac:dyDescent="0.2">
      <c r="A39" s="223" t="s">
        <v>709</v>
      </c>
      <c r="B39" s="261" t="s">
        <v>710</v>
      </c>
      <c r="C39" s="262">
        <v>3776766.63</v>
      </c>
      <c r="D39" s="262">
        <v>3820928.63</v>
      </c>
      <c r="E39" s="262">
        <v>44162</v>
      </c>
      <c r="F39" s="261"/>
    </row>
    <row r="40" spans="1:7" x14ac:dyDescent="0.2">
      <c r="A40" s="223" t="s">
        <v>711</v>
      </c>
      <c r="B40" s="261" t="s">
        <v>712</v>
      </c>
      <c r="C40" s="262">
        <v>6613</v>
      </c>
      <c r="D40" s="262">
        <v>6613</v>
      </c>
      <c r="E40" s="262">
        <v>0</v>
      </c>
      <c r="F40" s="261"/>
    </row>
    <row r="41" spans="1:7" x14ac:dyDescent="0.2">
      <c r="A41" s="223" t="s">
        <v>713</v>
      </c>
      <c r="B41" s="261" t="s">
        <v>714</v>
      </c>
      <c r="C41" s="262">
        <v>79593.929999999993</v>
      </c>
      <c r="D41" s="262">
        <v>84001.93</v>
      </c>
      <c r="E41" s="262">
        <v>4408</v>
      </c>
      <c r="F41" s="261"/>
    </row>
    <row r="42" spans="1:7" x14ac:dyDescent="0.2">
      <c r="A42" s="223" t="s">
        <v>715</v>
      </c>
      <c r="B42" s="261" t="s">
        <v>716</v>
      </c>
      <c r="C42" s="262">
        <v>54313.31</v>
      </c>
      <c r="D42" s="262">
        <v>56904.480000000003</v>
      </c>
      <c r="E42" s="262">
        <v>2591.17</v>
      </c>
      <c r="F42" s="261"/>
    </row>
    <row r="43" spans="1:7" x14ac:dyDescent="0.2">
      <c r="A43" s="223" t="s">
        <v>717</v>
      </c>
      <c r="B43" s="261" t="s">
        <v>718</v>
      </c>
      <c r="C43" s="262">
        <v>3304161.82</v>
      </c>
      <c r="D43" s="262">
        <v>3533885.82</v>
      </c>
      <c r="E43" s="262">
        <v>229724</v>
      </c>
      <c r="F43" s="261"/>
    </row>
    <row r="44" spans="1:7" x14ac:dyDescent="0.2">
      <c r="A44" s="223" t="s">
        <v>719</v>
      </c>
      <c r="B44" s="261" t="s">
        <v>720</v>
      </c>
      <c r="C44" s="262">
        <v>110310.75</v>
      </c>
      <c r="D44" s="262">
        <v>110310.75</v>
      </c>
      <c r="E44" s="262">
        <v>0</v>
      </c>
      <c r="F44" s="261"/>
    </row>
    <row r="45" spans="1:7" x14ac:dyDescent="0.2">
      <c r="A45" s="62"/>
      <c r="B45" s="62" t="s">
        <v>315</v>
      </c>
      <c r="C45" s="244">
        <f>SUM(C20:C44)</f>
        <v>57740680.830000006</v>
      </c>
      <c r="D45" s="244">
        <f>SUM(D20:D44)</f>
        <v>69922657.319999993</v>
      </c>
      <c r="E45" s="244">
        <f>SUM(E20:E44)</f>
        <v>12181976.49</v>
      </c>
      <c r="F45" s="244"/>
    </row>
    <row r="46" spans="1:7" s="8" customFormat="1" x14ac:dyDescent="0.2">
      <c r="A46" s="59"/>
      <c r="B46" s="59"/>
      <c r="C46" s="11"/>
      <c r="D46" s="11"/>
      <c r="E46" s="11"/>
      <c r="F46" s="11"/>
    </row>
    <row r="47" spans="1:7" s="8" customFormat="1" x14ac:dyDescent="0.2">
      <c r="A47" s="59"/>
      <c r="B47" s="59"/>
      <c r="C47" s="11"/>
      <c r="D47" s="11"/>
      <c r="E47" s="11"/>
      <c r="F47" s="11"/>
    </row>
    <row r="48" spans="1:7" s="8" customFormat="1" ht="11.25" customHeight="1" x14ac:dyDescent="0.2">
      <c r="A48" s="217" t="s">
        <v>314</v>
      </c>
      <c r="B48" s="217"/>
      <c r="C48" s="291"/>
      <c r="D48" s="291"/>
      <c r="E48" s="291"/>
      <c r="G48" s="267" t="s">
        <v>307</v>
      </c>
    </row>
    <row r="49" spans="1:8" s="8" customFormat="1" x14ac:dyDescent="0.2">
      <c r="A49" s="278"/>
      <c r="B49" s="278"/>
      <c r="C49" s="229"/>
      <c r="D49" s="7"/>
      <c r="E49" s="7"/>
      <c r="F49" s="89"/>
    </row>
    <row r="50" spans="1:8" s="8" customFormat="1" ht="27.95" customHeight="1" x14ac:dyDescent="0.2">
      <c r="A50" s="228" t="s">
        <v>45</v>
      </c>
      <c r="B50" s="227" t="s">
        <v>46</v>
      </c>
      <c r="C50" s="290" t="s">
        <v>47</v>
      </c>
      <c r="D50" s="290" t="s">
        <v>48</v>
      </c>
      <c r="E50" s="290" t="s">
        <v>49</v>
      </c>
      <c r="F50" s="289" t="s">
        <v>306</v>
      </c>
      <c r="G50" s="289" t="s">
        <v>305</v>
      </c>
      <c r="H50" s="289" t="s">
        <v>304</v>
      </c>
    </row>
    <row r="51" spans="1:8" s="8" customFormat="1" x14ac:dyDescent="0.2">
      <c r="A51" s="223" t="s">
        <v>627</v>
      </c>
      <c r="B51" s="261" t="s">
        <v>627</v>
      </c>
      <c r="C51" s="222"/>
      <c r="D51" s="262"/>
      <c r="E51" s="262"/>
      <c r="F51" s="261"/>
      <c r="G51" s="261"/>
      <c r="H51" s="261"/>
    </row>
    <row r="52" spans="1:8" s="8" customFormat="1" x14ac:dyDescent="0.2">
      <c r="A52" s="223"/>
      <c r="B52" s="261"/>
      <c r="C52" s="222"/>
      <c r="D52" s="262"/>
      <c r="E52" s="262"/>
      <c r="F52" s="261"/>
      <c r="G52" s="261"/>
      <c r="H52" s="261"/>
    </row>
    <row r="53" spans="1:8" s="8" customFormat="1" x14ac:dyDescent="0.2">
      <c r="A53" s="62"/>
      <c r="B53" s="62" t="s">
        <v>313</v>
      </c>
      <c r="C53" s="244">
        <f>SUM(C51:C52)</f>
        <v>0</v>
      </c>
      <c r="D53" s="244">
        <f>SUM(D51:D52)</f>
        <v>0</v>
      </c>
      <c r="E53" s="244">
        <f>SUM(E51:E52)</f>
        <v>0</v>
      </c>
      <c r="F53" s="244"/>
      <c r="G53" s="244"/>
      <c r="H53" s="244"/>
    </row>
    <row r="54" spans="1:8" s="8" customFormat="1" x14ac:dyDescent="0.2">
      <c r="A54" s="15"/>
      <c r="B54" s="15"/>
      <c r="C54" s="16"/>
      <c r="D54" s="16"/>
      <c r="E54" s="16"/>
      <c r="F54" s="11"/>
    </row>
    <row r="56" spans="1:8" x14ac:dyDescent="0.2">
      <c r="A56" s="217" t="s">
        <v>312</v>
      </c>
      <c r="B56" s="217"/>
      <c r="C56" s="291"/>
      <c r="D56" s="291"/>
      <c r="E56" s="291"/>
      <c r="G56" s="267" t="s">
        <v>307</v>
      </c>
    </row>
    <row r="57" spans="1:8" x14ac:dyDescent="0.2">
      <c r="A57" s="278"/>
      <c r="B57" s="278"/>
      <c r="C57" s="229"/>
      <c r="H57" s="7"/>
    </row>
    <row r="58" spans="1:8" ht="27.95" customHeight="1" x14ac:dyDescent="0.2">
      <c r="A58" s="228" t="s">
        <v>45</v>
      </c>
      <c r="B58" s="227" t="s">
        <v>46</v>
      </c>
      <c r="C58" s="290" t="s">
        <v>47</v>
      </c>
      <c r="D58" s="290" t="s">
        <v>48</v>
      </c>
      <c r="E58" s="290" t="s">
        <v>49</v>
      </c>
      <c r="F58" s="289" t="s">
        <v>306</v>
      </c>
      <c r="G58" s="289" t="s">
        <v>305</v>
      </c>
      <c r="H58" s="289" t="s">
        <v>304</v>
      </c>
    </row>
    <row r="59" spans="1:8" x14ac:dyDescent="0.2">
      <c r="A59" s="223" t="s">
        <v>627</v>
      </c>
      <c r="B59" s="261" t="s">
        <v>627</v>
      </c>
      <c r="C59" s="222"/>
      <c r="D59" s="262"/>
      <c r="E59" s="262"/>
      <c r="F59" s="261"/>
      <c r="G59" s="261"/>
      <c r="H59" s="261"/>
    </row>
    <row r="60" spans="1:8" x14ac:dyDescent="0.2">
      <c r="A60" s="223"/>
      <c r="B60" s="261"/>
      <c r="C60" s="222"/>
      <c r="D60" s="262"/>
      <c r="E60" s="262"/>
      <c r="F60" s="261"/>
      <c r="G60" s="261"/>
      <c r="H60" s="261"/>
    </row>
    <row r="61" spans="1:8" x14ac:dyDescent="0.2">
      <c r="A61" s="62"/>
      <c r="B61" s="62" t="s">
        <v>311</v>
      </c>
      <c r="C61" s="244">
        <f>SUM(C59:C60)</f>
        <v>0</v>
      </c>
      <c r="D61" s="244">
        <f>SUM(D59:D60)</f>
        <v>0</v>
      </c>
      <c r="E61" s="244">
        <f>SUM(E59:E60)</f>
        <v>0</v>
      </c>
      <c r="F61" s="244"/>
      <c r="G61" s="244"/>
      <c r="H61" s="244"/>
    </row>
    <row r="64" spans="1:8" x14ac:dyDescent="0.2">
      <c r="A64" s="217" t="s">
        <v>310</v>
      </c>
      <c r="B64" s="217"/>
      <c r="C64" s="291"/>
      <c r="D64" s="291"/>
      <c r="E64" s="291"/>
      <c r="G64" s="267" t="s">
        <v>307</v>
      </c>
    </row>
    <row r="65" spans="1:8" x14ac:dyDescent="0.2">
      <c r="A65" s="278"/>
      <c r="B65" s="278"/>
      <c r="C65" s="229"/>
    </row>
    <row r="66" spans="1:8" ht="27.95" customHeight="1" x14ac:dyDescent="0.2">
      <c r="A66" s="228" t="s">
        <v>45</v>
      </c>
      <c r="B66" s="227" t="s">
        <v>46</v>
      </c>
      <c r="C66" s="290" t="s">
        <v>47</v>
      </c>
      <c r="D66" s="290" t="s">
        <v>48</v>
      </c>
      <c r="E66" s="290" t="s">
        <v>49</v>
      </c>
      <c r="F66" s="289" t="s">
        <v>306</v>
      </c>
      <c r="G66" s="289" t="s">
        <v>305</v>
      </c>
      <c r="H66" s="289" t="s">
        <v>304</v>
      </c>
    </row>
    <row r="67" spans="1:8" x14ac:dyDescent="0.2">
      <c r="A67" s="223" t="s">
        <v>721</v>
      </c>
      <c r="B67" s="261" t="s">
        <v>672</v>
      </c>
      <c r="C67" s="222">
        <v>-204703.77</v>
      </c>
      <c r="D67" s="262">
        <v>-330404.19</v>
      </c>
      <c r="E67" s="262">
        <v>-125700.42</v>
      </c>
      <c r="F67" s="261"/>
      <c r="G67" s="261"/>
      <c r="H67" s="261"/>
    </row>
    <row r="68" spans="1:8" x14ac:dyDescent="0.2">
      <c r="A68" s="223" t="s">
        <v>722</v>
      </c>
      <c r="B68" s="261" t="s">
        <v>674</v>
      </c>
      <c r="C68" s="222">
        <v>-53500.08</v>
      </c>
      <c r="D68" s="262">
        <v>-70256.14</v>
      </c>
      <c r="E68" s="262">
        <v>-16756.060000000001</v>
      </c>
      <c r="F68" s="261"/>
      <c r="G68" s="261"/>
      <c r="H68" s="261"/>
    </row>
    <row r="69" spans="1:8" x14ac:dyDescent="0.2">
      <c r="A69" s="223" t="s">
        <v>723</v>
      </c>
      <c r="B69" s="261" t="s">
        <v>676</v>
      </c>
      <c r="C69" s="222">
        <v>-1997900.46</v>
      </c>
      <c r="D69" s="262">
        <v>-2737401.76</v>
      </c>
      <c r="E69" s="262">
        <v>-739501.3</v>
      </c>
      <c r="F69" s="261"/>
      <c r="G69" s="261"/>
      <c r="H69" s="261"/>
    </row>
    <row r="70" spans="1:8" x14ac:dyDescent="0.2">
      <c r="A70" s="223" t="s">
        <v>724</v>
      </c>
      <c r="B70" s="261" t="s">
        <v>678</v>
      </c>
      <c r="C70" s="222">
        <v>-73445.38</v>
      </c>
      <c r="D70" s="262">
        <v>-106557.3</v>
      </c>
      <c r="E70" s="262">
        <v>-33111.919999999998</v>
      </c>
      <c r="F70" s="261"/>
      <c r="G70" s="261"/>
      <c r="H70" s="261"/>
    </row>
    <row r="71" spans="1:8" x14ac:dyDescent="0.2">
      <c r="A71" s="223" t="s">
        <v>725</v>
      </c>
      <c r="B71" s="261" t="s">
        <v>682</v>
      </c>
      <c r="C71" s="222">
        <v>-24540.71</v>
      </c>
      <c r="D71" s="262">
        <v>-42753.54</v>
      </c>
      <c r="E71" s="262">
        <v>-18212.830000000002</v>
      </c>
      <c r="F71" s="261"/>
      <c r="G71" s="261"/>
      <c r="H71" s="261"/>
    </row>
    <row r="72" spans="1:8" x14ac:dyDescent="0.2">
      <c r="A72" s="223" t="s">
        <v>726</v>
      </c>
      <c r="B72" s="261" t="s">
        <v>686</v>
      </c>
      <c r="C72" s="222">
        <v>-71569.5</v>
      </c>
      <c r="D72" s="262">
        <v>-123499.59</v>
      </c>
      <c r="E72" s="262">
        <v>-51930.09</v>
      </c>
      <c r="F72" s="261"/>
      <c r="G72" s="261"/>
      <c r="H72" s="261"/>
    </row>
    <row r="73" spans="1:8" x14ac:dyDescent="0.2">
      <c r="A73" s="223" t="s">
        <v>727</v>
      </c>
      <c r="B73" s="261" t="s">
        <v>688</v>
      </c>
      <c r="C73" s="222">
        <v>-2474.67</v>
      </c>
      <c r="D73" s="262">
        <v>-4330.67</v>
      </c>
      <c r="E73" s="262">
        <v>-1856</v>
      </c>
      <c r="F73" s="261"/>
      <c r="G73" s="261"/>
      <c r="H73" s="261"/>
    </row>
    <row r="74" spans="1:8" x14ac:dyDescent="0.2">
      <c r="A74" s="223" t="s">
        <v>728</v>
      </c>
      <c r="B74" s="261" t="s">
        <v>690</v>
      </c>
      <c r="C74" s="222">
        <v>-30534.49</v>
      </c>
      <c r="D74" s="262">
        <v>-51895.59</v>
      </c>
      <c r="E74" s="262">
        <v>-21361.1</v>
      </c>
      <c r="F74" s="261"/>
      <c r="G74" s="261"/>
      <c r="H74" s="261"/>
    </row>
    <row r="75" spans="1:8" x14ac:dyDescent="0.2">
      <c r="A75" s="223" t="s">
        <v>729</v>
      </c>
      <c r="B75" s="261" t="s">
        <v>692</v>
      </c>
      <c r="C75" s="222">
        <v>-2102.5</v>
      </c>
      <c r="D75" s="262">
        <v>-2537.5</v>
      </c>
      <c r="E75" s="262">
        <v>-435</v>
      </c>
      <c r="F75" s="261"/>
      <c r="G75" s="261"/>
      <c r="H75" s="261"/>
    </row>
    <row r="76" spans="1:8" x14ac:dyDescent="0.2">
      <c r="A76" s="223" t="s">
        <v>730</v>
      </c>
      <c r="B76" s="261" t="s">
        <v>694</v>
      </c>
      <c r="C76" s="222">
        <v>-13314359.380000001</v>
      </c>
      <c r="D76" s="262">
        <v>-19019369.879999999</v>
      </c>
      <c r="E76" s="262">
        <v>-5705010.5</v>
      </c>
      <c r="F76" s="261"/>
      <c r="G76" s="261"/>
      <c r="H76" s="261"/>
    </row>
    <row r="77" spans="1:8" x14ac:dyDescent="0.2">
      <c r="A77" s="223" t="s">
        <v>731</v>
      </c>
      <c r="B77" s="261" t="s">
        <v>696</v>
      </c>
      <c r="C77" s="222">
        <v>-479496.95</v>
      </c>
      <c r="D77" s="262">
        <v>-561362.28</v>
      </c>
      <c r="E77" s="262">
        <v>-81865.33</v>
      </c>
      <c r="F77" s="261"/>
      <c r="G77" s="261"/>
      <c r="H77" s="261"/>
    </row>
    <row r="78" spans="1:8" x14ac:dyDescent="0.2">
      <c r="A78" s="223" t="s">
        <v>732</v>
      </c>
      <c r="B78" s="261" t="s">
        <v>698</v>
      </c>
      <c r="C78" s="222">
        <v>-933074.69</v>
      </c>
      <c r="D78" s="262">
        <v>-1367094.18</v>
      </c>
      <c r="E78" s="262">
        <v>-434019.49</v>
      </c>
      <c r="F78" s="261"/>
      <c r="G78" s="261"/>
      <c r="H78" s="261"/>
    </row>
    <row r="79" spans="1:8" x14ac:dyDescent="0.2">
      <c r="A79" s="223" t="s">
        <v>733</v>
      </c>
      <c r="B79" s="261" t="s">
        <v>700</v>
      </c>
      <c r="C79" s="222">
        <v>-101159.66</v>
      </c>
      <c r="D79" s="262">
        <v>-163437.87</v>
      </c>
      <c r="E79" s="262">
        <v>-62278.21</v>
      </c>
      <c r="F79" s="261"/>
      <c r="G79" s="261"/>
      <c r="H79" s="261"/>
    </row>
    <row r="80" spans="1:8" x14ac:dyDescent="0.2">
      <c r="A80" s="223" t="s">
        <v>734</v>
      </c>
      <c r="B80" s="261" t="s">
        <v>704</v>
      </c>
      <c r="C80" s="222">
        <v>-11372.33</v>
      </c>
      <c r="D80" s="262">
        <v>-15829.33</v>
      </c>
      <c r="E80" s="262">
        <v>-4457</v>
      </c>
      <c r="F80" s="261"/>
      <c r="G80" s="261"/>
      <c r="H80" s="261"/>
    </row>
    <row r="81" spans="1:8" x14ac:dyDescent="0.2">
      <c r="A81" s="223" t="s">
        <v>735</v>
      </c>
      <c r="B81" s="261" t="s">
        <v>706</v>
      </c>
      <c r="C81" s="222">
        <v>-49609.17</v>
      </c>
      <c r="D81" s="262">
        <v>-52340</v>
      </c>
      <c r="E81" s="262">
        <v>-2730.83</v>
      </c>
      <c r="F81" s="261"/>
      <c r="G81" s="261"/>
      <c r="H81" s="261"/>
    </row>
    <row r="82" spans="1:8" x14ac:dyDescent="0.2">
      <c r="A82" s="223" t="s">
        <v>736</v>
      </c>
      <c r="B82" s="261" t="s">
        <v>708</v>
      </c>
      <c r="C82" s="222">
        <v>-16077.47</v>
      </c>
      <c r="D82" s="262">
        <v>-22300.36</v>
      </c>
      <c r="E82" s="262">
        <v>-6222.89</v>
      </c>
      <c r="F82" s="261"/>
      <c r="G82" s="261"/>
      <c r="H82" s="261"/>
    </row>
    <row r="83" spans="1:8" x14ac:dyDescent="0.2">
      <c r="A83" s="223" t="s">
        <v>737</v>
      </c>
      <c r="B83" s="261" t="s">
        <v>710</v>
      </c>
      <c r="C83" s="222">
        <v>-793879.28</v>
      </c>
      <c r="D83" s="262">
        <v>-1007806.75</v>
      </c>
      <c r="E83" s="262">
        <v>-213927.47</v>
      </c>
      <c r="F83" s="261"/>
      <c r="G83" s="261"/>
      <c r="H83" s="261"/>
    </row>
    <row r="84" spans="1:8" x14ac:dyDescent="0.2">
      <c r="A84" s="223" t="s">
        <v>738</v>
      </c>
      <c r="B84" s="261" t="s">
        <v>712</v>
      </c>
      <c r="C84" s="222">
        <v>-399.34</v>
      </c>
      <c r="D84" s="262">
        <v>-580.64</v>
      </c>
      <c r="E84" s="262">
        <v>-181.3</v>
      </c>
      <c r="F84" s="261"/>
      <c r="G84" s="261"/>
      <c r="H84" s="261"/>
    </row>
    <row r="85" spans="1:8" x14ac:dyDescent="0.2">
      <c r="A85" s="223" t="s">
        <v>739</v>
      </c>
      <c r="B85" s="261" t="s">
        <v>716</v>
      </c>
      <c r="C85" s="222">
        <v>-3990</v>
      </c>
      <c r="D85" s="262">
        <v>-5760.63</v>
      </c>
      <c r="E85" s="262">
        <v>-1770.63</v>
      </c>
      <c r="F85" s="261"/>
      <c r="G85" s="261"/>
      <c r="H85" s="261"/>
    </row>
    <row r="86" spans="1:8" x14ac:dyDescent="0.2">
      <c r="A86" s="223" t="s">
        <v>740</v>
      </c>
      <c r="B86" s="261" t="s">
        <v>718</v>
      </c>
      <c r="C86" s="222">
        <v>-303638.15000000002</v>
      </c>
      <c r="D86" s="262">
        <v>-339226.67</v>
      </c>
      <c r="E86" s="262">
        <v>-35588.519999999997</v>
      </c>
      <c r="F86" s="261"/>
      <c r="G86" s="261"/>
      <c r="H86" s="261"/>
    </row>
    <row r="87" spans="1:8" x14ac:dyDescent="0.2">
      <c r="A87" s="223" t="s">
        <v>741</v>
      </c>
      <c r="B87" s="261" t="s">
        <v>720</v>
      </c>
      <c r="C87" s="222">
        <v>-5941.66</v>
      </c>
      <c r="D87" s="262">
        <v>-8841.66</v>
      </c>
      <c r="E87" s="262">
        <v>-2900</v>
      </c>
      <c r="F87" s="261"/>
      <c r="G87" s="261"/>
      <c r="H87" s="261"/>
    </row>
    <row r="88" spans="1:8" x14ac:dyDescent="0.2">
      <c r="A88" s="62"/>
      <c r="B88" s="62" t="s">
        <v>309</v>
      </c>
      <c r="C88" s="244">
        <f>SUM(C67:C87)</f>
        <v>-18473769.640000001</v>
      </c>
      <c r="D88" s="244">
        <f>SUM(D67:D87)</f>
        <v>-26033586.529999997</v>
      </c>
      <c r="E88" s="244">
        <f>SUM(E67:E87)</f>
        <v>-7559816.8899999987</v>
      </c>
      <c r="F88" s="244"/>
      <c r="G88" s="244"/>
      <c r="H88" s="244"/>
    </row>
    <row r="91" spans="1:8" x14ac:dyDescent="0.2">
      <c r="A91" s="217" t="s">
        <v>308</v>
      </c>
      <c r="B91" s="217"/>
      <c r="C91" s="291"/>
      <c r="D91" s="291"/>
      <c r="E91" s="291"/>
      <c r="G91" s="267" t="s">
        <v>307</v>
      </c>
    </row>
    <row r="92" spans="1:8" x14ac:dyDescent="0.2">
      <c r="A92" s="278"/>
      <c r="B92" s="278"/>
      <c r="C92" s="229"/>
    </row>
    <row r="93" spans="1:8" ht="27.95" customHeight="1" x14ac:dyDescent="0.2">
      <c r="A93" s="228" t="s">
        <v>45</v>
      </c>
      <c r="B93" s="227" t="s">
        <v>46</v>
      </c>
      <c r="C93" s="290" t="s">
        <v>47</v>
      </c>
      <c r="D93" s="290" t="s">
        <v>48</v>
      </c>
      <c r="E93" s="290" t="s">
        <v>49</v>
      </c>
      <c r="F93" s="289" t="s">
        <v>306</v>
      </c>
      <c r="G93" s="289" t="s">
        <v>305</v>
      </c>
      <c r="H93" s="289" t="s">
        <v>304</v>
      </c>
    </row>
    <row r="94" spans="1:8" x14ac:dyDescent="0.2">
      <c r="A94" s="223" t="s">
        <v>627</v>
      </c>
      <c r="B94" s="261" t="s">
        <v>627</v>
      </c>
      <c r="C94" s="222"/>
      <c r="D94" s="262"/>
      <c r="E94" s="262"/>
      <c r="F94" s="261"/>
      <c r="G94" s="261"/>
      <c r="H94" s="261"/>
    </row>
    <row r="95" spans="1:8" x14ac:dyDescent="0.2">
      <c r="A95" s="223"/>
      <c r="B95" s="261"/>
      <c r="C95" s="222"/>
      <c r="D95" s="262"/>
      <c r="E95" s="262"/>
      <c r="F95" s="261"/>
      <c r="G95" s="261"/>
      <c r="H95" s="261"/>
    </row>
    <row r="96" spans="1:8" x14ac:dyDescent="0.2">
      <c r="A96" s="62"/>
      <c r="B96" s="62" t="s">
        <v>303</v>
      </c>
      <c r="C96" s="244">
        <f>SUM(C94:C95)</f>
        <v>0</v>
      </c>
      <c r="D96" s="244">
        <f>SUM(D94:D95)</f>
        <v>0</v>
      </c>
      <c r="E96" s="244">
        <f>SUM(E94:E95)</f>
        <v>0</v>
      </c>
      <c r="F96" s="244"/>
      <c r="G96" s="244"/>
      <c r="H96" s="244"/>
    </row>
  </sheetData>
  <dataValidations count="8">
    <dataValidation allowBlank="1" showInputMessage="1" showErrorMessage="1" prompt="Importe final del periodo que corresponde la información financiera trimestral que se presenta." sqref="D7 D19 D50 D58 D66 D93"/>
    <dataValidation allowBlank="1" showInputMessage="1" showErrorMessage="1" prompt="Saldo al 31 de diciembre del año anterior del ejercio que se presenta." sqref="C7 C19 C50 C58 C66 C93"/>
    <dataValidation allowBlank="1" showInputMessage="1" showErrorMessage="1" prompt="Corresponde al número de la cuenta de acuerdo al Plan de Cuentas emitido por el CONAC (DOF 23/12/2015)." sqref="A7 A19 A50 A58 A66 A93"/>
    <dataValidation allowBlank="1" showInputMessage="1" showErrorMessage="1" prompt="Indicar la tasa de aplicación." sqref="H50 H58 H66 H93"/>
    <dataValidation allowBlank="1" showInputMessage="1" showErrorMessage="1" prompt="Indicar el método de depreciación." sqref="G50 G58 G66 G93"/>
    <dataValidation allowBlank="1" showInputMessage="1" showErrorMessage="1" prompt="Corresponde al nombre o descripción de la cuenta de acuerdo al Plan de Cuentas emitido por el CONAC." sqref="B7 B19 B50 B58 B66 B93"/>
    <dataValidation allowBlank="1" showInputMessage="1" showErrorMessage="1" prompt="Diferencia entre el saldo final y el inicial presentados." sqref="E7 E19 E50 E58 E66 E93"/>
    <dataValidation allowBlank="1" showInputMessage="1" showErrorMessage="1" prompt="Criterio para la aplicación de depreciación: anual, mensual, trimestral, etc." sqref="F7 F19 F93 F58 F66 F50"/>
  </dataValidations>
  <pageMargins left="0.7" right="0.7" top="0.75" bottom="0.75" header="0.3" footer="0.3"/>
  <pageSetup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4" t="s">
        <v>143</v>
      </c>
      <c r="B2" s="475"/>
      <c r="C2" s="16"/>
      <c r="D2" s="16"/>
      <c r="E2" s="16"/>
      <c r="F2" s="11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39" t="s">
        <v>168</v>
      </c>
      <c r="B6" s="92"/>
      <c r="C6" s="92"/>
      <c r="D6" s="92"/>
      <c r="E6" s="92"/>
      <c r="F6" s="96"/>
    </row>
    <row r="7" spans="1:6" ht="14.1" customHeight="1" x14ac:dyDescent="0.2">
      <c r="A7" s="139" t="s">
        <v>169</v>
      </c>
      <c r="B7" s="92"/>
      <c r="C7" s="92"/>
      <c r="D7" s="92"/>
      <c r="E7" s="92"/>
      <c r="F7" s="96"/>
    </row>
    <row r="8" spans="1:6" ht="14.1" customHeight="1" x14ac:dyDescent="0.2">
      <c r="A8" s="13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58" t="s">
        <v>171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zoomScaleNormal="100" zoomScaleSheetLayoutView="100" workbookViewId="0">
      <selection activeCell="I27" sqref="I27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 x14ac:dyDescent="0.2">
      <c r="A1" s="3" t="s">
        <v>43</v>
      </c>
      <c r="B1" s="3"/>
      <c r="C1" s="247"/>
      <c r="D1" s="247"/>
      <c r="E1" s="247"/>
      <c r="F1" s="5"/>
    </row>
    <row r="2" spans="1:6" ht="11.25" customHeight="1" x14ac:dyDescent="0.2">
      <c r="A2" s="3" t="s">
        <v>139</v>
      </c>
      <c r="B2" s="3"/>
      <c r="C2" s="247"/>
      <c r="D2" s="247"/>
      <c r="E2" s="247"/>
    </row>
    <row r="3" spans="1:6" ht="11.25" customHeight="1" x14ac:dyDescent="0.2">
      <c r="A3" s="3"/>
      <c r="B3" s="3"/>
      <c r="C3" s="247"/>
      <c r="D3" s="247"/>
      <c r="E3" s="247"/>
    </row>
    <row r="4" spans="1:6" ht="11.25" customHeight="1" x14ac:dyDescent="0.2"/>
    <row r="5" spans="1:6" ht="11.25" customHeight="1" x14ac:dyDescent="0.2">
      <c r="A5" s="308" t="s">
        <v>326</v>
      </c>
      <c r="B5" s="308"/>
      <c r="C5" s="305"/>
      <c r="D5" s="305"/>
      <c r="E5" s="305"/>
      <c r="F5" s="190" t="s">
        <v>323</v>
      </c>
    </row>
    <row r="6" spans="1:6" s="8" customFormat="1" x14ac:dyDescent="0.2">
      <c r="A6" s="17"/>
      <c r="B6" s="17"/>
      <c r="C6" s="305"/>
      <c r="D6" s="305"/>
      <c r="E6" s="305"/>
    </row>
    <row r="7" spans="1:6" ht="15" customHeight="1" x14ac:dyDescent="0.2">
      <c r="A7" s="228" t="s">
        <v>45</v>
      </c>
      <c r="B7" s="227" t="s">
        <v>46</v>
      </c>
      <c r="C7" s="290" t="s">
        <v>47</v>
      </c>
      <c r="D7" s="290" t="s">
        <v>48</v>
      </c>
      <c r="E7" s="290" t="s">
        <v>49</v>
      </c>
      <c r="F7" s="289" t="s">
        <v>306</v>
      </c>
    </row>
    <row r="8" spans="1:6" x14ac:dyDescent="0.2">
      <c r="A8" s="282">
        <v>125105911</v>
      </c>
      <c r="B8" s="282" t="s">
        <v>742</v>
      </c>
      <c r="C8" s="222">
        <v>23661.91</v>
      </c>
      <c r="D8" s="301">
        <v>78877.91</v>
      </c>
      <c r="E8" s="301">
        <v>55216</v>
      </c>
      <c r="F8" s="300"/>
    </row>
    <row r="9" spans="1:6" x14ac:dyDescent="0.2">
      <c r="A9" s="282">
        <v>125415971</v>
      </c>
      <c r="B9" s="282" t="s">
        <v>743</v>
      </c>
      <c r="C9" s="222">
        <v>30940</v>
      </c>
      <c r="D9" s="301">
        <v>30940</v>
      </c>
      <c r="E9" s="301">
        <v>0</v>
      </c>
      <c r="F9" s="300"/>
    </row>
    <row r="10" spans="1:6" x14ac:dyDescent="0.2">
      <c r="A10" s="62"/>
      <c r="B10" s="62" t="s">
        <v>325</v>
      </c>
      <c r="C10" s="244">
        <f>SUM(C8:C9)</f>
        <v>54601.91</v>
      </c>
      <c r="D10" s="244">
        <f>SUM(D8:D9)</f>
        <v>109817.91</v>
      </c>
      <c r="E10" s="244">
        <f>SUM(E8:E9)</f>
        <v>55216</v>
      </c>
      <c r="F10" s="62"/>
    </row>
    <row r="11" spans="1:6" x14ac:dyDescent="0.2">
      <c r="A11" s="60"/>
      <c r="B11" s="60"/>
      <c r="C11" s="231"/>
      <c r="D11" s="231"/>
      <c r="E11" s="231"/>
      <c r="F11" s="60"/>
    </row>
    <row r="12" spans="1:6" x14ac:dyDescent="0.2">
      <c r="A12" s="60"/>
      <c r="B12" s="60"/>
      <c r="C12" s="231"/>
      <c r="D12" s="231"/>
      <c r="E12" s="231"/>
      <c r="F12" s="60"/>
    </row>
    <row r="13" spans="1:6" ht="11.25" customHeight="1" x14ac:dyDescent="0.2">
      <c r="A13" s="307" t="s">
        <v>324</v>
      </c>
      <c r="B13" s="306"/>
      <c r="C13" s="305"/>
      <c r="D13" s="305"/>
      <c r="E13" s="305"/>
      <c r="F13" s="190" t="s">
        <v>323</v>
      </c>
    </row>
    <row r="14" spans="1:6" x14ac:dyDescent="0.2">
      <c r="A14" s="285"/>
      <c r="B14" s="285"/>
      <c r="C14" s="286"/>
      <c r="D14" s="286"/>
      <c r="E14" s="286"/>
    </row>
    <row r="15" spans="1:6" ht="15" customHeight="1" x14ac:dyDescent="0.2">
      <c r="A15" s="228" t="s">
        <v>45</v>
      </c>
      <c r="B15" s="227" t="s">
        <v>46</v>
      </c>
      <c r="C15" s="290" t="s">
        <v>47</v>
      </c>
      <c r="D15" s="290" t="s">
        <v>48</v>
      </c>
      <c r="E15" s="290" t="s">
        <v>49</v>
      </c>
      <c r="F15" s="289" t="s">
        <v>306</v>
      </c>
    </row>
    <row r="16" spans="1:6" ht="11.25" customHeight="1" x14ac:dyDescent="0.2">
      <c r="A16" s="223" t="s">
        <v>744</v>
      </c>
      <c r="B16" s="282" t="s">
        <v>745</v>
      </c>
      <c r="C16" s="222">
        <v>-6466.39</v>
      </c>
      <c r="D16" s="222">
        <v>-13433.91</v>
      </c>
      <c r="E16" s="222">
        <v>-6967.52</v>
      </c>
      <c r="F16" s="300"/>
    </row>
    <row r="17" spans="1:6" ht="11.25" customHeight="1" x14ac:dyDescent="0.2">
      <c r="A17" s="223"/>
      <c r="B17" s="282"/>
      <c r="C17" s="222"/>
      <c r="D17" s="222"/>
      <c r="E17" s="222"/>
      <c r="F17" s="300"/>
    </row>
    <row r="18" spans="1:6" x14ac:dyDescent="0.2">
      <c r="A18" s="62"/>
      <c r="B18" s="62" t="s">
        <v>322</v>
      </c>
      <c r="C18" s="244">
        <f>SUM(C16:C17)</f>
        <v>-6466.39</v>
      </c>
      <c r="D18" s="244">
        <f>SUM(D16:D17)</f>
        <v>-13433.91</v>
      </c>
      <c r="E18" s="244">
        <f>SUM(E16:E17)</f>
        <v>-6967.52</v>
      </c>
      <c r="F18" s="62"/>
    </row>
    <row r="19" spans="1:6" x14ac:dyDescent="0.2">
      <c r="A19" s="60"/>
      <c r="B19" s="60"/>
      <c r="C19" s="231"/>
      <c r="D19" s="231"/>
      <c r="E19" s="231"/>
      <c r="F19" s="60"/>
    </row>
    <row r="20" spans="1:6" x14ac:dyDescent="0.2">
      <c r="A20" s="60"/>
      <c r="B20" s="60"/>
      <c r="C20" s="231"/>
      <c r="D20" s="231"/>
      <c r="E20" s="231"/>
      <c r="F20" s="60"/>
    </row>
    <row r="21" spans="1:6" ht="11.25" customHeight="1" x14ac:dyDescent="0.2">
      <c r="A21" s="304" t="s">
        <v>321</v>
      </c>
      <c r="B21" s="303"/>
      <c r="C21" s="302"/>
      <c r="D21" s="302"/>
      <c r="E21" s="291"/>
      <c r="F21" s="267" t="s">
        <v>320</v>
      </c>
    </row>
    <row r="22" spans="1:6" x14ac:dyDescent="0.2">
      <c r="A22" s="278"/>
      <c r="B22" s="278"/>
      <c r="C22" s="229"/>
    </row>
    <row r="23" spans="1:6" ht="15" customHeight="1" x14ac:dyDescent="0.2">
      <c r="A23" s="228" t="s">
        <v>45</v>
      </c>
      <c r="B23" s="227" t="s">
        <v>46</v>
      </c>
      <c r="C23" s="290" t="s">
        <v>47</v>
      </c>
      <c r="D23" s="290" t="s">
        <v>48</v>
      </c>
      <c r="E23" s="290" t="s">
        <v>49</v>
      </c>
      <c r="F23" s="289" t="s">
        <v>306</v>
      </c>
    </row>
    <row r="24" spans="1:6" x14ac:dyDescent="0.2">
      <c r="A24" s="282">
        <v>127106321</v>
      </c>
      <c r="B24" s="282" t="s">
        <v>746</v>
      </c>
      <c r="C24" s="222">
        <v>442478.7</v>
      </c>
      <c r="D24" s="301">
        <v>777794.22</v>
      </c>
      <c r="E24" s="301">
        <v>335315.52</v>
      </c>
      <c r="F24" s="300"/>
    </row>
    <row r="25" spans="1:6" x14ac:dyDescent="0.2">
      <c r="A25" s="282"/>
      <c r="B25" s="282"/>
      <c r="C25" s="222"/>
      <c r="D25" s="301"/>
      <c r="E25" s="301"/>
      <c r="F25" s="300"/>
    </row>
    <row r="26" spans="1:6" x14ac:dyDescent="0.2">
      <c r="A26" s="299"/>
      <c r="B26" s="299" t="s">
        <v>319</v>
      </c>
      <c r="C26" s="298">
        <f>SUM(C24:C25)</f>
        <v>442478.7</v>
      </c>
      <c r="D26" s="298">
        <f>SUM(D24:D25)</f>
        <v>777794.22</v>
      </c>
      <c r="E26" s="298">
        <f>SUM(E24:E25)</f>
        <v>335315.52</v>
      </c>
      <c r="F26" s="298"/>
    </row>
    <row r="27" spans="1:6" x14ac:dyDescent="0.2">
      <c r="A27" s="297"/>
      <c r="B27" s="295"/>
      <c r="C27" s="296"/>
      <c r="D27" s="296"/>
      <c r="E27" s="296"/>
      <c r="F27" s="295"/>
    </row>
  </sheetData>
  <dataValidations count="6">
    <dataValidation allowBlank="1" showInputMessage="1" showErrorMessage="1" prompt="Importe final del periodo que corresponde la información financiera trimestral que se presenta." sqref="D7 D15 D23"/>
    <dataValidation allowBlank="1" showInputMessage="1" showErrorMessage="1" prompt="Saldo al 31 de diciembre del año anterior del ejercio que se presenta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Indicar el medio como se está amortizando el intangible, por tiempo, por uso." sqref="F7 F23 F15"/>
    <dataValidation allowBlank="1" showInputMessage="1" showErrorMessage="1" prompt="Diferencia entre el saldo final y el inicial presentados." sqref="E7 E23 E15"/>
    <dataValidation allowBlank="1" showInputMessage="1" showErrorMessage="1" prompt="Corresponde al nombre o descripción de la cuenta de acuerdo al Plan de Cuentas emitido por el CONAC." sqref="B7 B23 B15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4" t="s">
        <v>143</v>
      </c>
      <c r="B2" s="475"/>
      <c r="C2" s="101"/>
      <c r="D2" s="101"/>
      <c r="E2" s="101"/>
      <c r="F2" s="10"/>
    </row>
    <row r="3" spans="1:6" ht="12" thickBot="1" x14ac:dyDescent="0.25">
      <c r="A3" s="102"/>
      <c r="B3" s="102"/>
      <c r="C3" s="101"/>
      <c r="D3" s="101"/>
      <c r="E3" s="101"/>
      <c r="F3" s="10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59" t="s">
        <v>168</v>
      </c>
      <c r="B6" s="104"/>
      <c r="C6" s="104"/>
      <c r="D6" s="104"/>
      <c r="E6" s="104"/>
      <c r="F6" s="96"/>
    </row>
    <row r="7" spans="1:6" ht="14.1" customHeight="1" x14ac:dyDescent="0.2">
      <c r="A7" s="159" t="s">
        <v>169</v>
      </c>
      <c r="B7" s="105"/>
      <c r="C7" s="105"/>
      <c r="D7" s="105"/>
      <c r="E7" s="105"/>
      <c r="F7" s="106"/>
    </row>
    <row r="8" spans="1:6" ht="14.1" customHeight="1" x14ac:dyDescent="0.2">
      <c r="A8" s="15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60" t="s">
        <v>172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51</v>
      </c>
      <c r="B5" s="20"/>
      <c r="C5" s="89"/>
      <c r="D5" s="89"/>
      <c r="E5" s="17"/>
      <c r="F5" s="17"/>
      <c r="G5" s="17"/>
      <c r="H5" s="190" t="s">
        <v>50</v>
      </c>
    </row>
    <row r="6" spans="1:17" x14ac:dyDescent="0.2">
      <c r="A6" s="18" t="s">
        <v>627</v>
      </c>
      <c r="B6" s="18" t="s">
        <v>627</v>
      </c>
      <c r="J6" s="484"/>
      <c r="K6" s="484"/>
      <c r="L6" s="484"/>
      <c r="M6" s="484"/>
      <c r="N6" s="484"/>
      <c r="O6" s="484"/>
      <c r="P6" s="484"/>
      <c r="Q6" s="484"/>
    </row>
    <row r="7" spans="1:17" x14ac:dyDescent="0.2">
      <c r="A7" s="3" t="s">
        <v>52</v>
      </c>
    </row>
    <row r="8" spans="1:17" ht="52.5" customHeight="1" x14ac:dyDescent="0.2">
      <c r="A8" s="485" t="s">
        <v>53</v>
      </c>
      <c r="B8" s="485"/>
      <c r="C8" s="485"/>
      <c r="D8" s="485"/>
      <c r="E8" s="485"/>
      <c r="F8" s="485"/>
      <c r="G8" s="485"/>
      <c r="H8" s="485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zoomScaleSheetLayoutView="90" workbookViewId="0">
      <selection activeCell="F1" sqref="F1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 x14ac:dyDescent="0.2">
      <c r="A1" s="3" t="s">
        <v>43</v>
      </c>
      <c r="B1" s="3"/>
      <c r="C1" s="247"/>
      <c r="D1" s="241"/>
      <c r="E1" s="4"/>
      <c r="F1" s="5"/>
    </row>
    <row r="2" spans="1:6" s="89" customFormat="1" x14ac:dyDescent="0.2">
      <c r="A2" s="3" t="s">
        <v>139</v>
      </c>
      <c r="B2" s="3"/>
      <c r="C2" s="247"/>
      <c r="D2" s="241"/>
      <c r="E2" s="4"/>
    </row>
    <row r="3" spans="1:6" s="89" customFormat="1" x14ac:dyDescent="0.2">
      <c r="C3" s="7"/>
      <c r="D3" s="241"/>
      <c r="E3" s="4"/>
    </row>
    <row r="4" spans="1:6" s="89" customFormat="1" x14ac:dyDescent="0.2">
      <c r="C4" s="7"/>
      <c r="D4" s="241"/>
      <c r="E4" s="4"/>
    </row>
    <row r="5" spans="1:6" s="89" customFormat="1" ht="11.25" customHeight="1" x14ac:dyDescent="0.2">
      <c r="A5" s="217" t="s">
        <v>249</v>
      </c>
      <c r="B5" s="230"/>
      <c r="C5" s="7"/>
      <c r="D5" s="247"/>
      <c r="E5" s="190" t="s">
        <v>242</v>
      </c>
    </row>
    <row r="6" spans="1:6" s="89" customFormat="1" x14ac:dyDescent="0.2">
      <c r="A6" s="249"/>
      <c r="B6" s="249"/>
      <c r="C6" s="248"/>
      <c r="D6" s="3"/>
      <c r="E6" s="247"/>
      <c r="F6" s="3"/>
    </row>
    <row r="7" spans="1:6" ht="15" customHeight="1" x14ac:dyDescent="0.2">
      <c r="A7" s="228" t="s">
        <v>45</v>
      </c>
      <c r="B7" s="227" t="s">
        <v>46</v>
      </c>
      <c r="C7" s="225" t="s">
        <v>241</v>
      </c>
      <c r="D7" s="226" t="s">
        <v>240</v>
      </c>
      <c r="E7" s="225" t="s">
        <v>239</v>
      </c>
    </row>
    <row r="8" spans="1:6" ht="11.25" customHeight="1" x14ac:dyDescent="0.2">
      <c r="A8" s="223" t="s">
        <v>516</v>
      </c>
      <c r="B8" s="223" t="s">
        <v>517</v>
      </c>
      <c r="C8" s="222">
        <v>3097207.46</v>
      </c>
      <c r="D8" s="246"/>
      <c r="E8" s="222"/>
    </row>
    <row r="9" spans="1:6" ht="11.25" customHeight="1" x14ac:dyDescent="0.2">
      <c r="A9" s="223" t="s">
        <v>518</v>
      </c>
      <c r="B9" s="223" t="s">
        <v>519</v>
      </c>
      <c r="C9" s="222">
        <v>2568882.59</v>
      </c>
      <c r="D9" s="246"/>
      <c r="E9" s="222"/>
    </row>
    <row r="10" spans="1:6" ht="11.25" customHeight="1" x14ac:dyDescent="0.2">
      <c r="A10" s="223" t="s">
        <v>520</v>
      </c>
      <c r="B10" s="223" t="s">
        <v>521</v>
      </c>
      <c r="C10" s="222">
        <v>779121.49</v>
      </c>
      <c r="D10" s="246"/>
      <c r="E10" s="222"/>
    </row>
    <row r="11" spans="1:6" ht="11.25" customHeight="1" x14ac:dyDescent="0.2">
      <c r="A11" s="223" t="s">
        <v>522</v>
      </c>
      <c r="B11" s="223" t="s">
        <v>523</v>
      </c>
      <c r="C11" s="222">
        <v>1200603.1299999999</v>
      </c>
      <c r="D11" s="246"/>
      <c r="E11" s="222"/>
    </row>
    <row r="12" spans="1:6" ht="11.25" customHeight="1" x14ac:dyDescent="0.2">
      <c r="A12" s="223" t="s">
        <v>524</v>
      </c>
      <c r="B12" s="223" t="s">
        <v>525</v>
      </c>
      <c r="C12" s="222">
        <v>558195.4</v>
      </c>
      <c r="D12" s="246"/>
      <c r="E12" s="222"/>
    </row>
    <row r="13" spans="1:6" ht="11.25" customHeight="1" x14ac:dyDescent="0.2">
      <c r="A13" s="223" t="s">
        <v>526</v>
      </c>
      <c r="B13" s="223" t="s">
        <v>527</v>
      </c>
      <c r="C13" s="222">
        <v>6468696.1100000003</v>
      </c>
      <c r="D13" s="246"/>
      <c r="E13" s="222"/>
    </row>
    <row r="14" spans="1:6" ht="11.25" customHeight="1" x14ac:dyDescent="0.2">
      <c r="A14" s="223" t="s">
        <v>528</v>
      </c>
      <c r="B14" s="223" t="s">
        <v>529</v>
      </c>
      <c r="C14" s="222">
        <v>9649.7000000000007</v>
      </c>
      <c r="D14" s="246"/>
      <c r="E14" s="222"/>
    </row>
    <row r="15" spans="1:6" ht="11.25" customHeight="1" x14ac:dyDescent="0.2">
      <c r="A15" s="223" t="s">
        <v>530</v>
      </c>
      <c r="B15" s="223" t="s">
        <v>531</v>
      </c>
      <c r="C15" s="222">
        <v>5105412.43</v>
      </c>
      <c r="D15" s="246"/>
      <c r="E15" s="222"/>
    </row>
    <row r="16" spans="1:6" ht="11.25" customHeight="1" x14ac:dyDescent="0.2">
      <c r="A16" s="223" t="s">
        <v>532</v>
      </c>
      <c r="B16" s="223" t="s">
        <v>533</v>
      </c>
      <c r="C16" s="222">
        <v>967286.69</v>
      </c>
      <c r="D16" s="246"/>
      <c r="E16" s="222"/>
    </row>
    <row r="17" spans="1:6" ht="11.25" customHeight="1" x14ac:dyDescent="0.2">
      <c r="A17" s="223" t="s">
        <v>534</v>
      </c>
      <c r="B17" s="223" t="s">
        <v>535</v>
      </c>
      <c r="C17" s="222">
        <v>51250560.640000001</v>
      </c>
      <c r="D17" s="246"/>
      <c r="E17" s="222"/>
    </row>
    <row r="18" spans="1:6" x14ac:dyDescent="0.2">
      <c r="A18" s="223" t="s">
        <v>536</v>
      </c>
      <c r="B18" s="223" t="s">
        <v>537</v>
      </c>
      <c r="C18" s="222">
        <v>8068550.75</v>
      </c>
      <c r="D18" s="246"/>
      <c r="E18" s="222"/>
    </row>
    <row r="19" spans="1:6" x14ac:dyDescent="0.2">
      <c r="A19" s="223" t="s">
        <v>538</v>
      </c>
      <c r="B19" s="223" t="s">
        <v>539</v>
      </c>
      <c r="C19" s="222">
        <v>33343362.390000001</v>
      </c>
      <c r="D19" s="246"/>
      <c r="E19" s="222"/>
    </row>
    <row r="20" spans="1:6" x14ac:dyDescent="0.2">
      <c r="A20" s="223" t="s">
        <v>540</v>
      </c>
      <c r="B20" s="223" t="s">
        <v>541</v>
      </c>
      <c r="C20" s="222">
        <v>506609.31</v>
      </c>
      <c r="D20" s="246"/>
      <c r="E20" s="222"/>
    </row>
    <row r="21" spans="1:6" x14ac:dyDescent="0.2">
      <c r="A21" s="223" t="s">
        <v>542</v>
      </c>
      <c r="B21" s="223" t="s">
        <v>543</v>
      </c>
      <c r="C21" s="222">
        <v>5728664.0700000003</v>
      </c>
      <c r="D21" s="246"/>
      <c r="E21" s="222"/>
    </row>
    <row r="22" spans="1:6" x14ac:dyDescent="0.2">
      <c r="A22" s="245"/>
      <c r="B22" s="245" t="s">
        <v>248</v>
      </c>
      <c r="C22" s="232">
        <f>SUM(C8:C21)</f>
        <v>119652802.16</v>
      </c>
      <c r="D22" s="244"/>
      <c r="E22" s="232"/>
    </row>
    <row r="23" spans="1:6" x14ac:dyDescent="0.2">
      <c r="A23" s="243"/>
      <c r="B23" s="243"/>
      <c r="C23" s="242"/>
      <c r="D23" s="243"/>
      <c r="E23" s="242"/>
    </row>
    <row r="24" spans="1:6" x14ac:dyDescent="0.2">
      <c r="A24" s="243"/>
      <c r="B24" s="243"/>
      <c r="C24" s="242"/>
      <c r="D24" s="243"/>
      <c r="E24" s="242"/>
    </row>
    <row r="25" spans="1:6" ht="11.25" customHeight="1" x14ac:dyDescent="0.2">
      <c r="A25" s="217" t="s">
        <v>247</v>
      </c>
      <c r="B25" s="230"/>
      <c r="C25" s="229"/>
      <c r="D25" s="190" t="s">
        <v>242</v>
      </c>
    </row>
    <row r="26" spans="1:6" x14ac:dyDescent="0.2">
      <c r="A26" s="89"/>
      <c r="B26" s="89"/>
      <c r="C26" s="7"/>
      <c r="D26" s="241"/>
      <c r="E26" s="4"/>
      <c r="F26" s="89"/>
    </row>
    <row r="27" spans="1:6" ht="15" customHeight="1" x14ac:dyDescent="0.2">
      <c r="A27" s="228" t="s">
        <v>45</v>
      </c>
      <c r="B27" s="227" t="s">
        <v>46</v>
      </c>
      <c r="C27" s="225" t="s">
        <v>241</v>
      </c>
      <c r="D27" s="226" t="s">
        <v>240</v>
      </c>
      <c r="E27" s="240"/>
    </row>
    <row r="28" spans="1:6" ht="11.25" customHeight="1" x14ac:dyDescent="0.2">
      <c r="A28" s="238" t="s">
        <v>544</v>
      </c>
      <c r="B28" s="237" t="s">
        <v>545</v>
      </c>
      <c r="C28" s="236">
        <v>1472.72</v>
      </c>
      <c r="D28" s="222"/>
      <c r="E28" s="10"/>
    </row>
    <row r="29" spans="1:6" ht="11.25" customHeight="1" x14ac:dyDescent="0.2">
      <c r="A29" s="238" t="s">
        <v>546</v>
      </c>
      <c r="B29" s="237" t="s">
        <v>547</v>
      </c>
      <c r="C29" s="236">
        <v>13026.52</v>
      </c>
      <c r="D29" s="222"/>
      <c r="E29" s="10"/>
    </row>
    <row r="30" spans="1:6" ht="11.25" customHeight="1" x14ac:dyDescent="0.2">
      <c r="A30" s="238" t="s">
        <v>548</v>
      </c>
      <c r="B30" s="237" t="s">
        <v>549</v>
      </c>
      <c r="C30" s="236">
        <v>6060.4</v>
      </c>
      <c r="D30" s="222"/>
      <c r="E30" s="10"/>
    </row>
    <row r="31" spans="1:6" ht="11.25" customHeight="1" x14ac:dyDescent="0.2">
      <c r="A31" s="238" t="s">
        <v>550</v>
      </c>
      <c r="B31" s="237" t="s">
        <v>551</v>
      </c>
      <c r="C31" s="236">
        <v>110192.76</v>
      </c>
      <c r="D31" s="222"/>
      <c r="E31" s="10"/>
    </row>
    <row r="32" spans="1:6" ht="11.25" customHeight="1" x14ac:dyDescent="0.2">
      <c r="A32" s="238" t="s">
        <v>552</v>
      </c>
      <c r="B32" s="237" t="s">
        <v>553</v>
      </c>
      <c r="C32" s="236">
        <v>4805.03</v>
      </c>
      <c r="D32" s="222"/>
      <c r="E32" s="10"/>
    </row>
    <row r="33" spans="1:5" ht="11.25" customHeight="1" x14ac:dyDescent="0.2">
      <c r="A33" s="238" t="s">
        <v>554</v>
      </c>
      <c r="B33" s="237" t="s">
        <v>555</v>
      </c>
      <c r="C33" s="236">
        <v>58889.32</v>
      </c>
      <c r="D33" s="222"/>
      <c r="E33" s="10"/>
    </row>
    <row r="34" spans="1:5" ht="11.25" customHeight="1" x14ac:dyDescent="0.2">
      <c r="A34" s="238" t="s">
        <v>556</v>
      </c>
      <c r="B34" s="237" t="s">
        <v>557</v>
      </c>
      <c r="C34" s="236">
        <v>230926.83</v>
      </c>
      <c r="D34" s="222"/>
      <c r="E34" s="10"/>
    </row>
    <row r="35" spans="1:5" ht="11.25" customHeight="1" x14ac:dyDescent="0.2">
      <c r="A35" s="238" t="s">
        <v>558</v>
      </c>
      <c r="B35" s="237" t="s">
        <v>559</v>
      </c>
      <c r="C35" s="236">
        <v>743016.82</v>
      </c>
      <c r="D35" s="222"/>
      <c r="E35" s="10"/>
    </row>
    <row r="36" spans="1:5" ht="11.25" customHeight="1" x14ac:dyDescent="0.2">
      <c r="A36" s="238" t="s">
        <v>560</v>
      </c>
      <c r="B36" s="237" t="s">
        <v>561</v>
      </c>
      <c r="C36" s="236">
        <v>161575.32999999999</v>
      </c>
      <c r="D36" s="222"/>
      <c r="E36" s="10"/>
    </row>
    <row r="37" spans="1:5" ht="11.25" customHeight="1" x14ac:dyDescent="0.2">
      <c r="A37" s="238" t="s">
        <v>562</v>
      </c>
      <c r="B37" s="237" t="s">
        <v>563</v>
      </c>
      <c r="C37" s="236">
        <v>746.63</v>
      </c>
      <c r="D37" s="222"/>
      <c r="E37" s="10"/>
    </row>
    <row r="38" spans="1:5" ht="11.25" customHeight="1" x14ac:dyDescent="0.2">
      <c r="A38" s="238" t="s">
        <v>564</v>
      </c>
      <c r="B38" s="237" t="s">
        <v>565</v>
      </c>
      <c r="C38" s="236">
        <v>1607015.14</v>
      </c>
      <c r="D38" s="222"/>
      <c r="E38" s="10"/>
    </row>
    <row r="39" spans="1:5" ht="11.25" customHeight="1" x14ac:dyDescent="0.2">
      <c r="A39" s="238" t="s">
        <v>566</v>
      </c>
      <c r="B39" s="237" t="s">
        <v>567</v>
      </c>
      <c r="C39" s="236">
        <v>35507.06</v>
      </c>
      <c r="D39" s="222"/>
      <c r="E39" s="10"/>
    </row>
    <row r="40" spans="1:5" ht="11.25" customHeight="1" x14ac:dyDescent="0.2">
      <c r="A40" s="238" t="s">
        <v>568</v>
      </c>
      <c r="B40" s="237" t="s">
        <v>569</v>
      </c>
      <c r="C40" s="236">
        <v>85102.23</v>
      </c>
      <c r="D40" s="222"/>
      <c r="E40" s="10"/>
    </row>
    <row r="41" spans="1:5" ht="11.25" customHeight="1" x14ac:dyDescent="0.2">
      <c r="A41" s="238" t="s">
        <v>570</v>
      </c>
      <c r="B41" s="237" t="s">
        <v>571</v>
      </c>
      <c r="C41" s="236">
        <v>109100.06</v>
      </c>
      <c r="D41" s="222"/>
      <c r="E41" s="10"/>
    </row>
    <row r="42" spans="1:5" ht="11.25" customHeight="1" x14ac:dyDescent="0.2">
      <c r="A42" s="238" t="s">
        <v>572</v>
      </c>
      <c r="B42" s="237" t="s">
        <v>573</v>
      </c>
      <c r="C42" s="236">
        <v>1589.13</v>
      </c>
      <c r="D42" s="222"/>
      <c r="E42" s="10"/>
    </row>
    <row r="43" spans="1:5" ht="11.25" customHeight="1" x14ac:dyDescent="0.2">
      <c r="A43" s="238" t="s">
        <v>574</v>
      </c>
      <c r="B43" s="237" t="s">
        <v>575</v>
      </c>
      <c r="C43" s="236">
        <v>71431.17</v>
      </c>
      <c r="D43" s="222"/>
      <c r="E43" s="10"/>
    </row>
    <row r="44" spans="1:5" ht="11.25" customHeight="1" x14ac:dyDescent="0.2">
      <c r="A44" s="238" t="s">
        <v>576</v>
      </c>
      <c r="B44" s="237" t="s">
        <v>577</v>
      </c>
      <c r="C44" s="236">
        <v>24225.03</v>
      </c>
      <c r="D44" s="222"/>
      <c r="E44" s="10"/>
    </row>
    <row r="45" spans="1:5" ht="11.25" customHeight="1" x14ac:dyDescent="0.2">
      <c r="A45" s="238" t="s">
        <v>578</v>
      </c>
      <c r="B45" s="237" t="s">
        <v>579</v>
      </c>
      <c r="C45" s="236">
        <v>9453.24</v>
      </c>
      <c r="D45" s="222"/>
      <c r="E45" s="10"/>
    </row>
    <row r="46" spans="1:5" ht="11.25" customHeight="1" x14ac:dyDescent="0.2">
      <c r="A46" s="238" t="s">
        <v>580</v>
      </c>
      <c r="B46" s="237" t="s">
        <v>581</v>
      </c>
      <c r="C46" s="236">
        <v>802.34</v>
      </c>
      <c r="D46" s="222"/>
      <c r="E46" s="10"/>
    </row>
    <row r="47" spans="1:5" ht="11.25" customHeight="1" x14ac:dyDescent="0.2">
      <c r="A47" s="238" t="s">
        <v>582</v>
      </c>
      <c r="B47" s="237" t="s">
        <v>583</v>
      </c>
      <c r="C47" s="236">
        <v>265052.95</v>
      </c>
      <c r="D47" s="222"/>
      <c r="E47" s="10"/>
    </row>
    <row r="48" spans="1:5" ht="11.25" customHeight="1" x14ac:dyDescent="0.2">
      <c r="A48" s="238" t="s">
        <v>584</v>
      </c>
      <c r="B48" s="237" t="s">
        <v>585</v>
      </c>
      <c r="C48" s="236">
        <v>36789</v>
      </c>
      <c r="D48" s="222"/>
      <c r="E48" s="10"/>
    </row>
    <row r="49" spans="1:5" ht="11.25" customHeight="1" x14ac:dyDescent="0.2">
      <c r="A49" s="238" t="s">
        <v>586</v>
      </c>
      <c r="B49" s="237" t="s">
        <v>587</v>
      </c>
      <c r="C49" s="236">
        <v>331530.14</v>
      </c>
      <c r="D49" s="222"/>
      <c r="E49" s="10"/>
    </row>
    <row r="50" spans="1:5" ht="11.25" customHeight="1" x14ac:dyDescent="0.2">
      <c r="A50" s="238" t="s">
        <v>588</v>
      </c>
      <c r="B50" s="237" t="s">
        <v>589</v>
      </c>
      <c r="C50" s="236">
        <v>511.77</v>
      </c>
      <c r="D50" s="222"/>
      <c r="E50" s="10"/>
    </row>
    <row r="51" spans="1:5" ht="11.25" customHeight="1" x14ac:dyDescent="0.2">
      <c r="A51" s="238" t="s">
        <v>590</v>
      </c>
      <c r="B51" s="237" t="s">
        <v>591</v>
      </c>
      <c r="C51" s="236">
        <v>39383.25</v>
      </c>
      <c r="D51" s="222"/>
      <c r="E51" s="10"/>
    </row>
    <row r="52" spans="1:5" ht="11.25" customHeight="1" x14ac:dyDescent="0.2">
      <c r="A52" s="238" t="s">
        <v>592</v>
      </c>
      <c r="B52" s="237" t="s">
        <v>593</v>
      </c>
      <c r="C52" s="236">
        <v>37038.53</v>
      </c>
      <c r="D52" s="222"/>
      <c r="E52" s="10"/>
    </row>
    <row r="53" spans="1:5" ht="11.25" customHeight="1" x14ac:dyDescent="0.2">
      <c r="A53" s="238" t="s">
        <v>594</v>
      </c>
      <c r="B53" s="237" t="s">
        <v>595</v>
      </c>
      <c r="C53" s="236">
        <v>286231.19</v>
      </c>
      <c r="D53" s="222"/>
      <c r="E53" s="10"/>
    </row>
    <row r="54" spans="1:5" ht="11.25" customHeight="1" x14ac:dyDescent="0.2">
      <c r="A54" s="238" t="s">
        <v>596</v>
      </c>
      <c r="B54" s="237" t="s">
        <v>597</v>
      </c>
      <c r="C54" s="236">
        <v>114342.08</v>
      </c>
      <c r="D54" s="222"/>
      <c r="E54" s="10"/>
    </row>
    <row r="55" spans="1:5" ht="11.25" customHeight="1" x14ac:dyDescent="0.2">
      <c r="A55" s="238" t="s">
        <v>598</v>
      </c>
      <c r="B55" s="237" t="s">
        <v>599</v>
      </c>
      <c r="C55" s="236">
        <v>276251.92</v>
      </c>
      <c r="D55" s="222"/>
      <c r="E55" s="10"/>
    </row>
    <row r="56" spans="1:5" ht="11.25" customHeight="1" x14ac:dyDescent="0.2">
      <c r="A56" s="238" t="s">
        <v>600</v>
      </c>
      <c r="B56" s="237" t="s">
        <v>601</v>
      </c>
      <c r="C56" s="236">
        <v>103317.27</v>
      </c>
      <c r="D56" s="222"/>
      <c r="E56" s="10"/>
    </row>
    <row r="57" spans="1:5" ht="11.25" customHeight="1" x14ac:dyDescent="0.2">
      <c r="A57" s="238" t="s">
        <v>602</v>
      </c>
      <c r="B57" s="237" t="s">
        <v>603</v>
      </c>
      <c r="C57" s="236">
        <v>5469514.5199999996</v>
      </c>
      <c r="D57" s="222"/>
      <c r="E57" s="10"/>
    </row>
    <row r="58" spans="1:5" ht="11.25" customHeight="1" x14ac:dyDescent="0.2">
      <c r="A58" s="238" t="s">
        <v>604</v>
      </c>
      <c r="B58" s="237" t="s">
        <v>605</v>
      </c>
      <c r="C58" s="236">
        <v>774153.36</v>
      </c>
      <c r="D58" s="222"/>
      <c r="E58" s="10"/>
    </row>
    <row r="59" spans="1:5" ht="11.25" customHeight="1" x14ac:dyDescent="0.2">
      <c r="A59" s="238" t="s">
        <v>606</v>
      </c>
      <c r="B59" s="237" t="s">
        <v>607</v>
      </c>
      <c r="C59" s="236">
        <v>213506.94</v>
      </c>
      <c r="D59" s="222"/>
      <c r="E59" s="10"/>
    </row>
    <row r="60" spans="1:5" ht="11.25" customHeight="1" x14ac:dyDescent="0.2">
      <c r="A60" s="238" t="s">
        <v>608</v>
      </c>
      <c r="B60" s="237" t="s">
        <v>609</v>
      </c>
      <c r="C60" s="236">
        <v>1704370.17</v>
      </c>
      <c r="D60" s="222"/>
      <c r="E60" s="10"/>
    </row>
    <row r="61" spans="1:5" ht="11.25" customHeight="1" x14ac:dyDescent="0.2">
      <c r="A61" s="238" t="s">
        <v>610</v>
      </c>
      <c r="B61" s="237" t="s">
        <v>611</v>
      </c>
      <c r="C61" s="236">
        <v>5000077.78</v>
      </c>
      <c r="D61" s="222"/>
      <c r="E61" s="10"/>
    </row>
    <row r="62" spans="1:5" ht="11.25" customHeight="1" x14ac:dyDescent="0.2">
      <c r="A62" s="238" t="s">
        <v>612</v>
      </c>
      <c r="B62" s="237" t="s">
        <v>613</v>
      </c>
      <c r="C62" s="236">
        <v>285901.03000000003</v>
      </c>
      <c r="D62" s="222"/>
      <c r="E62" s="10"/>
    </row>
    <row r="63" spans="1:5" ht="11.25" customHeight="1" x14ac:dyDescent="0.2">
      <c r="A63" s="238" t="s">
        <v>614</v>
      </c>
      <c r="B63" s="237" t="s">
        <v>615</v>
      </c>
      <c r="C63" s="236">
        <v>742375.23</v>
      </c>
      <c r="D63" s="222"/>
      <c r="E63" s="10"/>
    </row>
    <row r="64" spans="1:5" ht="11.25" customHeight="1" x14ac:dyDescent="0.2">
      <c r="A64" s="238" t="s">
        <v>616</v>
      </c>
      <c r="B64" s="237" t="s">
        <v>617</v>
      </c>
      <c r="C64" s="236">
        <v>12885151.869999999</v>
      </c>
      <c r="D64" s="222"/>
      <c r="E64" s="10"/>
    </row>
    <row r="65" spans="1:6" ht="11.25" customHeight="1" x14ac:dyDescent="0.2">
      <c r="A65" s="238" t="s">
        <v>618</v>
      </c>
      <c r="B65" s="237" t="s">
        <v>619</v>
      </c>
      <c r="C65" s="236">
        <v>6842149.6900000004</v>
      </c>
      <c r="D65" s="222"/>
      <c r="E65" s="10"/>
    </row>
    <row r="66" spans="1:6" ht="11.25" customHeight="1" x14ac:dyDescent="0.2">
      <c r="A66" s="238" t="s">
        <v>620</v>
      </c>
      <c r="B66" s="237" t="s">
        <v>621</v>
      </c>
      <c r="C66" s="236">
        <v>304747.28000000003</v>
      </c>
      <c r="D66" s="222"/>
      <c r="E66" s="10"/>
    </row>
    <row r="67" spans="1:6" ht="11.25" customHeight="1" x14ac:dyDescent="0.2">
      <c r="A67" s="238" t="s">
        <v>622</v>
      </c>
      <c r="B67" s="237" t="s">
        <v>623</v>
      </c>
      <c r="C67" s="236">
        <v>30899.040000000001</v>
      </c>
      <c r="D67" s="222"/>
      <c r="E67" s="10"/>
    </row>
    <row r="68" spans="1:6" ht="11.25" customHeight="1" x14ac:dyDescent="0.2">
      <c r="A68" s="238" t="s">
        <v>624</v>
      </c>
      <c r="B68" s="237" t="s">
        <v>625</v>
      </c>
      <c r="C68" s="236">
        <v>0.25</v>
      </c>
      <c r="D68" s="222"/>
      <c r="E68" s="10"/>
    </row>
    <row r="69" spans="1:6" x14ac:dyDescent="0.2">
      <c r="A69" s="235"/>
      <c r="B69" s="235" t="s">
        <v>246</v>
      </c>
      <c r="C69" s="234">
        <f>SUM(C28:C68)</f>
        <v>39018233.019999996</v>
      </c>
      <c r="D69" s="239"/>
      <c r="E69" s="11"/>
    </row>
    <row r="70" spans="1:6" x14ac:dyDescent="0.2">
      <c r="A70" s="60"/>
      <c r="B70" s="60"/>
      <c r="C70" s="231"/>
      <c r="D70" s="60"/>
      <c r="E70" s="231"/>
      <c r="F70" s="89"/>
    </row>
    <row r="71" spans="1:6" x14ac:dyDescent="0.2">
      <c r="A71" s="60"/>
      <c r="B71" s="60"/>
      <c r="C71" s="231"/>
      <c r="D71" s="60"/>
      <c r="E71" s="231"/>
      <c r="F71" s="89"/>
    </row>
    <row r="72" spans="1:6" ht="11.25" customHeight="1" x14ac:dyDescent="0.2">
      <c r="A72" s="217" t="s">
        <v>245</v>
      </c>
      <c r="B72" s="230"/>
      <c r="C72" s="229"/>
      <c r="D72" s="89"/>
      <c r="E72" s="190" t="s">
        <v>242</v>
      </c>
    </row>
    <row r="73" spans="1:6" x14ac:dyDescent="0.2">
      <c r="A73" s="89"/>
      <c r="B73" s="89"/>
      <c r="C73" s="7"/>
      <c r="D73" s="89"/>
      <c r="E73" s="7"/>
      <c r="F73" s="89"/>
    </row>
    <row r="74" spans="1:6" ht="15" customHeight="1" x14ac:dyDescent="0.2">
      <c r="A74" s="228" t="s">
        <v>45</v>
      </c>
      <c r="B74" s="227" t="s">
        <v>46</v>
      </c>
      <c r="C74" s="225" t="s">
        <v>241</v>
      </c>
      <c r="D74" s="226" t="s">
        <v>240</v>
      </c>
      <c r="E74" s="225" t="s">
        <v>239</v>
      </c>
      <c r="F74" s="224"/>
    </row>
    <row r="75" spans="1:6" x14ac:dyDescent="0.2">
      <c r="A75" s="238" t="s">
        <v>627</v>
      </c>
      <c r="B75" s="237" t="s">
        <v>627</v>
      </c>
      <c r="C75" s="236"/>
      <c r="D75" s="236"/>
      <c r="E75" s="222"/>
      <c r="F75" s="10"/>
    </row>
    <row r="76" spans="1:6" x14ac:dyDescent="0.2">
      <c r="A76" s="238"/>
      <c r="B76" s="237"/>
      <c r="C76" s="236"/>
      <c r="D76" s="236"/>
      <c r="E76" s="222"/>
      <c r="F76" s="10"/>
    </row>
    <row r="77" spans="1:6" x14ac:dyDescent="0.2">
      <c r="A77" s="235"/>
      <c r="B77" s="235" t="s">
        <v>244</v>
      </c>
      <c r="C77" s="234">
        <f>SUM(C75:C76)</f>
        <v>0</v>
      </c>
      <c r="D77" s="233"/>
      <c r="E77" s="232"/>
      <c r="F77" s="11"/>
    </row>
    <row r="78" spans="1:6" x14ac:dyDescent="0.2">
      <c r="A78" s="60"/>
      <c r="B78" s="60"/>
      <c r="C78" s="231"/>
      <c r="D78" s="60"/>
      <c r="E78" s="231"/>
      <c r="F78" s="89"/>
    </row>
    <row r="79" spans="1:6" x14ac:dyDescent="0.2">
      <c r="A79" s="60"/>
      <c r="B79" s="60"/>
      <c r="C79" s="231"/>
      <c r="D79" s="60"/>
      <c r="E79" s="231"/>
      <c r="F79" s="89"/>
    </row>
    <row r="80" spans="1:6" ht="11.25" customHeight="1" x14ac:dyDescent="0.2">
      <c r="A80" s="217" t="s">
        <v>243</v>
      </c>
      <c r="B80" s="230"/>
      <c r="C80" s="229"/>
      <c r="D80" s="89"/>
      <c r="E80" s="190" t="s">
        <v>242</v>
      </c>
    </row>
    <row r="81" spans="1:6" x14ac:dyDescent="0.2">
      <c r="A81" s="89"/>
      <c r="B81" s="89"/>
      <c r="C81" s="7"/>
      <c r="D81" s="89"/>
      <c r="E81" s="7"/>
      <c r="F81" s="89"/>
    </row>
    <row r="82" spans="1:6" ht="15" customHeight="1" x14ac:dyDescent="0.2">
      <c r="A82" s="228" t="s">
        <v>45</v>
      </c>
      <c r="B82" s="227" t="s">
        <v>46</v>
      </c>
      <c r="C82" s="225" t="s">
        <v>241</v>
      </c>
      <c r="D82" s="226" t="s">
        <v>240</v>
      </c>
      <c r="E82" s="225" t="s">
        <v>239</v>
      </c>
      <c r="F82" s="224"/>
    </row>
    <row r="83" spans="1:6" x14ac:dyDescent="0.2">
      <c r="A83" s="223" t="s">
        <v>627</v>
      </c>
      <c r="B83" s="223" t="s">
        <v>627</v>
      </c>
      <c r="C83" s="222"/>
      <c r="D83" s="222"/>
      <c r="E83" s="222"/>
      <c r="F83" s="10"/>
    </row>
    <row r="84" spans="1:6" x14ac:dyDescent="0.2">
      <c r="A84" s="223"/>
      <c r="B84" s="223"/>
      <c r="C84" s="222"/>
      <c r="D84" s="222"/>
      <c r="E84" s="222"/>
      <c r="F84" s="10"/>
    </row>
    <row r="85" spans="1:6" x14ac:dyDescent="0.2">
      <c r="A85" s="221"/>
      <c r="B85" s="221" t="s">
        <v>238</v>
      </c>
      <c r="C85" s="220">
        <f>SUM(C83:C84)</f>
        <v>0</v>
      </c>
      <c r="D85" s="219"/>
      <c r="E85" s="218"/>
      <c r="F85" s="11"/>
    </row>
  </sheetData>
  <dataValidations count="5">
    <dataValidation allowBlank="1" showInputMessage="1" showErrorMessage="1" prompt="Saldo final de la Información Financiera Trimestral que se presenta (trimestral: 1er, 2do, 3ro. o 4to.)." sqref="C7 C27 C74 C82"/>
    <dataValidation allowBlank="1" showInputMessage="1" showErrorMessage="1" prompt="Corresponde al número de la cuenta de acuerdo al Plan de Cuentas emitido por el CONAC (DOF 23/12/2015)." sqref="A7 A27 A74 A82"/>
    <dataValidation allowBlank="1" showInputMessage="1" showErrorMessage="1" prompt="Corresponde al nombre o descripción de la cuenta de acuerdo al Plan de Cuentas emitido por el CONAC." sqref="B7 B27 B74 B82"/>
    <dataValidation allowBlank="1" showInputMessage="1" showErrorMessage="1" prompt="Especificar el tipo de instrumento de inversión: Bondes, Petrobonos, Cetes, Mesa de dinero, etc." sqref="D7 D27 D74 D82"/>
    <dataValidation allowBlank="1" showInputMessage="1" showErrorMessage="1" prompt="En los casos en que la inversión se localice en dos o mas tipos de instrumentos, se detallará cada una de ellas y el importe invertido." sqref="E7 E74 E82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7"/>
    </row>
    <row r="5" spans="1:17" ht="11.25" customHeight="1" x14ac:dyDescent="0.2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 x14ac:dyDescent="0.2">
      <c r="J6" s="484"/>
      <c r="K6" s="484"/>
      <c r="L6" s="484"/>
      <c r="M6" s="484"/>
      <c r="N6" s="484"/>
      <c r="O6" s="484"/>
      <c r="P6" s="484"/>
      <c r="Q6" s="484"/>
    </row>
    <row r="7" spans="1:17" x14ac:dyDescent="0.2">
      <c r="A7" s="3" t="s">
        <v>52</v>
      </c>
    </row>
    <row r="8" spans="1:17" ht="52.5" customHeight="1" x14ac:dyDescent="0.2">
      <c r="A8" s="485" t="s">
        <v>53</v>
      </c>
      <c r="B8" s="485"/>
      <c r="C8" s="485"/>
      <c r="D8" s="485"/>
      <c r="E8" s="485"/>
      <c r="F8" s="485"/>
      <c r="G8" s="485"/>
      <c r="H8" s="485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zoomScaleNormal="100" zoomScaleSheetLayoutView="100" workbookViewId="0">
      <selection activeCell="G21" sqref="G21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21" t="s">
        <v>43</v>
      </c>
      <c r="B1" s="21"/>
      <c r="C1" s="4"/>
      <c r="D1" s="5"/>
    </row>
    <row r="2" spans="1:4" x14ac:dyDescent="0.2">
      <c r="A2" s="21" t="s">
        <v>139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6" customFormat="1" ht="11.25" customHeight="1" x14ac:dyDescent="0.25">
      <c r="A5" s="308" t="s">
        <v>331</v>
      </c>
      <c r="B5" s="317"/>
      <c r="C5" s="316"/>
      <c r="D5" s="315" t="s">
        <v>328</v>
      </c>
    </row>
    <row r="6" spans="1:4" x14ac:dyDescent="0.2">
      <c r="A6" s="313"/>
      <c r="B6" s="313"/>
      <c r="C6" s="314"/>
      <c r="D6" s="313"/>
    </row>
    <row r="7" spans="1:4" ht="15" customHeight="1" x14ac:dyDescent="0.2">
      <c r="A7" s="228" t="s">
        <v>45</v>
      </c>
      <c r="B7" s="227" t="s">
        <v>46</v>
      </c>
      <c r="C7" s="225" t="s">
        <v>241</v>
      </c>
      <c r="D7" s="312" t="s">
        <v>260</v>
      </c>
    </row>
    <row r="8" spans="1:4" x14ac:dyDescent="0.2">
      <c r="A8" s="284" t="s">
        <v>627</v>
      </c>
      <c r="B8" s="284" t="s">
        <v>627</v>
      </c>
      <c r="C8" s="231"/>
      <c r="D8" s="311"/>
    </row>
    <row r="9" spans="1:4" x14ac:dyDescent="0.2">
      <c r="A9" s="284"/>
      <c r="B9" s="284"/>
      <c r="C9" s="310"/>
      <c r="D9" s="311"/>
    </row>
    <row r="10" spans="1:4" x14ac:dyDescent="0.2">
      <c r="A10" s="251"/>
      <c r="B10" s="251" t="s">
        <v>330</v>
      </c>
      <c r="C10" s="233">
        <f>SUM(C8:C9)</f>
        <v>0</v>
      </c>
      <c r="D10" s="309"/>
    </row>
    <row r="13" spans="1:4" ht="11.25" customHeight="1" x14ac:dyDescent="0.2">
      <c r="A13" s="308" t="s">
        <v>329</v>
      </c>
      <c r="B13" s="317"/>
      <c r="C13" s="316"/>
      <c r="D13" s="315" t="s">
        <v>328</v>
      </c>
    </row>
    <row r="14" spans="1:4" x14ac:dyDescent="0.2">
      <c r="A14" s="313"/>
      <c r="B14" s="313"/>
      <c r="C14" s="314"/>
      <c r="D14" s="313"/>
    </row>
    <row r="15" spans="1:4" ht="15" customHeight="1" x14ac:dyDescent="0.2">
      <c r="A15" s="228" t="s">
        <v>45</v>
      </c>
      <c r="B15" s="227" t="s">
        <v>46</v>
      </c>
      <c r="C15" s="225" t="s">
        <v>241</v>
      </c>
      <c r="D15" s="312" t="s">
        <v>260</v>
      </c>
    </row>
    <row r="16" spans="1:4" x14ac:dyDescent="0.2">
      <c r="A16" s="284" t="s">
        <v>627</v>
      </c>
      <c r="B16" s="284" t="s">
        <v>627</v>
      </c>
      <c r="C16" s="231"/>
      <c r="D16" s="311"/>
    </row>
    <row r="17" spans="1:4" x14ac:dyDescent="0.2">
      <c r="A17" s="284"/>
      <c r="B17" s="284"/>
      <c r="C17" s="310"/>
      <c r="D17" s="311"/>
    </row>
    <row r="18" spans="1:4" x14ac:dyDescent="0.2">
      <c r="A18" s="251"/>
      <c r="B18" s="251" t="s">
        <v>327</v>
      </c>
      <c r="C18" s="233">
        <f>SUM(C16:C17)</f>
        <v>0</v>
      </c>
      <c r="D18" s="309"/>
    </row>
  </sheetData>
  <dataValidations count="4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Características cualitativas significativas que les impacten financieramente." sqref="D7 D15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74" t="s">
        <v>143</v>
      </c>
      <c r="B2" s="475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94"/>
      <c r="C4" s="94"/>
      <c r="D4" s="95"/>
    </row>
    <row r="5" spans="1:4" ht="14.1" customHeight="1" x14ac:dyDescent="0.2">
      <c r="A5" s="139" t="s">
        <v>144</v>
      </c>
      <c r="B5" s="12"/>
      <c r="C5" s="12"/>
      <c r="D5" s="96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97"/>
      <c r="D7" s="98"/>
    </row>
    <row r="8" spans="1:4" x14ac:dyDescent="0.2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Normal="100" zoomScaleSheetLayoutView="100" workbookViewId="0">
      <selection activeCell="H3" sqref="H3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8" width="17.7109375" style="89" customWidth="1"/>
    <col min="9" max="16384" width="13.7109375" style="89"/>
  </cols>
  <sheetData>
    <row r="1" spans="1:8" ht="11.25" customHeight="1" x14ac:dyDescent="0.2">
      <c r="A1" s="3" t="s">
        <v>43</v>
      </c>
      <c r="B1" s="3"/>
      <c r="C1" s="247"/>
      <c r="D1" s="247"/>
      <c r="E1" s="247"/>
      <c r="F1" s="247"/>
      <c r="G1" s="247"/>
      <c r="H1" s="5"/>
    </row>
    <row r="2" spans="1:8" x14ac:dyDescent="0.2">
      <c r="A2" s="3" t="s">
        <v>139</v>
      </c>
      <c r="B2" s="3"/>
      <c r="C2" s="247"/>
      <c r="D2" s="247"/>
      <c r="E2" s="247"/>
      <c r="F2" s="247"/>
      <c r="G2" s="247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7" t="s">
        <v>336</v>
      </c>
      <c r="B5" s="190"/>
      <c r="C5" s="23"/>
      <c r="D5" s="23"/>
      <c r="E5" s="23"/>
      <c r="F5" s="23"/>
      <c r="G5" s="23"/>
      <c r="H5" s="321" t="s">
        <v>333</v>
      </c>
    </row>
    <row r="6" spans="1:8" x14ac:dyDescent="0.2">
      <c r="A6" s="285"/>
    </row>
    <row r="7" spans="1:8" ht="15" customHeight="1" x14ac:dyDescent="0.2">
      <c r="A7" s="228" t="s">
        <v>45</v>
      </c>
      <c r="B7" s="227" t="s">
        <v>46</v>
      </c>
      <c r="C7" s="225" t="s">
        <v>241</v>
      </c>
      <c r="D7" s="264" t="s">
        <v>264</v>
      </c>
      <c r="E7" s="264" t="s">
        <v>263</v>
      </c>
      <c r="F7" s="264" t="s">
        <v>262</v>
      </c>
      <c r="G7" s="263" t="s">
        <v>261</v>
      </c>
      <c r="H7" s="227" t="s">
        <v>260</v>
      </c>
    </row>
    <row r="8" spans="1:8" x14ac:dyDescent="0.2">
      <c r="A8" s="223" t="s">
        <v>747</v>
      </c>
      <c r="B8" s="223" t="s">
        <v>748</v>
      </c>
      <c r="C8" s="222">
        <v>-28840.21</v>
      </c>
      <c r="D8" s="222">
        <v>-28840.21</v>
      </c>
      <c r="E8" s="222"/>
      <c r="F8" s="222"/>
      <c r="G8" s="222"/>
      <c r="H8" s="320"/>
    </row>
    <row r="9" spans="1:8" x14ac:dyDescent="0.2">
      <c r="A9" s="223" t="s">
        <v>749</v>
      </c>
      <c r="B9" s="223" t="s">
        <v>750</v>
      </c>
      <c r="C9" s="222">
        <v>-500</v>
      </c>
      <c r="D9" s="222">
        <v>-500</v>
      </c>
      <c r="E9" s="222"/>
      <c r="F9" s="222"/>
      <c r="G9" s="222"/>
      <c r="H9" s="320"/>
    </row>
    <row r="10" spans="1:8" x14ac:dyDescent="0.2">
      <c r="A10" s="223" t="s">
        <v>751</v>
      </c>
      <c r="B10" s="223" t="s">
        <v>752</v>
      </c>
      <c r="C10" s="222">
        <v>-1104979.49</v>
      </c>
      <c r="D10" s="222">
        <v>-1104979.49</v>
      </c>
      <c r="E10" s="222"/>
      <c r="F10" s="222"/>
      <c r="G10" s="222"/>
      <c r="H10" s="320"/>
    </row>
    <row r="11" spans="1:8" x14ac:dyDescent="0.2">
      <c r="A11" s="223" t="s">
        <v>753</v>
      </c>
      <c r="B11" s="223" t="s">
        <v>754</v>
      </c>
      <c r="C11" s="222">
        <v>-701160.64</v>
      </c>
      <c r="D11" s="222">
        <v>-701160.64</v>
      </c>
      <c r="E11" s="222"/>
      <c r="F11" s="222"/>
      <c r="G11" s="222"/>
      <c r="H11" s="320"/>
    </row>
    <row r="12" spans="1:8" x14ac:dyDescent="0.2">
      <c r="A12" s="223" t="s">
        <v>755</v>
      </c>
      <c r="B12" s="223" t="s">
        <v>756</v>
      </c>
      <c r="C12" s="222">
        <v>-871</v>
      </c>
      <c r="D12" s="222">
        <v>-871</v>
      </c>
      <c r="E12" s="222"/>
      <c r="F12" s="222"/>
      <c r="G12" s="222"/>
      <c r="H12" s="320"/>
    </row>
    <row r="13" spans="1:8" x14ac:dyDescent="0.2">
      <c r="A13" s="223" t="s">
        <v>757</v>
      </c>
      <c r="B13" s="223" t="s">
        <v>758</v>
      </c>
      <c r="C13" s="222">
        <v>-514</v>
      </c>
      <c r="D13" s="222">
        <v>-514</v>
      </c>
      <c r="E13" s="222"/>
      <c r="F13" s="222"/>
      <c r="G13" s="222"/>
      <c r="H13" s="320"/>
    </row>
    <row r="14" spans="1:8" x14ac:dyDescent="0.2">
      <c r="A14" s="223" t="s">
        <v>759</v>
      </c>
      <c r="B14" s="223" t="s">
        <v>760</v>
      </c>
      <c r="C14" s="222">
        <v>-0.02</v>
      </c>
      <c r="D14" s="222">
        <v>-0.02</v>
      </c>
      <c r="E14" s="222"/>
      <c r="F14" s="222"/>
      <c r="G14" s="222"/>
      <c r="H14" s="320"/>
    </row>
    <row r="15" spans="1:8" x14ac:dyDescent="0.2">
      <c r="A15" s="223" t="s">
        <v>761</v>
      </c>
      <c r="B15" s="223" t="s">
        <v>762</v>
      </c>
      <c r="C15" s="222">
        <v>-1634008.23</v>
      </c>
      <c r="D15" s="222">
        <v>-1634008.23</v>
      </c>
      <c r="E15" s="222"/>
      <c r="F15" s="222"/>
      <c r="G15" s="222"/>
      <c r="H15" s="320"/>
    </row>
    <row r="16" spans="1:8" x14ac:dyDescent="0.2">
      <c r="A16" s="223" t="s">
        <v>763</v>
      </c>
      <c r="B16" s="223" t="s">
        <v>764</v>
      </c>
      <c r="C16" s="222">
        <v>-7081479.0599999996</v>
      </c>
      <c r="D16" s="222">
        <v>-7081479.0599999996</v>
      </c>
      <c r="E16" s="222"/>
      <c r="F16" s="222"/>
      <c r="G16" s="222"/>
      <c r="H16" s="320"/>
    </row>
    <row r="17" spans="1:8" x14ac:dyDescent="0.2">
      <c r="A17" s="223" t="s">
        <v>765</v>
      </c>
      <c r="B17" s="223" t="s">
        <v>766</v>
      </c>
      <c r="C17" s="222">
        <v>-6234596.7999999998</v>
      </c>
      <c r="D17" s="222">
        <v>-6234596.7999999998</v>
      </c>
      <c r="E17" s="222"/>
      <c r="F17" s="222"/>
      <c r="G17" s="222"/>
      <c r="H17" s="320"/>
    </row>
    <row r="18" spans="1:8" x14ac:dyDescent="0.2">
      <c r="A18" s="223" t="s">
        <v>767</v>
      </c>
      <c r="B18" s="223" t="s">
        <v>768</v>
      </c>
      <c r="C18" s="222">
        <v>-4600870.9400000004</v>
      </c>
      <c r="D18" s="222">
        <v>-4600870.9400000004</v>
      </c>
      <c r="E18" s="222"/>
      <c r="F18" s="222"/>
      <c r="G18" s="222"/>
      <c r="H18" s="320"/>
    </row>
    <row r="19" spans="1:8" x14ac:dyDescent="0.2">
      <c r="A19" s="223" t="s">
        <v>769</v>
      </c>
      <c r="B19" s="223" t="s">
        <v>770</v>
      </c>
      <c r="C19" s="222">
        <v>-33750</v>
      </c>
      <c r="D19" s="222">
        <v>-33750</v>
      </c>
      <c r="E19" s="222"/>
      <c r="F19" s="222"/>
      <c r="G19" s="222"/>
      <c r="H19" s="320"/>
    </row>
    <row r="20" spans="1:8" x14ac:dyDescent="0.2">
      <c r="A20" s="223" t="s">
        <v>771</v>
      </c>
      <c r="B20" s="223" t="s">
        <v>772</v>
      </c>
      <c r="C20" s="222">
        <v>-0.01</v>
      </c>
      <c r="D20" s="222">
        <v>-0.01</v>
      </c>
      <c r="E20" s="222"/>
      <c r="F20" s="222"/>
      <c r="G20" s="222"/>
      <c r="H20" s="320"/>
    </row>
    <row r="21" spans="1:8" x14ac:dyDescent="0.2">
      <c r="A21" s="223" t="s">
        <v>773</v>
      </c>
      <c r="B21" s="223" t="s">
        <v>774</v>
      </c>
      <c r="C21" s="222">
        <v>-1345547.56</v>
      </c>
      <c r="D21" s="222">
        <v>-1345547.56</v>
      </c>
      <c r="E21" s="222"/>
      <c r="F21" s="222"/>
      <c r="G21" s="222"/>
      <c r="H21" s="320"/>
    </row>
    <row r="22" spans="1:8" x14ac:dyDescent="0.2">
      <c r="A22" s="223" t="s">
        <v>775</v>
      </c>
      <c r="B22" s="223" t="s">
        <v>776</v>
      </c>
      <c r="C22" s="222">
        <v>-16365045.800000001</v>
      </c>
      <c r="D22" s="222">
        <v>-16365045.800000001</v>
      </c>
      <c r="E22" s="222"/>
      <c r="F22" s="222"/>
      <c r="G22" s="222"/>
      <c r="H22" s="320"/>
    </row>
    <row r="23" spans="1:8" x14ac:dyDescent="0.2">
      <c r="A23" s="223" t="s">
        <v>777</v>
      </c>
      <c r="B23" s="223" t="s">
        <v>778</v>
      </c>
      <c r="C23" s="222">
        <v>-327405.33</v>
      </c>
      <c r="D23" s="222">
        <v>-327405.33</v>
      </c>
      <c r="E23" s="222"/>
      <c r="F23" s="222"/>
      <c r="G23" s="222"/>
      <c r="H23" s="320"/>
    </row>
    <row r="24" spans="1:8" x14ac:dyDescent="0.2">
      <c r="A24" s="223" t="s">
        <v>779</v>
      </c>
      <c r="B24" s="223" t="s">
        <v>780</v>
      </c>
      <c r="C24" s="222">
        <v>-89.89</v>
      </c>
      <c r="D24" s="222">
        <v>-89.89</v>
      </c>
      <c r="E24" s="222"/>
      <c r="F24" s="222"/>
      <c r="G24" s="222"/>
      <c r="H24" s="320"/>
    </row>
    <row r="25" spans="1:8" x14ac:dyDescent="0.2">
      <c r="A25" s="223" t="s">
        <v>781</v>
      </c>
      <c r="B25" s="223" t="s">
        <v>782</v>
      </c>
      <c r="C25" s="222">
        <v>-110038.43</v>
      </c>
      <c r="D25" s="222">
        <v>-110038.43</v>
      </c>
      <c r="E25" s="222"/>
      <c r="F25" s="222"/>
      <c r="G25" s="222"/>
      <c r="H25" s="320"/>
    </row>
    <row r="26" spans="1:8" x14ac:dyDescent="0.2">
      <c r="A26" s="223" t="s">
        <v>783</v>
      </c>
      <c r="B26" s="223" t="s">
        <v>784</v>
      </c>
      <c r="C26" s="222">
        <v>-1592.34</v>
      </c>
      <c r="D26" s="222">
        <v>-1592.34</v>
      </c>
      <c r="E26" s="222"/>
      <c r="F26" s="222"/>
      <c r="G26" s="222"/>
      <c r="H26" s="320"/>
    </row>
    <row r="27" spans="1:8" x14ac:dyDescent="0.2">
      <c r="A27" s="223" t="s">
        <v>785</v>
      </c>
      <c r="B27" s="223" t="s">
        <v>786</v>
      </c>
      <c r="C27" s="222">
        <v>-23714.79</v>
      </c>
      <c r="D27" s="222">
        <v>-23714.79</v>
      </c>
      <c r="E27" s="222"/>
      <c r="F27" s="222"/>
      <c r="G27" s="222"/>
      <c r="H27" s="320"/>
    </row>
    <row r="28" spans="1:8" x14ac:dyDescent="0.2">
      <c r="A28" s="223" t="s">
        <v>787</v>
      </c>
      <c r="B28" s="223" t="s">
        <v>788</v>
      </c>
      <c r="C28" s="222">
        <v>-3109.78</v>
      </c>
      <c r="D28" s="222">
        <v>-3109.78</v>
      </c>
      <c r="E28" s="222"/>
      <c r="F28" s="222"/>
      <c r="G28" s="222"/>
      <c r="H28" s="320"/>
    </row>
    <row r="29" spans="1:8" x14ac:dyDescent="0.2">
      <c r="A29" s="223" t="s">
        <v>789</v>
      </c>
      <c r="B29" s="223" t="s">
        <v>790</v>
      </c>
      <c r="C29" s="222">
        <v>-13769.79</v>
      </c>
      <c r="D29" s="222">
        <v>-13769.79</v>
      </c>
      <c r="E29" s="222"/>
      <c r="F29" s="222"/>
      <c r="G29" s="222"/>
      <c r="H29" s="320"/>
    </row>
    <row r="30" spans="1:8" x14ac:dyDescent="0.2">
      <c r="A30" s="223" t="s">
        <v>791</v>
      </c>
      <c r="B30" s="223" t="s">
        <v>792</v>
      </c>
      <c r="C30" s="222">
        <v>-17424.37</v>
      </c>
      <c r="D30" s="222">
        <v>-17424.37</v>
      </c>
      <c r="E30" s="222"/>
      <c r="F30" s="222"/>
      <c r="G30" s="222"/>
      <c r="H30" s="320"/>
    </row>
    <row r="31" spans="1:8" x14ac:dyDescent="0.2">
      <c r="A31" s="223" t="s">
        <v>793</v>
      </c>
      <c r="B31" s="223" t="s">
        <v>794</v>
      </c>
      <c r="C31" s="222">
        <v>-13055.23</v>
      </c>
      <c r="D31" s="222">
        <v>-13055.23</v>
      </c>
      <c r="E31" s="222"/>
      <c r="F31" s="222"/>
      <c r="G31" s="222"/>
      <c r="H31" s="320"/>
    </row>
    <row r="32" spans="1:8" x14ac:dyDescent="0.2">
      <c r="A32" s="223" t="s">
        <v>795</v>
      </c>
      <c r="B32" s="223" t="s">
        <v>796</v>
      </c>
      <c r="C32" s="222">
        <v>-1304.98</v>
      </c>
      <c r="D32" s="222">
        <v>-1304.98</v>
      </c>
      <c r="E32" s="222"/>
      <c r="F32" s="222"/>
      <c r="G32" s="222"/>
      <c r="H32" s="320"/>
    </row>
    <row r="33" spans="1:8" x14ac:dyDescent="0.2">
      <c r="A33" s="223" t="s">
        <v>797</v>
      </c>
      <c r="B33" s="223" t="s">
        <v>798</v>
      </c>
      <c r="C33" s="222">
        <v>-3143133.56</v>
      </c>
      <c r="D33" s="222">
        <v>-3143133.56</v>
      </c>
      <c r="E33" s="222"/>
      <c r="F33" s="222"/>
      <c r="G33" s="222"/>
      <c r="H33" s="320"/>
    </row>
    <row r="34" spans="1:8" x14ac:dyDescent="0.2">
      <c r="A34" s="223" t="s">
        <v>799</v>
      </c>
      <c r="B34" s="223" t="s">
        <v>800</v>
      </c>
      <c r="C34" s="222">
        <v>-48330.23</v>
      </c>
      <c r="D34" s="222">
        <v>-48330.23</v>
      </c>
      <c r="E34" s="222"/>
      <c r="F34" s="222"/>
      <c r="G34" s="222"/>
      <c r="H34" s="320"/>
    </row>
    <row r="35" spans="1:8" x14ac:dyDescent="0.2">
      <c r="A35" s="223" t="s">
        <v>801</v>
      </c>
      <c r="B35" s="223" t="s">
        <v>802</v>
      </c>
      <c r="C35" s="222">
        <v>-2100</v>
      </c>
      <c r="D35" s="222">
        <v>-2100</v>
      </c>
      <c r="E35" s="222"/>
      <c r="F35" s="222"/>
      <c r="G35" s="222"/>
      <c r="H35" s="320"/>
    </row>
    <row r="36" spans="1:8" x14ac:dyDescent="0.2">
      <c r="A36" s="223" t="s">
        <v>803</v>
      </c>
      <c r="B36" s="223" t="s">
        <v>804</v>
      </c>
      <c r="C36" s="222">
        <v>-82052.11</v>
      </c>
      <c r="D36" s="222">
        <v>-82052.11</v>
      </c>
      <c r="E36" s="222"/>
      <c r="F36" s="222"/>
      <c r="G36" s="222"/>
      <c r="H36" s="320"/>
    </row>
    <row r="37" spans="1:8" x14ac:dyDescent="0.2">
      <c r="A37" s="223" t="s">
        <v>805</v>
      </c>
      <c r="B37" s="223" t="s">
        <v>806</v>
      </c>
      <c r="C37" s="222">
        <v>-2.2000000000000002</v>
      </c>
      <c r="D37" s="222">
        <v>-2.2000000000000002</v>
      </c>
      <c r="E37" s="222"/>
      <c r="F37" s="222"/>
      <c r="G37" s="222"/>
      <c r="H37" s="320"/>
    </row>
    <row r="38" spans="1:8" x14ac:dyDescent="0.2">
      <c r="A38" s="223" t="s">
        <v>807</v>
      </c>
      <c r="B38" s="223" t="s">
        <v>808</v>
      </c>
      <c r="C38" s="222">
        <v>-110771.6</v>
      </c>
      <c r="D38" s="222">
        <v>-110771.6</v>
      </c>
      <c r="E38" s="222"/>
      <c r="F38" s="222"/>
      <c r="G38" s="222"/>
      <c r="H38" s="320"/>
    </row>
    <row r="39" spans="1:8" x14ac:dyDescent="0.2">
      <c r="A39" s="223" t="s">
        <v>809</v>
      </c>
      <c r="B39" s="223" t="s">
        <v>810</v>
      </c>
      <c r="C39" s="222">
        <v>-2499.4899999999998</v>
      </c>
      <c r="D39" s="222">
        <v>-2499.4899999999998</v>
      </c>
      <c r="E39" s="222"/>
      <c r="F39" s="222"/>
      <c r="G39" s="222"/>
      <c r="H39" s="320"/>
    </row>
    <row r="40" spans="1:8" x14ac:dyDescent="0.2">
      <c r="A40" s="223" t="s">
        <v>811</v>
      </c>
      <c r="B40" s="223" t="s">
        <v>812</v>
      </c>
      <c r="C40" s="222">
        <v>-251.29</v>
      </c>
      <c r="D40" s="222">
        <v>-251.29</v>
      </c>
      <c r="E40" s="222"/>
      <c r="F40" s="222"/>
      <c r="G40" s="222"/>
      <c r="H40" s="320"/>
    </row>
    <row r="41" spans="1:8" x14ac:dyDescent="0.2">
      <c r="A41" s="223" t="s">
        <v>813</v>
      </c>
      <c r="B41" s="223" t="s">
        <v>814</v>
      </c>
      <c r="C41" s="222">
        <v>-2727018.33</v>
      </c>
      <c r="D41" s="222">
        <v>-2727018.33</v>
      </c>
      <c r="E41" s="222"/>
      <c r="F41" s="222"/>
      <c r="G41" s="222"/>
      <c r="H41" s="320"/>
    </row>
    <row r="42" spans="1:8" x14ac:dyDescent="0.2">
      <c r="A42" s="223" t="s">
        <v>815</v>
      </c>
      <c r="B42" s="223" t="s">
        <v>816</v>
      </c>
      <c r="C42" s="222">
        <v>-1539614.89</v>
      </c>
      <c r="D42" s="222">
        <v>-1539614.89</v>
      </c>
      <c r="E42" s="222"/>
      <c r="F42" s="222"/>
      <c r="G42" s="222"/>
      <c r="H42" s="320"/>
    </row>
    <row r="43" spans="1:8" x14ac:dyDescent="0.2">
      <c r="A43" s="223" t="s">
        <v>817</v>
      </c>
      <c r="B43" s="223" t="s">
        <v>818</v>
      </c>
      <c r="C43" s="222">
        <v>-35985.9</v>
      </c>
      <c r="D43" s="222">
        <v>-35985.9</v>
      </c>
      <c r="E43" s="222"/>
      <c r="F43" s="222"/>
      <c r="G43" s="222"/>
      <c r="H43" s="320"/>
    </row>
    <row r="44" spans="1:8" x14ac:dyDescent="0.2">
      <c r="A44" s="223" t="s">
        <v>819</v>
      </c>
      <c r="B44" s="223" t="s">
        <v>820</v>
      </c>
      <c r="C44" s="222">
        <v>-38778.33</v>
      </c>
      <c r="D44" s="222">
        <v>-38778.33</v>
      </c>
      <c r="E44" s="222"/>
      <c r="F44" s="222"/>
      <c r="G44" s="222"/>
      <c r="H44" s="320"/>
    </row>
    <row r="45" spans="1:8" x14ac:dyDescent="0.2">
      <c r="A45" s="319"/>
      <c r="B45" s="319" t="s">
        <v>335</v>
      </c>
      <c r="C45" s="318">
        <f>SUM(C8:C44)</f>
        <v>-47374206.619999997</v>
      </c>
      <c r="D45" s="318">
        <f>SUM(D8:D44)</f>
        <v>-47374206.619999997</v>
      </c>
      <c r="E45" s="318">
        <f>SUM(E8:E44)</f>
        <v>0</v>
      </c>
      <c r="F45" s="318">
        <f>SUM(F8:F44)</f>
        <v>0</v>
      </c>
      <c r="G45" s="318">
        <f>SUM(G8:G44)</f>
        <v>0</v>
      </c>
      <c r="H45" s="318"/>
    </row>
    <row r="48" spans="1:8" x14ac:dyDescent="0.2">
      <c r="A48" s="217" t="s">
        <v>334</v>
      </c>
      <c r="B48" s="190"/>
      <c r="C48" s="23"/>
      <c r="D48" s="23"/>
      <c r="E48" s="23"/>
      <c r="F48" s="23"/>
      <c r="G48" s="23"/>
      <c r="H48" s="321" t="s">
        <v>333</v>
      </c>
    </row>
    <row r="49" spans="1:8" x14ac:dyDescent="0.2">
      <c r="A49" s="285"/>
    </row>
    <row r="50" spans="1:8" ht="15" customHeight="1" x14ac:dyDescent="0.2">
      <c r="A50" s="228" t="s">
        <v>45</v>
      </c>
      <c r="B50" s="227" t="s">
        <v>46</v>
      </c>
      <c r="C50" s="225" t="s">
        <v>241</v>
      </c>
      <c r="D50" s="264" t="s">
        <v>264</v>
      </c>
      <c r="E50" s="264" t="s">
        <v>263</v>
      </c>
      <c r="F50" s="264" t="s">
        <v>262</v>
      </c>
      <c r="G50" s="263" t="s">
        <v>261</v>
      </c>
      <c r="H50" s="227" t="s">
        <v>260</v>
      </c>
    </row>
    <row r="51" spans="1:8" x14ac:dyDescent="0.2">
      <c r="A51" s="223" t="s">
        <v>626</v>
      </c>
      <c r="B51" s="223" t="s">
        <v>626</v>
      </c>
      <c r="C51" s="222"/>
      <c r="D51" s="222"/>
      <c r="E51" s="222"/>
      <c r="F51" s="222"/>
      <c r="G51" s="222"/>
      <c r="H51" s="320"/>
    </row>
    <row r="52" spans="1:8" x14ac:dyDescent="0.2">
      <c r="A52" s="223"/>
      <c r="B52" s="223"/>
      <c r="C52" s="222"/>
      <c r="D52" s="222"/>
      <c r="E52" s="222"/>
      <c r="F52" s="222"/>
      <c r="G52" s="222"/>
      <c r="H52" s="320"/>
    </row>
    <row r="53" spans="1:8" x14ac:dyDescent="0.2">
      <c r="A53" s="319"/>
      <c r="B53" s="319" t="s">
        <v>332</v>
      </c>
      <c r="C53" s="318">
        <f>SUM(C51:C52)</f>
        <v>0</v>
      </c>
      <c r="D53" s="318">
        <f>SUM(D51:D52)</f>
        <v>0</v>
      </c>
      <c r="E53" s="318">
        <f>SUM(E51:E52)</f>
        <v>0</v>
      </c>
      <c r="F53" s="318">
        <f>SUM(F51:F52)</f>
        <v>0</v>
      </c>
      <c r="G53" s="318">
        <f>SUM(G51:G52)</f>
        <v>0</v>
      </c>
      <c r="H53" s="318"/>
    </row>
  </sheetData>
  <dataValidations count="8">
    <dataValidation allowBlank="1" showInputMessage="1" showErrorMessage="1" prompt="Saldo final de la Información Financiera Trimestral que se presenta (trimestral: 1er, 2do, 3ro. o 4to.)." sqref="C7 C50"/>
    <dataValidation allowBlank="1" showInputMessage="1" showErrorMessage="1" prompt="Corresponde al número de la cuenta de acuerdo al Plan de Cuentas emitido por el CONAC (DOF 23/12/2015)." sqref="A7 A50"/>
    <dataValidation allowBlank="1" showInputMessage="1" showErrorMessage="1" prompt="Informar sobre la factibilidad de pago." sqref="H7 H50"/>
    <dataValidation allowBlank="1" showInputMessage="1" showErrorMessage="1" prompt="Importe de la cuentas por cobrar con vencimiento mayor a 365 días." sqref="G7 G50"/>
    <dataValidation allowBlank="1" showInputMessage="1" showErrorMessage="1" prompt="Importe de la cuentas por cobrar con fecha de vencimiento de 181 a 365 días." sqref="F7 F50"/>
    <dataValidation allowBlank="1" showInputMessage="1" showErrorMessage="1" prompt="Importe de la cuentas por cobrar con fecha de vencimiento de 91 a 180 días." sqref="E7 E50"/>
    <dataValidation allowBlank="1" showInputMessage="1" showErrorMessage="1" prompt="Importe de la cuentas por cobrar con fecha de vencimiento de 1 a 90 días." sqref="D7 D50"/>
    <dataValidation allowBlank="1" showInputMessage="1" showErrorMessage="1" prompt="Corresponde al nombre o descripción de la cuenta de acuerdo al Plan de Cuentas emitido por el CONAC." sqref="B7 B50"/>
  </dataValidations>
  <pageMargins left="0.7" right="0.7" top="0.75" bottom="0.75" header="0.3" footer="0.3"/>
  <pageSetup scale="55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 x14ac:dyDescent="0.2">
      <c r="A2" s="474" t="s">
        <v>143</v>
      </c>
      <c r="B2" s="475"/>
      <c r="C2" s="88"/>
      <c r="D2" s="88"/>
      <c r="E2" s="88"/>
      <c r="F2" s="88"/>
      <c r="G2" s="88"/>
      <c r="H2" s="88"/>
    </row>
    <row r="3" spans="1:8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ht="14.1" customHeight="1" x14ac:dyDescent="0.2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 x14ac:dyDescent="0.2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 x14ac:dyDescent="0.2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 x14ac:dyDescent="0.2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 x14ac:dyDescent="0.2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 x14ac:dyDescent="0.2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 x14ac:dyDescent="0.2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 x14ac:dyDescent="0.25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G28" sqref="G28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 x14ac:dyDescent="0.2">
      <c r="A1" s="3" t="s">
        <v>43</v>
      </c>
      <c r="B1" s="3"/>
      <c r="D1" s="7"/>
    </row>
    <row r="2" spans="1:5" x14ac:dyDescent="0.2">
      <c r="A2" s="3" t="s">
        <v>139</v>
      </c>
      <c r="B2" s="3"/>
      <c r="D2" s="7"/>
      <c r="E2" s="5" t="s">
        <v>44</v>
      </c>
    </row>
    <row r="5" spans="1:5" ht="11.25" customHeight="1" x14ac:dyDescent="0.2">
      <c r="A5" s="330" t="s">
        <v>342</v>
      </c>
      <c r="B5" s="330"/>
      <c r="E5" s="321" t="s">
        <v>339</v>
      </c>
    </row>
    <row r="6" spans="1:5" x14ac:dyDescent="0.2">
      <c r="D6" s="23"/>
    </row>
    <row r="7" spans="1:5" ht="15" customHeight="1" x14ac:dyDescent="0.2">
      <c r="A7" s="228" t="s">
        <v>45</v>
      </c>
      <c r="B7" s="227" t="s">
        <v>46</v>
      </c>
      <c r="C7" s="225" t="s">
        <v>241</v>
      </c>
      <c r="D7" s="225" t="s">
        <v>338</v>
      </c>
      <c r="E7" s="225" t="s">
        <v>260</v>
      </c>
    </row>
    <row r="8" spans="1:5" ht="11.25" customHeight="1" x14ac:dyDescent="0.2">
      <c r="A8" s="223" t="s">
        <v>627</v>
      </c>
      <c r="B8" s="223" t="s">
        <v>627</v>
      </c>
      <c r="C8" s="320"/>
      <c r="D8" s="320"/>
      <c r="E8" s="300"/>
    </row>
    <row r="9" spans="1:5" x14ac:dyDescent="0.2">
      <c r="A9" s="223"/>
      <c r="B9" s="223"/>
      <c r="C9" s="320"/>
      <c r="D9" s="320"/>
      <c r="E9" s="300"/>
    </row>
    <row r="10" spans="1:5" x14ac:dyDescent="0.2">
      <c r="A10" s="329"/>
      <c r="B10" s="329" t="s">
        <v>341</v>
      </c>
      <c r="C10" s="328">
        <f>SUM(C8:C9)</f>
        <v>0</v>
      </c>
      <c r="D10" s="322"/>
      <c r="E10" s="322"/>
    </row>
    <row r="13" spans="1:5" ht="11.25" customHeight="1" x14ac:dyDescent="0.2">
      <c r="A13" s="217" t="s">
        <v>340</v>
      </c>
      <c r="B13" s="190"/>
      <c r="E13" s="321" t="s">
        <v>339</v>
      </c>
    </row>
    <row r="14" spans="1:5" x14ac:dyDescent="0.2">
      <c r="A14" s="285"/>
    </row>
    <row r="15" spans="1:5" ht="15" customHeight="1" x14ac:dyDescent="0.2">
      <c r="A15" s="228" t="s">
        <v>45</v>
      </c>
      <c r="B15" s="227" t="s">
        <v>46</v>
      </c>
      <c r="C15" s="225" t="s">
        <v>241</v>
      </c>
      <c r="D15" s="225" t="s">
        <v>338</v>
      </c>
      <c r="E15" s="225" t="s">
        <v>260</v>
      </c>
    </row>
    <row r="16" spans="1:5" x14ac:dyDescent="0.2">
      <c r="A16" s="327" t="s">
        <v>627</v>
      </c>
      <c r="B16" s="326" t="s">
        <v>627</v>
      </c>
      <c r="C16" s="325"/>
      <c r="D16" s="320"/>
      <c r="E16" s="300"/>
    </row>
    <row r="17" spans="1:5" x14ac:dyDescent="0.2">
      <c r="A17" s="223"/>
      <c r="B17" s="324"/>
      <c r="C17" s="320"/>
      <c r="D17" s="320"/>
      <c r="E17" s="300"/>
    </row>
    <row r="18" spans="1:5" x14ac:dyDescent="0.2">
      <c r="A18" s="319"/>
      <c r="B18" s="319" t="s">
        <v>337</v>
      </c>
      <c r="C18" s="323">
        <f>SUM(C16:C17)</f>
        <v>0</v>
      </c>
      <c r="D18" s="322"/>
      <c r="E18" s="322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 x14ac:dyDescent="0.2">
      <c r="A2" s="474" t="s">
        <v>143</v>
      </c>
      <c r="B2" s="475"/>
      <c r="D2" s="88"/>
      <c r="E2" s="88"/>
    </row>
    <row r="3" spans="1:5" ht="12" thickBot="1" x14ac:dyDescent="0.25">
      <c r="A3" s="88"/>
      <c r="B3" s="88"/>
      <c r="D3" s="88"/>
      <c r="E3" s="88"/>
    </row>
    <row r="4" spans="1:5" ht="14.1" customHeight="1" x14ac:dyDescent="0.2">
      <c r="A4" s="137" t="s">
        <v>234</v>
      </c>
      <c r="B4" s="94"/>
      <c r="C4" s="107"/>
      <c r="D4" s="94"/>
      <c r="E4" s="95"/>
    </row>
    <row r="5" spans="1:5" ht="14.1" customHeight="1" x14ac:dyDescent="0.2">
      <c r="A5" s="139" t="s">
        <v>144</v>
      </c>
      <c r="B5" s="12"/>
      <c r="C5" s="13"/>
      <c r="D5" s="12"/>
      <c r="E5" s="96"/>
    </row>
    <row r="6" spans="1:5" ht="14.1" customHeight="1" x14ac:dyDescent="0.2">
      <c r="A6" s="139" t="s">
        <v>173</v>
      </c>
      <c r="B6" s="92"/>
      <c r="C6" s="108"/>
      <c r="D6" s="92"/>
      <c r="E6" s="93"/>
    </row>
    <row r="7" spans="1:5" ht="14.1" customHeight="1" x14ac:dyDescent="0.2">
      <c r="A7" s="156" t="s">
        <v>180</v>
      </c>
      <c r="B7" s="12"/>
      <c r="C7" s="13"/>
      <c r="D7" s="12"/>
      <c r="E7" s="96"/>
    </row>
    <row r="8" spans="1:5" ht="14.1" customHeight="1" thickBot="1" x14ac:dyDescent="0.25">
      <c r="A8" s="144" t="s">
        <v>174</v>
      </c>
      <c r="B8" s="97"/>
      <c r="C8" s="109"/>
      <c r="D8" s="97"/>
      <c r="E8" s="98"/>
    </row>
    <row r="9" spans="1:5" x14ac:dyDescent="0.2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E3" sqref="E3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333"/>
      <c r="D1" s="24"/>
      <c r="E1" s="5"/>
    </row>
    <row r="2" spans="1:5" s="12" customFormat="1" x14ac:dyDescent="0.2">
      <c r="A2" s="21" t="s">
        <v>139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7" t="s">
        <v>350</v>
      </c>
      <c r="B5" s="190"/>
      <c r="C5" s="7"/>
      <c r="D5" s="89"/>
      <c r="E5" s="321" t="s">
        <v>344</v>
      </c>
    </row>
    <row r="6" spans="1:5" s="12" customFormat="1" x14ac:dyDescent="0.2">
      <c r="A6" s="285"/>
      <c r="B6" s="89"/>
      <c r="C6" s="7"/>
      <c r="D6" s="89"/>
      <c r="E6" s="89"/>
    </row>
    <row r="7" spans="1:5" s="12" customFormat="1" ht="15" customHeight="1" x14ac:dyDescent="0.2">
      <c r="A7" s="228" t="s">
        <v>45</v>
      </c>
      <c r="B7" s="227" t="s">
        <v>46</v>
      </c>
      <c r="C7" s="225" t="s">
        <v>241</v>
      </c>
      <c r="D7" s="225" t="s">
        <v>338</v>
      </c>
      <c r="E7" s="225" t="s">
        <v>260</v>
      </c>
    </row>
    <row r="8" spans="1:5" s="12" customFormat="1" x14ac:dyDescent="0.2">
      <c r="A8" s="327" t="s">
        <v>627</v>
      </c>
      <c r="B8" s="326" t="s">
        <v>627</v>
      </c>
      <c r="C8" s="325"/>
      <c r="D8" s="320"/>
      <c r="E8" s="300"/>
    </row>
    <row r="9" spans="1:5" s="12" customFormat="1" x14ac:dyDescent="0.2">
      <c r="A9" s="223"/>
      <c r="B9" s="324"/>
      <c r="C9" s="320"/>
      <c r="D9" s="320"/>
      <c r="E9" s="300"/>
    </row>
    <row r="10" spans="1:5" s="12" customFormat="1" x14ac:dyDescent="0.2">
      <c r="A10" s="319"/>
      <c r="B10" s="319" t="s">
        <v>349</v>
      </c>
      <c r="C10" s="323">
        <f>SUM(C8:C9)</f>
        <v>0</v>
      </c>
      <c r="D10" s="322"/>
      <c r="E10" s="322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7" t="s">
        <v>348</v>
      </c>
      <c r="B13" s="217"/>
      <c r="C13" s="13"/>
      <c r="D13" s="25"/>
      <c r="E13" s="190" t="s">
        <v>347</v>
      </c>
    </row>
    <row r="14" spans="1:5" s="24" customFormat="1" x14ac:dyDescent="0.2">
      <c r="A14" s="278"/>
      <c r="B14" s="278"/>
      <c r="C14" s="23"/>
      <c r="D14" s="25"/>
    </row>
    <row r="15" spans="1:5" ht="15" customHeight="1" x14ac:dyDescent="0.2">
      <c r="A15" s="228" t="s">
        <v>45</v>
      </c>
      <c r="B15" s="227" t="s">
        <v>46</v>
      </c>
      <c r="C15" s="225" t="s">
        <v>241</v>
      </c>
      <c r="D15" s="225" t="s">
        <v>338</v>
      </c>
      <c r="E15" s="225" t="s">
        <v>260</v>
      </c>
    </row>
    <row r="16" spans="1:5" ht="11.25" customHeight="1" x14ac:dyDescent="0.2">
      <c r="A16" s="238" t="s">
        <v>627</v>
      </c>
      <c r="B16" s="273" t="s">
        <v>627</v>
      </c>
      <c r="C16" s="222"/>
      <c r="D16" s="222"/>
      <c r="E16" s="300"/>
    </row>
    <row r="17" spans="1:5" x14ac:dyDescent="0.2">
      <c r="A17" s="238"/>
      <c r="B17" s="273"/>
      <c r="C17" s="222"/>
      <c r="D17" s="222"/>
      <c r="E17" s="300"/>
    </row>
    <row r="18" spans="1:5" x14ac:dyDescent="0.2">
      <c r="A18" s="332"/>
      <c r="B18" s="332" t="s">
        <v>346</v>
      </c>
      <c r="C18" s="331">
        <f>SUM(C16:C17)</f>
        <v>0</v>
      </c>
      <c r="D18" s="244"/>
      <c r="E18" s="244"/>
    </row>
    <row r="21" spans="1:5" x14ac:dyDescent="0.2">
      <c r="A21" s="217" t="s">
        <v>345</v>
      </c>
      <c r="B21" s="190"/>
      <c r="E21" s="321" t="s">
        <v>344</v>
      </c>
    </row>
    <row r="22" spans="1:5" x14ac:dyDescent="0.2">
      <c r="A22" s="285"/>
    </row>
    <row r="23" spans="1:5" ht="15" customHeight="1" x14ac:dyDescent="0.2">
      <c r="A23" s="228" t="s">
        <v>45</v>
      </c>
      <c r="B23" s="227" t="s">
        <v>46</v>
      </c>
      <c r="C23" s="225" t="s">
        <v>241</v>
      </c>
      <c r="D23" s="225" t="s">
        <v>338</v>
      </c>
      <c r="E23" s="225" t="s">
        <v>260</v>
      </c>
    </row>
    <row r="24" spans="1:5" x14ac:dyDescent="0.2">
      <c r="A24" s="327" t="s">
        <v>627</v>
      </c>
      <c r="B24" s="326" t="s">
        <v>627</v>
      </c>
      <c r="C24" s="325"/>
      <c r="D24" s="320"/>
      <c r="E24" s="300"/>
    </row>
    <row r="25" spans="1:5" x14ac:dyDescent="0.2">
      <c r="A25" s="223"/>
      <c r="B25" s="324"/>
      <c r="C25" s="320"/>
      <c r="D25" s="320"/>
      <c r="E25" s="300"/>
    </row>
    <row r="26" spans="1:5" x14ac:dyDescent="0.2">
      <c r="A26" s="319"/>
      <c r="B26" s="319" t="s">
        <v>343</v>
      </c>
      <c r="C26" s="323">
        <f>SUM(C24:C25)</f>
        <v>0</v>
      </c>
      <c r="D26" s="322"/>
      <c r="E26" s="322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 x14ac:dyDescent="0.2">
      <c r="A2" s="474" t="s">
        <v>143</v>
      </c>
      <c r="B2" s="475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62" t="s">
        <v>180</v>
      </c>
      <c r="B7" s="12"/>
      <c r="C7" s="12"/>
      <c r="D7" s="12"/>
      <c r="E7" s="96"/>
    </row>
    <row r="8" spans="1:5" ht="14.1" customHeight="1" thickBot="1" x14ac:dyDescent="0.25">
      <c r="A8" s="163" t="s">
        <v>174</v>
      </c>
      <c r="B8" s="97"/>
      <c r="C8" s="97"/>
      <c r="D8" s="97"/>
      <c r="E8" s="98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workbookViewId="0">
      <selection sqref="A1:Z1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1" width="9.7109375" style="27" customWidth="1"/>
    <col min="12" max="12" width="11.2851562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4"/>
    <col min="29" max="16384" width="11.42578125" style="193"/>
  </cols>
  <sheetData>
    <row r="1" spans="1:28" s="24" customFormat="1" ht="18" customHeight="1" x14ac:dyDescent="0.2">
      <c r="A1" s="488" t="s">
        <v>1596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5"/>
      <c r="AB1" s="12"/>
    </row>
    <row r="2" spans="1:28" s="24" customFormat="1" x14ac:dyDescent="0.2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 x14ac:dyDescent="0.2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 x14ac:dyDescent="0.2">
      <c r="A4" s="217" t="s">
        <v>130</v>
      </c>
      <c r="B4" s="187"/>
      <c r="C4" s="187"/>
      <c r="D4" s="187"/>
      <c r="E4" s="188"/>
      <c r="F4" s="13"/>
      <c r="G4" s="13"/>
      <c r="H4" s="13"/>
      <c r="I4" s="13"/>
      <c r="J4" s="27"/>
      <c r="K4" s="27"/>
      <c r="L4" s="27"/>
      <c r="M4" s="27"/>
      <c r="N4" s="27"/>
      <c r="O4" s="7"/>
      <c r="P4" s="489" t="s">
        <v>54</v>
      </c>
      <c r="Q4" s="489"/>
      <c r="R4" s="489"/>
      <c r="S4" s="489"/>
      <c r="T4" s="489"/>
      <c r="U4" s="89"/>
      <c r="V4" s="89"/>
      <c r="W4" s="89"/>
      <c r="X4" s="89"/>
      <c r="Y4" s="89"/>
      <c r="Z4" s="89"/>
      <c r="AA4" s="89"/>
      <c r="AB4" s="12"/>
    </row>
    <row r="5" spans="1:28" s="24" customFormat="1" x14ac:dyDescent="0.2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7"/>
      <c r="B6" s="490" t="s">
        <v>55</v>
      </c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0"/>
      <c r="S6" s="490"/>
      <c r="T6" s="490"/>
      <c r="U6" s="490"/>
      <c r="V6" s="490"/>
      <c r="W6" s="490"/>
      <c r="X6" s="490"/>
      <c r="Y6" s="490"/>
      <c r="Z6" s="490"/>
      <c r="AA6" s="491"/>
    </row>
    <row r="7" spans="1:28" ht="12.95" customHeight="1" x14ac:dyDescent="0.2">
      <c r="A7" s="212"/>
      <c r="B7" s="212"/>
      <c r="C7" s="212"/>
      <c r="D7" s="212"/>
      <c r="E7" s="212"/>
      <c r="F7" s="215" t="s">
        <v>120</v>
      </c>
      <c r="G7" s="214"/>
      <c r="H7" s="216" t="s">
        <v>237</v>
      </c>
      <c r="I7" s="213"/>
      <c r="J7" s="212"/>
      <c r="K7" s="215" t="s">
        <v>121</v>
      </c>
      <c r="L7" s="214"/>
      <c r="M7" s="213"/>
      <c r="N7" s="213"/>
      <c r="O7" s="213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</row>
    <row r="8" spans="1:28" s="207" customFormat="1" ht="33.75" customHeight="1" x14ac:dyDescent="0.25">
      <c r="A8" s="209" t="s">
        <v>125</v>
      </c>
      <c r="B8" s="209" t="s">
        <v>56</v>
      </c>
      <c r="C8" s="209" t="s">
        <v>57</v>
      </c>
      <c r="D8" s="209" t="s">
        <v>134</v>
      </c>
      <c r="E8" s="209" t="s">
        <v>126</v>
      </c>
      <c r="F8" s="211" t="s">
        <v>69</v>
      </c>
      <c r="G8" s="211" t="s">
        <v>70</v>
      </c>
      <c r="H8" s="211" t="s">
        <v>70</v>
      </c>
      <c r="I8" s="210" t="s">
        <v>127</v>
      </c>
      <c r="J8" s="209" t="s">
        <v>58</v>
      </c>
      <c r="K8" s="211" t="s">
        <v>69</v>
      </c>
      <c r="L8" s="211" t="s">
        <v>70</v>
      </c>
      <c r="M8" s="210" t="s">
        <v>122</v>
      </c>
      <c r="N8" s="210" t="s">
        <v>123</v>
      </c>
      <c r="O8" s="210" t="s">
        <v>59</v>
      </c>
      <c r="P8" s="209" t="s">
        <v>128</v>
      </c>
      <c r="Q8" s="209" t="s">
        <v>129</v>
      </c>
      <c r="R8" s="209" t="s">
        <v>60</v>
      </c>
      <c r="S8" s="209" t="s">
        <v>61</v>
      </c>
      <c r="T8" s="209" t="s">
        <v>62</v>
      </c>
      <c r="U8" s="209" t="s">
        <v>63</v>
      </c>
      <c r="V8" s="209" t="s">
        <v>64</v>
      </c>
      <c r="W8" s="209" t="s">
        <v>65</v>
      </c>
      <c r="X8" s="209" t="s">
        <v>66</v>
      </c>
      <c r="Y8" s="209" t="s">
        <v>124</v>
      </c>
      <c r="Z8" s="209" t="s">
        <v>67</v>
      </c>
      <c r="AA8" s="209" t="s">
        <v>68</v>
      </c>
      <c r="AB8" s="208"/>
    </row>
    <row r="9" spans="1:28" ht="101.25" x14ac:dyDescent="0.2">
      <c r="A9" s="204" t="s">
        <v>71</v>
      </c>
      <c r="B9" s="447" t="s">
        <v>1581</v>
      </c>
      <c r="C9" s="447" t="s">
        <v>1582</v>
      </c>
      <c r="D9" s="447">
        <v>5942</v>
      </c>
      <c r="E9" s="447" t="s">
        <v>1583</v>
      </c>
      <c r="F9" s="448">
        <v>0</v>
      </c>
      <c r="G9" s="449">
        <v>15000000</v>
      </c>
      <c r="H9" s="450">
        <v>15000000</v>
      </c>
      <c r="I9" s="451">
        <f>G9-H9</f>
        <v>0</v>
      </c>
      <c r="J9" s="447" t="s">
        <v>1584</v>
      </c>
      <c r="K9" s="448">
        <v>0</v>
      </c>
      <c r="L9" s="452">
        <v>15000000</v>
      </c>
      <c r="M9" s="453">
        <v>5016470.9000000004</v>
      </c>
      <c r="N9" s="453">
        <v>0</v>
      </c>
      <c r="O9" s="453">
        <v>7.51</v>
      </c>
      <c r="P9" s="454" t="s">
        <v>1585</v>
      </c>
      <c r="Q9" s="447">
        <v>0</v>
      </c>
      <c r="R9" s="454">
        <v>38523</v>
      </c>
      <c r="S9" s="454">
        <v>41696</v>
      </c>
      <c r="T9" s="447" t="s">
        <v>1586</v>
      </c>
      <c r="U9" s="447"/>
      <c r="V9" s="454" t="s">
        <v>1587</v>
      </c>
      <c r="W9" s="447" t="s">
        <v>1588</v>
      </c>
      <c r="X9" s="447" t="s">
        <v>1589</v>
      </c>
      <c r="Y9" s="447">
        <v>168</v>
      </c>
      <c r="Z9" s="455">
        <v>38429</v>
      </c>
      <c r="AA9" s="447"/>
    </row>
    <row r="10" spans="1:28" s="205" customFormat="1" ht="101.25" x14ac:dyDescent="0.2">
      <c r="A10" s="204" t="s">
        <v>72</v>
      </c>
      <c r="B10" s="456" t="s">
        <v>1590</v>
      </c>
      <c r="C10" s="456" t="s">
        <v>1582</v>
      </c>
      <c r="D10" s="456">
        <v>2</v>
      </c>
      <c r="E10" s="456" t="s">
        <v>1591</v>
      </c>
      <c r="F10" s="457">
        <v>0</v>
      </c>
      <c r="G10" s="458">
        <v>6929675.8899999997</v>
      </c>
      <c r="H10" s="459">
        <f>L10</f>
        <v>6929675.8900000006</v>
      </c>
      <c r="I10" s="460">
        <f>G10-H10</f>
        <v>0</v>
      </c>
      <c r="J10" s="457" t="s">
        <v>1592</v>
      </c>
      <c r="K10" s="461">
        <v>0</v>
      </c>
      <c r="L10" s="462">
        <v>6929675.8900000006</v>
      </c>
      <c r="M10" s="463">
        <v>1037287.9699999999</v>
      </c>
      <c r="N10" s="464">
        <v>22700.799999999999</v>
      </c>
      <c r="O10" s="462">
        <f>692967.6+115494.6</f>
        <v>808462.2</v>
      </c>
      <c r="P10" s="456" t="s">
        <v>1593</v>
      </c>
      <c r="Q10" s="456">
        <v>12</v>
      </c>
      <c r="R10" s="465">
        <v>41043</v>
      </c>
      <c r="S10" s="465">
        <v>42942</v>
      </c>
      <c r="T10" s="456" t="s">
        <v>1594</v>
      </c>
      <c r="U10" s="456"/>
      <c r="V10" s="456" t="s">
        <v>1587</v>
      </c>
      <c r="W10" s="456" t="s">
        <v>1588</v>
      </c>
      <c r="X10" s="456" t="s">
        <v>1589</v>
      </c>
      <c r="Y10" s="456" t="s">
        <v>1595</v>
      </c>
      <c r="Z10" s="466">
        <v>40796</v>
      </c>
      <c r="AA10" s="456"/>
      <c r="AB10" s="206"/>
    </row>
    <row r="11" spans="1:28" s="194" customFormat="1" x14ac:dyDescent="0.2">
      <c r="A11" s="204" t="s">
        <v>73</v>
      </c>
      <c r="B11" s="199"/>
      <c r="C11" s="197"/>
      <c r="D11" s="197"/>
      <c r="E11" s="197"/>
      <c r="F11" s="201"/>
      <c r="G11" s="201"/>
      <c r="H11" s="203"/>
      <c r="I11" s="203"/>
      <c r="J11" s="202"/>
      <c r="K11" s="201"/>
      <c r="L11" s="201"/>
      <c r="M11" s="201"/>
      <c r="N11" s="201"/>
      <c r="O11" s="201"/>
      <c r="P11" s="200"/>
      <c r="Q11" s="200"/>
      <c r="R11" s="198"/>
      <c r="S11" s="198"/>
      <c r="T11" s="197"/>
      <c r="U11" s="197"/>
      <c r="V11" s="199"/>
      <c r="W11" s="199"/>
      <c r="X11" s="197"/>
      <c r="Y11" s="197"/>
      <c r="Z11" s="198"/>
      <c r="AA11" s="197"/>
    </row>
    <row r="12" spans="1:28" s="194" customFormat="1" x14ac:dyDescent="0.2">
      <c r="A12" s="204" t="s">
        <v>74</v>
      </c>
      <c r="B12" s="199"/>
      <c r="C12" s="197"/>
      <c r="D12" s="197"/>
      <c r="E12" s="197"/>
      <c r="F12" s="201"/>
      <c r="G12" s="201"/>
      <c r="H12" s="203"/>
      <c r="I12" s="203"/>
      <c r="J12" s="202"/>
      <c r="K12" s="201"/>
      <c r="L12" s="201"/>
      <c r="M12" s="201"/>
      <c r="N12" s="201"/>
      <c r="O12" s="201"/>
      <c r="P12" s="200"/>
      <c r="Q12" s="200"/>
      <c r="R12" s="198"/>
      <c r="S12" s="198"/>
      <c r="T12" s="197"/>
      <c r="U12" s="197"/>
      <c r="V12" s="199"/>
      <c r="W12" s="199"/>
      <c r="X12" s="197"/>
      <c r="Y12" s="197"/>
      <c r="Z12" s="198"/>
      <c r="AA12" s="197"/>
    </row>
    <row r="13" spans="1:28" s="194" customFormat="1" x14ac:dyDescent="0.2">
      <c r="A13" s="204"/>
      <c r="B13" s="199"/>
      <c r="C13" s="197"/>
      <c r="D13" s="197"/>
      <c r="E13" s="197"/>
      <c r="F13" s="201"/>
      <c r="G13" s="201"/>
      <c r="H13" s="203"/>
      <c r="I13" s="203"/>
      <c r="J13" s="202"/>
      <c r="K13" s="201"/>
      <c r="L13" s="201"/>
      <c r="M13" s="201"/>
      <c r="N13" s="201"/>
      <c r="O13" s="201"/>
      <c r="P13" s="200"/>
      <c r="Q13" s="200"/>
      <c r="R13" s="198"/>
      <c r="S13" s="198"/>
      <c r="T13" s="197"/>
      <c r="U13" s="197"/>
      <c r="V13" s="199"/>
      <c r="W13" s="199"/>
      <c r="X13" s="197"/>
      <c r="Y13" s="197"/>
      <c r="Z13" s="198"/>
      <c r="AA13" s="197"/>
    </row>
    <row r="14" spans="1:28" s="194" customFormat="1" x14ac:dyDescent="0.2">
      <c r="A14" s="204"/>
      <c r="B14" s="199"/>
      <c r="C14" s="197"/>
      <c r="D14" s="197"/>
      <c r="E14" s="197"/>
      <c r="F14" s="201"/>
      <c r="G14" s="201"/>
      <c r="H14" s="203"/>
      <c r="I14" s="203"/>
      <c r="J14" s="202"/>
      <c r="K14" s="201"/>
      <c r="L14" s="201"/>
      <c r="M14" s="201"/>
      <c r="N14" s="201"/>
      <c r="O14" s="201"/>
      <c r="P14" s="200"/>
      <c r="Q14" s="200"/>
      <c r="R14" s="198"/>
      <c r="S14" s="198"/>
      <c r="T14" s="197"/>
      <c r="U14" s="197"/>
      <c r="V14" s="199"/>
      <c r="W14" s="199"/>
      <c r="X14" s="197"/>
      <c r="Y14" s="197"/>
      <c r="Z14" s="198"/>
      <c r="AA14" s="197"/>
    </row>
    <row r="15" spans="1:28" s="194" customFormat="1" x14ac:dyDescent="0.2">
      <c r="A15" s="204"/>
      <c r="B15" s="199"/>
      <c r="C15" s="197"/>
      <c r="D15" s="197"/>
      <c r="E15" s="197"/>
      <c r="F15" s="201"/>
      <c r="G15" s="201"/>
      <c r="H15" s="203"/>
      <c r="I15" s="203"/>
      <c r="J15" s="202"/>
      <c r="K15" s="201"/>
      <c r="L15" s="201"/>
      <c r="M15" s="201"/>
      <c r="N15" s="201"/>
      <c r="O15" s="201"/>
      <c r="P15" s="200"/>
      <c r="Q15" s="200"/>
      <c r="R15" s="198"/>
      <c r="S15" s="198"/>
      <c r="T15" s="197"/>
      <c r="U15" s="197"/>
      <c r="V15" s="199"/>
      <c r="W15" s="199"/>
      <c r="X15" s="197"/>
      <c r="Y15" s="197"/>
      <c r="Z15" s="198"/>
      <c r="AA15" s="197"/>
    </row>
    <row r="16" spans="1:28" s="194" customFormat="1" x14ac:dyDescent="0.2">
      <c r="A16" s="204"/>
      <c r="B16" s="199"/>
      <c r="C16" s="197"/>
      <c r="D16" s="197"/>
      <c r="E16" s="197"/>
      <c r="F16" s="201"/>
      <c r="G16" s="201"/>
      <c r="H16" s="203"/>
      <c r="I16" s="203"/>
      <c r="J16" s="202"/>
      <c r="K16" s="201"/>
      <c r="L16" s="201"/>
      <c r="M16" s="201"/>
      <c r="N16" s="201"/>
      <c r="O16" s="201"/>
      <c r="P16" s="200"/>
      <c r="Q16" s="200"/>
      <c r="R16" s="198"/>
      <c r="S16" s="198"/>
      <c r="T16" s="197"/>
      <c r="U16" s="197"/>
      <c r="V16" s="199"/>
      <c r="W16" s="199"/>
      <c r="X16" s="197"/>
      <c r="Y16" s="197"/>
      <c r="Z16" s="198"/>
      <c r="AA16" s="197"/>
    </row>
    <row r="17" spans="1:27" x14ac:dyDescent="0.2">
      <c r="A17" s="204"/>
      <c r="B17" s="199"/>
      <c r="C17" s="197"/>
      <c r="D17" s="197"/>
      <c r="E17" s="197"/>
      <c r="F17" s="201"/>
      <c r="G17" s="201"/>
      <c r="H17" s="203"/>
      <c r="I17" s="203"/>
      <c r="J17" s="202"/>
      <c r="K17" s="201"/>
      <c r="L17" s="201"/>
      <c r="M17" s="201"/>
      <c r="N17" s="201"/>
      <c r="O17" s="201"/>
      <c r="P17" s="200"/>
      <c r="Q17" s="200"/>
      <c r="R17" s="198"/>
      <c r="S17" s="198"/>
      <c r="T17" s="197"/>
      <c r="U17" s="197"/>
      <c r="V17" s="199"/>
      <c r="W17" s="199"/>
      <c r="X17" s="197"/>
      <c r="Y17" s="197"/>
      <c r="Z17" s="198"/>
      <c r="AA17" s="197"/>
    </row>
    <row r="18" spans="1:27" s="195" customFormat="1" x14ac:dyDescent="0.2">
      <c r="A18" s="196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21929675.890000001</v>
      </c>
      <c r="H18" s="79">
        <f>SUM(H9:H17)</f>
        <v>21929675.890000001</v>
      </c>
      <c r="I18" s="79">
        <f>SUM(I9:I17)</f>
        <v>0</v>
      </c>
      <c r="J18" s="80"/>
      <c r="K18" s="79">
        <f>SUM(K9:K17)</f>
        <v>0</v>
      </c>
      <c r="L18" s="79">
        <f>SUM(L9:L17)</f>
        <v>21929675.890000001</v>
      </c>
      <c r="M18" s="79">
        <f>SUM(M9:M17)</f>
        <v>6053758.8700000001</v>
      </c>
      <c r="N18" s="79">
        <f>SUM(N9:N17)</f>
        <v>22700.799999999999</v>
      </c>
      <c r="O18" s="79">
        <f>SUM(O9:O17)</f>
        <v>808469.71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5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5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mergeCells count="3">
    <mergeCell ref="A1:Z1"/>
    <mergeCell ref="P4:T4"/>
    <mergeCell ref="B6:AA6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 x14ac:dyDescent="0.2">
      <c r="A2" s="474" t="s">
        <v>143</v>
      </c>
      <c r="B2" s="475"/>
      <c r="C2" s="8"/>
      <c r="D2" s="90"/>
      <c r="E2" s="90"/>
    </row>
    <row r="3" spans="1:6" ht="12" thickBot="1" x14ac:dyDescent="0.25">
      <c r="A3" s="91"/>
      <c r="B3" s="24"/>
      <c r="C3" s="24"/>
      <c r="D3" s="29"/>
      <c r="E3" s="29"/>
      <c r="F3" s="24"/>
    </row>
    <row r="4" spans="1:6" ht="14.1" customHeight="1" x14ac:dyDescent="0.2">
      <c r="A4" s="137" t="s">
        <v>234</v>
      </c>
      <c r="B4" s="138"/>
      <c r="C4" s="138"/>
      <c r="D4" s="138"/>
      <c r="E4" s="138"/>
      <c r="F4" s="103"/>
    </row>
    <row r="5" spans="1:6" ht="14.1" customHeight="1" x14ac:dyDescent="0.2">
      <c r="A5" s="139" t="s">
        <v>144</v>
      </c>
      <c r="B5" s="140"/>
      <c r="C5" s="140"/>
      <c r="D5" s="140"/>
      <c r="E5" s="140"/>
      <c r="F5" s="103"/>
    </row>
    <row r="6" spans="1:6" ht="14.1" customHeight="1" x14ac:dyDescent="0.2">
      <c r="A6" s="476" t="s">
        <v>228</v>
      </c>
      <c r="B6" s="477"/>
      <c r="C6" s="477"/>
      <c r="D6" s="477"/>
      <c r="E6" s="477"/>
      <c r="F6" s="136"/>
    </row>
    <row r="7" spans="1:6" ht="14.1" customHeight="1" x14ac:dyDescent="0.2">
      <c r="A7" s="139" t="s">
        <v>145</v>
      </c>
      <c r="B7" s="140"/>
      <c r="C7" s="140"/>
      <c r="D7" s="140"/>
      <c r="E7" s="140"/>
      <c r="F7" s="103"/>
    </row>
    <row r="8" spans="1:6" ht="14.1" customHeight="1" thickBot="1" x14ac:dyDescent="0.25">
      <c r="A8" s="141" t="s">
        <v>146</v>
      </c>
      <c r="B8" s="142"/>
      <c r="C8" s="142"/>
      <c r="D8" s="142"/>
      <c r="E8" s="142"/>
      <c r="F8" s="103"/>
    </row>
    <row r="9" spans="1:6" x14ac:dyDescent="0.2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75" t="s">
        <v>143</v>
      </c>
      <c r="B2" s="475"/>
      <c r="C2" s="475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 x14ac:dyDescent="0.2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 x14ac:dyDescent="0.2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 x14ac:dyDescent="0.2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 x14ac:dyDescent="0.2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 x14ac:dyDescent="0.2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 x14ac:dyDescent="0.2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 x14ac:dyDescent="0.2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 x14ac:dyDescent="0.2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 x14ac:dyDescent="0.2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 x14ac:dyDescent="0.2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 x14ac:dyDescent="0.2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 x14ac:dyDescent="0.2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 x14ac:dyDescent="0.25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50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1"/>
  <sheetViews>
    <sheetView zoomScaleNormal="100" zoomScaleSheetLayoutView="100" workbookViewId="0">
      <selection activeCell="D2" sqref="D2"/>
    </sheetView>
  </sheetViews>
  <sheetFormatPr baseColWidth="10" defaultColWidth="12.42578125" defaultRowHeight="11.25" x14ac:dyDescent="0.2"/>
  <cols>
    <col min="1" max="1" width="19.7109375" style="89" customWidth="1"/>
    <col min="2" max="2" width="50.7109375" style="89" customWidth="1"/>
    <col min="3" max="4" width="17.7109375" style="4" customWidth="1"/>
    <col min="5" max="16384" width="12.42578125" style="89"/>
  </cols>
  <sheetData>
    <row r="1" spans="1:4" x14ac:dyDescent="0.2">
      <c r="A1" s="21" t="s">
        <v>43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08" t="s">
        <v>356</v>
      </c>
      <c r="B5" s="308"/>
      <c r="C5" s="13"/>
      <c r="D5" s="190" t="s">
        <v>355</v>
      </c>
    </row>
    <row r="6" spans="1:4" ht="11.25" customHeight="1" x14ac:dyDescent="0.2">
      <c r="A6" s="313"/>
      <c r="B6" s="313"/>
      <c r="C6" s="314"/>
      <c r="D6" s="334"/>
    </row>
    <row r="7" spans="1:4" ht="15" customHeight="1" x14ac:dyDescent="0.2">
      <c r="A7" s="228" t="s">
        <v>45</v>
      </c>
      <c r="B7" s="227" t="s">
        <v>46</v>
      </c>
      <c r="C7" s="225" t="s">
        <v>241</v>
      </c>
      <c r="D7" s="225" t="s">
        <v>260</v>
      </c>
    </row>
    <row r="8" spans="1:4" x14ac:dyDescent="0.2">
      <c r="A8" s="238" t="s">
        <v>821</v>
      </c>
      <c r="B8" s="238" t="s">
        <v>822</v>
      </c>
      <c r="C8" s="236">
        <v>-10758883.33</v>
      </c>
      <c r="D8" s="222"/>
    </row>
    <row r="9" spans="1:4" x14ac:dyDescent="0.2">
      <c r="A9" s="238" t="s">
        <v>823</v>
      </c>
      <c r="B9" s="238" t="s">
        <v>824</v>
      </c>
      <c r="C9" s="236">
        <v>-2286603.39</v>
      </c>
      <c r="D9" s="222"/>
    </row>
    <row r="10" spans="1:4" x14ac:dyDescent="0.2">
      <c r="A10" s="238" t="s">
        <v>825</v>
      </c>
      <c r="B10" s="238" t="s">
        <v>826</v>
      </c>
      <c r="C10" s="236">
        <v>-1832983.09</v>
      </c>
      <c r="D10" s="222"/>
    </row>
    <row r="11" spans="1:4" x14ac:dyDescent="0.2">
      <c r="A11" s="238" t="s">
        <v>827</v>
      </c>
      <c r="B11" s="238" t="s">
        <v>828</v>
      </c>
      <c r="C11" s="236">
        <v>-245317.8</v>
      </c>
      <c r="D11" s="222"/>
    </row>
    <row r="12" spans="1:4" x14ac:dyDescent="0.2">
      <c r="A12" s="238" t="s">
        <v>829</v>
      </c>
      <c r="B12" s="238" t="s">
        <v>830</v>
      </c>
      <c r="C12" s="236">
        <v>-1507014.31</v>
      </c>
      <c r="D12" s="222"/>
    </row>
    <row r="13" spans="1:4" x14ac:dyDescent="0.2">
      <c r="A13" s="238" t="s">
        <v>831</v>
      </c>
      <c r="B13" s="238" t="s">
        <v>832</v>
      </c>
      <c r="C13" s="236">
        <v>-308144.08</v>
      </c>
      <c r="D13" s="222"/>
    </row>
    <row r="14" spans="1:4" x14ac:dyDescent="0.2">
      <c r="A14" s="238" t="s">
        <v>833</v>
      </c>
      <c r="B14" s="238" t="s">
        <v>834</v>
      </c>
      <c r="C14" s="236">
        <v>-206505.82</v>
      </c>
      <c r="D14" s="222"/>
    </row>
    <row r="15" spans="1:4" x14ac:dyDescent="0.2">
      <c r="A15" s="238" t="s">
        <v>835</v>
      </c>
      <c r="B15" s="238" t="s">
        <v>836</v>
      </c>
      <c r="C15" s="236">
        <v>-193062.9</v>
      </c>
      <c r="D15" s="222"/>
    </row>
    <row r="16" spans="1:4" x14ac:dyDescent="0.2">
      <c r="A16" s="238" t="s">
        <v>837</v>
      </c>
      <c r="B16" s="238" t="s">
        <v>838</v>
      </c>
      <c r="C16" s="236">
        <v>-79513.72</v>
      </c>
      <c r="D16" s="222"/>
    </row>
    <row r="17" spans="1:4" x14ac:dyDescent="0.2">
      <c r="A17" s="238" t="s">
        <v>839</v>
      </c>
      <c r="B17" s="238" t="s">
        <v>840</v>
      </c>
      <c r="C17" s="236">
        <v>-304400</v>
      </c>
      <c r="D17" s="222"/>
    </row>
    <row r="18" spans="1:4" x14ac:dyDescent="0.2">
      <c r="A18" s="238" t="s">
        <v>841</v>
      </c>
      <c r="B18" s="238" t="s">
        <v>842</v>
      </c>
      <c r="C18" s="236">
        <v>-1517540.36</v>
      </c>
      <c r="D18" s="222"/>
    </row>
    <row r="19" spans="1:4" x14ac:dyDescent="0.2">
      <c r="A19" s="238" t="s">
        <v>843</v>
      </c>
      <c r="B19" s="238" t="s">
        <v>844</v>
      </c>
      <c r="C19" s="236">
        <v>-484628.53</v>
      </c>
      <c r="D19" s="222"/>
    </row>
    <row r="20" spans="1:4" x14ac:dyDescent="0.2">
      <c r="A20" s="238" t="s">
        <v>845</v>
      </c>
      <c r="B20" s="238" t="s">
        <v>846</v>
      </c>
      <c r="C20" s="236">
        <v>-1650820.37</v>
      </c>
      <c r="D20" s="222"/>
    </row>
    <row r="21" spans="1:4" x14ac:dyDescent="0.2">
      <c r="A21" s="238" t="s">
        <v>847</v>
      </c>
      <c r="B21" s="238" t="s">
        <v>848</v>
      </c>
      <c r="C21" s="236">
        <v>-153354</v>
      </c>
      <c r="D21" s="222"/>
    </row>
    <row r="22" spans="1:4" x14ac:dyDescent="0.2">
      <c r="A22" s="238" t="s">
        <v>849</v>
      </c>
      <c r="B22" s="238" t="s">
        <v>850</v>
      </c>
      <c r="C22" s="236">
        <v>-301527.48</v>
      </c>
      <c r="D22" s="222"/>
    </row>
    <row r="23" spans="1:4" x14ac:dyDescent="0.2">
      <c r="A23" s="238" t="s">
        <v>851</v>
      </c>
      <c r="B23" s="238" t="s">
        <v>852</v>
      </c>
      <c r="C23" s="236">
        <v>-1853170.24</v>
      </c>
      <c r="D23" s="222"/>
    </row>
    <row r="24" spans="1:4" x14ac:dyDescent="0.2">
      <c r="A24" s="238" t="s">
        <v>853</v>
      </c>
      <c r="B24" s="238" t="s">
        <v>854</v>
      </c>
      <c r="C24" s="236">
        <v>-484.06</v>
      </c>
      <c r="D24" s="222"/>
    </row>
    <row r="25" spans="1:4" x14ac:dyDescent="0.2">
      <c r="A25" s="238" t="s">
        <v>855</v>
      </c>
      <c r="B25" s="238" t="s">
        <v>856</v>
      </c>
      <c r="C25" s="236">
        <v>-550.12</v>
      </c>
      <c r="D25" s="222"/>
    </row>
    <row r="26" spans="1:4" x14ac:dyDescent="0.2">
      <c r="A26" s="238" t="s">
        <v>857</v>
      </c>
      <c r="B26" s="238" t="s">
        <v>858</v>
      </c>
      <c r="C26" s="236">
        <v>-144530.10999999999</v>
      </c>
      <c r="D26" s="222"/>
    </row>
    <row r="27" spans="1:4" x14ac:dyDescent="0.2">
      <c r="A27" s="238" t="s">
        <v>859</v>
      </c>
      <c r="B27" s="238" t="s">
        <v>860</v>
      </c>
      <c r="C27" s="236">
        <v>-10749081.439999999</v>
      </c>
      <c r="D27" s="222"/>
    </row>
    <row r="28" spans="1:4" x14ac:dyDescent="0.2">
      <c r="A28" s="238" t="s">
        <v>861</v>
      </c>
      <c r="B28" s="238" t="s">
        <v>862</v>
      </c>
      <c r="C28" s="236">
        <v>-92122.7</v>
      </c>
      <c r="D28" s="222"/>
    </row>
    <row r="29" spans="1:4" x14ac:dyDescent="0.2">
      <c r="A29" s="238" t="s">
        <v>863</v>
      </c>
      <c r="B29" s="238" t="s">
        <v>864</v>
      </c>
      <c r="C29" s="236">
        <v>-487472.83</v>
      </c>
      <c r="D29" s="222"/>
    </row>
    <row r="30" spans="1:4" x14ac:dyDescent="0.2">
      <c r="A30" s="238" t="s">
        <v>865</v>
      </c>
      <c r="B30" s="238" t="s">
        <v>866</v>
      </c>
      <c r="C30" s="236">
        <v>-135575.69</v>
      </c>
      <c r="D30" s="222"/>
    </row>
    <row r="31" spans="1:4" x14ac:dyDescent="0.2">
      <c r="A31" s="238" t="s">
        <v>867</v>
      </c>
      <c r="B31" s="238" t="s">
        <v>868</v>
      </c>
      <c r="C31" s="236">
        <v>-330448.45</v>
      </c>
      <c r="D31" s="222"/>
    </row>
    <row r="32" spans="1:4" x14ac:dyDescent="0.2">
      <c r="A32" s="238" t="s">
        <v>869</v>
      </c>
      <c r="B32" s="238" t="s">
        <v>870</v>
      </c>
      <c r="C32" s="236">
        <v>-42721.65</v>
      </c>
      <c r="D32" s="222"/>
    </row>
    <row r="33" spans="1:4" x14ac:dyDescent="0.2">
      <c r="A33" s="238" t="s">
        <v>871</v>
      </c>
      <c r="B33" s="238" t="s">
        <v>872</v>
      </c>
      <c r="C33" s="236">
        <v>-105423.63</v>
      </c>
      <c r="D33" s="222"/>
    </row>
    <row r="34" spans="1:4" x14ac:dyDescent="0.2">
      <c r="A34" s="238" t="s">
        <v>873</v>
      </c>
      <c r="B34" s="238" t="s">
        <v>874</v>
      </c>
      <c r="C34" s="236">
        <v>-327368.24</v>
      </c>
      <c r="D34" s="222"/>
    </row>
    <row r="35" spans="1:4" x14ac:dyDescent="0.2">
      <c r="A35" s="238" t="s">
        <v>875</v>
      </c>
      <c r="B35" s="238" t="s">
        <v>876</v>
      </c>
      <c r="C35" s="236">
        <v>-1933.8</v>
      </c>
      <c r="D35" s="222"/>
    </row>
    <row r="36" spans="1:4" x14ac:dyDescent="0.2">
      <c r="A36" s="238" t="s">
        <v>877</v>
      </c>
      <c r="B36" s="238" t="s">
        <v>878</v>
      </c>
      <c r="C36" s="236">
        <v>-148792.20000000001</v>
      </c>
      <c r="D36" s="222"/>
    </row>
    <row r="37" spans="1:4" x14ac:dyDescent="0.2">
      <c r="A37" s="238" t="s">
        <v>879</v>
      </c>
      <c r="B37" s="238" t="s">
        <v>880</v>
      </c>
      <c r="C37" s="236">
        <v>-542.30999999999995</v>
      </c>
      <c r="D37" s="222"/>
    </row>
    <row r="38" spans="1:4" x14ac:dyDescent="0.2">
      <c r="A38" s="238" t="s">
        <v>881</v>
      </c>
      <c r="B38" s="238" t="s">
        <v>882</v>
      </c>
      <c r="C38" s="236">
        <v>-10048.36</v>
      </c>
      <c r="D38" s="222"/>
    </row>
    <row r="39" spans="1:4" x14ac:dyDescent="0.2">
      <c r="A39" s="238" t="s">
        <v>883</v>
      </c>
      <c r="B39" s="238" t="s">
        <v>884</v>
      </c>
      <c r="C39" s="236">
        <v>-55924</v>
      </c>
      <c r="D39" s="222"/>
    </row>
    <row r="40" spans="1:4" x14ac:dyDescent="0.2">
      <c r="A40" s="238" t="s">
        <v>885</v>
      </c>
      <c r="B40" s="238" t="s">
        <v>886</v>
      </c>
      <c r="C40" s="236">
        <v>-108396.35</v>
      </c>
      <c r="D40" s="222"/>
    </row>
    <row r="41" spans="1:4" x14ac:dyDescent="0.2">
      <c r="A41" s="238" t="s">
        <v>887</v>
      </c>
      <c r="B41" s="238" t="s">
        <v>888</v>
      </c>
      <c r="C41" s="236">
        <v>-30827.96</v>
      </c>
      <c r="D41" s="222"/>
    </row>
    <row r="42" spans="1:4" x14ac:dyDescent="0.2">
      <c r="A42" s="238" t="s">
        <v>889</v>
      </c>
      <c r="B42" s="238" t="s">
        <v>890</v>
      </c>
      <c r="C42" s="236">
        <v>-6017.27</v>
      </c>
      <c r="D42" s="222"/>
    </row>
    <row r="43" spans="1:4" x14ac:dyDescent="0.2">
      <c r="A43" s="238" t="s">
        <v>891</v>
      </c>
      <c r="B43" s="238" t="s">
        <v>892</v>
      </c>
      <c r="C43" s="236">
        <v>-299425.93</v>
      </c>
      <c r="D43" s="222"/>
    </row>
    <row r="44" spans="1:4" x14ac:dyDescent="0.2">
      <c r="A44" s="238" t="s">
        <v>893</v>
      </c>
      <c r="B44" s="238" t="s">
        <v>894</v>
      </c>
      <c r="C44" s="236">
        <v>-49025.19</v>
      </c>
      <c r="D44" s="222"/>
    </row>
    <row r="45" spans="1:4" x14ac:dyDescent="0.2">
      <c r="A45" s="238" t="s">
        <v>895</v>
      </c>
      <c r="B45" s="238" t="s">
        <v>896</v>
      </c>
      <c r="C45" s="236">
        <v>-31100</v>
      </c>
      <c r="D45" s="222"/>
    </row>
    <row r="46" spans="1:4" x14ac:dyDescent="0.2">
      <c r="A46" s="238" t="s">
        <v>897</v>
      </c>
      <c r="B46" s="238" t="s">
        <v>898</v>
      </c>
      <c r="C46" s="236">
        <v>-189.12</v>
      </c>
      <c r="D46" s="222"/>
    </row>
    <row r="47" spans="1:4" x14ac:dyDescent="0.2">
      <c r="A47" s="238" t="s">
        <v>899</v>
      </c>
      <c r="B47" s="238" t="s">
        <v>900</v>
      </c>
      <c r="C47" s="236">
        <v>-118487.33</v>
      </c>
      <c r="D47" s="222"/>
    </row>
    <row r="48" spans="1:4" x14ac:dyDescent="0.2">
      <c r="A48" s="238" t="s">
        <v>901</v>
      </c>
      <c r="B48" s="238" t="s">
        <v>902</v>
      </c>
      <c r="C48" s="236">
        <v>-96171</v>
      </c>
      <c r="D48" s="222"/>
    </row>
    <row r="49" spans="1:4" x14ac:dyDescent="0.2">
      <c r="A49" s="238" t="s">
        <v>903</v>
      </c>
      <c r="B49" s="238" t="s">
        <v>904</v>
      </c>
      <c r="C49" s="236">
        <v>-136040.32000000001</v>
      </c>
      <c r="D49" s="222"/>
    </row>
    <row r="50" spans="1:4" x14ac:dyDescent="0.2">
      <c r="A50" s="238" t="s">
        <v>905</v>
      </c>
      <c r="B50" s="238" t="s">
        <v>906</v>
      </c>
      <c r="C50" s="236">
        <v>-70218.240000000005</v>
      </c>
      <c r="D50" s="222"/>
    </row>
    <row r="51" spans="1:4" x14ac:dyDescent="0.2">
      <c r="A51" s="238" t="s">
        <v>907</v>
      </c>
      <c r="B51" s="238" t="s">
        <v>908</v>
      </c>
      <c r="C51" s="236">
        <v>-35461</v>
      </c>
      <c r="D51" s="222"/>
    </row>
    <row r="52" spans="1:4" x14ac:dyDescent="0.2">
      <c r="A52" s="238" t="s">
        <v>909</v>
      </c>
      <c r="B52" s="238" t="s">
        <v>910</v>
      </c>
      <c r="C52" s="236">
        <v>-26951.48</v>
      </c>
      <c r="D52" s="222"/>
    </row>
    <row r="53" spans="1:4" x14ac:dyDescent="0.2">
      <c r="A53" s="238" t="s">
        <v>911</v>
      </c>
      <c r="B53" s="238" t="s">
        <v>912</v>
      </c>
      <c r="C53" s="236">
        <v>-921.31</v>
      </c>
      <c r="D53" s="222"/>
    </row>
    <row r="54" spans="1:4" x14ac:dyDescent="0.2">
      <c r="A54" s="238" t="s">
        <v>913</v>
      </c>
      <c r="B54" s="238" t="s">
        <v>914</v>
      </c>
      <c r="C54" s="236">
        <v>-53775.1</v>
      </c>
      <c r="D54" s="222"/>
    </row>
    <row r="55" spans="1:4" x14ac:dyDescent="0.2">
      <c r="A55" s="238" t="s">
        <v>915</v>
      </c>
      <c r="B55" s="238" t="s">
        <v>916</v>
      </c>
      <c r="C55" s="236">
        <v>-71823.509999999995</v>
      </c>
      <c r="D55" s="222"/>
    </row>
    <row r="56" spans="1:4" x14ac:dyDescent="0.2">
      <c r="A56" s="238" t="s">
        <v>917</v>
      </c>
      <c r="B56" s="238" t="s">
        <v>918</v>
      </c>
      <c r="C56" s="236">
        <v>-34360</v>
      </c>
      <c r="D56" s="222"/>
    </row>
    <row r="57" spans="1:4" x14ac:dyDescent="0.2">
      <c r="A57" s="238" t="s">
        <v>919</v>
      </c>
      <c r="B57" s="238" t="s">
        <v>920</v>
      </c>
      <c r="C57" s="236">
        <v>-496900</v>
      </c>
      <c r="D57" s="222"/>
    </row>
    <row r="58" spans="1:4" x14ac:dyDescent="0.2">
      <c r="A58" s="238" t="s">
        <v>921</v>
      </c>
      <c r="B58" s="238" t="s">
        <v>922</v>
      </c>
      <c r="C58" s="236">
        <v>-385240</v>
      </c>
      <c r="D58" s="222"/>
    </row>
    <row r="59" spans="1:4" x14ac:dyDescent="0.2">
      <c r="A59" s="238" t="s">
        <v>923</v>
      </c>
      <c r="B59" s="238" t="s">
        <v>924</v>
      </c>
      <c r="C59" s="236">
        <v>-326160</v>
      </c>
      <c r="D59" s="222"/>
    </row>
    <row r="60" spans="1:4" x14ac:dyDescent="0.2">
      <c r="A60" s="238" t="s">
        <v>925</v>
      </c>
      <c r="B60" s="238" t="s">
        <v>926</v>
      </c>
      <c r="C60" s="236">
        <v>-1059419</v>
      </c>
      <c r="D60" s="222"/>
    </row>
    <row r="61" spans="1:4" x14ac:dyDescent="0.2">
      <c r="A61" s="238" t="s">
        <v>927</v>
      </c>
      <c r="B61" s="238" t="s">
        <v>928</v>
      </c>
      <c r="C61" s="236">
        <v>-89379.26</v>
      </c>
      <c r="D61" s="222"/>
    </row>
    <row r="62" spans="1:4" x14ac:dyDescent="0.2">
      <c r="A62" s="238" t="s">
        <v>929</v>
      </c>
      <c r="B62" s="238" t="s">
        <v>930</v>
      </c>
      <c r="C62" s="236">
        <v>-514084.39</v>
      </c>
      <c r="D62" s="222"/>
    </row>
    <row r="63" spans="1:4" x14ac:dyDescent="0.2">
      <c r="A63" s="238" t="s">
        <v>931</v>
      </c>
      <c r="B63" s="238" t="s">
        <v>932</v>
      </c>
      <c r="C63" s="236">
        <v>-104500</v>
      </c>
      <c r="D63" s="222"/>
    </row>
    <row r="64" spans="1:4" x14ac:dyDescent="0.2">
      <c r="A64" s="238" t="s">
        <v>933</v>
      </c>
      <c r="B64" s="238" t="s">
        <v>934</v>
      </c>
      <c r="C64" s="236">
        <v>-44000</v>
      </c>
      <c r="D64" s="222"/>
    </row>
    <row r="65" spans="1:4" x14ac:dyDescent="0.2">
      <c r="A65" s="238" t="s">
        <v>935</v>
      </c>
      <c r="B65" s="238" t="s">
        <v>936</v>
      </c>
      <c r="C65" s="236">
        <v>-125400</v>
      </c>
      <c r="D65" s="222"/>
    </row>
    <row r="66" spans="1:4" x14ac:dyDescent="0.2">
      <c r="A66" s="238" t="s">
        <v>937</v>
      </c>
      <c r="B66" s="238" t="s">
        <v>938</v>
      </c>
      <c r="C66" s="236">
        <v>-17150</v>
      </c>
      <c r="D66" s="222"/>
    </row>
    <row r="67" spans="1:4" x14ac:dyDescent="0.2">
      <c r="A67" s="238" t="s">
        <v>939</v>
      </c>
      <c r="B67" s="238" t="s">
        <v>940</v>
      </c>
      <c r="C67" s="236">
        <v>-234825</v>
      </c>
      <c r="D67" s="222"/>
    </row>
    <row r="68" spans="1:4" x14ac:dyDescent="0.2">
      <c r="A68" s="238" t="s">
        <v>941</v>
      </c>
      <c r="B68" s="238" t="s">
        <v>942</v>
      </c>
      <c r="C68" s="236">
        <v>-686940</v>
      </c>
      <c r="D68" s="222"/>
    </row>
    <row r="69" spans="1:4" x14ac:dyDescent="0.2">
      <c r="A69" s="238" t="s">
        <v>943</v>
      </c>
      <c r="B69" s="238" t="s">
        <v>944</v>
      </c>
      <c r="C69" s="236">
        <v>-49350</v>
      </c>
      <c r="D69" s="222"/>
    </row>
    <row r="70" spans="1:4" x14ac:dyDescent="0.2">
      <c r="A70" s="238" t="s">
        <v>945</v>
      </c>
      <c r="B70" s="238" t="s">
        <v>946</v>
      </c>
      <c r="C70" s="236">
        <v>-393063</v>
      </c>
      <c r="D70" s="222"/>
    </row>
    <row r="71" spans="1:4" x14ac:dyDescent="0.2">
      <c r="A71" s="238" t="s">
        <v>947</v>
      </c>
      <c r="B71" s="238" t="s">
        <v>948</v>
      </c>
      <c r="C71" s="236">
        <v>-972178</v>
      </c>
      <c r="D71" s="222"/>
    </row>
    <row r="72" spans="1:4" x14ac:dyDescent="0.2">
      <c r="A72" s="238" t="s">
        <v>949</v>
      </c>
      <c r="B72" s="238" t="s">
        <v>950</v>
      </c>
      <c r="C72" s="236">
        <v>-345486</v>
      </c>
      <c r="D72" s="222"/>
    </row>
    <row r="73" spans="1:4" x14ac:dyDescent="0.2">
      <c r="A73" s="238" t="s">
        <v>951</v>
      </c>
      <c r="B73" s="238" t="s">
        <v>952</v>
      </c>
      <c r="C73" s="236">
        <v>-111780</v>
      </c>
      <c r="D73" s="222"/>
    </row>
    <row r="74" spans="1:4" x14ac:dyDescent="0.2">
      <c r="A74" s="238" t="s">
        <v>953</v>
      </c>
      <c r="B74" s="238" t="s">
        <v>954</v>
      </c>
      <c r="C74" s="236">
        <v>-1773699.82</v>
      </c>
      <c r="D74" s="222"/>
    </row>
    <row r="75" spans="1:4" x14ac:dyDescent="0.2">
      <c r="A75" s="238" t="s">
        <v>955</v>
      </c>
      <c r="B75" s="238" t="s">
        <v>956</v>
      </c>
      <c r="C75" s="236">
        <v>-251513.06</v>
      </c>
      <c r="D75" s="222"/>
    </row>
    <row r="76" spans="1:4" x14ac:dyDescent="0.2">
      <c r="A76" s="238" t="s">
        <v>957</v>
      </c>
      <c r="B76" s="238" t="s">
        <v>958</v>
      </c>
      <c r="C76" s="236">
        <v>-19774.93</v>
      </c>
      <c r="D76" s="222"/>
    </row>
    <row r="77" spans="1:4" x14ac:dyDescent="0.2">
      <c r="A77" s="238" t="s">
        <v>959</v>
      </c>
      <c r="B77" s="238" t="s">
        <v>960</v>
      </c>
      <c r="C77" s="236">
        <v>-292.16000000000003</v>
      </c>
      <c r="D77" s="222"/>
    </row>
    <row r="78" spans="1:4" x14ac:dyDescent="0.2">
      <c r="A78" s="238" t="s">
        <v>961</v>
      </c>
      <c r="B78" s="238" t="s">
        <v>962</v>
      </c>
      <c r="C78" s="236">
        <v>-33789.879999999997</v>
      </c>
      <c r="D78" s="222"/>
    </row>
    <row r="79" spans="1:4" x14ac:dyDescent="0.2">
      <c r="A79" s="238" t="s">
        <v>963</v>
      </c>
      <c r="B79" s="238" t="s">
        <v>964</v>
      </c>
      <c r="C79" s="236">
        <v>-2212.48</v>
      </c>
      <c r="D79" s="222"/>
    </row>
    <row r="80" spans="1:4" x14ac:dyDescent="0.2">
      <c r="A80" s="238" t="s">
        <v>965</v>
      </c>
      <c r="B80" s="238" t="s">
        <v>966</v>
      </c>
      <c r="C80" s="236">
        <v>-133062</v>
      </c>
      <c r="D80" s="222"/>
    </row>
    <row r="81" spans="1:4" x14ac:dyDescent="0.2">
      <c r="A81" s="238" t="s">
        <v>967</v>
      </c>
      <c r="B81" s="238" t="s">
        <v>968</v>
      </c>
      <c r="C81" s="236">
        <v>-1198395.46</v>
      </c>
      <c r="D81" s="222"/>
    </row>
    <row r="82" spans="1:4" x14ac:dyDescent="0.2">
      <c r="A82" s="238" t="s">
        <v>969</v>
      </c>
      <c r="B82" s="238" t="s">
        <v>970</v>
      </c>
      <c r="C82" s="236">
        <v>-93700.2</v>
      </c>
      <c r="D82" s="222"/>
    </row>
    <row r="83" spans="1:4" x14ac:dyDescent="0.2">
      <c r="A83" s="238" t="s">
        <v>971</v>
      </c>
      <c r="B83" s="238" t="s">
        <v>972</v>
      </c>
      <c r="C83" s="236">
        <v>-2363.38</v>
      </c>
      <c r="D83" s="222"/>
    </row>
    <row r="84" spans="1:4" x14ac:dyDescent="0.2">
      <c r="A84" s="238" t="s">
        <v>973</v>
      </c>
      <c r="B84" s="238" t="s">
        <v>974</v>
      </c>
      <c r="C84" s="236">
        <v>-16257.21</v>
      </c>
      <c r="D84" s="222"/>
    </row>
    <row r="85" spans="1:4" x14ac:dyDescent="0.2">
      <c r="A85" s="238" t="s">
        <v>975</v>
      </c>
      <c r="B85" s="238" t="s">
        <v>976</v>
      </c>
      <c r="C85" s="236">
        <v>-19700</v>
      </c>
      <c r="D85" s="222"/>
    </row>
    <row r="86" spans="1:4" s="8" customFormat="1" x14ac:dyDescent="0.2">
      <c r="A86" s="251"/>
      <c r="B86" s="251" t="s">
        <v>354</v>
      </c>
      <c r="C86" s="233">
        <f>SUM(C8:C85)</f>
        <v>-46986295.350000009</v>
      </c>
      <c r="D86" s="244"/>
    </row>
    <row r="87" spans="1:4" s="8" customFormat="1" x14ac:dyDescent="0.2">
      <c r="A87" s="59"/>
      <c r="B87" s="59"/>
      <c r="C87" s="11"/>
      <c r="D87" s="11"/>
    </row>
    <row r="88" spans="1:4" s="8" customFormat="1" x14ac:dyDescent="0.2">
      <c r="A88" s="59"/>
      <c r="B88" s="59"/>
      <c r="C88" s="11"/>
      <c r="D88" s="11"/>
    </row>
    <row r="89" spans="1:4" x14ac:dyDescent="0.2">
      <c r="A89" s="60"/>
      <c r="B89" s="60"/>
      <c r="C89" s="36"/>
      <c r="D89" s="36"/>
    </row>
    <row r="90" spans="1:4" ht="21.75" customHeight="1" x14ac:dyDescent="0.2">
      <c r="A90" s="308" t="s">
        <v>353</v>
      </c>
      <c r="B90" s="308"/>
      <c r="C90" s="335"/>
      <c r="D90" s="190" t="s">
        <v>352</v>
      </c>
    </row>
    <row r="91" spans="1:4" x14ac:dyDescent="0.2">
      <c r="A91" s="313"/>
      <c r="B91" s="313"/>
      <c r="C91" s="314"/>
      <c r="D91" s="334"/>
    </row>
    <row r="92" spans="1:4" ht="15" customHeight="1" x14ac:dyDescent="0.2">
      <c r="A92" s="228" t="s">
        <v>45</v>
      </c>
      <c r="B92" s="227" t="s">
        <v>46</v>
      </c>
      <c r="C92" s="225" t="s">
        <v>241</v>
      </c>
      <c r="D92" s="225" t="s">
        <v>260</v>
      </c>
    </row>
    <row r="93" spans="1:4" x14ac:dyDescent="0.2">
      <c r="A93" s="238" t="s">
        <v>977</v>
      </c>
      <c r="B93" s="238" t="s">
        <v>978</v>
      </c>
      <c r="C93" s="236">
        <v>-88929565.420000002</v>
      </c>
      <c r="D93" s="222"/>
    </row>
    <row r="94" spans="1:4" x14ac:dyDescent="0.2">
      <c r="A94" s="238" t="s">
        <v>979</v>
      </c>
      <c r="B94" s="238" t="s">
        <v>980</v>
      </c>
      <c r="C94" s="236">
        <v>-26752.54</v>
      </c>
      <c r="D94" s="222"/>
    </row>
    <row r="95" spans="1:4" x14ac:dyDescent="0.2">
      <c r="A95" s="238" t="s">
        <v>981</v>
      </c>
      <c r="B95" s="238" t="s">
        <v>982</v>
      </c>
      <c r="C95" s="236">
        <v>-2705424.67</v>
      </c>
      <c r="D95" s="222"/>
    </row>
    <row r="96" spans="1:4" x14ac:dyDescent="0.2">
      <c r="A96" s="238" t="s">
        <v>983</v>
      </c>
      <c r="B96" s="238" t="s">
        <v>984</v>
      </c>
      <c r="C96" s="236">
        <v>-756637.28</v>
      </c>
      <c r="D96" s="222"/>
    </row>
    <row r="97" spans="1:4" x14ac:dyDescent="0.2">
      <c r="A97" s="238" t="s">
        <v>985</v>
      </c>
      <c r="B97" s="238" t="s">
        <v>986</v>
      </c>
      <c r="C97" s="236">
        <v>-1679343.64</v>
      </c>
      <c r="D97" s="222"/>
    </row>
    <row r="98" spans="1:4" x14ac:dyDescent="0.2">
      <c r="A98" s="238" t="s">
        <v>987</v>
      </c>
      <c r="B98" s="238" t="s">
        <v>988</v>
      </c>
      <c r="C98" s="236">
        <v>-21697248.640000001</v>
      </c>
      <c r="D98" s="222"/>
    </row>
    <row r="99" spans="1:4" x14ac:dyDescent="0.2">
      <c r="A99" s="238" t="s">
        <v>989</v>
      </c>
      <c r="B99" s="238" t="s">
        <v>990</v>
      </c>
      <c r="C99" s="236">
        <v>-4075012.31</v>
      </c>
      <c r="D99" s="222"/>
    </row>
    <row r="100" spans="1:4" x14ac:dyDescent="0.2">
      <c r="A100" s="238" t="s">
        <v>991</v>
      </c>
      <c r="B100" s="238" t="s">
        <v>992</v>
      </c>
      <c r="C100" s="236">
        <v>-6738494.1500000004</v>
      </c>
      <c r="D100" s="222"/>
    </row>
    <row r="101" spans="1:4" x14ac:dyDescent="0.2">
      <c r="A101" s="238" t="s">
        <v>993</v>
      </c>
      <c r="B101" s="238" t="s">
        <v>994</v>
      </c>
      <c r="C101" s="236">
        <v>-252885.48</v>
      </c>
      <c r="D101" s="222"/>
    </row>
    <row r="102" spans="1:4" x14ac:dyDescent="0.2">
      <c r="A102" s="238" t="s">
        <v>995</v>
      </c>
      <c r="B102" s="238" t="s">
        <v>996</v>
      </c>
      <c r="C102" s="236">
        <v>-9301138</v>
      </c>
      <c r="D102" s="222"/>
    </row>
    <row r="103" spans="1:4" x14ac:dyDescent="0.2">
      <c r="A103" s="238" t="s">
        <v>997</v>
      </c>
      <c r="B103" s="238" t="s">
        <v>998</v>
      </c>
      <c r="C103" s="236">
        <v>-68279857</v>
      </c>
      <c r="D103" s="222"/>
    </row>
    <row r="104" spans="1:4" x14ac:dyDescent="0.2">
      <c r="A104" s="238" t="s">
        <v>999</v>
      </c>
      <c r="B104" s="238" t="s">
        <v>1000</v>
      </c>
      <c r="C104" s="236">
        <v>-2100002.9900000002</v>
      </c>
      <c r="D104" s="222"/>
    </row>
    <row r="105" spans="1:4" x14ac:dyDescent="0.2">
      <c r="A105" s="238" t="s">
        <v>1001</v>
      </c>
      <c r="B105" s="238" t="s">
        <v>1002</v>
      </c>
      <c r="C105" s="236">
        <v>-3273332.67</v>
      </c>
      <c r="D105" s="222"/>
    </row>
    <row r="106" spans="1:4" x14ac:dyDescent="0.2">
      <c r="A106" s="238" t="s">
        <v>1003</v>
      </c>
      <c r="B106" s="238" t="s">
        <v>1004</v>
      </c>
      <c r="C106" s="236">
        <v>-327992.94</v>
      </c>
      <c r="D106" s="222"/>
    </row>
    <row r="107" spans="1:4" x14ac:dyDescent="0.2">
      <c r="A107" s="238" t="s">
        <v>1005</v>
      </c>
      <c r="B107" s="238" t="s">
        <v>1006</v>
      </c>
      <c r="C107" s="236">
        <v>-83087501</v>
      </c>
      <c r="D107" s="222"/>
    </row>
    <row r="108" spans="1:4" x14ac:dyDescent="0.2">
      <c r="A108" s="238" t="s">
        <v>1007</v>
      </c>
      <c r="B108" s="238" t="s">
        <v>1008</v>
      </c>
      <c r="C108" s="236">
        <v>-565058.41</v>
      </c>
      <c r="D108" s="222"/>
    </row>
    <row r="109" spans="1:4" x14ac:dyDescent="0.2">
      <c r="A109" s="238" t="s">
        <v>1009</v>
      </c>
      <c r="B109" s="238" t="s">
        <v>1010</v>
      </c>
      <c r="C109" s="236">
        <v>-6178767.4900000002</v>
      </c>
      <c r="D109" s="222"/>
    </row>
    <row r="110" spans="1:4" x14ac:dyDescent="0.2">
      <c r="A110" s="238" t="s">
        <v>1011</v>
      </c>
      <c r="B110" s="238" t="s">
        <v>30</v>
      </c>
      <c r="C110" s="236">
        <v>-598994.78</v>
      </c>
      <c r="D110" s="222"/>
    </row>
    <row r="111" spans="1:4" x14ac:dyDescent="0.2">
      <c r="A111" s="238" t="s">
        <v>1012</v>
      </c>
      <c r="B111" s="238" t="s">
        <v>1013</v>
      </c>
      <c r="C111" s="236">
        <v>-71291905.269999996</v>
      </c>
      <c r="D111" s="222"/>
    </row>
    <row r="112" spans="1:4" x14ac:dyDescent="0.2">
      <c r="A112" s="238" t="s">
        <v>1014</v>
      </c>
      <c r="B112" s="238" t="s">
        <v>30</v>
      </c>
      <c r="C112" s="236">
        <v>-3916.64</v>
      </c>
      <c r="D112" s="222"/>
    </row>
    <row r="113" spans="1:4" x14ac:dyDescent="0.2">
      <c r="A113" s="238" t="s">
        <v>1015</v>
      </c>
      <c r="B113" s="238" t="s">
        <v>1016</v>
      </c>
      <c r="C113" s="236">
        <v>-2140883.37</v>
      </c>
      <c r="D113" s="222"/>
    </row>
    <row r="114" spans="1:4" x14ac:dyDescent="0.2">
      <c r="A114" s="251"/>
      <c r="B114" s="251" t="s">
        <v>351</v>
      </c>
      <c r="C114" s="233">
        <f>SUM(C93:C113)</f>
        <v>-374010714.69</v>
      </c>
      <c r="D114" s="244"/>
    </row>
    <row r="115" spans="1:4" x14ac:dyDescent="0.2">
      <c r="A115" s="60"/>
      <c r="B115" s="60"/>
      <c r="C115" s="36"/>
      <c r="D115" s="36"/>
    </row>
    <row r="116" spans="1:4" x14ac:dyDescent="0.2">
      <c r="A116" s="60"/>
      <c r="B116" s="60"/>
      <c r="C116" s="36"/>
      <c r="D116" s="36"/>
    </row>
    <row r="117" spans="1:4" x14ac:dyDescent="0.2">
      <c r="A117" s="60"/>
      <c r="B117" s="60"/>
      <c r="C117" s="36"/>
      <c r="D117" s="36"/>
    </row>
    <row r="118" spans="1:4" x14ac:dyDescent="0.2">
      <c r="A118" s="60"/>
      <c r="B118" s="60"/>
      <c r="C118" s="36"/>
      <c r="D118" s="36"/>
    </row>
    <row r="119" spans="1:4" x14ac:dyDescent="0.2">
      <c r="A119" s="60"/>
      <c r="B119" s="60"/>
      <c r="C119" s="36"/>
      <c r="D119" s="36"/>
    </row>
    <row r="120" spans="1:4" x14ac:dyDescent="0.2">
      <c r="A120" s="60"/>
      <c r="B120" s="60"/>
      <c r="C120" s="36"/>
      <c r="D120" s="36"/>
    </row>
    <row r="121" spans="1:4" x14ac:dyDescent="0.2">
      <c r="A121" s="60"/>
      <c r="B121" s="60"/>
      <c r="C121" s="36"/>
      <c r="D121" s="36"/>
    </row>
    <row r="122" spans="1:4" x14ac:dyDescent="0.2">
      <c r="A122" s="60"/>
      <c r="B122" s="60"/>
      <c r="C122" s="36"/>
      <c r="D122" s="36"/>
    </row>
    <row r="123" spans="1:4" x14ac:dyDescent="0.2">
      <c r="A123" s="60"/>
      <c r="B123" s="60"/>
      <c r="C123" s="36"/>
      <c r="D123" s="36"/>
    </row>
    <row r="124" spans="1:4" x14ac:dyDescent="0.2">
      <c r="A124" s="60"/>
      <c r="B124" s="60"/>
      <c r="C124" s="36"/>
      <c r="D124" s="36"/>
    </row>
    <row r="125" spans="1:4" x14ac:dyDescent="0.2">
      <c r="A125" s="60"/>
      <c r="B125" s="60"/>
      <c r="C125" s="36"/>
      <c r="D125" s="36"/>
    </row>
    <row r="126" spans="1:4" x14ac:dyDescent="0.2">
      <c r="A126" s="60"/>
      <c r="B126" s="60"/>
      <c r="C126" s="36"/>
      <c r="D126" s="36"/>
    </row>
    <row r="127" spans="1:4" x14ac:dyDescent="0.2">
      <c r="A127" s="60"/>
      <c r="B127" s="60"/>
      <c r="C127" s="36"/>
      <c r="D127" s="36"/>
    </row>
    <row r="128" spans="1:4" x14ac:dyDescent="0.2">
      <c r="A128" s="60"/>
      <c r="B128" s="60"/>
      <c r="C128" s="36"/>
      <c r="D128" s="36"/>
    </row>
    <row r="129" spans="1:4" x14ac:dyDescent="0.2">
      <c r="A129" s="60"/>
      <c r="B129" s="60"/>
      <c r="C129" s="36"/>
      <c r="D129" s="36"/>
    </row>
    <row r="130" spans="1:4" x14ac:dyDescent="0.2">
      <c r="A130" s="60"/>
      <c r="B130" s="60"/>
      <c r="C130" s="36"/>
      <c r="D130" s="36"/>
    </row>
    <row r="131" spans="1:4" x14ac:dyDescent="0.2">
      <c r="A131" s="60"/>
      <c r="B131" s="60"/>
      <c r="C131" s="36"/>
      <c r="D131" s="36"/>
    </row>
  </sheetData>
  <dataValidations count="4">
    <dataValidation allowBlank="1" showInputMessage="1" showErrorMessage="1" prompt="Saldo final de la Información Financiera Trimestral que se presenta (trimestral: 1er, 2do, 3ro. o 4to.)." sqref="C7 C92"/>
    <dataValidation allowBlank="1" showInputMessage="1" showErrorMessage="1" prompt="Corresponde al número de la cuenta de acuerdo al Plan de Cuentas emitido por el CONAC (DOF 23/12/2015)." sqref="A7 A92"/>
    <dataValidation allowBlank="1" showInputMessage="1" showErrorMessage="1" prompt="Corresponde al nombre o descripción de la cuenta de acuerdo al Plan de Cuentas emitido por el CONAC." sqref="B7 B92"/>
    <dataValidation allowBlank="1" showInputMessage="1" showErrorMessage="1" prompt="Características cualitativas significativas que les impacten financieramente." sqref="D7 D92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 x14ac:dyDescent="0.2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74" t="s">
        <v>143</v>
      </c>
      <c r="B2" s="475"/>
      <c r="C2" s="11"/>
      <c r="D2" s="11"/>
    </row>
    <row r="3" spans="1:4" ht="12" thickBot="1" x14ac:dyDescent="0.25">
      <c r="A3" s="15"/>
      <c r="B3" s="15"/>
      <c r="C3" s="11"/>
      <c r="D3" s="11"/>
    </row>
    <row r="4" spans="1:4" ht="14.1" customHeight="1" x14ac:dyDescent="0.2">
      <c r="A4" s="137" t="s">
        <v>234</v>
      </c>
      <c r="B4" s="117"/>
      <c r="C4" s="118"/>
      <c r="D4" s="119"/>
    </row>
    <row r="5" spans="1:4" ht="14.1" customHeight="1" x14ac:dyDescent="0.2">
      <c r="A5" s="139" t="s">
        <v>144</v>
      </c>
      <c r="B5" s="92"/>
      <c r="C5" s="92"/>
      <c r="D5" s="93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120"/>
      <c r="D7" s="121"/>
    </row>
    <row r="8" spans="1:4" x14ac:dyDescent="0.2">
      <c r="A8" s="88"/>
      <c r="B8" s="88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zoomScaleSheetLayoutView="100" workbookViewId="0">
      <selection activeCell="H7" sqref="H7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 x14ac:dyDescent="0.2">
      <c r="A1" s="21" t="s">
        <v>43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08" t="s">
        <v>359</v>
      </c>
      <c r="B5" s="308"/>
      <c r="C5" s="22"/>
      <c r="E5" s="190" t="s">
        <v>358</v>
      </c>
    </row>
    <row r="6" spans="1:5" x14ac:dyDescent="0.2">
      <c r="A6" s="313"/>
      <c r="B6" s="313"/>
      <c r="C6" s="314"/>
      <c r="D6" s="313"/>
      <c r="E6" s="334"/>
    </row>
    <row r="7" spans="1:5" ht="15" customHeight="1" x14ac:dyDescent="0.2">
      <c r="A7" s="470" t="s">
        <v>45</v>
      </c>
      <c r="B7" s="389" t="s">
        <v>46</v>
      </c>
      <c r="C7" s="289" t="s">
        <v>241</v>
      </c>
      <c r="D7" s="341" t="s">
        <v>338</v>
      </c>
      <c r="E7" s="289" t="s">
        <v>260</v>
      </c>
    </row>
    <row r="8" spans="1:5" ht="15" customHeight="1" x14ac:dyDescent="0.2">
      <c r="A8" s="467"/>
      <c r="B8" s="468"/>
      <c r="C8" s="469"/>
      <c r="D8" s="471"/>
      <c r="E8" s="469"/>
    </row>
    <row r="9" spans="1:5" x14ac:dyDescent="0.2">
      <c r="A9" s="340" t="s">
        <v>626</v>
      </c>
      <c r="B9" s="340" t="s">
        <v>626</v>
      </c>
      <c r="C9" s="339"/>
      <c r="D9" s="338"/>
      <c r="E9" s="338"/>
    </row>
    <row r="10" spans="1:5" x14ac:dyDescent="0.2">
      <c r="A10" s="337"/>
      <c r="B10" s="251" t="s">
        <v>357</v>
      </c>
      <c r="C10" s="220">
        <f>SUM(C9:C9)</f>
        <v>0</v>
      </c>
      <c r="D10" s="336"/>
      <c r="E10" s="336"/>
    </row>
  </sheetData>
  <dataValidations count="5">
    <dataValidation allowBlank="1" showInputMessage="1" showErrorMessage="1" prompt="Saldo final de la Información Financiera Trimestral que se presenta (trimestral: 1er, 2do, 3ro. o 4to.)." sqref="C7:C8"/>
    <dataValidation allowBlank="1" showInputMessage="1" showErrorMessage="1" prompt="Corresponde al número de la cuenta de acuerdo al Plan de Cuentas emitido por el CONAC (DOF 23/12/2015)." sqref="A7:A8"/>
    <dataValidation allowBlank="1" showInputMessage="1" showErrorMessage="1" prompt="Corresponde al nombre o descripción de la cuenta de acuerdo al Plan de Cuentas emitido por el CONAC." sqref="B7:B8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:D8"/>
    <dataValidation allowBlank="1" showInputMessage="1" showErrorMessage="1" prompt="Características cualitativas significativas que les impacten financieramente." sqref="E7:E8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 x14ac:dyDescent="0.2">
      <c r="A2" s="474" t="s">
        <v>143</v>
      </c>
      <c r="B2" s="475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154"/>
      <c r="C4" s="154"/>
      <c r="D4" s="154"/>
      <c r="E4" s="155"/>
    </row>
    <row r="5" spans="1:5" ht="14.1" customHeight="1" x14ac:dyDescent="0.2">
      <c r="A5" s="139" t="s">
        <v>144</v>
      </c>
      <c r="B5" s="145"/>
      <c r="C5" s="145"/>
      <c r="D5" s="145"/>
      <c r="E5" s="146"/>
    </row>
    <row r="6" spans="1:5" ht="14.1" customHeight="1" x14ac:dyDescent="0.2">
      <c r="A6" s="139" t="s">
        <v>173</v>
      </c>
      <c r="B6" s="140"/>
      <c r="C6" s="140"/>
      <c r="D6" s="140"/>
      <c r="E6" s="167"/>
    </row>
    <row r="7" spans="1:5" ht="27.95" customHeight="1" x14ac:dyDescent="0.2">
      <c r="A7" s="481" t="s">
        <v>205</v>
      </c>
      <c r="B7" s="492"/>
      <c r="C7" s="492"/>
      <c r="D7" s="492"/>
      <c r="E7" s="493"/>
    </row>
    <row r="8" spans="1:5" ht="14.1" customHeight="1" thickBot="1" x14ac:dyDescent="0.25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topLeftCell="A106" zoomScaleNormal="100" zoomScaleSheetLayoutView="100" workbookViewId="0">
      <selection activeCell="B121" sqref="B121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 x14ac:dyDescent="0.2">
      <c r="A1" s="21" t="s">
        <v>43</v>
      </c>
      <c r="B1" s="21"/>
      <c r="C1" s="22"/>
      <c r="D1" s="354"/>
      <c r="E1" s="5"/>
    </row>
    <row r="2" spans="1:8" s="12" customFormat="1" ht="11.25" customHeight="1" x14ac:dyDescent="0.2">
      <c r="A2" s="21" t="s">
        <v>0</v>
      </c>
      <c r="B2" s="21"/>
      <c r="C2" s="22"/>
      <c r="D2" s="354"/>
      <c r="E2" s="35"/>
    </row>
    <row r="3" spans="1:8" s="12" customFormat="1" ht="10.5" customHeight="1" x14ac:dyDescent="0.2">
      <c r="C3" s="22"/>
      <c r="D3" s="354"/>
      <c r="E3" s="35"/>
    </row>
    <row r="4" spans="1:8" s="12" customFormat="1" ht="10.5" customHeight="1" x14ac:dyDescent="0.2">
      <c r="C4" s="22"/>
      <c r="D4" s="354"/>
      <c r="E4" s="35"/>
    </row>
    <row r="5" spans="1:8" s="12" customFormat="1" ht="11.25" customHeight="1" x14ac:dyDescent="0.2">
      <c r="A5" s="217" t="s">
        <v>364</v>
      </c>
      <c r="B5" s="217"/>
      <c r="C5" s="22"/>
      <c r="D5" s="353"/>
      <c r="E5" s="352" t="s">
        <v>363</v>
      </c>
    </row>
    <row r="6" spans="1:8" ht="11.25" customHeight="1" x14ac:dyDescent="0.2">
      <c r="A6" s="249"/>
      <c r="B6" s="249"/>
      <c r="C6" s="247"/>
      <c r="D6" s="351"/>
      <c r="E6" s="3"/>
      <c r="F6" s="89"/>
      <c r="G6" s="89"/>
      <c r="H6" s="89"/>
    </row>
    <row r="7" spans="1:8" ht="15" customHeight="1" x14ac:dyDescent="0.2">
      <c r="A7" s="228" t="s">
        <v>45</v>
      </c>
      <c r="B7" s="227" t="s">
        <v>46</v>
      </c>
      <c r="C7" s="225" t="s">
        <v>241</v>
      </c>
      <c r="D7" s="350" t="s">
        <v>362</v>
      </c>
      <c r="E7" s="349" t="s">
        <v>361</v>
      </c>
      <c r="F7" s="89"/>
      <c r="G7" s="89"/>
      <c r="H7" s="89"/>
    </row>
    <row r="8" spans="1:8" x14ac:dyDescent="0.2">
      <c r="A8" s="238" t="s">
        <v>1017</v>
      </c>
      <c r="B8" s="238" t="s">
        <v>1018</v>
      </c>
      <c r="C8" s="252">
        <v>4978644</v>
      </c>
      <c r="D8" s="348">
        <f>C8/C147</f>
        <v>1.6552150848777005E-2</v>
      </c>
      <c r="E8" s="347"/>
    </row>
    <row r="9" spans="1:8" x14ac:dyDescent="0.2">
      <c r="A9" s="238" t="s">
        <v>1019</v>
      </c>
      <c r="B9" s="238" t="s">
        <v>1020</v>
      </c>
      <c r="C9" s="252">
        <v>75523332.969999999</v>
      </c>
      <c r="D9" s="348">
        <f>C9/C147</f>
        <v>0.25108716347701382</v>
      </c>
      <c r="E9" s="347"/>
    </row>
    <row r="10" spans="1:8" x14ac:dyDescent="0.2">
      <c r="A10" s="238" t="s">
        <v>1021</v>
      </c>
      <c r="B10" s="238" t="s">
        <v>1022</v>
      </c>
      <c r="C10" s="252">
        <v>2111191.2000000002</v>
      </c>
      <c r="D10" s="348">
        <f>C10/C147</f>
        <v>7.0189302976896017E-3</v>
      </c>
      <c r="E10" s="347"/>
    </row>
    <row r="11" spans="1:8" x14ac:dyDescent="0.2">
      <c r="A11" s="238" t="s">
        <v>1023</v>
      </c>
      <c r="B11" s="238" t="s">
        <v>1024</v>
      </c>
      <c r="C11" s="252">
        <v>72991.28</v>
      </c>
      <c r="D11" s="348">
        <f>C11/C147</f>
        <v>2.4266902337369777E-4</v>
      </c>
      <c r="E11" s="347"/>
    </row>
    <row r="12" spans="1:8" x14ac:dyDescent="0.2">
      <c r="A12" s="238" t="s">
        <v>1025</v>
      </c>
      <c r="B12" s="238" t="s">
        <v>1026</v>
      </c>
      <c r="C12" s="252">
        <v>775586.58</v>
      </c>
      <c r="D12" s="348">
        <f>C12/C147</f>
        <v>2.5785386680483792E-3</v>
      </c>
      <c r="E12" s="347"/>
    </row>
    <row r="13" spans="1:8" x14ac:dyDescent="0.2">
      <c r="A13" s="238" t="s">
        <v>1027</v>
      </c>
      <c r="B13" s="238" t="s">
        <v>1028</v>
      </c>
      <c r="C13" s="252">
        <v>1611393.23</v>
      </c>
      <c r="D13" s="348">
        <f>C13/C147</f>
        <v>5.3572868073431283E-3</v>
      </c>
      <c r="E13" s="347"/>
    </row>
    <row r="14" spans="1:8" x14ac:dyDescent="0.2">
      <c r="A14" s="238" t="s">
        <v>1029</v>
      </c>
      <c r="B14" s="238" t="s">
        <v>1030</v>
      </c>
      <c r="C14" s="252">
        <v>14232956.24</v>
      </c>
      <c r="D14" s="348">
        <f>C14/C147</f>
        <v>4.7319318012800669E-2</v>
      </c>
      <c r="E14" s="347"/>
    </row>
    <row r="15" spans="1:8" x14ac:dyDescent="0.2">
      <c r="A15" s="238" t="s">
        <v>1031</v>
      </c>
      <c r="B15" s="238" t="s">
        <v>1032</v>
      </c>
      <c r="C15" s="252">
        <v>252689.33</v>
      </c>
      <c r="D15" s="348">
        <f>C15/C147</f>
        <v>8.4009861079370062E-4</v>
      </c>
      <c r="E15" s="347"/>
    </row>
    <row r="16" spans="1:8" x14ac:dyDescent="0.2">
      <c r="A16" s="238" t="s">
        <v>1033</v>
      </c>
      <c r="B16" s="238" t="s">
        <v>1034</v>
      </c>
      <c r="C16" s="252">
        <v>42600</v>
      </c>
      <c r="D16" s="348">
        <f>C16/C147</f>
        <v>1.4162925209312022E-4</v>
      </c>
      <c r="E16" s="347"/>
    </row>
    <row r="17" spans="1:5" x14ac:dyDescent="0.2">
      <c r="A17" s="238" t="s">
        <v>1035</v>
      </c>
      <c r="B17" s="238" t="s">
        <v>1036</v>
      </c>
      <c r="C17" s="252">
        <v>7419447.3899999997</v>
      </c>
      <c r="D17" s="348">
        <f>C17/C147</f>
        <v>2.4666919830750068E-2</v>
      </c>
      <c r="E17" s="347"/>
    </row>
    <row r="18" spans="1:5" x14ac:dyDescent="0.2">
      <c r="A18" s="238" t="s">
        <v>1037</v>
      </c>
      <c r="B18" s="238" t="s">
        <v>1038</v>
      </c>
      <c r="C18" s="252">
        <v>300000</v>
      </c>
      <c r="D18" s="348">
        <f>C18/C147</f>
        <v>9.9738909924732564E-4</v>
      </c>
      <c r="E18" s="347"/>
    </row>
    <row r="19" spans="1:5" x14ac:dyDescent="0.2">
      <c r="A19" s="238" t="s">
        <v>1039</v>
      </c>
      <c r="B19" s="238" t="s">
        <v>1040</v>
      </c>
      <c r="C19" s="252">
        <v>906865.31</v>
      </c>
      <c r="D19" s="348">
        <f>C19/C147</f>
        <v>3.0149919155984892E-3</v>
      </c>
      <c r="E19" s="347"/>
    </row>
    <row r="20" spans="1:5" x14ac:dyDescent="0.2">
      <c r="A20" s="238" t="s">
        <v>1041</v>
      </c>
      <c r="B20" s="238" t="s">
        <v>1042</v>
      </c>
      <c r="C20" s="252">
        <v>1429314.52</v>
      </c>
      <c r="D20" s="348">
        <f>C20/C147</f>
        <v>4.7519424054797447E-3</v>
      </c>
      <c r="E20" s="347"/>
    </row>
    <row r="21" spans="1:5" x14ac:dyDescent="0.2">
      <c r="A21" s="238" t="s">
        <v>1043</v>
      </c>
      <c r="B21" s="238" t="s">
        <v>1044</v>
      </c>
      <c r="C21" s="252">
        <v>30479.68</v>
      </c>
      <c r="D21" s="348">
        <f>C21/C147</f>
        <v>1.0133366860182241E-4</v>
      </c>
      <c r="E21" s="347"/>
    </row>
    <row r="22" spans="1:5" x14ac:dyDescent="0.2">
      <c r="A22" s="238" t="s">
        <v>1045</v>
      </c>
      <c r="B22" s="238" t="s">
        <v>1046</v>
      </c>
      <c r="C22" s="252">
        <v>2326595.7400000002</v>
      </c>
      <c r="D22" s="348">
        <f>C22/C147</f>
        <v>7.7350707647708839E-3</v>
      </c>
      <c r="E22" s="347"/>
    </row>
    <row r="23" spans="1:5" x14ac:dyDescent="0.2">
      <c r="A23" s="238" t="s">
        <v>1047</v>
      </c>
      <c r="B23" s="238" t="s">
        <v>1048</v>
      </c>
      <c r="C23" s="252">
        <v>7775430</v>
      </c>
      <c r="D23" s="348">
        <f>C23/C147</f>
        <v>2.5850430413202109E-2</v>
      </c>
      <c r="E23" s="347"/>
    </row>
    <row r="24" spans="1:5" x14ac:dyDescent="0.2">
      <c r="A24" s="238" t="s">
        <v>1049</v>
      </c>
      <c r="B24" s="238" t="s">
        <v>1050</v>
      </c>
      <c r="C24" s="252">
        <v>2986890</v>
      </c>
      <c r="D24" s="348">
        <f>C24/C147</f>
        <v>9.9303050888361472E-3</v>
      </c>
      <c r="E24" s="347"/>
    </row>
    <row r="25" spans="1:5" x14ac:dyDescent="0.2">
      <c r="A25" s="238" t="s">
        <v>1051</v>
      </c>
      <c r="B25" s="238" t="s">
        <v>1052</v>
      </c>
      <c r="C25" s="252">
        <v>628064.4</v>
      </c>
      <c r="D25" s="348">
        <f>C25/C147</f>
        <v>2.08808195395104E-3</v>
      </c>
      <c r="E25" s="347"/>
    </row>
    <row r="26" spans="1:5" x14ac:dyDescent="0.2">
      <c r="A26" s="238" t="s">
        <v>1053</v>
      </c>
      <c r="B26" s="238" t="s">
        <v>1054</v>
      </c>
      <c r="C26" s="252">
        <v>3265138.45</v>
      </c>
      <c r="D26" s="348">
        <f>C26/C147</f>
        <v>1.0855378325211029E-2</v>
      </c>
      <c r="E26" s="347"/>
    </row>
    <row r="27" spans="1:5" x14ac:dyDescent="0.2">
      <c r="A27" s="238" t="s">
        <v>1055</v>
      </c>
      <c r="B27" s="238" t="s">
        <v>1056</v>
      </c>
      <c r="C27" s="252">
        <v>3267128.65</v>
      </c>
      <c r="D27" s="348">
        <f>C27/C147</f>
        <v>1.0861995004495436E-2</v>
      </c>
      <c r="E27" s="347"/>
    </row>
    <row r="28" spans="1:5" x14ac:dyDescent="0.2">
      <c r="A28" s="238" t="s">
        <v>1057</v>
      </c>
      <c r="B28" s="238" t="s">
        <v>1058</v>
      </c>
      <c r="C28" s="252">
        <v>887803.89</v>
      </c>
      <c r="D28" s="348">
        <f>C28/C147</f>
        <v>2.9516197405179056E-3</v>
      </c>
      <c r="E28" s="347"/>
    </row>
    <row r="29" spans="1:5" x14ac:dyDescent="0.2">
      <c r="A29" s="238" t="s">
        <v>1059</v>
      </c>
      <c r="B29" s="238" t="s">
        <v>1060</v>
      </c>
      <c r="C29" s="252">
        <v>21186.14</v>
      </c>
      <c r="D29" s="348">
        <f>C29/C147</f>
        <v>7.0436083637092438E-5</v>
      </c>
      <c r="E29" s="347"/>
    </row>
    <row r="30" spans="1:5" x14ac:dyDescent="0.2">
      <c r="A30" s="238" t="s">
        <v>1061</v>
      </c>
      <c r="B30" s="238" t="s">
        <v>1062</v>
      </c>
      <c r="C30" s="252">
        <v>992538.91</v>
      </c>
      <c r="D30" s="348">
        <f>C30/C147</f>
        <v>3.2998249647094077E-3</v>
      </c>
      <c r="E30" s="347"/>
    </row>
    <row r="31" spans="1:5" x14ac:dyDescent="0.2">
      <c r="A31" s="238" t="s">
        <v>1063</v>
      </c>
      <c r="B31" s="238" t="s">
        <v>1064</v>
      </c>
      <c r="C31" s="252">
        <v>425214.54</v>
      </c>
      <c r="D31" s="348">
        <f>C31/C147</f>
        <v>1.4136811567915528E-3</v>
      </c>
      <c r="E31" s="347"/>
    </row>
    <row r="32" spans="1:5" x14ac:dyDescent="0.2">
      <c r="A32" s="238" t="s">
        <v>1065</v>
      </c>
      <c r="B32" s="238" t="s">
        <v>1066</v>
      </c>
      <c r="C32" s="252">
        <v>309399.01</v>
      </c>
      <c r="D32" s="348">
        <f>C32/C147</f>
        <v>1.0286373329730476E-3</v>
      </c>
      <c r="E32" s="347"/>
    </row>
    <row r="33" spans="1:5" x14ac:dyDescent="0.2">
      <c r="A33" s="238" t="s">
        <v>1067</v>
      </c>
      <c r="B33" s="238" t="s">
        <v>1068</v>
      </c>
      <c r="C33" s="252">
        <v>917</v>
      </c>
      <c r="D33" s="348">
        <f>C33/C147</f>
        <v>3.0486860133659916E-6</v>
      </c>
      <c r="E33" s="347"/>
    </row>
    <row r="34" spans="1:5" x14ac:dyDescent="0.2">
      <c r="A34" s="238" t="s">
        <v>1069</v>
      </c>
      <c r="B34" s="238" t="s">
        <v>1070</v>
      </c>
      <c r="C34" s="252">
        <v>216176.52</v>
      </c>
      <c r="D34" s="348">
        <f>C34/C147</f>
        <v>7.1870701520407147E-4</v>
      </c>
      <c r="E34" s="347"/>
    </row>
    <row r="35" spans="1:5" x14ac:dyDescent="0.2">
      <c r="A35" s="238" t="s">
        <v>1071</v>
      </c>
      <c r="B35" s="238" t="s">
        <v>1072</v>
      </c>
      <c r="C35" s="252">
        <v>284518.67</v>
      </c>
      <c r="D35" s="348">
        <f>C35/C147</f>
        <v>9.4591939996782354E-4</v>
      </c>
      <c r="E35" s="347"/>
    </row>
    <row r="36" spans="1:5" x14ac:dyDescent="0.2">
      <c r="A36" s="238" t="s">
        <v>1073</v>
      </c>
      <c r="B36" s="238" t="s">
        <v>1074</v>
      </c>
      <c r="C36" s="252">
        <v>70899.600000000006</v>
      </c>
      <c r="D36" s="348">
        <f>C36/C147</f>
        <v>2.3571496060331896E-4</v>
      </c>
      <c r="E36" s="347"/>
    </row>
    <row r="37" spans="1:5" x14ac:dyDescent="0.2">
      <c r="A37" s="238" t="s">
        <v>1075</v>
      </c>
      <c r="B37" s="238" t="s">
        <v>1076</v>
      </c>
      <c r="C37" s="252">
        <v>3850</v>
      </c>
      <c r="D37" s="348">
        <f>C37/C147</f>
        <v>1.2799826773674011E-5</v>
      </c>
      <c r="E37" s="347"/>
    </row>
    <row r="38" spans="1:5" x14ac:dyDescent="0.2">
      <c r="A38" s="238" t="s">
        <v>1077</v>
      </c>
      <c r="B38" s="238" t="s">
        <v>1078</v>
      </c>
      <c r="C38" s="252">
        <v>174199.49</v>
      </c>
      <c r="D38" s="348">
        <f>C38/C147</f>
        <v>5.7914890806814491E-4</v>
      </c>
      <c r="E38" s="347"/>
    </row>
    <row r="39" spans="1:5" x14ac:dyDescent="0.2">
      <c r="A39" s="238" t="s">
        <v>1079</v>
      </c>
      <c r="B39" s="238" t="s">
        <v>1080</v>
      </c>
      <c r="C39" s="252">
        <v>220179.91</v>
      </c>
      <c r="D39" s="348">
        <f>C39/C147</f>
        <v>7.3201680702419069E-4</v>
      </c>
      <c r="E39" s="347"/>
    </row>
    <row r="40" spans="1:5" x14ac:dyDescent="0.2">
      <c r="A40" s="238" t="s">
        <v>1081</v>
      </c>
      <c r="B40" s="238" t="s">
        <v>1082</v>
      </c>
      <c r="C40" s="252">
        <v>39676.660000000003</v>
      </c>
      <c r="D40" s="348">
        <f>C40/C147</f>
        <v>1.3191022726180798E-4</v>
      </c>
      <c r="E40" s="347"/>
    </row>
    <row r="41" spans="1:5" x14ac:dyDescent="0.2">
      <c r="A41" s="238" t="s">
        <v>1083</v>
      </c>
      <c r="B41" s="238" t="s">
        <v>1084</v>
      </c>
      <c r="C41" s="252">
        <v>4529.7</v>
      </c>
      <c r="D41" s="348">
        <f>C41/C147</f>
        <v>1.5059578009535367E-5</v>
      </c>
      <c r="E41" s="347"/>
    </row>
    <row r="42" spans="1:5" x14ac:dyDescent="0.2">
      <c r="A42" s="238" t="s">
        <v>1085</v>
      </c>
      <c r="B42" s="238" t="s">
        <v>1086</v>
      </c>
      <c r="C42" s="252">
        <v>3625887.39</v>
      </c>
      <c r="D42" s="348">
        <f>C42/C147</f>
        <v>1.2054735192947788E-2</v>
      </c>
      <c r="E42" s="347"/>
    </row>
    <row r="43" spans="1:5" x14ac:dyDescent="0.2">
      <c r="A43" s="238" t="s">
        <v>1087</v>
      </c>
      <c r="B43" s="238" t="s">
        <v>1088</v>
      </c>
      <c r="C43" s="252">
        <v>208085.04</v>
      </c>
      <c r="D43" s="348">
        <f>C43/C147</f>
        <v>6.9180583537481238E-4</v>
      </c>
      <c r="E43" s="347"/>
    </row>
    <row r="44" spans="1:5" x14ac:dyDescent="0.2">
      <c r="A44" s="238" t="s">
        <v>1089</v>
      </c>
      <c r="B44" s="238" t="s">
        <v>1090</v>
      </c>
      <c r="C44" s="252">
        <v>1073.95</v>
      </c>
      <c r="D44" s="348">
        <f>C44/C147</f>
        <v>3.5704867437888844E-6</v>
      </c>
      <c r="E44" s="347"/>
    </row>
    <row r="45" spans="1:5" x14ac:dyDescent="0.2">
      <c r="A45" s="238" t="s">
        <v>1091</v>
      </c>
      <c r="B45" s="238" t="s">
        <v>1092</v>
      </c>
      <c r="C45" s="252">
        <v>352326.18</v>
      </c>
      <c r="D45" s="348">
        <f>C45/C147</f>
        <v>1.1713543043715036E-3</v>
      </c>
      <c r="E45" s="347"/>
    </row>
    <row r="46" spans="1:5" x14ac:dyDescent="0.2">
      <c r="A46" s="238" t="s">
        <v>1093</v>
      </c>
      <c r="B46" s="238" t="s">
        <v>1094</v>
      </c>
      <c r="C46" s="252">
        <v>7121.65</v>
      </c>
      <c r="D46" s="348">
        <f>C46/C147</f>
        <v>2.3676853595515717E-5</v>
      </c>
      <c r="E46" s="347"/>
    </row>
    <row r="47" spans="1:5" x14ac:dyDescent="0.2">
      <c r="A47" s="238" t="s">
        <v>1095</v>
      </c>
      <c r="B47" s="238" t="s">
        <v>1096</v>
      </c>
      <c r="C47" s="252">
        <v>49581.120000000003</v>
      </c>
      <c r="D47" s="348">
        <f>C47/C147</f>
        <v>1.6483889538824521E-4</v>
      </c>
      <c r="E47" s="347"/>
    </row>
    <row r="48" spans="1:5" x14ac:dyDescent="0.2">
      <c r="A48" s="238" t="s">
        <v>1097</v>
      </c>
      <c r="B48" s="238" t="s">
        <v>1098</v>
      </c>
      <c r="C48" s="252">
        <v>9405</v>
      </c>
      <c r="D48" s="348">
        <f>C48/C147</f>
        <v>3.1268148261403655E-5</v>
      </c>
      <c r="E48" s="347"/>
    </row>
    <row r="49" spans="1:5" x14ac:dyDescent="0.2">
      <c r="A49" s="238" t="s">
        <v>1099</v>
      </c>
      <c r="B49" s="238" t="s">
        <v>1100</v>
      </c>
      <c r="C49" s="252">
        <v>8192.81</v>
      </c>
      <c r="D49" s="348">
        <f>C49/C147</f>
        <v>2.7238064620681604E-5</v>
      </c>
      <c r="E49" s="347"/>
    </row>
    <row r="50" spans="1:5" x14ac:dyDescent="0.2">
      <c r="A50" s="238" t="s">
        <v>1101</v>
      </c>
      <c r="B50" s="238" t="s">
        <v>1102</v>
      </c>
      <c r="C50" s="252">
        <v>4285.82</v>
      </c>
      <c r="D50" s="348">
        <f>C50/C147</f>
        <v>1.4248767164453908E-5</v>
      </c>
      <c r="E50" s="347"/>
    </row>
    <row r="51" spans="1:5" x14ac:dyDescent="0.2">
      <c r="A51" s="238" t="s">
        <v>1103</v>
      </c>
      <c r="B51" s="238" t="s">
        <v>1104</v>
      </c>
      <c r="C51" s="252">
        <v>263863.26</v>
      </c>
      <c r="D51" s="348">
        <f>C51/C147</f>
        <v>8.7724779738620963E-4</v>
      </c>
      <c r="E51" s="347"/>
    </row>
    <row r="52" spans="1:5" x14ac:dyDescent="0.2">
      <c r="A52" s="238" t="s">
        <v>1105</v>
      </c>
      <c r="B52" s="238" t="s">
        <v>1106</v>
      </c>
      <c r="C52" s="252">
        <v>147</v>
      </c>
      <c r="D52" s="348">
        <f>C52/C147</f>
        <v>4.8872065863118953E-7</v>
      </c>
      <c r="E52" s="347"/>
    </row>
    <row r="53" spans="1:5" x14ac:dyDescent="0.2">
      <c r="A53" s="238" t="s">
        <v>1107</v>
      </c>
      <c r="B53" s="238" t="s">
        <v>1108</v>
      </c>
      <c r="C53" s="252">
        <v>45126.720000000001</v>
      </c>
      <c r="D53" s="348">
        <f>C53/C147</f>
        <v>1.500296620426209E-4</v>
      </c>
      <c r="E53" s="347"/>
    </row>
    <row r="54" spans="1:5" x14ac:dyDescent="0.2">
      <c r="A54" s="238" t="s">
        <v>1109</v>
      </c>
      <c r="B54" s="238" t="s">
        <v>1110</v>
      </c>
      <c r="C54" s="252">
        <v>93</v>
      </c>
      <c r="D54" s="348">
        <f>C54/C147</f>
        <v>3.0919062076667091E-7</v>
      </c>
      <c r="E54" s="347"/>
    </row>
    <row r="55" spans="1:5" x14ac:dyDescent="0.2">
      <c r="A55" s="238" t="s">
        <v>1111</v>
      </c>
      <c r="B55" s="238" t="s">
        <v>1112</v>
      </c>
      <c r="C55" s="252">
        <v>10874768.75</v>
      </c>
      <c r="D55" s="348">
        <f>C55/C147</f>
        <v>3.6154586026951548E-2</v>
      </c>
      <c r="E55" s="347"/>
    </row>
    <row r="56" spans="1:5" x14ac:dyDescent="0.2">
      <c r="A56" s="238" t="s">
        <v>1113</v>
      </c>
      <c r="B56" s="238" t="s">
        <v>1114</v>
      </c>
      <c r="C56" s="252">
        <v>1214095.46</v>
      </c>
      <c r="D56" s="348">
        <f>C56/C147</f>
        <v>4.0364185908322242E-3</v>
      </c>
      <c r="E56" s="347"/>
    </row>
    <row r="57" spans="1:5" x14ac:dyDescent="0.2">
      <c r="A57" s="238" t="s">
        <v>1115</v>
      </c>
      <c r="B57" s="238" t="s">
        <v>1116</v>
      </c>
      <c r="C57" s="252">
        <v>339925</v>
      </c>
      <c r="D57" s="348">
        <f>C57/C147</f>
        <v>1.1301249652054905E-3</v>
      </c>
      <c r="E57" s="347"/>
    </row>
    <row r="58" spans="1:5" x14ac:dyDescent="0.2">
      <c r="A58" s="238" t="s">
        <v>1117</v>
      </c>
      <c r="B58" s="238" t="s">
        <v>1118</v>
      </c>
      <c r="C58" s="252">
        <v>96540.95</v>
      </c>
      <c r="D58" s="348">
        <f>C58/C147</f>
        <v>3.2096297053660366E-4</v>
      </c>
      <c r="E58" s="347"/>
    </row>
    <row r="59" spans="1:5" x14ac:dyDescent="0.2">
      <c r="A59" s="238" t="s">
        <v>1119</v>
      </c>
      <c r="B59" s="238" t="s">
        <v>1120</v>
      </c>
      <c r="C59" s="252">
        <v>30276.240000000002</v>
      </c>
      <c r="D59" s="348">
        <f>C59/C147</f>
        <v>1.006573058073195E-4</v>
      </c>
      <c r="E59" s="347"/>
    </row>
    <row r="60" spans="1:5" x14ac:dyDescent="0.2">
      <c r="A60" s="238" t="s">
        <v>1121</v>
      </c>
      <c r="B60" s="238" t="s">
        <v>1122</v>
      </c>
      <c r="C60" s="252">
        <v>2353</v>
      </c>
      <c r="D60" s="348">
        <f>C60/C147</f>
        <v>7.8228551684298566E-6</v>
      </c>
      <c r="E60" s="347"/>
    </row>
    <row r="61" spans="1:5" x14ac:dyDescent="0.2">
      <c r="A61" s="238" t="s">
        <v>1123</v>
      </c>
      <c r="B61" s="238" t="s">
        <v>1124</v>
      </c>
      <c r="C61" s="252">
        <v>27840</v>
      </c>
      <c r="D61" s="348">
        <f>C61/C147</f>
        <v>9.2557708410151817E-5</v>
      </c>
      <c r="E61" s="347"/>
    </row>
    <row r="62" spans="1:5" x14ac:dyDescent="0.2">
      <c r="A62" s="238" t="s">
        <v>1125</v>
      </c>
      <c r="B62" s="238" t="s">
        <v>1126</v>
      </c>
      <c r="C62" s="252">
        <v>149376.29999999999</v>
      </c>
      <c r="D62" s="348">
        <f>C62/C147</f>
        <v>4.9662097768632754E-4</v>
      </c>
      <c r="E62" s="347"/>
    </row>
    <row r="63" spans="1:5" x14ac:dyDescent="0.2">
      <c r="A63" s="238" t="s">
        <v>1127</v>
      </c>
      <c r="B63" s="238" t="s">
        <v>1128</v>
      </c>
      <c r="C63" s="252">
        <v>3730.46</v>
      </c>
      <c r="D63" s="348">
        <f>C63/C147</f>
        <v>1.240240046392726E-5</v>
      </c>
      <c r="E63" s="347"/>
    </row>
    <row r="64" spans="1:5" x14ac:dyDescent="0.2">
      <c r="A64" s="238" t="s">
        <v>1129</v>
      </c>
      <c r="B64" s="238" t="s">
        <v>1130</v>
      </c>
      <c r="C64" s="252">
        <v>37812.15</v>
      </c>
      <c r="D64" s="348">
        <f>C64/C147</f>
        <v>1.2571142076368255E-4</v>
      </c>
      <c r="E64" s="347"/>
    </row>
    <row r="65" spans="1:5" x14ac:dyDescent="0.2">
      <c r="A65" s="238" t="s">
        <v>1131</v>
      </c>
      <c r="B65" s="238" t="s">
        <v>1132</v>
      </c>
      <c r="C65" s="252">
        <v>33097.269999999997</v>
      </c>
      <c r="D65" s="348">
        <f>C65/C147</f>
        <v>1.100361877094851E-4</v>
      </c>
      <c r="E65" s="347"/>
    </row>
    <row r="66" spans="1:5" x14ac:dyDescent="0.2">
      <c r="A66" s="238" t="s">
        <v>1133</v>
      </c>
      <c r="B66" s="238" t="s">
        <v>1134</v>
      </c>
      <c r="C66" s="252">
        <v>1986126.28</v>
      </c>
      <c r="D66" s="348">
        <f>C66/C147</f>
        <v>6.603135671335472E-3</v>
      </c>
      <c r="E66" s="347"/>
    </row>
    <row r="67" spans="1:5" x14ac:dyDescent="0.2">
      <c r="A67" s="238" t="s">
        <v>1135</v>
      </c>
      <c r="B67" s="238" t="s">
        <v>1136</v>
      </c>
      <c r="C67" s="252">
        <v>2339.21</v>
      </c>
      <c r="D67" s="348">
        <f>C67/C147</f>
        <v>7.777008516167789E-6</v>
      </c>
      <c r="E67" s="347"/>
    </row>
    <row r="68" spans="1:5" x14ac:dyDescent="0.2">
      <c r="A68" s="238" t="s">
        <v>1137</v>
      </c>
      <c r="B68" s="238" t="s">
        <v>1138</v>
      </c>
      <c r="C68" s="252">
        <v>52254.06</v>
      </c>
      <c r="D68" s="348">
        <f>C68/C147</f>
        <v>1.7372543278471901E-4</v>
      </c>
      <c r="E68" s="347"/>
    </row>
    <row r="69" spans="1:5" x14ac:dyDescent="0.2">
      <c r="A69" s="238" t="s">
        <v>1139</v>
      </c>
      <c r="B69" s="238" t="s">
        <v>1140</v>
      </c>
      <c r="C69" s="252">
        <v>11684377.859999999</v>
      </c>
      <c r="D69" s="348">
        <f>C69/C147</f>
        <v>3.884623703016931E-2</v>
      </c>
      <c r="E69" s="347"/>
    </row>
    <row r="70" spans="1:5" x14ac:dyDescent="0.2">
      <c r="A70" s="238" t="s">
        <v>1141</v>
      </c>
      <c r="B70" s="238" t="s">
        <v>1142</v>
      </c>
      <c r="C70" s="252">
        <v>634807.69999999995</v>
      </c>
      <c r="D70" s="348">
        <f>C70/C147</f>
        <v>2.1105009336608881E-3</v>
      </c>
      <c r="E70" s="347"/>
    </row>
    <row r="71" spans="1:5" x14ac:dyDescent="0.2">
      <c r="A71" s="238" t="s">
        <v>1143</v>
      </c>
      <c r="B71" s="238" t="s">
        <v>1144</v>
      </c>
      <c r="C71" s="252">
        <v>161017.51999999999</v>
      </c>
      <c r="D71" s="348">
        <f>C71/C147</f>
        <v>5.3532373078612734E-4</v>
      </c>
      <c r="E71" s="347"/>
    </row>
    <row r="72" spans="1:5" x14ac:dyDescent="0.2">
      <c r="A72" s="238" t="s">
        <v>1145</v>
      </c>
      <c r="B72" s="238" t="s">
        <v>1146</v>
      </c>
      <c r="C72" s="252">
        <v>9935.84</v>
      </c>
      <c r="D72" s="348">
        <f>C72/C147</f>
        <v>3.3032995026218489E-5</v>
      </c>
      <c r="E72" s="347"/>
    </row>
    <row r="73" spans="1:5" x14ac:dyDescent="0.2">
      <c r="A73" s="238" t="s">
        <v>1147</v>
      </c>
      <c r="B73" s="238" t="s">
        <v>1148</v>
      </c>
      <c r="C73" s="252">
        <v>2126.4899999999998</v>
      </c>
      <c r="D73" s="348">
        <f>C73/C147</f>
        <v>7.0697931521948169E-6</v>
      </c>
      <c r="E73" s="347"/>
    </row>
    <row r="74" spans="1:5" x14ac:dyDescent="0.2">
      <c r="A74" s="238" t="s">
        <v>1149</v>
      </c>
      <c r="B74" s="238" t="s">
        <v>1150</v>
      </c>
      <c r="C74" s="252">
        <v>372304.76</v>
      </c>
      <c r="D74" s="348">
        <f>C74/C147</f>
        <v>1.2377756974063059E-3</v>
      </c>
      <c r="E74" s="347"/>
    </row>
    <row r="75" spans="1:5" x14ac:dyDescent="0.2">
      <c r="A75" s="238" t="s">
        <v>1151</v>
      </c>
      <c r="B75" s="238" t="s">
        <v>1152</v>
      </c>
      <c r="C75" s="252">
        <v>28920.11</v>
      </c>
      <c r="D75" s="348">
        <f>C75/C147</f>
        <v>9.6148674876778581E-5</v>
      </c>
      <c r="E75" s="347"/>
    </row>
    <row r="76" spans="1:5" x14ac:dyDescent="0.2">
      <c r="A76" s="238" t="s">
        <v>1153</v>
      </c>
      <c r="B76" s="238" t="s">
        <v>1154</v>
      </c>
      <c r="C76" s="252">
        <v>507830.06</v>
      </c>
      <c r="D76" s="348">
        <f>C76/C147</f>
        <v>1.6883472203803843E-3</v>
      </c>
      <c r="E76" s="347"/>
    </row>
    <row r="77" spans="1:5" x14ac:dyDescent="0.2">
      <c r="A77" s="238" t="s">
        <v>1155</v>
      </c>
      <c r="B77" s="238" t="s">
        <v>1156</v>
      </c>
      <c r="C77" s="252">
        <v>118020.36</v>
      </c>
      <c r="D77" s="348">
        <f>C77/C147</f>
        <v>3.92374068510817E-4</v>
      </c>
      <c r="E77" s="347"/>
    </row>
    <row r="78" spans="1:5" x14ac:dyDescent="0.2">
      <c r="A78" s="238" t="s">
        <v>1157</v>
      </c>
      <c r="B78" s="238" t="s">
        <v>1158</v>
      </c>
      <c r="C78" s="252">
        <v>62640</v>
      </c>
      <c r="D78" s="348">
        <f>C78/C147</f>
        <v>2.0825484392284158E-4</v>
      </c>
      <c r="E78" s="347"/>
    </row>
    <row r="79" spans="1:5" x14ac:dyDescent="0.2">
      <c r="A79" s="238" t="s">
        <v>1159</v>
      </c>
      <c r="B79" s="238" t="s">
        <v>1160</v>
      </c>
      <c r="C79" s="252">
        <v>1650024.05</v>
      </c>
      <c r="D79" s="348">
        <f>C79/C147</f>
        <v>5.4857200032197469E-3</v>
      </c>
      <c r="E79" s="347"/>
    </row>
    <row r="80" spans="1:5" x14ac:dyDescent="0.2">
      <c r="A80" s="238" t="s">
        <v>1161</v>
      </c>
      <c r="B80" s="238" t="s">
        <v>1162</v>
      </c>
      <c r="C80" s="252">
        <v>151180.94</v>
      </c>
      <c r="D80" s="348">
        <f>C80/C147</f>
        <v>5.0262073856654653E-4</v>
      </c>
      <c r="E80" s="347"/>
    </row>
    <row r="81" spans="1:5" x14ac:dyDescent="0.2">
      <c r="A81" s="238" t="s">
        <v>1163</v>
      </c>
      <c r="B81" s="238" t="s">
        <v>1164</v>
      </c>
      <c r="C81" s="252">
        <v>135383.09</v>
      </c>
      <c r="D81" s="348">
        <f>C81/C147</f>
        <v>4.5009872729473199E-4</v>
      </c>
      <c r="E81" s="347"/>
    </row>
    <row r="82" spans="1:5" x14ac:dyDescent="0.2">
      <c r="A82" s="238" t="s">
        <v>1165</v>
      </c>
      <c r="B82" s="238" t="s">
        <v>1166</v>
      </c>
      <c r="C82" s="252">
        <v>60000</v>
      </c>
      <c r="D82" s="348">
        <f>C82/C147</f>
        <v>1.9947781984946511E-4</v>
      </c>
      <c r="E82" s="347"/>
    </row>
    <row r="83" spans="1:5" x14ac:dyDescent="0.2">
      <c r="A83" s="238" t="s">
        <v>1167</v>
      </c>
      <c r="B83" s="238" t="s">
        <v>1168</v>
      </c>
      <c r="C83" s="252">
        <v>186000</v>
      </c>
      <c r="D83" s="348">
        <f>C83/C147</f>
        <v>6.1838124153334182E-4</v>
      </c>
      <c r="E83" s="347"/>
    </row>
    <row r="84" spans="1:5" x14ac:dyDescent="0.2">
      <c r="A84" s="238" t="s">
        <v>1169</v>
      </c>
      <c r="B84" s="238" t="s">
        <v>1170</v>
      </c>
      <c r="C84" s="252">
        <v>231955.3</v>
      </c>
      <c r="D84" s="348">
        <f>C84/C147</f>
        <v>7.7116562577547721E-4</v>
      </c>
      <c r="E84" s="347"/>
    </row>
    <row r="85" spans="1:5" x14ac:dyDescent="0.2">
      <c r="A85" s="238" t="s">
        <v>1171</v>
      </c>
      <c r="B85" s="238" t="s">
        <v>1172</v>
      </c>
      <c r="C85" s="252">
        <v>134896.49</v>
      </c>
      <c r="D85" s="348">
        <f>C85/C147</f>
        <v>4.4848096217575282E-4</v>
      </c>
      <c r="E85" s="347"/>
    </row>
    <row r="86" spans="1:5" x14ac:dyDescent="0.2">
      <c r="A86" s="238" t="s">
        <v>1173</v>
      </c>
      <c r="B86" s="238" t="s">
        <v>1174</v>
      </c>
      <c r="C86" s="252">
        <v>409805.06</v>
      </c>
      <c r="D86" s="348">
        <f>C86/C147</f>
        <v>1.3624503322013206E-3</v>
      </c>
      <c r="E86" s="347"/>
    </row>
    <row r="87" spans="1:5" x14ac:dyDescent="0.2">
      <c r="A87" s="238" t="s">
        <v>1175</v>
      </c>
      <c r="B87" s="238" t="s">
        <v>1176</v>
      </c>
      <c r="C87" s="252">
        <v>5653</v>
      </c>
      <c r="D87" s="348">
        <f>C87/C147</f>
        <v>1.8794135260150438E-5</v>
      </c>
      <c r="E87" s="347"/>
    </row>
    <row r="88" spans="1:5" x14ac:dyDescent="0.2">
      <c r="A88" s="238" t="s">
        <v>1177</v>
      </c>
      <c r="B88" s="238" t="s">
        <v>1178</v>
      </c>
      <c r="C88" s="252">
        <v>39722.400000000001</v>
      </c>
      <c r="D88" s="348">
        <f>C88/C147</f>
        <v>1.3206229585313988E-4</v>
      </c>
      <c r="E88" s="347"/>
    </row>
    <row r="89" spans="1:5" x14ac:dyDescent="0.2">
      <c r="A89" s="238" t="s">
        <v>1179</v>
      </c>
      <c r="B89" s="238" t="s">
        <v>1180</v>
      </c>
      <c r="C89" s="252">
        <v>52766.8</v>
      </c>
      <c r="D89" s="348">
        <f>C89/C147</f>
        <v>1.7543010374054593E-4</v>
      </c>
      <c r="E89" s="347"/>
    </row>
    <row r="90" spans="1:5" x14ac:dyDescent="0.2">
      <c r="A90" s="238" t="s">
        <v>1181</v>
      </c>
      <c r="B90" s="238" t="s">
        <v>1182</v>
      </c>
      <c r="C90" s="252">
        <v>1458621.22</v>
      </c>
      <c r="D90" s="348">
        <f>C90/C147</f>
        <v>4.8493763491961172E-3</v>
      </c>
      <c r="E90" s="347"/>
    </row>
    <row r="91" spans="1:5" x14ac:dyDescent="0.2">
      <c r="A91" s="238" t="s">
        <v>1183</v>
      </c>
      <c r="B91" s="238" t="s">
        <v>1184</v>
      </c>
      <c r="C91" s="252">
        <v>23148.799999999999</v>
      </c>
      <c r="D91" s="348">
        <f>C91/C147</f>
        <v>7.6961202602188292E-5</v>
      </c>
      <c r="E91" s="347"/>
    </row>
    <row r="92" spans="1:5" x14ac:dyDescent="0.2">
      <c r="A92" s="238" t="s">
        <v>1185</v>
      </c>
      <c r="B92" s="238" t="s">
        <v>1186</v>
      </c>
      <c r="C92" s="252">
        <v>49068</v>
      </c>
      <c r="D92" s="348">
        <f>C92/C147</f>
        <v>1.6313296107289257E-4</v>
      </c>
      <c r="E92" s="347"/>
    </row>
    <row r="93" spans="1:5" x14ac:dyDescent="0.2">
      <c r="A93" s="238" t="s">
        <v>1187</v>
      </c>
      <c r="B93" s="238" t="s">
        <v>1188</v>
      </c>
      <c r="C93" s="252">
        <v>73810.55</v>
      </c>
      <c r="D93" s="348">
        <f>C93/C147</f>
        <v>2.4539279326483228E-4</v>
      </c>
      <c r="E93" s="347"/>
    </row>
    <row r="94" spans="1:5" x14ac:dyDescent="0.2">
      <c r="A94" s="238" t="s">
        <v>1189</v>
      </c>
      <c r="B94" s="238" t="s">
        <v>1190</v>
      </c>
      <c r="C94" s="252">
        <v>1518072.86</v>
      </c>
      <c r="D94" s="348">
        <f>C94/C147</f>
        <v>5.0470310747573717E-3</v>
      </c>
      <c r="E94" s="347"/>
    </row>
    <row r="95" spans="1:5" x14ac:dyDescent="0.2">
      <c r="A95" s="238" t="s">
        <v>1191</v>
      </c>
      <c r="B95" s="238" t="s">
        <v>1192</v>
      </c>
      <c r="C95" s="252">
        <v>110030.88</v>
      </c>
      <c r="D95" s="348">
        <f>C95/C147</f>
        <v>3.658120009753019E-4</v>
      </c>
      <c r="E95" s="347"/>
    </row>
    <row r="96" spans="1:5" x14ac:dyDescent="0.2">
      <c r="A96" s="238" t="s">
        <v>1193</v>
      </c>
      <c r="B96" s="238" t="s">
        <v>1194</v>
      </c>
      <c r="C96" s="252">
        <v>4901</v>
      </c>
      <c r="D96" s="348">
        <f>C96/C147</f>
        <v>1.6294013251370474E-5</v>
      </c>
      <c r="E96" s="347"/>
    </row>
    <row r="97" spans="1:5" x14ac:dyDescent="0.2">
      <c r="A97" s="238" t="s">
        <v>1195</v>
      </c>
      <c r="B97" s="238" t="s">
        <v>1196</v>
      </c>
      <c r="C97" s="252">
        <v>68053.95</v>
      </c>
      <c r="D97" s="348">
        <f>C97/C147</f>
        <v>2.2625422630240843E-4</v>
      </c>
      <c r="E97" s="347"/>
    </row>
    <row r="98" spans="1:5" x14ac:dyDescent="0.2">
      <c r="A98" s="238" t="s">
        <v>1197</v>
      </c>
      <c r="B98" s="238" t="s">
        <v>1198</v>
      </c>
      <c r="C98" s="252">
        <v>18675</v>
      </c>
      <c r="D98" s="348">
        <f>C98/C147</f>
        <v>6.2087471428146009E-5</v>
      </c>
      <c r="E98" s="347"/>
    </row>
    <row r="99" spans="1:5" x14ac:dyDescent="0.2">
      <c r="A99" s="238" t="s">
        <v>1199</v>
      </c>
      <c r="B99" s="238" t="s">
        <v>1200</v>
      </c>
      <c r="C99" s="252">
        <v>265216.7</v>
      </c>
      <c r="D99" s="348">
        <f>C99/C147</f>
        <v>8.8174748506116062E-4</v>
      </c>
      <c r="E99" s="347"/>
    </row>
    <row r="100" spans="1:5" x14ac:dyDescent="0.2">
      <c r="A100" s="238" t="s">
        <v>1201</v>
      </c>
      <c r="B100" s="238" t="s">
        <v>1202</v>
      </c>
      <c r="C100" s="252">
        <v>19875.04</v>
      </c>
      <c r="D100" s="348">
        <f>C100/C147</f>
        <v>6.6077160810348556E-5</v>
      </c>
      <c r="E100" s="347"/>
    </row>
    <row r="101" spans="1:5" x14ac:dyDescent="0.2">
      <c r="A101" s="238" t="s">
        <v>1203</v>
      </c>
      <c r="B101" s="238" t="s">
        <v>1204</v>
      </c>
      <c r="C101" s="252">
        <v>6345074.2300000004</v>
      </c>
      <c r="D101" s="348">
        <f>C101/C147</f>
        <v>2.1095026236390393E-2</v>
      </c>
      <c r="E101" s="347"/>
    </row>
    <row r="102" spans="1:5" x14ac:dyDescent="0.2">
      <c r="A102" s="238" t="s">
        <v>1205</v>
      </c>
      <c r="B102" s="238" t="s">
        <v>1206</v>
      </c>
      <c r="C102" s="252">
        <v>117871.9</v>
      </c>
      <c r="D102" s="348">
        <f>C102/C147</f>
        <v>3.9188049389190274E-4</v>
      </c>
      <c r="E102" s="347"/>
    </row>
    <row r="103" spans="1:5" x14ac:dyDescent="0.2">
      <c r="A103" s="238" t="s">
        <v>1207</v>
      </c>
      <c r="B103" s="238" t="s">
        <v>1208</v>
      </c>
      <c r="C103" s="252">
        <v>203309.2</v>
      </c>
      <c r="D103" s="348">
        <f>C103/C147</f>
        <v>6.7592793285564787E-4</v>
      </c>
      <c r="E103" s="347"/>
    </row>
    <row r="104" spans="1:5" x14ac:dyDescent="0.2">
      <c r="A104" s="238" t="s">
        <v>1209</v>
      </c>
      <c r="B104" s="238" t="s">
        <v>1210</v>
      </c>
      <c r="C104" s="252">
        <v>503984.22</v>
      </c>
      <c r="D104" s="348">
        <f>C104/C147</f>
        <v>1.6755612240688864E-3</v>
      </c>
      <c r="E104" s="347"/>
    </row>
    <row r="105" spans="1:5" x14ac:dyDescent="0.2">
      <c r="A105" s="238" t="s">
        <v>1211</v>
      </c>
      <c r="B105" s="238" t="s">
        <v>1212</v>
      </c>
      <c r="C105" s="252">
        <v>1999.98</v>
      </c>
      <c r="D105" s="348">
        <f>C105/C147</f>
        <v>6.6491941690422205E-6</v>
      </c>
      <c r="E105" s="347"/>
    </row>
    <row r="106" spans="1:5" x14ac:dyDescent="0.2">
      <c r="A106" s="238" t="s">
        <v>1213</v>
      </c>
      <c r="B106" s="238" t="s">
        <v>1214</v>
      </c>
      <c r="C106" s="252">
        <v>869842</v>
      </c>
      <c r="D106" s="348">
        <f>C106/C147</f>
        <v>2.8919030962249737E-3</v>
      </c>
      <c r="E106" s="347"/>
    </row>
    <row r="107" spans="1:5" x14ac:dyDescent="0.2">
      <c r="A107" s="238" t="s">
        <v>1215</v>
      </c>
      <c r="B107" s="238" t="s">
        <v>1216</v>
      </c>
      <c r="C107" s="252">
        <v>15145631.140000001</v>
      </c>
      <c r="D107" s="348">
        <f>C107/C147</f>
        <v>5.0353624667522814E-2</v>
      </c>
      <c r="E107" s="347"/>
    </row>
    <row r="108" spans="1:5" x14ac:dyDescent="0.2">
      <c r="A108" s="238" t="s">
        <v>1217</v>
      </c>
      <c r="B108" s="238" t="s">
        <v>1218</v>
      </c>
      <c r="C108" s="252">
        <v>2000000.01</v>
      </c>
      <c r="D108" s="348">
        <f>C108/C147</f>
        <v>6.6492606948951403E-3</v>
      </c>
      <c r="E108" s="347"/>
    </row>
    <row r="109" spans="1:5" x14ac:dyDescent="0.2">
      <c r="A109" s="238" t="s">
        <v>1219</v>
      </c>
      <c r="B109" s="238" t="s">
        <v>1220</v>
      </c>
      <c r="C109" s="252">
        <v>150000</v>
      </c>
      <c r="D109" s="348">
        <f>C109/C147</f>
        <v>4.9869454962366282E-4</v>
      </c>
      <c r="E109" s="347"/>
    </row>
    <row r="110" spans="1:5" x14ac:dyDescent="0.2">
      <c r="A110" s="238" t="s">
        <v>1221</v>
      </c>
      <c r="B110" s="238" t="s">
        <v>1222</v>
      </c>
      <c r="C110" s="252">
        <v>9979800</v>
      </c>
      <c r="D110" s="348">
        <f>C110/C147</f>
        <v>3.3179145775561532E-2</v>
      </c>
      <c r="E110" s="347"/>
    </row>
    <row r="111" spans="1:5" x14ac:dyDescent="0.2">
      <c r="A111" s="238" t="s">
        <v>1223</v>
      </c>
      <c r="B111" s="238" t="s">
        <v>1224</v>
      </c>
      <c r="C111" s="252">
        <v>2050539.94</v>
      </c>
      <c r="D111" s="348">
        <f>C111/C147</f>
        <v>6.8172872790908832E-3</v>
      </c>
      <c r="E111" s="347"/>
    </row>
    <row r="112" spans="1:5" x14ac:dyDescent="0.2">
      <c r="A112" s="238" t="s">
        <v>1225</v>
      </c>
      <c r="B112" s="238" t="s">
        <v>1226</v>
      </c>
      <c r="C112" s="252">
        <v>4952500</v>
      </c>
      <c r="D112" s="348">
        <f>C112/C147</f>
        <v>1.6465231713407934E-2</v>
      </c>
      <c r="E112" s="347"/>
    </row>
    <row r="113" spans="1:5" x14ac:dyDescent="0.2">
      <c r="A113" s="238" t="s">
        <v>1227</v>
      </c>
      <c r="B113" s="238" t="s">
        <v>1228</v>
      </c>
      <c r="C113" s="252">
        <v>6073585.0300000003</v>
      </c>
      <c r="D113" s="348">
        <f>C113/C147</f>
        <v>2.0192425007579135E-2</v>
      </c>
      <c r="E113" s="347"/>
    </row>
    <row r="114" spans="1:5" x14ac:dyDescent="0.2">
      <c r="A114" s="238" t="s">
        <v>1229</v>
      </c>
      <c r="B114" s="238" t="s">
        <v>1230</v>
      </c>
      <c r="C114" s="252">
        <v>4042340</v>
      </c>
      <c r="D114" s="348">
        <f>C114/C147</f>
        <v>1.3439286171504779E-2</v>
      </c>
      <c r="E114" s="347"/>
    </row>
    <row r="115" spans="1:5" x14ac:dyDescent="0.2">
      <c r="A115" s="238" t="s">
        <v>1231</v>
      </c>
      <c r="B115" s="238" t="s">
        <v>1232</v>
      </c>
      <c r="C115" s="252">
        <v>405600</v>
      </c>
      <c r="D115" s="348">
        <f>C115/C147</f>
        <v>1.3484700621823841E-3</v>
      </c>
      <c r="E115" s="347"/>
    </row>
    <row r="116" spans="1:5" x14ac:dyDescent="0.2">
      <c r="A116" s="238" t="s">
        <v>1233</v>
      </c>
      <c r="B116" s="238" t="s">
        <v>1234</v>
      </c>
      <c r="C116" s="252">
        <v>99998.81</v>
      </c>
      <c r="D116" s="348">
        <f>C116/C147</f>
        <v>3.3245907677234815E-4</v>
      </c>
      <c r="E116" s="347"/>
    </row>
    <row r="117" spans="1:5" x14ac:dyDescent="0.2">
      <c r="A117" s="238" t="s">
        <v>1235</v>
      </c>
      <c r="B117" s="238" t="s">
        <v>1236</v>
      </c>
      <c r="C117" s="252">
        <v>115585.60000000001</v>
      </c>
      <c r="D117" s="348">
        <f>C117/C147</f>
        <v>3.8427939156653892E-4</v>
      </c>
      <c r="E117" s="347"/>
    </row>
    <row r="118" spans="1:5" x14ac:dyDescent="0.2">
      <c r="A118" s="238" t="s">
        <v>1237</v>
      </c>
      <c r="B118" s="238" t="s">
        <v>1238</v>
      </c>
      <c r="C118" s="252">
        <v>100000</v>
      </c>
      <c r="D118" s="348">
        <f>C118/C147</f>
        <v>3.3246303308244186E-4</v>
      </c>
      <c r="E118" s="347"/>
    </row>
    <row r="119" spans="1:5" x14ac:dyDescent="0.2">
      <c r="A119" s="238" t="s">
        <v>1239</v>
      </c>
      <c r="B119" s="238" t="s">
        <v>1240</v>
      </c>
      <c r="C119" s="252">
        <v>3815637.11</v>
      </c>
      <c r="D119" s="348">
        <f>C119/C147</f>
        <v>1.2685582867325228E-2</v>
      </c>
      <c r="E119" s="347"/>
    </row>
    <row r="120" spans="1:5" x14ac:dyDescent="0.2">
      <c r="A120" s="238" t="s">
        <v>1241</v>
      </c>
      <c r="B120" s="238" t="s">
        <v>1242</v>
      </c>
      <c r="C120" s="252">
        <v>1426720</v>
      </c>
      <c r="D120" s="348">
        <f>C120/C147</f>
        <v>4.7433165855938148E-3</v>
      </c>
      <c r="E120" s="347"/>
    </row>
    <row r="121" spans="1:5" x14ac:dyDescent="0.2">
      <c r="A121" s="238" t="s">
        <v>1243</v>
      </c>
      <c r="B121" s="238" t="s">
        <v>1244</v>
      </c>
      <c r="C121" s="252">
        <v>140550</v>
      </c>
      <c r="D121" s="348">
        <f>C121/C147</f>
        <v>4.6727679299737201E-4</v>
      </c>
      <c r="E121" s="347"/>
    </row>
    <row r="122" spans="1:5" x14ac:dyDescent="0.2">
      <c r="A122" s="238" t="s">
        <v>1245</v>
      </c>
      <c r="B122" s="238" t="s">
        <v>1246</v>
      </c>
      <c r="C122" s="252">
        <v>22700.799999999999</v>
      </c>
      <c r="D122" s="348">
        <f>C122/C147</f>
        <v>7.5471768213978958E-5</v>
      </c>
      <c r="E122" s="347"/>
    </row>
    <row r="123" spans="1:5" x14ac:dyDescent="0.2">
      <c r="A123" s="238" t="s">
        <v>1247</v>
      </c>
      <c r="B123" s="238" t="s">
        <v>672</v>
      </c>
      <c r="C123" s="252">
        <v>125700.42</v>
      </c>
      <c r="D123" s="348">
        <f>C123/C147</f>
        <v>4.1790742892936834E-4</v>
      </c>
      <c r="E123" s="347"/>
    </row>
    <row r="124" spans="1:5" x14ac:dyDescent="0.2">
      <c r="A124" s="238" t="s">
        <v>1248</v>
      </c>
      <c r="B124" s="238" t="s">
        <v>674</v>
      </c>
      <c r="C124" s="252">
        <v>16756.060000000001</v>
      </c>
      <c r="D124" s="348">
        <f>C124/C147</f>
        <v>5.5707705301113812E-5</v>
      </c>
      <c r="E124" s="347"/>
    </row>
    <row r="125" spans="1:5" x14ac:dyDescent="0.2">
      <c r="A125" s="238" t="s">
        <v>1249</v>
      </c>
      <c r="B125" s="238" t="s">
        <v>676</v>
      </c>
      <c r="C125" s="252">
        <v>739501.3</v>
      </c>
      <c r="D125" s="348">
        <f>C125/C147</f>
        <v>2.4585684516640876E-3</v>
      </c>
      <c r="E125" s="347"/>
    </row>
    <row r="126" spans="1:5" x14ac:dyDescent="0.2">
      <c r="A126" s="238" t="s">
        <v>1250</v>
      </c>
      <c r="B126" s="238" t="s">
        <v>678</v>
      </c>
      <c r="C126" s="252">
        <v>33111.919999999998</v>
      </c>
      <c r="D126" s="348">
        <f>C126/C147</f>
        <v>1.1008489354383167E-4</v>
      </c>
      <c r="E126" s="347"/>
    </row>
    <row r="127" spans="1:5" x14ac:dyDescent="0.2">
      <c r="A127" s="238" t="s">
        <v>1251</v>
      </c>
      <c r="B127" s="238" t="s">
        <v>682</v>
      </c>
      <c r="C127" s="252">
        <v>18212.830000000002</v>
      </c>
      <c r="D127" s="348">
        <f>C127/C147</f>
        <v>6.0550927028148901E-5</v>
      </c>
      <c r="E127" s="347"/>
    </row>
    <row r="128" spans="1:5" x14ac:dyDescent="0.2">
      <c r="A128" s="238" t="s">
        <v>1252</v>
      </c>
      <c r="B128" s="238" t="s">
        <v>686</v>
      </c>
      <c r="C128" s="252">
        <v>51930.09</v>
      </c>
      <c r="D128" s="348">
        <f>C128/C147</f>
        <v>1.7264835229644182E-4</v>
      </c>
      <c r="E128" s="347"/>
    </row>
    <row r="129" spans="1:5" x14ac:dyDescent="0.2">
      <c r="A129" s="238" t="s">
        <v>1253</v>
      </c>
      <c r="B129" s="238" t="s">
        <v>688</v>
      </c>
      <c r="C129" s="252">
        <v>1856</v>
      </c>
      <c r="D129" s="348">
        <f>C129/C147</f>
        <v>6.1705138940101206E-6</v>
      </c>
      <c r="E129" s="347"/>
    </row>
    <row r="130" spans="1:5" x14ac:dyDescent="0.2">
      <c r="A130" s="238" t="s">
        <v>1254</v>
      </c>
      <c r="B130" s="238" t="s">
        <v>690</v>
      </c>
      <c r="C130" s="252">
        <v>21361.1</v>
      </c>
      <c r="D130" s="348">
        <f>C130/C147</f>
        <v>7.101776095977348E-5</v>
      </c>
      <c r="E130" s="347"/>
    </row>
    <row r="131" spans="1:5" x14ac:dyDescent="0.2">
      <c r="A131" s="238" t="s">
        <v>1255</v>
      </c>
      <c r="B131" s="238" t="s">
        <v>692</v>
      </c>
      <c r="C131" s="252">
        <v>435</v>
      </c>
      <c r="D131" s="348">
        <f>C131/C147</f>
        <v>1.4462141939086221E-6</v>
      </c>
      <c r="E131" s="347"/>
    </row>
    <row r="132" spans="1:5" x14ac:dyDescent="0.2">
      <c r="A132" s="238" t="s">
        <v>1256</v>
      </c>
      <c r="B132" s="238" t="s">
        <v>694</v>
      </c>
      <c r="C132" s="252">
        <v>5705010.5</v>
      </c>
      <c r="D132" s="348">
        <f>C132/C147</f>
        <v>1.8967050945971783E-2</v>
      </c>
      <c r="E132" s="347"/>
    </row>
    <row r="133" spans="1:5" x14ac:dyDescent="0.2">
      <c r="A133" s="238" t="s">
        <v>1257</v>
      </c>
      <c r="B133" s="238" t="s">
        <v>696</v>
      </c>
      <c r="C133" s="252">
        <v>81865.33</v>
      </c>
      <c r="D133" s="348">
        <f>C133/C147</f>
        <v>2.7217195916095019E-4</v>
      </c>
      <c r="E133" s="347"/>
    </row>
    <row r="134" spans="1:5" x14ac:dyDescent="0.2">
      <c r="A134" s="238" t="s">
        <v>1258</v>
      </c>
      <c r="B134" s="238" t="s">
        <v>698</v>
      </c>
      <c r="C134" s="252">
        <v>434019.49</v>
      </c>
      <c r="D134" s="348">
        <f>C134/C147</f>
        <v>1.4429543606229453E-3</v>
      </c>
      <c r="E134" s="347"/>
    </row>
    <row r="135" spans="1:5" x14ac:dyDescent="0.2">
      <c r="A135" s="238" t="s">
        <v>1259</v>
      </c>
      <c r="B135" s="238" t="s">
        <v>700</v>
      </c>
      <c r="C135" s="252">
        <v>62278.21</v>
      </c>
      <c r="D135" s="348">
        <f>C135/C147</f>
        <v>2.0705202591545261E-4</v>
      </c>
      <c r="E135" s="347"/>
    </row>
    <row r="136" spans="1:5" x14ac:dyDescent="0.2">
      <c r="A136" s="238" t="s">
        <v>1260</v>
      </c>
      <c r="B136" s="238" t="s">
        <v>704</v>
      </c>
      <c r="C136" s="252">
        <v>4457</v>
      </c>
      <c r="D136" s="348">
        <f>C136/C147</f>
        <v>1.4817877384484433E-5</v>
      </c>
      <c r="E136" s="347"/>
    </row>
    <row r="137" spans="1:5" x14ac:dyDescent="0.2">
      <c r="A137" s="238" t="s">
        <v>1261</v>
      </c>
      <c r="B137" s="238" t="s">
        <v>706</v>
      </c>
      <c r="C137" s="252">
        <v>2730.83</v>
      </c>
      <c r="D137" s="348">
        <f>C137/C147</f>
        <v>9.0790002463252472E-6</v>
      </c>
      <c r="E137" s="347"/>
    </row>
    <row r="138" spans="1:5" x14ac:dyDescent="0.2">
      <c r="A138" s="238" t="s">
        <v>1262</v>
      </c>
      <c r="B138" s="238" t="s">
        <v>708</v>
      </c>
      <c r="C138" s="252">
        <v>6222.89</v>
      </c>
      <c r="D138" s="348">
        <f>C138/C147</f>
        <v>2.0688808839383968E-5</v>
      </c>
      <c r="E138" s="347"/>
    </row>
    <row r="139" spans="1:5" x14ac:dyDescent="0.2">
      <c r="A139" s="238" t="s">
        <v>1263</v>
      </c>
      <c r="B139" s="238" t="s">
        <v>710</v>
      </c>
      <c r="C139" s="252">
        <v>213927.47</v>
      </c>
      <c r="D139" s="348">
        <f>C139/C147</f>
        <v>7.112297553585309E-4</v>
      </c>
      <c r="E139" s="347"/>
    </row>
    <row r="140" spans="1:5" x14ac:dyDescent="0.2">
      <c r="A140" s="238" t="s">
        <v>1264</v>
      </c>
      <c r="B140" s="238" t="s">
        <v>712</v>
      </c>
      <c r="C140" s="252">
        <v>181.3</v>
      </c>
      <c r="D140" s="348">
        <f>C140/C147</f>
        <v>6.0275547897846709E-7</v>
      </c>
      <c r="E140" s="347"/>
    </row>
    <row r="141" spans="1:5" x14ac:dyDescent="0.2">
      <c r="A141" s="238" t="s">
        <v>1265</v>
      </c>
      <c r="B141" s="238" t="s">
        <v>716</v>
      </c>
      <c r="C141" s="252">
        <v>1770.63</v>
      </c>
      <c r="D141" s="348">
        <f>C141/C147</f>
        <v>5.8866902026676404E-6</v>
      </c>
      <c r="E141" s="347"/>
    </row>
    <row r="142" spans="1:5" x14ac:dyDescent="0.2">
      <c r="A142" s="238" t="s">
        <v>1266</v>
      </c>
      <c r="B142" s="238" t="s">
        <v>718</v>
      </c>
      <c r="C142" s="252">
        <v>35588.519999999997</v>
      </c>
      <c r="D142" s="348">
        <f>C142/C147</f>
        <v>1.1831867302115142E-4</v>
      </c>
      <c r="E142" s="347"/>
    </row>
    <row r="143" spans="1:5" x14ac:dyDescent="0.2">
      <c r="A143" s="238" t="s">
        <v>1267</v>
      </c>
      <c r="B143" s="238" t="s">
        <v>720</v>
      </c>
      <c r="C143" s="252">
        <v>2900</v>
      </c>
      <c r="D143" s="348">
        <f>C143/C147</f>
        <v>9.6414279593908134E-6</v>
      </c>
      <c r="E143" s="347"/>
    </row>
    <row r="144" spans="1:5" x14ac:dyDescent="0.2">
      <c r="A144" s="238" t="s">
        <v>1268</v>
      </c>
      <c r="B144" s="238" t="s">
        <v>1269</v>
      </c>
      <c r="C144" s="252">
        <v>6967.52</v>
      </c>
      <c r="D144" s="348">
        <f>C144/C147</f>
        <v>2.3164428322625754E-5</v>
      </c>
      <c r="E144" s="347"/>
    </row>
    <row r="145" spans="1:5" x14ac:dyDescent="0.2">
      <c r="A145" s="238" t="s">
        <v>1270</v>
      </c>
      <c r="B145" s="238" t="s">
        <v>1271</v>
      </c>
      <c r="C145" s="252">
        <v>794097.21</v>
      </c>
      <c r="D145" s="348">
        <f>C145/C147</f>
        <v>2.6400796699890478E-3</v>
      </c>
      <c r="E145" s="347"/>
    </row>
    <row r="146" spans="1:5" x14ac:dyDescent="0.2">
      <c r="A146" s="238" t="s">
        <v>1272</v>
      </c>
      <c r="B146" s="238" t="s">
        <v>1273</v>
      </c>
      <c r="C146" s="252">
        <v>60598774.119999997</v>
      </c>
      <c r="D146" s="348">
        <f>C146/C147</f>
        <v>0.20146852245012981</v>
      </c>
      <c r="E146" s="347"/>
    </row>
    <row r="147" spans="1:5" x14ac:dyDescent="0.2">
      <c r="A147" s="251"/>
      <c r="B147" s="251" t="s">
        <v>360</v>
      </c>
      <c r="C147" s="250">
        <f>SUM(C8:C146)</f>
        <v>300785320.62000018</v>
      </c>
      <c r="D147" s="346">
        <f>SUM(D8:D146)</f>
        <v>0.99999999999999911</v>
      </c>
      <c r="E147" s="309"/>
    </row>
    <row r="148" spans="1:5" x14ac:dyDescent="0.2">
      <c r="A148" s="345"/>
      <c r="B148" s="345"/>
      <c r="C148" s="344"/>
      <c r="D148" s="343"/>
      <c r="E148" s="342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 x14ac:dyDescent="0.2">
      <c r="A2" s="474" t="s">
        <v>143</v>
      </c>
      <c r="B2" s="475"/>
      <c r="C2" s="122"/>
      <c r="D2" s="123"/>
      <c r="E2" s="123"/>
    </row>
    <row r="3" spans="1:5" ht="12" thickBot="1" x14ac:dyDescent="0.25">
      <c r="A3" s="15"/>
      <c r="B3" s="15"/>
      <c r="C3" s="122"/>
      <c r="D3" s="123"/>
      <c r="E3" s="123"/>
    </row>
    <row r="4" spans="1:5" ht="14.1" customHeight="1" x14ac:dyDescent="0.2">
      <c r="A4" s="137" t="s">
        <v>234</v>
      </c>
      <c r="B4" s="94"/>
      <c r="C4" s="124"/>
      <c r="D4" s="125"/>
      <c r="E4" s="126"/>
    </row>
    <row r="5" spans="1:5" ht="14.1" customHeight="1" x14ac:dyDescent="0.2">
      <c r="A5" s="139" t="s">
        <v>144</v>
      </c>
      <c r="B5" s="12"/>
      <c r="C5" s="22"/>
      <c r="D5" s="35"/>
      <c r="E5" s="127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56" t="s">
        <v>206</v>
      </c>
      <c r="B7" s="12"/>
      <c r="C7" s="22"/>
      <c r="D7" s="35"/>
      <c r="E7" s="127"/>
    </row>
    <row r="8" spans="1:5" ht="14.1" customHeight="1" thickBot="1" x14ac:dyDescent="0.25">
      <c r="A8" s="151" t="s">
        <v>207</v>
      </c>
      <c r="B8" s="97"/>
      <c r="C8" s="120"/>
      <c r="D8" s="128"/>
      <c r="E8" s="129"/>
    </row>
    <row r="9" spans="1:5" x14ac:dyDescent="0.2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zoomScaleSheetLayoutView="100" workbookViewId="0">
      <selection activeCell="B3" sqref="B3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16384" width="11.42578125" style="89"/>
  </cols>
  <sheetData>
    <row r="1" spans="1:7" s="12" customFormat="1" ht="11.25" customHeight="1" x14ac:dyDescent="0.2">
      <c r="A1" s="21" t="s">
        <v>43</v>
      </c>
      <c r="B1" s="21"/>
      <c r="C1" s="13"/>
      <c r="D1" s="13"/>
      <c r="E1" s="13"/>
      <c r="F1" s="357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7" t="s">
        <v>368</v>
      </c>
      <c r="B5" s="217"/>
      <c r="C5" s="13"/>
      <c r="D5" s="13"/>
      <c r="E5" s="13"/>
      <c r="G5" s="190" t="s">
        <v>367</v>
      </c>
    </row>
    <row r="6" spans="1:7" s="24" customFormat="1" x14ac:dyDescent="0.2">
      <c r="A6" s="278"/>
      <c r="B6" s="278"/>
      <c r="C6" s="23"/>
      <c r="D6" s="333"/>
      <c r="E6" s="333"/>
    </row>
    <row r="7" spans="1:7" ht="15" customHeight="1" x14ac:dyDescent="0.2">
      <c r="A7" s="228" t="s">
        <v>45</v>
      </c>
      <c r="B7" s="227" t="s">
        <v>46</v>
      </c>
      <c r="C7" s="290" t="s">
        <v>47</v>
      </c>
      <c r="D7" s="290" t="s">
        <v>48</v>
      </c>
      <c r="E7" s="356" t="s">
        <v>366</v>
      </c>
      <c r="F7" s="312" t="s">
        <v>240</v>
      </c>
      <c r="G7" s="312" t="s">
        <v>338</v>
      </c>
    </row>
    <row r="8" spans="1:7" x14ac:dyDescent="0.2">
      <c r="A8" s="238" t="s">
        <v>1274</v>
      </c>
      <c r="B8" s="238" t="s">
        <v>1275</v>
      </c>
      <c r="C8" s="252">
        <v>595361.88</v>
      </c>
      <c r="D8" s="252">
        <v>-9291671.1199999992</v>
      </c>
      <c r="E8" s="252">
        <v>-9887033</v>
      </c>
      <c r="F8" s="311"/>
      <c r="G8" s="284"/>
    </row>
    <row r="9" spans="1:7" x14ac:dyDescent="0.2">
      <c r="A9" s="238" t="s">
        <v>1276</v>
      </c>
      <c r="B9" s="238" t="s">
        <v>1277</v>
      </c>
      <c r="C9" s="252">
        <v>-1149287.47</v>
      </c>
      <c r="D9" s="252">
        <v>-1149287.47</v>
      </c>
      <c r="E9" s="252">
        <v>0</v>
      </c>
      <c r="F9" s="252"/>
      <c r="G9" s="284"/>
    </row>
    <row r="10" spans="1:7" x14ac:dyDescent="0.2">
      <c r="A10" s="238" t="s">
        <v>1278</v>
      </c>
      <c r="B10" s="238" t="s">
        <v>1279</v>
      </c>
      <c r="C10" s="252">
        <v>-4513801.55</v>
      </c>
      <c r="D10" s="252">
        <v>-4513801.55</v>
      </c>
      <c r="E10" s="252">
        <v>0</v>
      </c>
      <c r="F10" s="284"/>
      <c r="G10" s="284"/>
    </row>
    <row r="11" spans="1:7" x14ac:dyDescent="0.2">
      <c r="A11" s="238" t="s">
        <v>1280</v>
      </c>
      <c r="B11" s="238" t="s">
        <v>1281</v>
      </c>
      <c r="C11" s="252">
        <v>-161577.29999999999</v>
      </c>
      <c r="D11" s="252">
        <v>-161577.29999999999</v>
      </c>
      <c r="E11" s="252">
        <v>0</v>
      </c>
      <c r="F11" s="284"/>
      <c r="G11" s="284"/>
    </row>
    <row r="12" spans="1:7" x14ac:dyDescent="0.2">
      <c r="A12" s="238" t="s">
        <v>1282</v>
      </c>
      <c r="B12" s="238" t="s">
        <v>1283</v>
      </c>
      <c r="C12" s="252">
        <v>-407330</v>
      </c>
      <c r="D12" s="252">
        <v>-407330</v>
      </c>
      <c r="E12" s="252">
        <v>0</v>
      </c>
      <c r="F12" s="284"/>
      <c r="G12" s="284"/>
    </row>
    <row r="13" spans="1:7" x14ac:dyDescent="0.2">
      <c r="A13" s="238" t="s">
        <v>1284</v>
      </c>
      <c r="B13" s="238" t="s">
        <v>1285</v>
      </c>
      <c r="C13" s="252">
        <v>700000</v>
      </c>
      <c r="D13" s="252">
        <v>700000</v>
      </c>
      <c r="E13" s="252">
        <v>0</v>
      </c>
      <c r="F13" s="284"/>
      <c r="G13" s="284"/>
    </row>
    <row r="14" spans="1:7" x14ac:dyDescent="0.2">
      <c r="A14" s="238" t="s">
        <v>1286</v>
      </c>
      <c r="B14" s="238" t="s">
        <v>1287</v>
      </c>
      <c r="C14" s="252">
        <v>-364094.14</v>
      </c>
      <c r="D14" s="252">
        <v>-364094.14</v>
      </c>
      <c r="E14" s="252">
        <v>0</v>
      </c>
      <c r="F14" s="284"/>
      <c r="G14" s="284"/>
    </row>
    <row r="15" spans="1:7" x14ac:dyDescent="0.2">
      <c r="A15" s="238" t="s">
        <v>1288</v>
      </c>
      <c r="B15" s="238" t="s">
        <v>1289</v>
      </c>
      <c r="C15" s="252">
        <v>-397846.6</v>
      </c>
      <c r="D15" s="252">
        <v>-397846.6</v>
      </c>
      <c r="E15" s="252">
        <v>0</v>
      </c>
      <c r="F15" s="284"/>
      <c r="G15" s="284"/>
    </row>
    <row r="16" spans="1:7" x14ac:dyDescent="0.2">
      <c r="A16" s="238" t="s">
        <v>1290</v>
      </c>
      <c r="B16" s="238" t="s">
        <v>1291</v>
      </c>
      <c r="C16" s="252">
        <v>-80790</v>
      </c>
      <c r="D16" s="252">
        <v>-80790</v>
      </c>
      <c r="E16" s="252">
        <v>0</v>
      </c>
      <c r="F16" s="284"/>
      <c r="G16" s="284"/>
    </row>
    <row r="17" spans="1:7" x14ac:dyDescent="0.2">
      <c r="A17" s="238" t="s">
        <v>1292</v>
      </c>
      <c r="B17" s="238" t="s">
        <v>1293</v>
      </c>
      <c r="C17" s="252">
        <v>-24691.56</v>
      </c>
      <c r="D17" s="252">
        <v>-24691.56</v>
      </c>
      <c r="E17" s="252">
        <v>0</v>
      </c>
      <c r="F17" s="284"/>
      <c r="G17" s="284"/>
    </row>
    <row r="18" spans="1:7" x14ac:dyDescent="0.2">
      <c r="A18" s="238" t="s">
        <v>1294</v>
      </c>
      <c r="B18" s="238" t="s">
        <v>1295</v>
      </c>
      <c r="C18" s="252">
        <v>-1205354.7</v>
      </c>
      <c r="D18" s="252">
        <v>-1205354.7</v>
      </c>
      <c r="E18" s="252">
        <v>0</v>
      </c>
      <c r="F18" s="284"/>
      <c r="G18" s="284"/>
    </row>
    <row r="19" spans="1:7" x14ac:dyDescent="0.2">
      <c r="A19" s="238" t="s">
        <v>1296</v>
      </c>
      <c r="B19" s="238" t="s">
        <v>1297</v>
      </c>
      <c r="C19" s="252">
        <v>-637907.89</v>
      </c>
      <c r="D19" s="252">
        <v>-637907.89</v>
      </c>
      <c r="E19" s="252">
        <v>0</v>
      </c>
      <c r="F19" s="284"/>
      <c r="G19" s="284"/>
    </row>
    <row r="20" spans="1:7" x14ac:dyDescent="0.2">
      <c r="A20" s="238" t="s">
        <v>1298</v>
      </c>
      <c r="B20" s="238" t="s">
        <v>1299</v>
      </c>
      <c r="C20" s="252">
        <v>-187607.05</v>
      </c>
      <c r="D20" s="252">
        <v>-187607.05</v>
      </c>
      <c r="E20" s="252">
        <v>0</v>
      </c>
      <c r="F20" s="284"/>
      <c r="G20" s="284"/>
    </row>
    <row r="21" spans="1:7" x14ac:dyDescent="0.2">
      <c r="A21" s="238" t="s">
        <v>1300</v>
      </c>
      <c r="B21" s="238" t="s">
        <v>1301</v>
      </c>
      <c r="C21" s="252">
        <v>196824.21</v>
      </c>
      <c r="D21" s="252">
        <v>0</v>
      </c>
      <c r="E21" s="252">
        <v>-196824.21</v>
      </c>
      <c r="F21" s="284"/>
      <c r="G21" s="284"/>
    </row>
    <row r="22" spans="1:7" x14ac:dyDescent="0.2">
      <c r="A22" s="238" t="s">
        <v>1302</v>
      </c>
      <c r="B22" s="238" t="s">
        <v>1303</v>
      </c>
      <c r="C22" s="252">
        <v>0</v>
      </c>
      <c r="D22" s="252">
        <v>-207429</v>
      </c>
      <c r="E22" s="252">
        <v>-207429</v>
      </c>
      <c r="F22" s="284"/>
      <c r="G22" s="284"/>
    </row>
    <row r="23" spans="1:7" x14ac:dyDescent="0.2">
      <c r="A23" s="281"/>
      <c r="B23" s="251" t="s">
        <v>365</v>
      </c>
      <c r="C23" s="239">
        <f>SUM(C8:C22)</f>
        <v>-7638102.1699999981</v>
      </c>
      <c r="D23" s="239">
        <f>SUM(D8:D22)</f>
        <v>-17929388.380000003</v>
      </c>
      <c r="E23" s="219">
        <f>SUM(E8:E22)</f>
        <v>-10291286.210000001</v>
      </c>
      <c r="F23" s="355"/>
      <c r="G23" s="355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 x14ac:dyDescent="0.2">
      <c r="A2" s="474" t="s">
        <v>143</v>
      </c>
      <c r="B2" s="475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68" t="s">
        <v>208</v>
      </c>
      <c r="B6" s="92"/>
      <c r="C6" s="92"/>
      <c r="D6" s="92"/>
      <c r="E6" s="92"/>
      <c r="F6" s="92"/>
      <c r="G6" s="93"/>
    </row>
    <row r="7" spans="1:7" ht="14.1" customHeight="1" x14ac:dyDescent="0.2">
      <c r="A7" s="139" t="s">
        <v>169</v>
      </c>
      <c r="B7" s="92"/>
      <c r="C7" s="92"/>
      <c r="D7" s="92"/>
      <c r="E7" s="92"/>
      <c r="F7" s="92"/>
      <c r="G7" s="93"/>
    </row>
    <row r="8" spans="1:7" ht="14.1" customHeight="1" x14ac:dyDescent="0.2">
      <c r="A8" s="139" t="s">
        <v>209</v>
      </c>
      <c r="B8" s="12"/>
      <c r="C8" s="12"/>
      <c r="D8" s="12"/>
      <c r="E8" s="12"/>
      <c r="F8" s="12"/>
      <c r="G8" s="96"/>
    </row>
    <row r="9" spans="1:7" ht="14.1" customHeight="1" x14ac:dyDescent="0.2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 x14ac:dyDescent="0.25">
      <c r="A10" s="144" t="s">
        <v>211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zoomScaleNormal="100" zoomScaleSheetLayoutView="100" workbookViewId="0">
      <selection activeCell="B2" sqref="B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s="12" customFormat="1" x14ac:dyDescent="0.2">
      <c r="A1" s="21" t="s">
        <v>43</v>
      </c>
      <c r="B1" s="21"/>
      <c r="C1" s="13"/>
      <c r="D1" s="13"/>
      <c r="E1" s="13"/>
      <c r="F1" s="5"/>
    </row>
    <row r="2" spans="1:6" s="12" customFormat="1" x14ac:dyDescent="0.2">
      <c r="A2" s="21" t="s">
        <v>0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7" t="s">
        <v>371</v>
      </c>
      <c r="B5" s="217"/>
      <c r="C5" s="13"/>
      <c r="D5" s="13"/>
      <c r="E5" s="13"/>
      <c r="F5" s="190" t="s">
        <v>370</v>
      </c>
    </row>
    <row r="6" spans="1:6" s="24" customFormat="1" x14ac:dyDescent="0.2">
      <c r="A6" s="278"/>
      <c r="B6" s="278"/>
      <c r="C6" s="23"/>
      <c r="D6" s="333"/>
      <c r="E6" s="333"/>
    </row>
    <row r="7" spans="1:6" ht="15" customHeight="1" x14ac:dyDescent="0.2">
      <c r="A7" s="228" t="s">
        <v>45</v>
      </c>
      <c r="B7" s="227" t="s">
        <v>46</v>
      </c>
      <c r="C7" s="290" t="s">
        <v>47</v>
      </c>
      <c r="D7" s="290" t="s">
        <v>48</v>
      </c>
      <c r="E7" s="356" t="s">
        <v>366</v>
      </c>
      <c r="F7" s="356" t="s">
        <v>338</v>
      </c>
    </row>
    <row r="8" spans="1:6" x14ac:dyDescent="0.2">
      <c r="A8" s="238" t="s">
        <v>1304</v>
      </c>
      <c r="B8" s="238" t="s">
        <v>1305</v>
      </c>
      <c r="C8" s="252">
        <v>-70907997.450000003</v>
      </c>
      <c r="D8" s="252">
        <v>0</v>
      </c>
      <c r="E8" s="252">
        <v>70907997.450000003</v>
      </c>
      <c r="F8" s="358"/>
    </row>
    <row r="9" spans="1:6" x14ac:dyDescent="0.2">
      <c r="A9" s="238" t="s">
        <v>1304</v>
      </c>
      <c r="B9" s="238" t="s">
        <v>1306</v>
      </c>
      <c r="C9" s="252">
        <v>0</v>
      </c>
      <c r="D9" s="252">
        <v>-120211689.42</v>
      </c>
      <c r="E9" s="252">
        <v>120211689.42</v>
      </c>
      <c r="F9" s="358"/>
    </row>
    <row r="10" spans="1:6" x14ac:dyDescent="0.2">
      <c r="A10" s="238" t="s">
        <v>1307</v>
      </c>
      <c r="B10" s="238" t="s">
        <v>1308</v>
      </c>
      <c r="C10" s="252">
        <v>5675805.9500000002</v>
      </c>
      <c r="D10" s="252">
        <v>5675805.9500000002</v>
      </c>
      <c r="E10" s="252">
        <v>0</v>
      </c>
      <c r="F10" s="358"/>
    </row>
    <row r="11" spans="1:6" x14ac:dyDescent="0.2">
      <c r="A11" s="238" t="s">
        <v>1309</v>
      </c>
      <c r="B11" s="238" t="s">
        <v>1310</v>
      </c>
      <c r="C11" s="252">
        <v>-2390705.9</v>
      </c>
      <c r="D11" s="252">
        <v>-2390705.9</v>
      </c>
      <c r="E11" s="252">
        <v>0</v>
      </c>
      <c r="F11" s="358"/>
    </row>
    <row r="12" spans="1:6" x14ac:dyDescent="0.2">
      <c r="A12" s="238" t="s">
        <v>1311</v>
      </c>
      <c r="B12" s="238" t="s">
        <v>1312</v>
      </c>
      <c r="C12" s="252">
        <v>5854703.7300000004</v>
      </c>
      <c r="D12" s="252">
        <v>5854703.7300000004</v>
      </c>
      <c r="E12" s="252">
        <v>0</v>
      </c>
      <c r="F12" s="358"/>
    </row>
    <row r="13" spans="1:6" x14ac:dyDescent="0.2">
      <c r="A13" s="238" t="s">
        <v>1313</v>
      </c>
      <c r="B13" s="238" t="s">
        <v>1314</v>
      </c>
      <c r="C13" s="252">
        <v>-18190869.82</v>
      </c>
      <c r="D13" s="252">
        <v>-18190869.82</v>
      </c>
      <c r="E13" s="252">
        <v>0</v>
      </c>
      <c r="F13" s="358"/>
    </row>
    <row r="14" spans="1:6" x14ac:dyDescent="0.2">
      <c r="A14" s="238" t="s">
        <v>1315</v>
      </c>
      <c r="B14" s="238" t="s">
        <v>1316</v>
      </c>
      <c r="C14" s="252">
        <v>5055595.5199999996</v>
      </c>
      <c r="D14" s="252">
        <v>5055595.5199999996</v>
      </c>
      <c r="E14" s="252">
        <v>0</v>
      </c>
      <c r="F14" s="358"/>
    </row>
    <row r="15" spans="1:6" x14ac:dyDescent="0.2">
      <c r="A15" s="238" t="s">
        <v>1317</v>
      </c>
      <c r="B15" s="238" t="s">
        <v>1318</v>
      </c>
      <c r="C15" s="252">
        <v>105724434.31</v>
      </c>
      <c r="D15" s="252">
        <v>105456815.84</v>
      </c>
      <c r="E15" s="252">
        <v>-267618.46999999997</v>
      </c>
      <c r="F15" s="358"/>
    </row>
    <row r="16" spans="1:6" x14ac:dyDescent="0.2">
      <c r="A16" s="238" t="s">
        <v>1319</v>
      </c>
      <c r="B16" s="238" t="s">
        <v>1320</v>
      </c>
      <c r="C16" s="252">
        <v>-1871239.27</v>
      </c>
      <c r="D16" s="252">
        <v>-1772415.98</v>
      </c>
      <c r="E16" s="252">
        <v>98823.29</v>
      </c>
      <c r="F16" s="358"/>
    </row>
    <row r="17" spans="1:6" x14ac:dyDescent="0.2">
      <c r="A17" s="238" t="s">
        <v>1321</v>
      </c>
      <c r="B17" s="238" t="s">
        <v>1322</v>
      </c>
      <c r="C17" s="252">
        <v>29781268.34</v>
      </c>
      <c r="D17" s="252">
        <v>30118958.02</v>
      </c>
      <c r="E17" s="252">
        <v>337689.68</v>
      </c>
      <c r="F17" s="358"/>
    </row>
    <row r="18" spans="1:6" x14ac:dyDescent="0.2">
      <c r="A18" s="238" t="s">
        <v>1323</v>
      </c>
      <c r="B18" s="238" t="s">
        <v>1324</v>
      </c>
      <c r="C18" s="252">
        <v>69295553.180000007</v>
      </c>
      <c r="D18" s="252">
        <v>69396513.140000001</v>
      </c>
      <c r="E18" s="252">
        <v>100959.96</v>
      </c>
      <c r="F18" s="358"/>
    </row>
    <row r="19" spans="1:6" x14ac:dyDescent="0.2">
      <c r="A19" s="238" t="s">
        <v>1325</v>
      </c>
      <c r="B19" s="238" t="s">
        <v>1326</v>
      </c>
      <c r="C19" s="252">
        <v>0</v>
      </c>
      <c r="D19" s="252">
        <v>24890369.949999999</v>
      </c>
      <c r="E19" s="252">
        <v>24890369.949999999</v>
      </c>
      <c r="F19" s="358"/>
    </row>
    <row r="20" spans="1:6" x14ac:dyDescent="0.2">
      <c r="A20" s="238" t="s">
        <v>1327</v>
      </c>
      <c r="B20" s="238" t="s">
        <v>1328</v>
      </c>
      <c r="C20" s="252">
        <v>-91436</v>
      </c>
      <c r="D20" s="252">
        <v>-91436</v>
      </c>
      <c r="E20" s="252">
        <v>0</v>
      </c>
      <c r="F20" s="358"/>
    </row>
    <row r="21" spans="1:6" x14ac:dyDescent="0.2">
      <c r="A21" s="238" t="s">
        <v>1329</v>
      </c>
      <c r="B21" s="238" t="s">
        <v>1328</v>
      </c>
      <c r="C21" s="252">
        <v>-45312.34</v>
      </c>
      <c r="D21" s="252">
        <v>-45312.34</v>
      </c>
      <c r="E21" s="252">
        <v>0</v>
      </c>
      <c r="F21" s="358"/>
    </row>
    <row r="22" spans="1:6" x14ac:dyDescent="0.2">
      <c r="A22" s="238" t="s">
        <v>1330</v>
      </c>
      <c r="B22" s="238" t="s">
        <v>1331</v>
      </c>
      <c r="C22" s="252">
        <v>-31344.03</v>
      </c>
      <c r="D22" s="252">
        <v>-31344.03</v>
      </c>
      <c r="E22" s="252">
        <v>0</v>
      </c>
      <c r="F22" s="358"/>
    </row>
    <row r="23" spans="1:6" x14ac:dyDescent="0.2">
      <c r="A23" s="238" t="s">
        <v>1332</v>
      </c>
      <c r="B23" s="238" t="s">
        <v>1333</v>
      </c>
      <c r="C23" s="252">
        <v>-908037.43</v>
      </c>
      <c r="D23" s="252">
        <v>-908037.43</v>
      </c>
      <c r="E23" s="252">
        <v>0</v>
      </c>
      <c r="F23" s="358"/>
    </row>
    <row r="24" spans="1:6" x14ac:dyDescent="0.2">
      <c r="A24" s="238" t="s">
        <v>1334</v>
      </c>
      <c r="B24" s="238" t="s">
        <v>1335</v>
      </c>
      <c r="C24" s="252">
        <v>205494.76</v>
      </c>
      <c r="D24" s="252">
        <v>205494.76</v>
      </c>
      <c r="E24" s="252">
        <v>0</v>
      </c>
      <c r="F24" s="358"/>
    </row>
    <row r="25" spans="1:6" x14ac:dyDescent="0.2">
      <c r="A25" s="238" t="s">
        <v>1336</v>
      </c>
      <c r="B25" s="238" t="s">
        <v>1337</v>
      </c>
      <c r="C25" s="252">
        <v>-273806.75</v>
      </c>
      <c r="D25" s="252">
        <v>-273806.75</v>
      </c>
      <c r="E25" s="252">
        <v>0</v>
      </c>
      <c r="F25" s="358"/>
    </row>
    <row r="26" spans="1:6" x14ac:dyDescent="0.2">
      <c r="A26" s="238" t="s">
        <v>1338</v>
      </c>
      <c r="B26" s="238" t="s">
        <v>1339</v>
      </c>
      <c r="C26" s="252">
        <v>-34800.65</v>
      </c>
      <c r="D26" s="252">
        <v>-34800.65</v>
      </c>
      <c r="E26" s="252">
        <v>0</v>
      </c>
      <c r="F26" s="358"/>
    </row>
    <row r="27" spans="1:6" x14ac:dyDescent="0.2">
      <c r="A27" s="238" t="s">
        <v>1340</v>
      </c>
      <c r="B27" s="238" t="s">
        <v>1341</v>
      </c>
      <c r="C27" s="252">
        <v>-14662703.65</v>
      </c>
      <c r="D27" s="252">
        <v>-14662703.65</v>
      </c>
      <c r="E27" s="252">
        <v>0</v>
      </c>
      <c r="F27" s="358"/>
    </row>
    <row r="28" spans="1:6" x14ac:dyDescent="0.2">
      <c r="A28" s="238" t="s">
        <v>1342</v>
      </c>
      <c r="B28" s="238" t="s">
        <v>1343</v>
      </c>
      <c r="C28" s="252">
        <v>6468152.2400000002</v>
      </c>
      <c r="D28" s="252">
        <v>6468152.2400000002</v>
      </c>
      <c r="E28" s="252">
        <v>0</v>
      </c>
      <c r="F28" s="358"/>
    </row>
    <row r="29" spans="1:6" x14ac:dyDescent="0.2">
      <c r="A29" s="238" t="s">
        <v>1344</v>
      </c>
      <c r="B29" s="238" t="s">
        <v>1345</v>
      </c>
      <c r="C29" s="252">
        <v>114606.39999999999</v>
      </c>
      <c r="D29" s="252">
        <v>114606.39999999999</v>
      </c>
      <c r="E29" s="252">
        <v>0</v>
      </c>
      <c r="F29" s="358"/>
    </row>
    <row r="30" spans="1:6" x14ac:dyDescent="0.2">
      <c r="A30" s="238" t="s">
        <v>1346</v>
      </c>
      <c r="B30" s="238" t="s">
        <v>1347</v>
      </c>
      <c r="C30" s="252">
        <v>234850</v>
      </c>
      <c r="D30" s="252">
        <v>234850</v>
      </c>
      <c r="E30" s="252">
        <v>0</v>
      </c>
      <c r="F30" s="358"/>
    </row>
    <row r="31" spans="1:6" x14ac:dyDescent="0.2">
      <c r="A31" s="238" t="s">
        <v>1348</v>
      </c>
      <c r="B31" s="238" t="s">
        <v>1349</v>
      </c>
      <c r="C31" s="252">
        <v>5589392.7300000004</v>
      </c>
      <c r="D31" s="252">
        <v>5589392.7300000004</v>
      </c>
      <c r="E31" s="252">
        <v>0</v>
      </c>
      <c r="F31" s="358"/>
    </row>
    <row r="32" spans="1:6" x14ac:dyDescent="0.2">
      <c r="A32" s="238" t="s">
        <v>1350</v>
      </c>
      <c r="B32" s="238" t="s">
        <v>1351</v>
      </c>
      <c r="C32" s="252">
        <v>-74675.42</v>
      </c>
      <c r="D32" s="252">
        <v>-74675.42</v>
      </c>
      <c r="E32" s="252">
        <v>0</v>
      </c>
      <c r="F32" s="358"/>
    </row>
    <row r="33" spans="1:6" x14ac:dyDescent="0.2">
      <c r="A33" s="238" t="s">
        <v>1352</v>
      </c>
      <c r="B33" s="238" t="s">
        <v>1353</v>
      </c>
      <c r="C33" s="252">
        <v>-1100999.3400000001</v>
      </c>
      <c r="D33" s="252">
        <v>-1100999.3400000001</v>
      </c>
      <c r="E33" s="252">
        <v>0</v>
      </c>
      <c r="F33" s="358"/>
    </row>
    <row r="34" spans="1:6" x14ac:dyDescent="0.2">
      <c r="A34" s="238" t="s">
        <v>1354</v>
      </c>
      <c r="B34" s="238" t="s">
        <v>1355</v>
      </c>
      <c r="C34" s="252">
        <v>-2818865.33</v>
      </c>
      <c r="D34" s="252">
        <v>-2818865.33</v>
      </c>
      <c r="E34" s="252">
        <v>0</v>
      </c>
      <c r="F34" s="358"/>
    </row>
    <row r="35" spans="1:6" x14ac:dyDescent="0.2">
      <c r="A35" s="238" t="s">
        <v>1356</v>
      </c>
      <c r="B35" s="238" t="s">
        <v>1357</v>
      </c>
      <c r="C35" s="252">
        <v>4807892.28</v>
      </c>
      <c r="D35" s="252">
        <v>4807892.28</v>
      </c>
      <c r="E35" s="252">
        <v>0</v>
      </c>
      <c r="F35" s="358"/>
    </row>
    <row r="36" spans="1:6" x14ac:dyDescent="0.2">
      <c r="A36" s="238" t="s">
        <v>1358</v>
      </c>
      <c r="B36" s="238" t="s">
        <v>1359</v>
      </c>
      <c r="C36" s="252">
        <v>-41128.75</v>
      </c>
      <c r="D36" s="252">
        <v>-41128.75</v>
      </c>
      <c r="E36" s="252">
        <v>0</v>
      </c>
      <c r="F36" s="358"/>
    </row>
    <row r="37" spans="1:6" x14ac:dyDescent="0.2">
      <c r="A37" s="238" t="s">
        <v>1360</v>
      </c>
      <c r="B37" s="238" t="s">
        <v>1361</v>
      </c>
      <c r="C37" s="252">
        <v>-46300</v>
      </c>
      <c r="D37" s="252">
        <v>-46300</v>
      </c>
      <c r="E37" s="252">
        <v>0</v>
      </c>
      <c r="F37" s="358"/>
    </row>
    <row r="38" spans="1:6" x14ac:dyDescent="0.2">
      <c r="A38" s="238" t="s">
        <v>1362</v>
      </c>
      <c r="B38" s="238" t="s">
        <v>1363</v>
      </c>
      <c r="C38" s="252">
        <v>-229850</v>
      </c>
      <c r="D38" s="252">
        <v>-229850</v>
      </c>
      <c r="E38" s="252">
        <v>0</v>
      </c>
      <c r="F38" s="358"/>
    </row>
    <row r="39" spans="1:6" x14ac:dyDescent="0.2">
      <c r="A39" s="238" t="s">
        <v>1364</v>
      </c>
      <c r="B39" s="238" t="s">
        <v>1365</v>
      </c>
      <c r="C39" s="252">
        <v>-19028.77</v>
      </c>
      <c r="D39" s="252">
        <v>-19028.77</v>
      </c>
      <c r="E39" s="252">
        <v>0</v>
      </c>
      <c r="F39" s="358"/>
    </row>
    <row r="40" spans="1:6" x14ac:dyDescent="0.2">
      <c r="A40" s="238" t="s">
        <v>1366</v>
      </c>
      <c r="B40" s="238" t="s">
        <v>1367</v>
      </c>
      <c r="C40" s="252">
        <v>-1209142.42</v>
      </c>
      <c r="D40" s="252">
        <v>-1209142.42</v>
      </c>
      <c r="E40" s="252">
        <v>0</v>
      </c>
      <c r="F40" s="358"/>
    </row>
    <row r="41" spans="1:6" x14ac:dyDescent="0.2">
      <c r="A41" s="238" t="s">
        <v>1368</v>
      </c>
      <c r="B41" s="238" t="s">
        <v>1369</v>
      </c>
      <c r="C41" s="252">
        <v>-36824.089999999997</v>
      </c>
      <c r="D41" s="252">
        <v>-36824.089999999997</v>
      </c>
      <c r="E41" s="252">
        <v>0</v>
      </c>
      <c r="F41" s="358"/>
    </row>
    <row r="42" spans="1:6" x14ac:dyDescent="0.2">
      <c r="A42" s="238" t="s">
        <v>1370</v>
      </c>
      <c r="B42" s="238" t="s">
        <v>1371</v>
      </c>
      <c r="C42" s="252">
        <v>-203</v>
      </c>
      <c r="D42" s="252">
        <v>-203</v>
      </c>
      <c r="E42" s="252">
        <v>0</v>
      </c>
      <c r="F42" s="358"/>
    </row>
    <row r="43" spans="1:6" x14ac:dyDescent="0.2">
      <c r="A43" s="238" t="s">
        <v>1372</v>
      </c>
      <c r="B43" s="238" t="s">
        <v>1373</v>
      </c>
      <c r="C43" s="252">
        <v>-510.46</v>
      </c>
      <c r="D43" s="252">
        <v>-510.46</v>
      </c>
      <c r="E43" s="252">
        <v>0</v>
      </c>
      <c r="F43" s="358"/>
    </row>
    <row r="44" spans="1:6" x14ac:dyDescent="0.2">
      <c r="A44" s="238" t="s">
        <v>1374</v>
      </c>
      <c r="B44" s="238" t="s">
        <v>1375</v>
      </c>
      <c r="C44" s="252">
        <v>-409184.2</v>
      </c>
      <c r="D44" s="252">
        <v>-409184.2</v>
      </c>
      <c r="E44" s="252">
        <v>0</v>
      </c>
      <c r="F44" s="358"/>
    </row>
    <row r="45" spans="1:6" x14ac:dyDescent="0.2">
      <c r="A45" s="238" t="s">
        <v>1376</v>
      </c>
      <c r="B45" s="238" t="s">
        <v>1377</v>
      </c>
      <c r="C45" s="252">
        <v>7000</v>
      </c>
      <c r="D45" s="252">
        <v>7000</v>
      </c>
      <c r="E45" s="252">
        <v>0</v>
      </c>
      <c r="F45" s="358"/>
    </row>
    <row r="46" spans="1:6" x14ac:dyDescent="0.2">
      <c r="A46" s="238" t="s">
        <v>1378</v>
      </c>
      <c r="B46" s="238" t="s">
        <v>1371</v>
      </c>
      <c r="C46" s="252">
        <v>60968.35</v>
      </c>
      <c r="D46" s="252">
        <v>60968.35</v>
      </c>
      <c r="E46" s="252">
        <v>0</v>
      </c>
      <c r="F46" s="358"/>
    </row>
    <row r="47" spans="1:6" x14ac:dyDescent="0.2">
      <c r="A47" s="238" t="s">
        <v>1379</v>
      </c>
      <c r="B47" s="238" t="s">
        <v>1380</v>
      </c>
      <c r="C47" s="252">
        <v>-64895.91</v>
      </c>
      <c r="D47" s="252">
        <v>-64895.91</v>
      </c>
      <c r="E47" s="252">
        <v>0</v>
      </c>
      <c r="F47" s="358"/>
    </row>
    <row r="48" spans="1:6" x14ac:dyDescent="0.2">
      <c r="A48" s="238" t="s">
        <v>1381</v>
      </c>
      <c r="B48" s="238" t="s">
        <v>1382</v>
      </c>
      <c r="C48" s="252">
        <v>3000</v>
      </c>
      <c r="D48" s="252">
        <v>3000</v>
      </c>
      <c r="E48" s="252">
        <v>0</v>
      </c>
      <c r="F48" s="358"/>
    </row>
    <row r="49" spans="1:6" x14ac:dyDescent="0.2">
      <c r="A49" s="238" t="s">
        <v>1383</v>
      </c>
      <c r="B49" s="238" t="s">
        <v>1384</v>
      </c>
      <c r="C49" s="252">
        <v>-15155.61</v>
      </c>
      <c r="D49" s="252">
        <v>-15155.61</v>
      </c>
      <c r="E49" s="252">
        <v>0</v>
      </c>
      <c r="F49" s="358"/>
    </row>
    <row r="50" spans="1:6" x14ac:dyDescent="0.2">
      <c r="A50" s="238" t="s">
        <v>1385</v>
      </c>
      <c r="B50" s="238" t="s">
        <v>1386</v>
      </c>
      <c r="C50" s="252">
        <v>2475</v>
      </c>
      <c r="D50" s="252">
        <v>2475</v>
      </c>
      <c r="E50" s="252">
        <v>0</v>
      </c>
      <c r="F50" s="358"/>
    </row>
    <row r="51" spans="1:6" x14ac:dyDescent="0.2">
      <c r="A51" s="238" t="s">
        <v>1387</v>
      </c>
      <c r="B51" s="238" t="s">
        <v>1388</v>
      </c>
      <c r="C51" s="252">
        <v>688.7</v>
      </c>
      <c r="D51" s="252">
        <v>688.7</v>
      </c>
      <c r="E51" s="252">
        <v>0</v>
      </c>
      <c r="F51" s="358"/>
    </row>
    <row r="52" spans="1:6" x14ac:dyDescent="0.2">
      <c r="A52" s="238" t="s">
        <v>1389</v>
      </c>
      <c r="B52" s="238" t="s">
        <v>1390</v>
      </c>
      <c r="C52" s="252">
        <v>568721.67000000004</v>
      </c>
      <c r="D52" s="252">
        <v>568721.67000000004</v>
      </c>
      <c r="E52" s="252">
        <v>0</v>
      </c>
      <c r="F52" s="358"/>
    </row>
    <row r="53" spans="1:6" x14ac:dyDescent="0.2">
      <c r="A53" s="238" t="s">
        <v>1391</v>
      </c>
      <c r="B53" s="238" t="s">
        <v>1392</v>
      </c>
      <c r="C53" s="252">
        <v>2008.25</v>
      </c>
      <c r="D53" s="252">
        <v>2008.25</v>
      </c>
      <c r="E53" s="252">
        <v>0</v>
      </c>
      <c r="F53" s="358"/>
    </row>
    <row r="54" spans="1:6" x14ac:dyDescent="0.2">
      <c r="A54" s="238" t="s">
        <v>1393</v>
      </c>
      <c r="B54" s="238" t="s">
        <v>1394</v>
      </c>
      <c r="C54" s="252">
        <v>-386440.21</v>
      </c>
      <c r="D54" s="252">
        <v>-386440.21</v>
      </c>
      <c r="E54" s="252">
        <v>0</v>
      </c>
      <c r="F54" s="358"/>
    </row>
    <row r="55" spans="1:6" x14ac:dyDescent="0.2">
      <c r="A55" s="238" t="s">
        <v>1395</v>
      </c>
      <c r="B55" s="238" t="s">
        <v>1396</v>
      </c>
      <c r="C55" s="252">
        <v>224334.43</v>
      </c>
      <c r="D55" s="252">
        <v>224334.43</v>
      </c>
      <c r="E55" s="252">
        <v>0</v>
      </c>
      <c r="F55" s="358"/>
    </row>
    <row r="56" spans="1:6" x14ac:dyDescent="0.2">
      <c r="A56" s="238" t="s">
        <v>1397</v>
      </c>
      <c r="B56" s="238" t="s">
        <v>1398</v>
      </c>
      <c r="C56" s="252">
        <v>-363501.21</v>
      </c>
      <c r="D56" s="252">
        <v>-363501.21</v>
      </c>
      <c r="E56" s="252">
        <v>0</v>
      </c>
      <c r="F56" s="358"/>
    </row>
    <row r="57" spans="1:6" x14ac:dyDescent="0.2">
      <c r="A57" s="238" t="s">
        <v>1399</v>
      </c>
      <c r="B57" s="238" t="s">
        <v>1400</v>
      </c>
      <c r="C57" s="252">
        <v>-272.60000000000002</v>
      </c>
      <c r="D57" s="252">
        <v>-272.60000000000002</v>
      </c>
      <c r="E57" s="252">
        <v>0</v>
      </c>
      <c r="F57" s="358"/>
    </row>
    <row r="58" spans="1:6" x14ac:dyDescent="0.2">
      <c r="A58" s="238" t="s">
        <v>1401</v>
      </c>
      <c r="B58" s="238" t="s">
        <v>1402</v>
      </c>
      <c r="C58" s="252">
        <v>-8499.92</v>
      </c>
      <c r="D58" s="252">
        <v>-8499.92</v>
      </c>
      <c r="E58" s="252">
        <v>0</v>
      </c>
      <c r="F58" s="358"/>
    </row>
    <row r="59" spans="1:6" x14ac:dyDescent="0.2">
      <c r="A59" s="238" t="s">
        <v>1403</v>
      </c>
      <c r="B59" s="238" t="s">
        <v>1404</v>
      </c>
      <c r="C59" s="252">
        <v>126174.77</v>
      </c>
      <c r="D59" s="252">
        <v>126174.77</v>
      </c>
      <c r="E59" s="252">
        <v>0</v>
      </c>
      <c r="F59" s="358"/>
    </row>
    <row r="60" spans="1:6" x14ac:dyDescent="0.2">
      <c r="A60" s="238" t="s">
        <v>1405</v>
      </c>
      <c r="B60" s="238" t="s">
        <v>1406</v>
      </c>
      <c r="C60" s="252">
        <v>176176.9</v>
      </c>
      <c r="D60" s="252">
        <v>176176.9</v>
      </c>
      <c r="E60" s="252">
        <v>0</v>
      </c>
      <c r="F60" s="358"/>
    </row>
    <row r="61" spans="1:6" x14ac:dyDescent="0.2">
      <c r="A61" s="238" t="s">
        <v>1407</v>
      </c>
      <c r="B61" s="238" t="s">
        <v>1408</v>
      </c>
      <c r="C61" s="252">
        <v>-10971050.43</v>
      </c>
      <c r="D61" s="252">
        <v>-10971050.43</v>
      </c>
      <c r="E61" s="252">
        <v>0</v>
      </c>
      <c r="F61" s="358"/>
    </row>
    <row r="62" spans="1:6" x14ac:dyDescent="0.2">
      <c r="A62" s="238" t="s">
        <v>1409</v>
      </c>
      <c r="B62" s="238" t="s">
        <v>1410</v>
      </c>
      <c r="C62" s="252">
        <v>-52904996.119999997</v>
      </c>
      <c r="D62" s="252">
        <v>-60849209.100000001</v>
      </c>
      <c r="E62" s="252">
        <v>-7944212.9800000004</v>
      </c>
      <c r="F62" s="358"/>
    </row>
    <row r="63" spans="1:6" x14ac:dyDescent="0.2">
      <c r="A63" s="238" t="s">
        <v>1411</v>
      </c>
      <c r="B63" s="238" t="s">
        <v>1412</v>
      </c>
      <c r="C63" s="252">
        <v>-178143488.96000001</v>
      </c>
      <c r="D63" s="252">
        <v>-222752657.09</v>
      </c>
      <c r="E63" s="252">
        <v>-44609168.130000003</v>
      </c>
      <c r="F63" s="358"/>
    </row>
    <row r="64" spans="1:6" x14ac:dyDescent="0.2">
      <c r="A64" s="238" t="s">
        <v>1413</v>
      </c>
      <c r="B64" s="238" t="s">
        <v>1414</v>
      </c>
      <c r="C64" s="252">
        <v>-25860862.170000002</v>
      </c>
      <c r="D64" s="252">
        <v>-32421495.460000001</v>
      </c>
      <c r="E64" s="252">
        <v>-6560633.29</v>
      </c>
      <c r="F64" s="358"/>
    </row>
    <row r="65" spans="1:6" x14ac:dyDescent="0.2">
      <c r="A65" s="238" t="s">
        <v>1415</v>
      </c>
      <c r="B65" s="238" t="s">
        <v>1416</v>
      </c>
      <c r="C65" s="252">
        <v>-58549790.909999996</v>
      </c>
      <c r="D65" s="252">
        <v>-76323734.989999995</v>
      </c>
      <c r="E65" s="252">
        <v>-17773944.079999998</v>
      </c>
      <c r="F65" s="358"/>
    </row>
    <row r="66" spans="1:6" x14ac:dyDescent="0.2">
      <c r="A66" s="238" t="s">
        <v>1417</v>
      </c>
      <c r="B66" s="238" t="s">
        <v>1418</v>
      </c>
      <c r="C66" s="252">
        <v>-33871.699999999997</v>
      </c>
      <c r="D66" s="252">
        <v>-33871.699999999997</v>
      </c>
      <c r="E66" s="252">
        <v>0</v>
      </c>
      <c r="F66" s="358"/>
    </row>
    <row r="67" spans="1:6" x14ac:dyDescent="0.2">
      <c r="A67" s="238" t="s">
        <v>1419</v>
      </c>
      <c r="B67" s="238" t="s">
        <v>1420</v>
      </c>
      <c r="C67" s="252">
        <v>-33239.599999999999</v>
      </c>
      <c r="D67" s="252">
        <v>-33239.599999999999</v>
      </c>
      <c r="E67" s="252">
        <v>0</v>
      </c>
      <c r="F67" s="358"/>
    </row>
    <row r="68" spans="1:6" x14ac:dyDescent="0.2">
      <c r="A68" s="251"/>
      <c r="B68" s="251" t="s">
        <v>369</v>
      </c>
      <c r="C68" s="250">
        <f>SUM(C8:C67)</f>
        <v>-202751732.90999997</v>
      </c>
      <c r="D68" s="250">
        <f>SUM(D8:D67)</f>
        <v>-303783158.94999999</v>
      </c>
      <c r="E68" s="250">
        <f>SUM(E8:E67)</f>
        <v>139391952.80000001</v>
      </c>
      <c r="F68" s="251"/>
    </row>
  </sheetData>
  <protectedRanges>
    <protectedRange sqref="F68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zoomScaleSheetLayoutView="100" workbookViewId="0">
      <selection activeCell="H30" sqref="H30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8" x14ac:dyDescent="0.2">
      <c r="A1" s="3" t="s">
        <v>43</v>
      </c>
      <c r="B1" s="3"/>
      <c r="H1" s="260"/>
    </row>
    <row r="2" spans="1:8" x14ac:dyDescent="0.2">
      <c r="A2" s="3" t="s">
        <v>139</v>
      </c>
      <c r="B2" s="3"/>
      <c r="C2" s="9"/>
      <c r="D2" s="9"/>
      <c r="E2" s="9"/>
    </row>
    <row r="3" spans="1:8" x14ac:dyDescent="0.2">
      <c r="B3" s="3"/>
      <c r="C3" s="9"/>
      <c r="D3" s="9"/>
      <c r="E3" s="9"/>
    </row>
    <row r="5" spans="1:8" s="256" customFormat="1" ht="11.25" customHeight="1" x14ac:dyDescent="0.2">
      <c r="A5" s="259" t="s">
        <v>257</v>
      </c>
      <c r="B5" s="259"/>
      <c r="C5" s="258"/>
      <c r="D5" s="258"/>
      <c r="E5" s="258"/>
      <c r="F5" s="7"/>
      <c r="G5" s="7"/>
      <c r="H5" s="257" t="s">
        <v>254</v>
      </c>
    </row>
    <row r="6" spans="1:8" x14ac:dyDescent="0.2">
      <c r="A6" s="249"/>
      <c r="B6" s="249"/>
      <c r="C6" s="247"/>
      <c r="D6" s="247"/>
      <c r="E6" s="247"/>
      <c r="F6" s="247"/>
      <c r="G6" s="247"/>
      <c r="H6" s="247"/>
    </row>
    <row r="7" spans="1:8" ht="15" customHeight="1" x14ac:dyDescent="0.2">
      <c r="A7" s="228" t="s">
        <v>45</v>
      </c>
      <c r="B7" s="227" t="s">
        <v>46</v>
      </c>
      <c r="C7" s="225" t="s">
        <v>241</v>
      </c>
      <c r="D7" s="255">
        <v>2016</v>
      </c>
      <c r="E7" s="255">
        <v>2015</v>
      </c>
      <c r="F7" s="254" t="s">
        <v>253</v>
      </c>
      <c r="G7" s="254" t="s">
        <v>252</v>
      </c>
      <c r="H7" s="253" t="s">
        <v>251</v>
      </c>
    </row>
    <row r="8" spans="1:8" x14ac:dyDescent="0.2">
      <c r="A8" s="238" t="s">
        <v>628</v>
      </c>
      <c r="B8" s="238" t="s">
        <v>629</v>
      </c>
      <c r="C8" s="252">
        <v>678336.58</v>
      </c>
      <c r="D8" s="252">
        <v>678336.58</v>
      </c>
      <c r="E8" s="252">
        <v>678336.58</v>
      </c>
      <c r="F8" s="252">
        <v>678336.58</v>
      </c>
      <c r="G8" s="252"/>
      <c r="H8" s="252"/>
    </row>
    <row r="9" spans="1:8" x14ac:dyDescent="0.2">
      <c r="A9" s="238" t="s">
        <v>630</v>
      </c>
      <c r="B9" s="238" t="s">
        <v>631</v>
      </c>
      <c r="C9" s="252">
        <v>1.04</v>
      </c>
      <c r="D9" s="252">
        <v>1.04</v>
      </c>
      <c r="E9" s="252">
        <v>1.04</v>
      </c>
      <c r="F9" s="252">
        <v>1.04</v>
      </c>
      <c r="G9" s="252"/>
      <c r="H9" s="252"/>
    </row>
    <row r="10" spans="1:8" x14ac:dyDescent="0.2">
      <c r="A10" s="238" t="s">
        <v>632</v>
      </c>
      <c r="B10" s="238" t="s">
        <v>633</v>
      </c>
      <c r="C10" s="252">
        <v>243826.64</v>
      </c>
      <c r="D10" s="252">
        <v>243826.64</v>
      </c>
      <c r="E10" s="252">
        <v>243826.64</v>
      </c>
      <c r="F10" s="252">
        <v>243826.64</v>
      </c>
      <c r="G10" s="252"/>
      <c r="H10" s="252"/>
    </row>
    <row r="11" spans="1:8" x14ac:dyDescent="0.2">
      <c r="A11" s="238" t="s">
        <v>634</v>
      </c>
      <c r="B11" s="238" t="s">
        <v>635</v>
      </c>
      <c r="C11" s="252">
        <v>22348.39</v>
      </c>
      <c r="D11" s="252">
        <v>13583.21</v>
      </c>
      <c r="E11" s="252">
        <v>26535.98</v>
      </c>
      <c r="F11" s="252">
        <v>47347.32</v>
      </c>
      <c r="G11" s="252"/>
      <c r="H11" s="252"/>
    </row>
    <row r="12" spans="1:8" x14ac:dyDescent="0.2">
      <c r="A12" s="251"/>
      <c r="B12" s="251" t="s">
        <v>256</v>
      </c>
      <c r="C12" s="250">
        <f t="shared" ref="C12:H12" si="0">SUM(C8:C11)</f>
        <v>944512.65</v>
      </c>
      <c r="D12" s="250">
        <f t="shared" si="0"/>
        <v>935747.47</v>
      </c>
      <c r="E12" s="250">
        <f t="shared" si="0"/>
        <v>948700.24</v>
      </c>
      <c r="F12" s="250">
        <f t="shared" si="0"/>
        <v>969511.58</v>
      </c>
      <c r="G12" s="250">
        <f t="shared" si="0"/>
        <v>0</v>
      </c>
      <c r="H12" s="250">
        <f t="shared" si="0"/>
        <v>0</v>
      </c>
    </row>
    <row r="13" spans="1:8" x14ac:dyDescent="0.2">
      <c r="A13" s="60"/>
      <c r="B13" s="60"/>
      <c r="C13" s="231"/>
      <c r="D13" s="231"/>
      <c r="E13" s="231"/>
      <c r="F13" s="231"/>
      <c r="G13" s="231"/>
      <c r="H13" s="231"/>
    </row>
    <row r="14" spans="1:8" x14ac:dyDescent="0.2">
      <c r="A14" s="60"/>
      <c r="B14" s="60"/>
      <c r="C14" s="231"/>
      <c r="D14" s="231"/>
      <c r="E14" s="231"/>
      <c r="F14" s="231"/>
      <c r="G14" s="231"/>
      <c r="H14" s="231"/>
    </row>
    <row r="15" spans="1:8" s="256" customFormat="1" ht="11.25" customHeight="1" x14ac:dyDescent="0.2">
      <c r="A15" s="259" t="s">
        <v>255</v>
      </c>
      <c r="B15" s="259"/>
      <c r="C15" s="258"/>
      <c r="D15" s="258"/>
      <c r="E15" s="258"/>
      <c r="F15" s="7"/>
      <c r="G15" s="7"/>
      <c r="H15" s="257" t="s">
        <v>254</v>
      </c>
    </row>
    <row r="16" spans="1:8" x14ac:dyDescent="0.2">
      <c r="A16" s="249"/>
      <c r="B16" s="249"/>
      <c r="C16" s="247"/>
      <c r="D16" s="247"/>
      <c r="E16" s="247"/>
      <c r="F16" s="247"/>
      <c r="G16" s="247"/>
      <c r="H16" s="247"/>
    </row>
    <row r="17" spans="1:8" ht="15" customHeight="1" x14ac:dyDescent="0.2">
      <c r="A17" s="228" t="s">
        <v>45</v>
      </c>
      <c r="B17" s="227" t="s">
        <v>46</v>
      </c>
      <c r="C17" s="225" t="s">
        <v>241</v>
      </c>
      <c r="D17" s="255">
        <v>2016</v>
      </c>
      <c r="E17" s="255">
        <v>2015</v>
      </c>
      <c r="F17" s="254" t="s">
        <v>253</v>
      </c>
      <c r="G17" s="254" t="s">
        <v>252</v>
      </c>
      <c r="H17" s="253" t="s">
        <v>251</v>
      </c>
    </row>
    <row r="18" spans="1:8" x14ac:dyDescent="0.2">
      <c r="A18" s="238" t="s">
        <v>627</v>
      </c>
      <c r="B18" s="238" t="s">
        <v>627</v>
      </c>
      <c r="C18" s="252"/>
      <c r="D18" s="252"/>
      <c r="E18" s="252"/>
      <c r="F18" s="252"/>
      <c r="G18" s="252"/>
      <c r="H18" s="252"/>
    </row>
    <row r="19" spans="1:8" x14ac:dyDescent="0.2">
      <c r="A19" s="238"/>
      <c r="B19" s="238"/>
      <c r="C19" s="252"/>
      <c r="D19" s="252"/>
      <c r="E19" s="252"/>
      <c r="F19" s="252"/>
      <c r="G19" s="252"/>
      <c r="H19" s="252"/>
    </row>
    <row r="20" spans="1:8" x14ac:dyDescent="0.2">
      <c r="A20" s="251"/>
      <c r="B20" s="251" t="s">
        <v>250</v>
      </c>
      <c r="C20" s="250">
        <f t="shared" ref="C20:H20" si="1">SUM(C18:C19)</f>
        <v>0</v>
      </c>
      <c r="D20" s="250">
        <f t="shared" si="1"/>
        <v>0</v>
      </c>
      <c r="E20" s="250">
        <f t="shared" si="1"/>
        <v>0</v>
      </c>
      <c r="F20" s="250">
        <f t="shared" si="1"/>
        <v>0</v>
      </c>
      <c r="G20" s="250">
        <f t="shared" si="1"/>
        <v>0</v>
      </c>
      <c r="H20" s="250">
        <f t="shared" si="1"/>
        <v>0</v>
      </c>
    </row>
  </sheetData>
  <dataValidations count="8">
    <dataValidation allowBlank="1" showInputMessage="1" showErrorMessage="1" prompt="Saldo final al 31 de diciembre de 2016." sqref="D7 D17"/>
    <dataValidation allowBlank="1" showInputMessage="1" showErrorMessage="1" prompt="Saldo final de la Información Financiera Trimestral que se presenta (trimestral: 1er, 2do, 3ro. o 4to.)." sqref="C17 C7"/>
    <dataValidation allowBlank="1" showInputMessage="1" showErrorMessage="1" prompt="Corresponde al número de la cuenta de acuerdo al Plan de Cuentas emitido por el CONAC (DOF 23/12/2015)." sqref="A7 A17"/>
    <dataValidation allowBlank="1" showInputMessage="1" showErrorMessage="1" prompt="Saldo final al 31 de diciembre de 2015." sqref="E7 E17"/>
    <dataValidation allowBlank="1" showInputMessage="1" showErrorMessage="1" prompt="Saldo final al 31 de diciembre de 2014." sqref="F17 F7"/>
    <dataValidation allowBlank="1" showInputMessage="1" showErrorMessage="1" prompt="Saldo final al 31 de diciembre de 2013." sqref="G7 G17"/>
    <dataValidation allowBlank="1" showInputMessage="1" showErrorMessage="1" prompt="Corresponde al nombre o descripción de la cuenta de acuerdo al Plan de Cuentas emitido por el CONAC." sqref="B7 B17"/>
    <dataValidation allowBlank="1" showInputMessage="1" showErrorMessage="1" prompt="Saldo final al 31 de diciembre de 2012." sqref="H7 H17"/>
  </dataValidations>
  <pageMargins left="0.7" right="0.7" top="0.75" bottom="0.75" header="0.3" footer="0.3"/>
  <pageSetup scale="72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4" t="s">
        <v>143</v>
      </c>
      <c r="B2" s="475"/>
      <c r="C2" s="88"/>
      <c r="D2" s="88"/>
      <c r="E2" s="88"/>
      <c r="F2" s="88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68" t="s">
        <v>208</v>
      </c>
      <c r="B6" s="131"/>
      <c r="C6" s="131"/>
      <c r="D6" s="131"/>
      <c r="E6" s="131"/>
      <c r="F6" s="132"/>
    </row>
    <row r="7" spans="1:6" ht="14.1" customHeight="1" x14ac:dyDescent="0.2">
      <c r="A7" s="139" t="s">
        <v>169</v>
      </c>
      <c r="B7" s="92"/>
      <c r="C7" s="92"/>
      <c r="D7" s="92"/>
      <c r="E7" s="92"/>
      <c r="F7" s="93"/>
    </row>
    <row r="8" spans="1:6" ht="14.1" customHeight="1" x14ac:dyDescent="0.2">
      <c r="A8" s="139" t="s">
        <v>209</v>
      </c>
      <c r="B8" s="12"/>
      <c r="C8" s="12"/>
      <c r="D8" s="12"/>
      <c r="E8" s="12"/>
      <c r="F8" s="96"/>
    </row>
    <row r="9" spans="1:6" ht="14.1" customHeight="1" thickBot="1" x14ac:dyDescent="0.25">
      <c r="A9" s="144" t="s">
        <v>212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5"/>
  <sheetViews>
    <sheetView zoomScaleNormal="100" zoomScaleSheetLayoutView="100" workbookViewId="0">
      <selection activeCell="E2" sqref="E2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22"/>
      <c r="D1" s="22"/>
      <c r="E1" s="260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6" t="s">
        <v>374</v>
      </c>
      <c r="C5" s="22"/>
      <c r="D5" s="22"/>
      <c r="E5" s="362" t="s">
        <v>373</v>
      </c>
    </row>
    <row r="6" spans="1:5" s="24" customFormat="1" x14ac:dyDescent="0.2">
      <c r="A6" s="224"/>
      <c r="B6" s="224"/>
      <c r="C6" s="361"/>
      <c r="D6" s="360"/>
      <c r="E6" s="360"/>
    </row>
    <row r="7" spans="1:5" ht="15" customHeight="1" x14ac:dyDescent="0.2">
      <c r="A7" s="228" t="s">
        <v>45</v>
      </c>
      <c r="B7" s="227" t="s">
        <v>46</v>
      </c>
      <c r="C7" s="290" t="s">
        <v>47</v>
      </c>
      <c r="D7" s="290" t="s">
        <v>48</v>
      </c>
      <c r="E7" s="290" t="s">
        <v>49</v>
      </c>
    </row>
    <row r="8" spans="1:5" x14ac:dyDescent="0.2">
      <c r="A8" s="284">
        <v>111200001</v>
      </c>
      <c r="B8" s="284" t="s">
        <v>1421</v>
      </c>
      <c r="C8" s="252">
        <v>212688.42</v>
      </c>
      <c r="D8" s="252">
        <v>149165.43</v>
      </c>
      <c r="E8" s="252">
        <v>-63522.99</v>
      </c>
    </row>
    <row r="9" spans="1:5" x14ac:dyDescent="0.2">
      <c r="A9" s="284">
        <v>111200003</v>
      </c>
      <c r="B9" s="284" t="s">
        <v>1422</v>
      </c>
      <c r="C9" s="252">
        <v>511761.77</v>
      </c>
      <c r="D9" s="252">
        <v>177204.66</v>
      </c>
      <c r="E9" s="252">
        <v>-334557.11</v>
      </c>
    </row>
    <row r="10" spans="1:5" x14ac:dyDescent="0.2">
      <c r="A10" s="284">
        <v>111200014</v>
      </c>
      <c r="B10" s="284" t="s">
        <v>1423</v>
      </c>
      <c r="C10" s="252">
        <v>149293.63</v>
      </c>
      <c r="D10" s="252">
        <v>1011170.39</v>
      </c>
      <c r="E10" s="252">
        <v>861876.76</v>
      </c>
    </row>
    <row r="11" spans="1:5" x14ac:dyDescent="0.2">
      <c r="A11" s="284">
        <v>111200016</v>
      </c>
      <c r="B11" s="284" t="s">
        <v>1424</v>
      </c>
      <c r="C11" s="252">
        <v>3363.76</v>
      </c>
      <c r="D11" s="252">
        <v>1889.8</v>
      </c>
      <c r="E11" s="252">
        <v>-1473.96</v>
      </c>
    </row>
    <row r="12" spans="1:5" x14ac:dyDescent="0.2">
      <c r="A12" s="284">
        <v>111200020</v>
      </c>
      <c r="B12" s="284" t="s">
        <v>1425</v>
      </c>
      <c r="C12" s="252">
        <v>9916.16</v>
      </c>
      <c r="D12" s="252">
        <v>8734.11</v>
      </c>
      <c r="E12" s="252">
        <v>-1182.05</v>
      </c>
    </row>
    <row r="13" spans="1:5" x14ac:dyDescent="0.2">
      <c r="A13" s="284">
        <v>111200021</v>
      </c>
      <c r="B13" s="284" t="s">
        <v>1426</v>
      </c>
      <c r="C13" s="252">
        <v>290.7</v>
      </c>
      <c r="D13" s="252">
        <v>0</v>
      </c>
      <c r="E13" s="252">
        <v>-290.7</v>
      </c>
    </row>
    <row r="14" spans="1:5" x14ac:dyDescent="0.2">
      <c r="A14" s="284">
        <v>111200022</v>
      </c>
      <c r="B14" s="284" t="s">
        <v>1427</v>
      </c>
      <c r="C14" s="252">
        <v>1295.93</v>
      </c>
      <c r="D14" s="252">
        <v>0</v>
      </c>
      <c r="E14" s="252">
        <v>-1295.93</v>
      </c>
    </row>
    <row r="15" spans="1:5" x14ac:dyDescent="0.2">
      <c r="A15" s="284">
        <v>111200023</v>
      </c>
      <c r="B15" s="284" t="s">
        <v>1428</v>
      </c>
      <c r="C15" s="252">
        <v>116497.63</v>
      </c>
      <c r="D15" s="252">
        <v>116788.33</v>
      </c>
      <c r="E15" s="252">
        <v>290.7</v>
      </c>
    </row>
    <row r="16" spans="1:5" x14ac:dyDescent="0.2">
      <c r="A16" s="284">
        <v>111200024</v>
      </c>
      <c r="B16" s="284" t="s">
        <v>1429</v>
      </c>
      <c r="C16" s="252">
        <v>750430.89</v>
      </c>
      <c r="D16" s="252">
        <v>50515.43</v>
      </c>
      <c r="E16" s="252">
        <v>-699915.46</v>
      </c>
    </row>
    <row r="17" spans="1:5" x14ac:dyDescent="0.2">
      <c r="A17" s="284">
        <v>111200025</v>
      </c>
      <c r="B17" s="284" t="s">
        <v>1430</v>
      </c>
      <c r="C17" s="252">
        <v>2706.44</v>
      </c>
      <c r="D17" s="252">
        <v>0</v>
      </c>
      <c r="E17" s="252">
        <v>-2706.44</v>
      </c>
    </row>
    <row r="18" spans="1:5" x14ac:dyDescent="0.2">
      <c r="A18" s="284">
        <v>111200026</v>
      </c>
      <c r="B18" s="284" t="s">
        <v>1431</v>
      </c>
      <c r="C18" s="252">
        <v>36122.74</v>
      </c>
      <c r="D18" s="252">
        <v>36137.51</v>
      </c>
      <c r="E18" s="252">
        <v>14.77</v>
      </c>
    </row>
    <row r="19" spans="1:5" x14ac:dyDescent="0.2">
      <c r="A19" s="284">
        <v>111200028</v>
      </c>
      <c r="B19" s="284" t="s">
        <v>1432</v>
      </c>
      <c r="C19" s="252">
        <v>773242.39</v>
      </c>
      <c r="D19" s="252">
        <v>383807.24</v>
      </c>
      <c r="E19" s="252">
        <v>-389435.15</v>
      </c>
    </row>
    <row r="20" spans="1:5" x14ac:dyDescent="0.2">
      <c r="A20" s="284">
        <v>111200029</v>
      </c>
      <c r="B20" s="284" t="s">
        <v>1433</v>
      </c>
      <c r="C20" s="252">
        <v>988.82</v>
      </c>
      <c r="D20" s="252">
        <v>0</v>
      </c>
      <c r="E20" s="252">
        <v>-988.82</v>
      </c>
    </row>
    <row r="21" spans="1:5" x14ac:dyDescent="0.2">
      <c r="A21" s="284">
        <v>111200030</v>
      </c>
      <c r="B21" s="284" t="s">
        <v>1434</v>
      </c>
      <c r="C21" s="252">
        <v>310842.05</v>
      </c>
      <c r="D21" s="252">
        <v>264241.48</v>
      </c>
      <c r="E21" s="252">
        <v>-46600.57</v>
      </c>
    </row>
    <row r="22" spans="1:5" x14ac:dyDescent="0.2">
      <c r="A22" s="284">
        <v>111200031</v>
      </c>
      <c r="B22" s="284" t="s">
        <v>1435</v>
      </c>
      <c r="C22" s="252">
        <v>0</v>
      </c>
      <c r="D22" s="252">
        <v>8424</v>
      </c>
      <c r="E22" s="252">
        <v>8424</v>
      </c>
    </row>
    <row r="23" spans="1:5" x14ac:dyDescent="0.2">
      <c r="A23" s="284">
        <v>111200032</v>
      </c>
      <c r="B23" s="284" t="s">
        <v>1436</v>
      </c>
      <c r="C23" s="252">
        <v>1096776.47</v>
      </c>
      <c r="D23" s="252">
        <v>37467.06</v>
      </c>
      <c r="E23" s="252">
        <v>-1059309.4099999999</v>
      </c>
    </row>
    <row r="24" spans="1:5" x14ac:dyDescent="0.2">
      <c r="A24" s="284">
        <v>111200033</v>
      </c>
      <c r="B24" s="284" t="s">
        <v>1437</v>
      </c>
      <c r="C24" s="252">
        <v>199155.74</v>
      </c>
      <c r="D24" s="252">
        <v>732285.9</v>
      </c>
      <c r="E24" s="252">
        <v>533130.16</v>
      </c>
    </row>
    <row r="25" spans="1:5" x14ac:dyDescent="0.2">
      <c r="A25" s="284">
        <v>111200034</v>
      </c>
      <c r="B25" s="284" t="s">
        <v>1438</v>
      </c>
      <c r="C25" s="252">
        <v>0</v>
      </c>
      <c r="D25" s="252">
        <v>359720.21</v>
      </c>
      <c r="E25" s="252">
        <v>359720.21</v>
      </c>
    </row>
    <row r="26" spans="1:5" x14ac:dyDescent="0.2">
      <c r="A26" s="284">
        <v>111200035</v>
      </c>
      <c r="B26" s="284" t="s">
        <v>1439</v>
      </c>
      <c r="C26" s="252">
        <v>0</v>
      </c>
      <c r="D26" s="252">
        <v>266222</v>
      </c>
      <c r="E26" s="252">
        <v>266222</v>
      </c>
    </row>
    <row r="27" spans="1:5" x14ac:dyDescent="0.2">
      <c r="A27" s="284">
        <v>111200308</v>
      </c>
      <c r="B27" s="284" t="s">
        <v>1440</v>
      </c>
      <c r="C27" s="252">
        <v>223409.79</v>
      </c>
      <c r="D27" s="252">
        <v>251227.56</v>
      </c>
      <c r="E27" s="252">
        <v>27817.77</v>
      </c>
    </row>
    <row r="28" spans="1:5" x14ac:dyDescent="0.2">
      <c r="A28" s="284">
        <v>111200311</v>
      </c>
      <c r="B28" s="284" t="s">
        <v>1441</v>
      </c>
      <c r="C28" s="252">
        <v>2175861.37</v>
      </c>
      <c r="D28" s="252">
        <v>353095.17</v>
      </c>
      <c r="E28" s="252">
        <v>-1822766.2</v>
      </c>
    </row>
    <row r="29" spans="1:5" x14ac:dyDescent="0.2">
      <c r="A29" s="284">
        <v>111200401</v>
      </c>
      <c r="B29" s="284" t="s">
        <v>1442</v>
      </c>
      <c r="C29" s="252">
        <v>9199.43</v>
      </c>
      <c r="D29" s="252">
        <v>9401.77</v>
      </c>
      <c r="E29" s="252">
        <v>202.34</v>
      </c>
    </row>
    <row r="30" spans="1:5" x14ac:dyDescent="0.2">
      <c r="A30" s="284">
        <v>111200402</v>
      </c>
      <c r="B30" s="284" t="s">
        <v>1443</v>
      </c>
      <c r="C30" s="252">
        <v>37963.53</v>
      </c>
      <c r="D30" s="252">
        <v>142982.09</v>
      </c>
      <c r="E30" s="252">
        <v>105018.56</v>
      </c>
    </row>
    <row r="31" spans="1:5" x14ac:dyDescent="0.2">
      <c r="A31" s="284">
        <v>111200404</v>
      </c>
      <c r="B31" s="284" t="s">
        <v>1444</v>
      </c>
      <c r="C31" s="252">
        <v>254746.69</v>
      </c>
      <c r="D31" s="252">
        <v>289228.45</v>
      </c>
      <c r="E31" s="252">
        <v>34481.760000000002</v>
      </c>
    </row>
    <row r="32" spans="1:5" x14ac:dyDescent="0.2">
      <c r="A32" s="284">
        <v>111200406</v>
      </c>
      <c r="B32" s="284" t="s">
        <v>1445</v>
      </c>
      <c r="C32" s="252">
        <v>206256.7</v>
      </c>
      <c r="D32" s="252">
        <v>0</v>
      </c>
      <c r="E32" s="252">
        <v>-206256.7</v>
      </c>
    </row>
    <row r="33" spans="1:5" x14ac:dyDescent="0.2">
      <c r="A33" s="284">
        <v>111200408</v>
      </c>
      <c r="B33" s="284" t="s">
        <v>1446</v>
      </c>
      <c r="C33" s="252">
        <v>163334.25</v>
      </c>
      <c r="D33" s="252">
        <v>380502.01</v>
      </c>
      <c r="E33" s="252">
        <v>217167.76</v>
      </c>
    </row>
    <row r="34" spans="1:5" x14ac:dyDescent="0.2">
      <c r="A34" s="284">
        <v>111200409</v>
      </c>
      <c r="B34" s="284" t="s">
        <v>1447</v>
      </c>
      <c r="C34" s="252">
        <v>84691.16</v>
      </c>
      <c r="D34" s="252">
        <v>197729.97</v>
      </c>
      <c r="E34" s="252">
        <v>113038.81</v>
      </c>
    </row>
    <row r="35" spans="1:5" x14ac:dyDescent="0.2">
      <c r="A35" s="284">
        <v>111200410</v>
      </c>
      <c r="B35" s="284" t="s">
        <v>1448</v>
      </c>
      <c r="C35" s="252">
        <v>76219.81</v>
      </c>
      <c r="D35" s="252">
        <v>177723.08</v>
      </c>
      <c r="E35" s="252">
        <v>101503.27</v>
      </c>
    </row>
    <row r="36" spans="1:5" x14ac:dyDescent="0.2">
      <c r="A36" s="284">
        <v>111200411</v>
      </c>
      <c r="B36" s="284" t="s">
        <v>1449</v>
      </c>
      <c r="C36" s="252">
        <v>76226.77</v>
      </c>
      <c r="D36" s="252">
        <v>177730.43</v>
      </c>
      <c r="E36" s="252">
        <v>101503.66</v>
      </c>
    </row>
    <row r="37" spans="1:5" x14ac:dyDescent="0.2">
      <c r="A37" s="284">
        <v>111200412</v>
      </c>
      <c r="B37" s="284" t="s">
        <v>1450</v>
      </c>
      <c r="C37" s="252">
        <v>76221.41</v>
      </c>
      <c r="D37" s="252">
        <v>177724.76</v>
      </c>
      <c r="E37" s="252">
        <v>101503.35</v>
      </c>
    </row>
    <row r="38" spans="1:5" x14ac:dyDescent="0.2">
      <c r="A38" s="284">
        <v>111200413</v>
      </c>
      <c r="B38" s="284" t="s">
        <v>1451</v>
      </c>
      <c r="C38" s="252">
        <v>76221.41</v>
      </c>
      <c r="D38" s="252">
        <v>177724.76</v>
      </c>
      <c r="E38" s="252">
        <v>101503.35</v>
      </c>
    </row>
    <row r="39" spans="1:5" x14ac:dyDescent="0.2">
      <c r="A39" s="284">
        <v>111200414</v>
      </c>
      <c r="B39" s="284" t="s">
        <v>1452</v>
      </c>
      <c r="C39" s="252">
        <v>76223.289999999994</v>
      </c>
      <c r="D39" s="252">
        <v>177726.73</v>
      </c>
      <c r="E39" s="252">
        <v>101503.44</v>
      </c>
    </row>
    <row r="40" spans="1:5" x14ac:dyDescent="0.2">
      <c r="A40" s="284">
        <v>111200415</v>
      </c>
      <c r="B40" s="284" t="s">
        <v>1453</v>
      </c>
      <c r="C40" s="252">
        <v>76223.289999999994</v>
      </c>
      <c r="D40" s="252">
        <v>177726.73</v>
      </c>
      <c r="E40" s="252">
        <v>101503.44</v>
      </c>
    </row>
    <row r="41" spans="1:5" x14ac:dyDescent="0.2">
      <c r="A41" s="284">
        <v>111200416</v>
      </c>
      <c r="B41" s="284" t="s">
        <v>1454</v>
      </c>
      <c r="C41" s="252">
        <v>76223.289999999994</v>
      </c>
      <c r="D41" s="252">
        <v>177726.73</v>
      </c>
      <c r="E41" s="252">
        <v>101503.44</v>
      </c>
    </row>
    <row r="42" spans="1:5" x14ac:dyDescent="0.2">
      <c r="A42" s="284">
        <v>111200417</v>
      </c>
      <c r="B42" s="284" t="s">
        <v>1455</v>
      </c>
      <c r="C42" s="252">
        <v>76223.289999999994</v>
      </c>
      <c r="D42" s="252">
        <v>177726.73</v>
      </c>
      <c r="E42" s="252">
        <v>101503.44</v>
      </c>
    </row>
    <row r="43" spans="1:5" x14ac:dyDescent="0.2">
      <c r="A43" s="284">
        <v>111200418</v>
      </c>
      <c r="B43" s="284" t="s">
        <v>1456</v>
      </c>
      <c r="C43" s="252">
        <v>76223.289999999994</v>
      </c>
      <c r="D43" s="252">
        <v>177726.73</v>
      </c>
      <c r="E43" s="252">
        <v>101503.44</v>
      </c>
    </row>
    <row r="44" spans="1:5" x14ac:dyDescent="0.2">
      <c r="A44" s="284">
        <v>111200419</v>
      </c>
      <c r="B44" s="284" t="s">
        <v>1457</v>
      </c>
      <c r="C44" s="252">
        <v>76220.37</v>
      </c>
      <c r="D44" s="252">
        <v>177723.68</v>
      </c>
      <c r="E44" s="252">
        <v>101503.31</v>
      </c>
    </row>
    <row r="45" spans="1:5" x14ac:dyDescent="0.2">
      <c r="A45" s="284">
        <v>111200420</v>
      </c>
      <c r="B45" s="284" t="s">
        <v>1458</v>
      </c>
      <c r="C45" s="252">
        <v>146865.16</v>
      </c>
      <c r="D45" s="252">
        <v>901239.55</v>
      </c>
      <c r="E45" s="252">
        <v>754374.39</v>
      </c>
    </row>
    <row r="46" spans="1:5" x14ac:dyDescent="0.2">
      <c r="A46" s="284">
        <v>111200422</v>
      </c>
      <c r="B46" s="284" t="s">
        <v>1459</v>
      </c>
      <c r="C46" s="252">
        <v>0</v>
      </c>
      <c r="D46" s="252">
        <v>3154417.25</v>
      </c>
      <c r="E46" s="252">
        <v>3154417.25</v>
      </c>
    </row>
    <row r="47" spans="1:5" x14ac:dyDescent="0.2">
      <c r="A47" s="284">
        <v>111200423</v>
      </c>
      <c r="B47" s="284" t="s">
        <v>537</v>
      </c>
      <c r="C47" s="252">
        <v>0</v>
      </c>
      <c r="D47" s="252">
        <v>792529.44</v>
      </c>
      <c r="E47" s="252">
        <v>792529.44</v>
      </c>
    </row>
    <row r="48" spans="1:5" x14ac:dyDescent="0.2">
      <c r="A48" s="284">
        <v>111200424</v>
      </c>
      <c r="B48" s="284" t="s">
        <v>1460</v>
      </c>
      <c r="C48" s="252">
        <v>0</v>
      </c>
      <c r="D48" s="252">
        <v>345305.14</v>
      </c>
      <c r="E48" s="252">
        <v>345305.14</v>
      </c>
    </row>
    <row r="49" spans="1:5" x14ac:dyDescent="0.2">
      <c r="A49" s="284">
        <v>111200425</v>
      </c>
      <c r="B49" s="284" t="s">
        <v>1461</v>
      </c>
      <c r="C49" s="252">
        <v>0</v>
      </c>
      <c r="D49" s="252">
        <v>15187.18</v>
      </c>
      <c r="E49" s="252">
        <v>15187.18</v>
      </c>
    </row>
    <row r="50" spans="1:5" x14ac:dyDescent="0.2">
      <c r="A50" s="284">
        <v>111200427</v>
      </c>
      <c r="B50" s="284" t="s">
        <v>1462</v>
      </c>
      <c r="C50" s="252">
        <v>0</v>
      </c>
      <c r="D50" s="252">
        <v>1533584.08</v>
      </c>
      <c r="E50" s="252">
        <v>1533584.08</v>
      </c>
    </row>
    <row r="51" spans="1:5" x14ac:dyDescent="0.2">
      <c r="A51" s="284">
        <v>111400001</v>
      </c>
      <c r="B51" s="284" t="s">
        <v>517</v>
      </c>
      <c r="C51" s="252">
        <v>703697.3</v>
      </c>
      <c r="D51" s="252">
        <v>3097207.46</v>
      </c>
      <c r="E51" s="252">
        <v>2393510.16</v>
      </c>
    </row>
    <row r="52" spans="1:5" x14ac:dyDescent="0.2">
      <c r="A52" s="284">
        <v>111400041</v>
      </c>
      <c r="B52" s="284" t="s">
        <v>519</v>
      </c>
      <c r="C52" s="252">
        <v>5033848.67</v>
      </c>
      <c r="D52" s="252">
        <v>2568882.59</v>
      </c>
      <c r="E52" s="252">
        <v>-2464966.08</v>
      </c>
    </row>
    <row r="53" spans="1:5" x14ac:dyDescent="0.2">
      <c r="A53" s="284">
        <v>111400047</v>
      </c>
      <c r="B53" s="284" t="s">
        <v>521</v>
      </c>
      <c r="C53" s="252">
        <v>825319.61</v>
      </c>
      <c r="D53" s="252">
        <v>779121.49</v>
      </c>
      <c r="E53" s="252">
        <v>-46198.12</v>
      </c>
    </row>
    <row r="54" spans="1:5" x14ac:dyDescent="0.2">
      <c r="A54" s="284">
        <v>111400060</v>
      </c>
      <c r="B54" s="284" t="s">
        <v>523</v>
      </c>
      <c r="C54" s="252">
        <v>1124701.1399999999</v>
      </c>
      <c r="D54" s="252">
        <v>1200603.1299999999</v>
      </c>
      <c r="E54" s="252">
        <v>75901.990000000005</v>
      </c>
    </row>
    <row r="55" spans="1:5" x14ac:dyDescent="0.2">
      <c r="A55" s="284">
        <v>111400063</v>
      </c>
      <c r="B55" s="284" t="s">
        <v>525</v>
      </c>
      <c r="C55" s="252">
        <v>523206.38</v>
      </c>
      <c r="D55" s="252">
        <v>558195.4</v>
      </c>
      <c r="E55" s="252">
        <v>34989.019999999997</v>
      </c>
    </row>
    <row r="56" spans="1:5" x14ac:dyDescent="0.2">
      <c r="A56" s="284">
        <v>111400065</v>
      </c>
      <c r="B56" s="284" t="s">
        <v>527</v>
      </c>
      <c r="C56" s="252">
        <v>8135910.8399999999</v>
      </c>
      <c r="D56" s="252">
        <v>6468696.1100000003</v>
      </c>
      <c r="E56" s="252">
        <v>-1667214.73</v>
      </c>
    </row>
    <row r="57" spans="1:5" x14ac:dyDescent="0.2">
      <c r="A57" s="284">
        <v>111400067</v>
      </c>
      <c r="B57" s="284" t="s">
        <v>529</v>
      </c>
      <c r="C57" s="252">
        <v>10736297.960000001</v>
      </c>
      <c r="D57" s="252">
        <v>9649.7000000000007</v>
      </c>
      <c r="E57" s="252">
        <v>-10726648.26</v>
      </c>
    </row>
    <row r="58" spans="1:5" x14ac:dyDescent="0.2">
      <c r="A58" s="284">
        <v>111400068</v>
      </c>
      <c r="B58" s="284" t="s">
        <v>1463</v>
      </c>
      <c r="C58" s="252">
        <v>6496867.0499999998</v>
      </c>
      <c r="D58" s="252">
        <v>0</v>
      </c>
      <c r="E58" s="252">
        <v>-6496867.0499999998</v>
      </c>
    </row>
    <row r="59" spans="1:5" x14ac:dyDescent="0.2">
      <c r="A59" s="284">
        <v>111400069</v>
      </c>
      <c r="B59" s="284" t="s">
        <v>531</v>
      </c>
      <c r="C59" s="252">
        <v>36357147.689999998</v>
      </c>
      <c r="D59" s="252">
        <v>5105412.43</v>
      </c>
      <c r="E59" s="252">
        <v>-31251735.260000002</v>
      </c>
    </row>
    <row r="60" spans="1:5" x14ac:dyDescent="0.2">
      <c r="A60" s="284">
        <v>111400070</v>
      </c>
      <c r="B60" s="284" t="s">
        <v>533</v>
      </c>
      <c r="C60" s="252">
        <v>906172.05</v>
      </c>
      <c r="D60" s="252">
        <v>967286.69</v>
      </c>
      <c r="E60" s="252">
        <v>61114.64</v>
      </c>
    </row>
    <row r="61" spans="1:5" x14ac:dyDescent="0.2">
      <c r="A61" s="284">
        <v>111400071</v>
      </c>
      <c r="B61" s="284" t="s">
        <v>535</v>
      </c>
      <c r="C61" s="252">
        <v>0</v>
      </c>
      <c r="D61" s="252">
        <v>51250560.640000001</v>
      </c>
      <c r="E61" s="252">
        <v>51250560.640000001</v>
      </c>
    </row>
    <row r="62" spans="1:5" x14ac:dyDescent="0.2">
      <c r="A62" s="284">
        <v>111400072</v>
      </c>
      <c r="B62" s="284" t="s">
        <v>537</v>
      </c>
      <c r="C62" s="252">
        <v>0</v>
      </c>
      <c r="D62" s="252">
        <v>8068550.75</v>
      </c>
      <c r="E62" s="252">
        <v>8068550.75</v>
      </c>
    </row>
    <row r="63" spans="1:5" x14ac:dyDescent="0.2">
      <c r="A63" s="284">
        <v>111400073</v>
      </c>
      <c r="B63" s="284" t="s">
        <v>539</v>
      </c>
      <c r="C63" s="252">
        <v>0</v>
      </c>
      <c r="D63" s="252">
        <v>33343362.390000001</v>
      </c>
      <c r="E63" s="252">
        <v>33343362.390000001</v>
      </c>
    </row>
    <row r="64" spans="1:5" x14ac:dyDescent="0.2">
      <c r="A64" s="284">
        <v>111400104</v>
      </c>
      <c r="B64" s="284" t="s">
        <v>541</v>
      </c>
      <c r="C64" s="252">
        <v>524.6</v>
      </c>
      <c r="D64" s="252">
        <v>506609.31</v>
      </c>
      <c r="E64" s="252">
        <v>506084.71</v>
      </c>
    </row>
    <row r="65" spans="1:5" x14ac:dyDescent="0.2">
      <c r="A65" s="284">
        <v>111400116</v>
      </c>
      <c r="B65" s="284" t="s">
        <v>1464</v>
      </c>
      <c r="C65" s="252">
        <v>4701.51</v>
      </c>
      <c r="D65" s="252">
        <v>0</v>
      </c>
      <c r="E65" s="252">
        <v>-4701.51</v>
      </c>
    </row>
    <row r="66" spans="1:5" x14ac:dyDescent="0.2">
      <c r="A66" s="284">
        <v>111400119</v>
      </c>
      <c r="B66" s="284" t="s">
        <v>1465</v>
      </c>
      <c r="C66" s="252">
        <v>465.31</v>
      </c>
      <c r="D66" s="252">
        <v>0</v>
      </c>
      <c r="E66" s="252">
        <v>-465.31</v>
      </c>
    </row>
    <row r="67" spans="1:5" x14ac:dyDescent="0.2">
      <c r="A67" s="284">
        <v>111400120</v>
      </c>
      <c r="B67" s="284" t="s">
        <v>543</v>
      </c>
      <c r="C67" s="252">
        <v>0</v>
      </c>
      <c r="D67" s="252">
        <v>5728664.0700000003</v>
      </c>
      <c r="E67" s="252">
        <v>5728664.0700000003</v>
      </c>
    </row>
    <row r="68" spans="1:5" x14ac:dyDescent="0.2">
      <c r="A68" s="284">
        <v>111500013</v>
      </c>
      <c r="B68" s="284" t="s">
        <v>545</v>
      </c>
      <c r="C68" s="252">
        <v>1472.72</v>
      </c>
      <c r="D68" s="252">
        <v>1472.72</v>
      </c>
      <c r="E68" s="252">
        <v>0</v>
      </c>
    </row>
    <row r="69" spans="1:5" x14ac:dyDescent="0.2">
      <c r="A69" s="284">
        <v>111500015</v>
      </c>
      <c r="B69" s="284" t="s">
        <v>547</v>
      </c>
      <c r="C69" s="252">
        <v>13026.52</v>
      </c>
      <c r="D69" s="252">
        <v>13026.52</v>
      </c>
      <c r="E69" s="252">
        <v>0</v>
      </c>
    </row>
    <row r="70" spans="1:5" x14ac:dyDescent="0.2">
      <c r="A70" s="284">
        <v>111500040</v>
      </c>
      <c r="B70" s="284" t="s">
        <v>549</v>
      </c>
      <c r="C70" s="252">
        <v>84296.72</v>
      </c>
      <c r="D70" s="252">
        <v>6060.4</v>
      </c>
      <c r="E70" s="252">
        <v>-78236.320000000007</v>
      </c>
    </row>
    <row r="71" spans="1:5" x14ac:dyDescent="0.2">
      <c r="A71" s="284">
        <v>111500056</v>
      </c>
      <c r="B71" s="284" t="s">
        <v>551</v>
      </c>
      <c r="C71" s="252">
        <v>110181.33</v>
      </c>
      <c r="D71" s="252">
        <v>110192.76</v>
      </c>
      <c r="E71" s="252">
        <v>11.43</v>
      </c>
    </row>
    <row r="72" spans="1:5" x14ac:dyDescent="0.2">
      <c r="A72" s="284">
        <v>111500070</v>
      </c>
      <c r="B72" s="284" t="s">
        <v>553</v>
      </c>
      <c r="C72" s="252">
        <v>4805.03</v>
      </c>
      <c r="D72" s="252">
        <v>4805.03</v>
      </c>
      <c r="E72" s="252">
        <v>0</v>
      </c>
    </row>
    <row r="73" spans="1:5" x14ac:dyDescent="0.2">
      <c r="A73" s="284">
        <v>111500081</v>
      </c>
      <c r="B73" s="284" t="s">
        <v>555</v>
      </c>
      <c r="C73" s="252">
        <v>25957.98</v>
      </c>
      <c r="D73" s="252">
        <v>58889.32</v>
      </c>
      <c r="E73" s="252">
        <v>32931.339999999997</v>
      </c>
    </row>
    <row r="74" spans="1:5" x14ac:dyDescent="0.2">
      <c r="A74" s="284">
        <v>111500103</v>
      </c>
      <c r="B74" s="284" t="s">
        <v>557</v>
      </c>
      <c r="C74" s="252">
        <v>1643165.07</v>
      </c>
      <c r="D74" s="252">
        <v>230926.83</v>
      </c>
      <c r="E74" s="252">
        <v>-1412238.24</v>
      </c>
    </row>
    <row r="75" spans="1:5" x14ac:dyDescent="0.2">
      <c r="A75" s="284">
        <v>111500115</v>
      </c>
      <c r="B75" s="284" t="s">
        <v>1466</v>
      </c>
      <c r="C75" s="252">
        <v>7513.1</v>
      </c>
      <c r="D75" s="252">
        <v>0</v>
      </c>
      <c r="E75" s="252">
        <v>-7513.1</v>
      </c>
    </row>
    <row r="76" spans="1:5" x14ac:dyDescent="0.2">
      <c r="A76" s="284">
        <v>111500118</v>
      </c>
      <c r="B76" s="284" t="s">
        <v>1467</v>
      </c>
      <c r="C76" s="252">
        <v>201901.75</v>
      </c>
      <c r="D76" s="252">
        <v>0</v>
      </c>
      <c r="E76" s="252">
        <v>-201901.75</v>
      </c>
    </row>
    <row r="77" spans="1:5" x14ac:dyDescent="0.2">
      <c r="A77" s="284">
        <v>111500120</v>
      </c>
      <c r="B77" s="284" t="s">
        <v>1468</v>
      </c>
      <c r="C77" s="252">
        <v>395526.63</v>
      </c>
      <c r="D77" s="252">
        <v>0</v>
      </c>
      <c r="E77" s="252">
        <v>-395526.63</v>
      </c>
    </row>
    <row r="78" spans="1:5" x14ac:dyDescent="0.2">
      <c r="A78" s="284">
        <v>111500122</v>
      </c>
      <c r="B78" s="284" t="s">
        <v>1469</v>
      </c>
      <c r="C78" s="252">
        <v>766498.59</v>
      </c>
      <c r="D78" s="252">
        <v>0</v>
      </c>
      <c r="E78" s="252">
        <v>-766498.59</v>
      </c>
    </row>
    <row r="79" spans="1:5" x14ac:dyDescent="0.2">
      <c r="A79" s="284">
        <v>111500124</v>
      </c>
      <c r="B79" s="284" t="s">
        <v>559</v>
      </c>
      <c r="C79" s="252">
        <v>0</v>
      </c>
      <c r="D79" s="252">
        <v>743016.82</v>
      </c>
      <c r="E79" s="252">
        <v>743016.82</v>
      </c>
    </row>
    <row r="80" spans="1:5" x14ac:dyDescent="0.2">
      <c r="A80" s="284">
        <v>111500125</v>
      </c>
      <c r="B80" s="284" t="s">
        <v>561</v>
      </c>
      <c r="C80" s="252">
        <v>0</v>
      </c>
      <c r="D80" s="252">
        <v>161575.32999999999</v>
      </c>
      <c r="E80" s="252">
        <v>161575.32999999999</v>
      </c>
    </row>
    <row r="81" spans="1:5" x14ac:dyDescent="0.2">
      <c r="A81" s="284">
        <v>111500126</v>
      </c>
      <c r="B81" s="284" t="s">
        <v>563</v>
      </c>
      <c r="C81" s="252">
        <v>0</v>
      </c>
      <c r="D81" s="252">
        <v>746.63</v>
      </c>
      <c r="E81" s="252">
        <v>746.63</v>
      </c>
    </row>
    <row r="82" spans="1:5" x14ac:dyDescent="0.2">
      <c r="A82" s="284">
        <v>111500127</v>
      </c>
      <c r="B82" s="284" t="s">
        <v>565</v>
      </c>
      <c r="C82" s="252">
        <v>0</v>
      </c>
      <c r="D82" s="252">
        <v>1607015.14</v>
      </c>
      <c r="E82" s="252">
        <v>1607015.14</v>
      </c>
    </row>
    <row r="83" spans="1:5" x14ac:dyDescent="0.2">
      <c r="A83" s="284">
        <v>111500301</v>
      </c>
      <c r="B83" s="284" t="s">
        <v>567</v>
      </c>
      <c r="C83" s="252">
        <v>35507.06</v>
      </c>
      <c r="D83" s="252">
        <v>35507.06</v>
      </c>
      <c r="E83" s="252">
        <v>0</v>
      </c>
    </row>
    <row r="84" spans="1:5" x14ac:dyDescent="0.2">
      <c r="A84" s="284">
        <v>111500302</v>
      </c>
      <c r="B84" s="284" t="s">
        <v>569</v>
      </c>
      <c r="C84" s="252">
        <v>43461.04</v>
      </c>
      <c r="D84" s="252">
        <v>85102.23</v>
      </c>
      <c r="E84" s="252">
        <v>41641.19</v>
      </c>
    </row>
    <row r="85" spans="1:5" x14ac:dyDescent="0.2">
      <c r="A85" s="284">
        <v>111500403</v>
      </c>
      <c r="B85" s="284" t="s">
        <v>571</v>
      </c>
      <c r="C85" s="252">
        <v>626550.85</v>
      </c>
      <c r="D85" s="252">
        <v>109100.06</v>
      </c>
      <c r="E85" s="252">
        <v>-517450.79</v>
      </c>
    </row>
    <row r="86" spans="1:5" x14ac:dyDescent="0.2">
      <c r="A86" s="284">
        <v>111500409</v>
      </c>
      <c r="B86" s="284" t="s">
        <v>573</v>
      </c>
      <c r="C86" s="252">
        <v>1589.01</v>
      </c>
      <c r="D86" s="252">
        <v>1589.13</v>
      </c>
      <c r="E86" s="252">
        <v>0.12</v>
      </c>
    </row>
    <row r="87" spans="1:5" x14ac:dyDescent="0.2">
      <c r="A87" s="284">
        <v>111500411</v>
      </c>
      <c r="B87" s="284" t="s">
        <v>1470</v>
      </c>
      <c r="C87" s="252">
        <v>175824.2</v>
      </c>
      <c r="D87" s="252">
        <v>0</v>
      </c>
      <c r="E87" s="252">
        <v>-175824.2</v>
      </c>
    </row>
    <row r="88" spans="1:5" x14ac:dyDescent="0.2">
      <c r="A88" s="284">
        <v>111500416</v>
      </c>
      <c r="B88" s="284" t="s">
        <v>575</v>
      </c>
      <c r="C88" s="252">
        <v>71431.17</v>
      </c>
      <c r="D88" s="252">
        <v>71431.17</v>
      </c>
      <c r="E88" s="252">
        <v>0</v>
      </c>
    </row>
    <row r="89" spans="1:5" x14ac:dyDescent="0.2">
      <c r="A89" s="284">
        <v>111500417</v>
      </c>
      <c r="B89" s="284" t="s">
        <v>577</v>
      </c>
      <c r="C89" s="252">
        <v>24225.03</v>
      </c>
      <c r="D89" s="252">
        <v>24225.03</v>
      </c>
      <c r="E89" s="252">
        <v>0</v>
      </c>
    </row>
    <row r="90" spans="1:5" x14ac:dyDescent="0.2">
      <c r="A90" s="284">
        <v>111500423</v>
      </c>
      <c r="B90" s="284" t="s">
        <v>579</v>
      </c>
      <c r="C90" s="252">
        <v>16452.02</v>
      </c>
      <c r="D90" s="252">
        <v>9453.24</v>
      </c>
      <c r="E90" s="252">
        <v>-6998.78</v>
      </c>
    </row>
    <row r="91" spans="1:5" x14ac:dyDescent="0.2">
      <c r="A91" s="284">
        <v>111500442</v>
      </c>
      <c r="B91" s="284" t="s">
        <v>581</v>
      </c>
      <c r="C91" s="252">
        <v>5553.01</v>
      </c>
      <c r="D91" s="252">
        <v>802.34</v>
      </c>
      <c r="E91" s="252">
        <v>-4750.67</v>
      </c>
    </row>
    <row r="92" spans="1:5" x14ac:dyDescent="0.2">
      <c r="A92" s="284">
        <v>111500444</v>
      </c>
      <c r="B92" s="284" t="s">
        <v>583</v>
      </c>
      <c r="C92" s="252">
        <v>408884.52</v>
      </c>
      <c r="D92" s="252">
        <v>265052.95</v>
      </c>
      <c r="E92" s="252">
        <v>-143831.57</v>
      </c>
    </row>
    <row r="93" spans="1:5" x14ac:dyDescent="0.2">
      <c r="A93" s="284">
        <v>111500451</v>
      </c>
      <c r="B93" s="284" t="s">
        <v>1471</v>
      </c>
      <c r="C93" s="252">
        <v>2302893.4700000002</v>
      </c>
      <c r="D93" s="252">
        <v>0</v>
      </c>
      <c r="E93" s="252">
        <v>-2302893.4700000002</v>
      </c>
    </row>
    <row r="94" spans="1:5" x14ac:dyDescent="0.2">
      <c r="A94" s="284">
        <v>111500452</v>
      </c>
      <c r="B94" s="284" t="s">
        <v>1472</v>
      </c>
      <c r="C94" s="252">
        <v>7857.76</v>
      </c>
      <c r="D94" s="252">
        <v>0</v>
      </c>
      <c r="E94" s="252">
        <v>-7857.76</v>
      </c>
    </row>
    <row r="95" spans="1:5" x14ac:dyDescent="0.2">
      <c r="A95" s="284">
        <v>111500453</v>
      </c>
      <c r="B95" s="284" t="s">
        <v>1473</v>
      </c>
      <c r="C95" s="252">
        <v>11.61</v>
      </c>
      <c r="D95" s="252">
        <v>0</v>
      </c>
      <c r="E95" s="252">
        <v>-11.61</v>
      </c>
    </row>
    <row r="96" spans="1:5" x14ac:dyDescent="0.2">
      <c r="A96" s="284">
        <v>111500454</v>
      </c>
      <c r="B96" s="284" t="s">
        <v>585</v>
      </c>
      <c r="C96" s="252">
        <v>944046.79</v>
      </c>
      <c r="D96" s="252">
        <v>36789</v>
      </c>
      <c r="E96" s="252">
        <v>-907257.79</v>
      </c>
    </row>
    <row r="97" spans="1:5" x14ac:dyDescent="0.2">
      <c r="A97" s="284">
        <v>111500455</v>
      </c>
      <c r="B97" s="284" t="s">
        <v>587</v>
      </c>
      <c r="C97" s="252">
        <v>5814386.7800000003</v>
      </c>
      <c r="D97" s="252">
        <v>331530.14</v>
      </c>
      <c r="E97" s="252">
        <v>-5482856.6399999997</v>
      </c>
    </row>
    <row r="98" spans="1:5" x14ac:dyDescent="0.2">
      <c r="A98" s="284">
        <v>111500458</v>
      </c>
      <c r="B98" s="284" t="s">
        <v>589</v>
      </c>
      <c r="C98" s="252">
        <v>522.20000000000005</v>
      </c>
      <c r="D98" s="252">
        <v>511.77</v>
      </c>
      <c r="E98" s="252">
        <v>-10.43</v>
      </c>
    </row>
    <row r="99" spans="1:5" x14ac:dyDescent="0.2">
      <c r="A99" s="284">
        <v>111500460</v>
      </c>
      <c r="B99" s="284" t="s">
        <v>591</v>
      </c>
      <c r="C99" s="252">
        <v>89876.14</v>
      </c>
      <c r="D99" s="252">
        <v>39383.25</v>
      </c>
      <c r="E99" s="252">
        <v>-50492.89</v>
      </c>
    </row>
    <row r="100" spans="1:5" x14ac:dyDescent="0.2">
      <c r="A100" s="284">
        <v>111500462</v>
      </c>
      <c r="B100" s="284" t="s">
        <v>1474</v>
      </c>
      <c r="C100" s="252">
        <v>192939.82</v>
      </c>
      <c r="D100" s="252">
        <v>0</v>
      </c>
      <c r="E100" s="252">
        <v>-192939.82</v>
      </c>
    </row>
    <row r="101" spans="1:5" x14ac:dyDescent="0.2">
      <c r="A101" s="284">
        <v>111500463</v>
      </c>
      <c r="B101" s="284" t="s">
        <v>1475</v>
      </c>
      <c r="C101" s="252">
        <v>134073.01999999999</v>
      </c>
      <c r="D101" s="252">
        <v>0</v>
      </c>
      <c r="E101" s="252">
        <v>-134073.01999999999</v>
      </c>
    </row>
    <row r="102" spans="1:5" x14ac:dyDescent="0.2">
      <c r="A102" s="284">
        <v>111500464</v>
      </c>
      <c r="B102" s="284" t="s">
        <v>1476</v>
      </c>
      <c r="C102" s="252">
        <v>1027.3</v>
      </c>
      <c r="D102" s="252">
        <v>0</v>
      </c>
      <c r="E102" s="252">
        <v>-1027.3</v>
      </c>
    </row>
    <row r="103" spans="1:5" x14ac:dyDescent="0.2">
      <c r="A103" s="284">
        <v>111500465</v>
      </c>
      <c r="B103" s="284" t="s">
        <v>1477</v>
      </c>
      <c r="C103" s="252">
        <v>485418.65</v>
      </c>
      <c r="D103" s="252">
        <v>0</v>
      </c>
      <c r="E103" s="252">
        <v>-485418.65</v>
      </c>
    </row>
    <row r="104" spans="1:5" x14ac:dyDescent="0.2">
      <c r="A104" s="284">
        <v>111500467</v>
      </c>
      <c r="B104" s="284" t="s">
        <v>593</v>
      </c>
      <c r="C104" s="252">
        <v>3331067.72</v>
      </c>
      <c r="D104" s="252">
        <v>37038.53</v>
      </c>
      <c r="E104" s="252">
        <v>-3294029.19</v>
      </c>
    </row>
    <row r="105" spans="1:5" x14ac:dyDescent="0.2">
      <c r="A105" s="284">
        <v>111500468</v>
      </c>
      <c r="B105" s="284" t="s">
        <v>1478</v>
      </c>
      <c r="C105" s="252">
        <v>1296279</v>
      </c>
      <c r="D105" s="252">
        <v>0</v>
      </c>
      <c r="E105" s="252">
        <v>-1296279</v>
      </c>
    </row>
    <row r="106" spans="1:5" x14ac:dyDescent="0.2">
      <c r="A106" s="284">
        <v>111500469</v>
      </c>
      <c r="B106" s="284" t="s">
        <v>1479</v>
      </c>
      <c r="C106" s="252">
        <v>385878.73</v>
      </c>
      <c r="D106" s="252">
        <v>0</v>
      </c>
      <c r="E106" s="252">
        <v>-385878.73</v>
      </c>
    </row>
    <row r="107" spans="1:5" x14ac:dyDescent="0.2">
      <c r="A107" s="284">
        <v>111500471</v>
      </c>
      <c r="B107" s="284" t="s">
        <v>595</v>
      </c>
      <c r="C107" s="252">
        <v>0</v>
      </c>
      <c r="D107" s="252">
        <v>286231.19</v>
      </c>
      <c r="E107" s="252">
        <v>286231.19</v>
      </c>
    </row>
    <row r="108" spans="1:5" x14ac:dyDescent="0.2">
      <c r="A108" s="284">
        <v>111500472</v>
      </c>
      <c r="B108" s="284" t="s">
        <v>597</v>
      </c>
      <c r="C108" s="252">
        <v>0</v>
      </c>
      <c r="D108" s="252">
        <v>114342.08</v>
      </c>
      <c r="E108" s="252">
        <v>114342.08</v>
      </c>
    </row>
    <row r="109" spans="1:5" x14ac:dyDescent="0.2">
      <c r="A109" s="284">
        <v>111500474</v>
      </c>
      <c r="B109" s="284" t="s">
        <v>599</v>
      </c>
      <c r="C109" s="252">
        <v>0</v>
      </c>
      <c r="D109" s="252">
        <v>276251.92</v>
      </c>
      <c r="E109" s="252">
        <v>276251.92</v>
      </c>
    </row>
    <row r="110" spans="1:5" x14ac:dyDescent="0.2">
      <c r="A110" s="284">
        <v>111500475</v>
      </c>
      <c r="B110" s="284" t="s">
        <v>601</v>
      </c>
      <c r="C110" s="252">
        <v>0</v>
      </c>
      <c r="D110" s="252">
        <v>103317.27</v>
      </c>
      <c r="E110" s="252">
        <v>103317.27</v>
      </c>
    </row>
    <row r="111" spans="1:5" x14ac:dyDescent="0.2">
      <c r="A111" s="284">
        <v>111500476</v>
      </c>
      <c r="B111" s="284" t="s">
        <v>603</v>
      </c>
      <c r="C111" s="252">
        <v>0</v>
      </c>
      <c r="D111" s="252">
        <v>5469514.5199999996</v>
      </c>
      <c r="E111" s="252">
        <v>5469514.5199999996</v>
      </c>
    </row>
    <row r="112" spans="1:5" x14ac:dyDescent="0.2">
      <c r="A112" s="284">
        <v>111500477</v>
      </c>
      <c r="B112" s="284" t="s">
        <v>605</v>
      </c>
      <c r="C112" s="252">
        <v>0</v>
      </c>
      <c r="D112" s="252">
        <v>774153.36</v>
      </c>
      <c r="E112" s="252">
        <v>774153.36</v>
      </c>
    </row>
    <row r="113" spans="1:5" x14ac:dyDescent="0.2">
      <c r="A113" s="284">
        <v>111500479</v>
      </c>
      <c r="B113" s="284" t="s">
        <v>607</v>
      </c>
      <c r="C113" s="252">
        <v>0</v>
      </c>
      <c r="D113" s="252">
        <v>213506.94</v>
      </c>
      <c r="E113" s="252">
        <v>213506.94</v>
      </c>
    </row>
    <row r="114" spans="1:5" x14ac:dyDescent="0.2">
      <c r="A114" s="284">
        <v>111500480</v>
      </c>
      <c r="B114" s="284" t="s">
        <v>609</v>
      </c>
      <c r="C114" s="252">
        <v>0</v>
      </c>
      <c r="D114" s="252">
        <v>1704370.17</v>
      </c>
      <c r="E114" s="252">
        <v>1704370.17</v>
      </c>
    </row>
    <row r="115" spans="1:5" x14ac:dyDescent="0.2">
      <c r="A115" s="284">
        <v>111500481</v>
      </c>
      <c r="B115" s="284" t="s">
        <v>611</v>
      </c>
      <c r="C115" s="252">
        <v>0</v>
      </c>
      <c r="D115" s="252">
        <v>5000077.78</v>
      </c>
      <c r="E115" s="252">
        <v>5000077.78</v>
      </c>
    </row>
    <row r="116" spans="1:5" x14ac:dyDescent="0.2">
      <c r="A116" s="284">
        <v>111500482</v>
      </c>
      <c r="B116" s="284" t="s">
        <v>613</v>
      </c>
      <c r="C116" s="252">
        <v>0</v>
      </c>
      <c r="D116" s="252">
        <v>285901.03000000003</v>
      </c>
      <c r="E116" s="252">
        <v>285901.03000000003</v>
      </c>
    </row>
    <row r="117" spans="1:5" x14ac:dyDescent="0.2">
      <c r="A117" s="284">
        <v>111500483</v>
      </c>
      <c r="B117" s="284" t="s">
        <v>615</v>
      </c>
      <c r="C117" s="252">
        <v>0</v>
      </c>
      <c r="D117" s="252">
        <v>742375.23</v>
      </c>
      <c r="E117" s="252">
        <v>742375.23</v>
      </c>
    </row>
    <row r="118" spans="1:5" x14ac:dyDescent="0.2">
      <c r="A118" s="284">
        <v>111500485</v>
      </c>
      <c r="B118" s="284" t="s">
        <v>617</v>
      </c>
      <c r="C118" s="252">
        <v>0</v>
      </c>
      <c r="D118" s="252">
        <v>12885151.869999999</v>
      </c>
      <c r="E118" s="252">
        <v>12885151.869999999</v>
      </c>
    </row>
    <row r="119" spans="1:5" x14ac:dyDescent="0.2">
      <c r="A119" s="284">
        <v>111500489</v>
      </c>
      <c r="B119" s="284" t="s">
        <v>619</v>
      </c>
      <c r="C119" s="252">
        <v>0</v>
      </c>
      <c r="D119" s="252">
        <v>6842149.6900000004</v>
      </c>
      <c r="E119" s="252">
        <v>6842149.6900000004</v>
      </c>
    </row>
    <row r="120" spans="1:5" x14ac:dyDescent="0.2">
      <c r="A120" s="284">
        <v>111500502</v>
      </c>
      <c r="B120" s="284" t="s">
        <v>1480</v>
      </c>
      <c r="C120" s="252">
        <v>8597.1</v>
      </c>
      <c r="D120" s="252">
        <v>0</v>
      </c>
      <c r="E120" s="252">
        <v>-8597.1</v>
      </c>
    </row>
    <row r="121" spans="1:5" x14ac:dyDescent="0.2">
      <c r="A121" s="284">
        <v>111500503</v>
      </c>
      <c r="B121" s="284" t="s">
        <v>621</v>
      </c>
      <c r="C121" s="252">
        <v>91422.87</v>
      </c>
      <c r="D121" s="252">
        <v>304747.28000000003</v>
      </c>
      <c r="E121" s="252">
        <v>213324.41</v>
      </c>
    </row>
    <row r="122" spans="1:5" x14ac:dyDescent="0.2">
      <c r="A122" s="284">
        <v>111500504</v>
      </c>
      <c r="B122" s="284" t="s">
        <v>623</v>
      </c>
      <c r="C122" s="252">
        <v>2471496.2400000002</v>
      </c>
      <c r="D122" s="252">
        <v>30899.040000000001</v>
      </c>
      <c r="E122" s="252">
        <v>-2440597.2000000002</v>
      </c>
    </row>
    <row r="123" spans="1:5" x14ac:dyDescent="0.2">
      <c r="A123" s="284">
        <v>111500505</v>
      </c>
      <c r="B123" s="284" t="s">
        <v>625</v>
      </c>
      <c r="C123" s="252">
        <v>66601.47</v>
      </c>
      <c r="D123" s="252">
        <v>0.25</v>
      </c>
      <c r="E123" s="252">
        <v>-66601.22</v>
      </c>
    </row>
    <row r="124" spans="1:5" x14ac:dyDescent="0.2">
      <c r="A124" s="284">
        <v>111600012</v>
      </c>
      <c r="B124" s="284" t="s">
        <v>1481</v>
      </c>
      <c r="C124" s="252">
        <v>30957.13</v>
      </c>
      <c r="D124" s="252">
        <v>30957.13</v>
      </c>
      <c r="E124" s="252">
        <v>0</v>
      </c>
    </row>
    <row r="125" spans="1:5" x14ac:dyDescent="0.2">
      <c r="A125" s="284">
        <v>111600028</v>
      </c>
      <c r="B125" s="284" t="s">
        <v>1482</v>
      </c>
      <c r="C125" s="252">
        <v>0.57999999999999996</v>
      </c>
      <c r="D125" s="252">
        <v>0.57999999999999996</v>
      </c>
      <c r="E125" s="252">
        <v>0</v>
      </c>
    </row>
    <row r="126" spans="1:5" x14ac:dyDescent="0.2">
      <c r="A126" s="284">
        <v>111601004</v>
      </c>
      <c r="B126" s="284" t="s">
        <v>1483</v>
      </c>
      <c r="C126" s="252">
        <v>4061.91</v>
      </c>
      <c r="D126" s="252">
        <v>4062.91</v>
      </c>
      <c r="E126" s="252">
        <v>1</v>
      </c>
    </row>
    <row r="127" spans="1:5" x14ac:dyDescent="0.2">
      <c r="A127" s="284">
        <v>111601006</v>
      </c>
      <c r="B127" s="284" t="s">
        <v>1484</v>
      </c>
      <c r="C127" s="252">
        <v>4061.91</v>
      </c>
      <c r="D127" s="252">
        <v>3597.91</v>
      </c>
      <c r="E127" s="252">
        <v>-464</v>
      </c>
    </row>
    <row r="128" spans="1:5" x14ac:dyDescent="0.2">
      <c r="A128" s="284">
        <v>111601007</v>
      </c>
      <c r="B128" s="284" t="s">
        <v>1485</v>
      </c>
      <c r="C128" s="252">
        <v>4061.91</v>
      </c>
      <c r="D128" s="252">
        <v>3597.91</v>
      </c>
      <c r="E128" s="252">
        <v>-464</v>
      </c>
    </row>
    <row r="129" spans="1:5" x14ac:dyDescent="0.2">
      <c r="A129" s="284">
        <v>111601008</v>
      </c>
      <c r="B129" s="284" t="s">
        <v>1486</v>
      </c>
      <c r="C129" s="252">
        <v>4061.91</v>
      </c>
      <c r="D129" s="252">
        <v>4063.91</v>
      </c>
      <c r="E129" s="252">
        <v>2</v>
      </c>
    </row>
    <row r="130" spans="1:5" x14ac:dyDescent="0.2">
      <c r="A130" s="284">
        <v>111601009</v>
      </c>
      <c r="B130" s="284" t="s">
        <v>1487</v>
      </c>
      <c r="C130" s="252">
        <v>4061.91</v>
      </c>
      <c r="D130" s="252">
        <v>3597.91</v>
      </c>
      <c r="E130" s="252">
        <v>-464</v>
      </c>
    </row>
    <row r="131" spans="1:5" x14ac:dyDescent="0.2">
      <c r="A131" s="284">
        <v>111601010</v>
      </c>
      <c r="B131" s="284" t="s">
        <v>1488</v>
      </c>
      <c r="C131" s="252">
        <v>4061.91</v>
      </c>
      <c r="D131" s="252">
        <v>3597.91</v>
      </c>
      <c r="E131" s="252">
        <v>-464</v>
      </c>
    </row>
    <row r="132" spans="1:5" x14ac:dyDescent="0.2">
      <c r="A132" s="284">
        <v>111601013</v>
      </c>
      <c r="B132" s="284" t="s">
        <v>1489</v>
      </c>
      <c r="C132" s="252">
        <v>4061.91</v>
      </c>
      <c r="D132" s="252">
        <v>3597.91</v>
      </c>
      <c r="E132" s="252">
        <v>-464</v>
      </c>
    </row>
    <row r="133" spans="1:5" x14ac:dyDescent="0.2">
      <c r="A133" s="284">
        <v>111601016</v>
      </c>
      <c r="B133" s="284" t="s">
        <v>1490</v>
      </c>
      <c r="C133" s="252">
        <v>4061.91</v>
      </c>
      <c r="D133" s="252">
        <v>3597.91</v>
      </c>
      <c r="E133" s="252">
        <v>-464</v>
      </c>
    </row>
    <row r="134" spans="1:5" x14ac:dyDescent="0.2">
      <c r="A134" s="284">
        <v>111601017</v>
      </c>
      <c r="B134" s="284" t="s">
        <v>1491</v>
      </c>
      <c r="C134" s="252">
        <v>4061.91</v>
      </c>
      <c r="D134" s="252">
        <v>3597.91</v>
      </c>
      <c r="E134" s="252">
        <v>-464</v>
      </c>
    </row>
    <row r="135" spans="1:5" x14ac:dyDescent="0.2">
      <c r="A135" s="284">
        <v>111601018</v>
      </c>
      <c r="B135" s="284" t="s">
        <v>1492</v>
      </c>
      <c r="C135" s="252">
        <v>4061.91</v>
      </c>
      <c r="D135" s="252">
        <v>3597.91</v>
      </c>
      <c r="E135" s="252">
        <v>-464</v>
      </c>
    </row>
    <row r="136" spans="1:5" x14ac:dyDescent="0.2">
      <c r="A136" s="284">
        <v>111601019</v>
      </c>
      <c r="B136" s="284" t="s">
        <v>1493</v>
      </c>
      <c r="C136" s="252">
        <v>4061.91</v>
      </c>
      <c r="D136" s="252">
        <v>3597.91</v>
      </c>
      <c r="E136" s="252">
        <v>-464</v>
      </c>
    </row>
    <row r="137" spans="1:5" x14ac:dyDescent="0.2">
      <c r="A137" s="284">
        <v>111601021</v>
      </c>
      <c r="B137" s="284" t="s">
        <v>1494</v>
      </c>
      <c r="C137" s="252">
        <v>4061.91</v>
      </c>
      <c r="D137" s="252">
        <v>3597.91</v>
      </c>
      <c r="E137" s="252">
        <v>-464</v>
      </c>
    </row>
    <row r="138" spans="1:5" x14ac:dyDescent="0.2">
      <c r="A138" s="284">
        <v>111601024</v>
      </c>
      <c r="B138" s="284" t="s">
        <v>1495</v>
      </c>
      <c r="C138" s="252">
        <v>4061.91</v>
      </c>
      <c r="D138" s="252">
        <v>3597.91</v>
      </c>
      <c r="E138" s="252">
        <v>-464</v>
      </c>
    </row>
    <row r="139" spans="1:5" x14ac:dyDescent="0.2">
      <c r="A139" s="284">
        <v>111601025</v>
      </c>
      <c r="B139" s="284" t="s">
        <v>1496</v>
      </c>
      <c r="C139" s="252">
        <v>4061.91</v>
      </c>
      <c r="D139" s="252">
        <v>3597.91</v>
      </c>
      <c r="E139" s="252">
        <v>-464</v>
      </c>
    </row>
    <row r="140" spans="1:5" x14ac:dyDescent="0.2">
      <c r="A140" s="284">
        <v>111601027</v>
      </c>
      <c r="B140" s="284" t="s">
        <v>1497</v>
      </c>
      <c r="C140" s="252">
        <v>4061.91</v>
      </c>
      <c r="D140" s="252">
        <v>3597.91</v>
      </c>
      <c r="E140" s="252">
        <v>-464</v>
      </c>
    </row>
    <row r="141" spans="1:5" x14ac:dyDescent="0.2">
      <c r="A141" s="284">
        <v>111601028</v>
      </c>
      <c r="B141" s="284" t="s">
        <v>1498</v>
      </c>
      <c r="C141" s="252">
        <v>4061.91</v>
      </c>
      <c r="D141" s="252">
        <v>4061.91</v>
      </c>
      <c r="E141" s="252">
        <v>0</v>
      </c>
    </row>
    <row r="142" spans="1:5" x14ac:dyDescent="0.2">
      <c r="A142" s="284">
        <v>111601030</v>
      </c>
      <c r="B142" s="284" t="s">
        <v>1499</v>
      </c>
      <c r="C142" s="252">
        <v>464</v>
      </c>
      <c r="D142" s="252">
        <v>464</v>
      </c>
      <c r="E142" s="252">
        <v>0</v>
      </c>
    </row>
    <row r="143" spans="1:5" x14ac:dyDescent="0.2">
      <c r="A143" s="284">
        <v>111601031</v>
      </c>
      <c r="B143" s="284" t="s">
        <v>1500</v>
      </c>
      <c r="C143" s="252">
        <v>4061.91</v>
      </c>
      <c r="D143" s="252">
        <v>3598.91</v>
      </c>
      <c r="E143" s="252">
        <v>-463</v>
      </c>
    </row>
    <row r="144" spans="1:5" x14ac:dyDescent="0.2">
      <c r="A144" s="284">
        <v>111601032</v>
      </c>
      <c r="B144" s="284" t="s">
        <v>1501</v>
      </c>
      <c r="C144" s="252">
        <v>4061.91</v>
      </c>
      <c r="D144" s="252">
        <v>3597.91</v>
      </c>
      <c r="E144" s="252">
        <v>-464</v>
      </c>
    </row>
    <row r="145" spans="1:5" x14ac:dyDescent="0.2">
      <c r="A145" s="284">
        <v>111601033</v>
      </c>
      <c r="B145" s="284" t="s">
        <v>1502</v>
      </c>
      <c r="C145" s="252">
        <v>4061.91</v>
      </c>
      <c r="D145" s="252">
        <v>3597.91</v>
      </c>
      <c r="E145" s="252">
        <v>-464</v>
      </c>
    </row>
    <row r="146" spans="1:5" x14ac:dyDescent="0.2">
      <c r="A146" s="284">
        <v>111601034</v>
      </c>
      <c r="B146" s="284" t="s">
        <v>1503</v>
      </c>
      <c r="C146" s="252">
        <v>4061.91</v>
      </c>
      <c r="D146" s="252">
        <v>4062.91</v>
      </c>
      <c r="E146" s="252">
        <v>1</v>
      </c>
    </row>
    <row r="147" spans="1:5" x14ac:dyDescent="0.2">
      <c r="A147" s="284">
        <v>111601035</v>
      </c>
      <c r="B147" s="284" t="s">
        <v>1504</v>
      </c>
      <c r="C147" s="252">
        <v>4061.91</v>
      </c>
      <c r="D147" s="252">
        <v>3597.91</v>
      </c>
      <c r="E147" s="252">
        <v>-464</v>
      </c>
    </row>
    <row r="148" spans="1:5" x14ac:dyDescent="0.2">
      <c r="A148" s="284">
        <v>111601038</v>
      </c>
      <c r="B148" s="284" t="s">
        <v>1505</v>
      </c>
      <c r="C148" s="252">
        <v>4061.91</v>
      </c>
      <c r="D148" s="252">
        <v>3597.91</v>
      </c>
      <c r="E148" s="252">
        <v>-464</v>
      </c>
    </row>
    <row r="149" spans="1:5" x14ac:dyDescent="0.2">
      <c r="A149" s="284">
        <v>111601039</v>
      </c>
      <c r="B149" s="284" t="s">
        <v>1506</v>
      </c>
      <c r="C149" s="252">
        <v>4061.91</v>
      </c>
      <c r="D149" s="252">
        <v>4063.91</v>
      </c>
      <c r="E149" s="252">
        <v>2</v>
      </c>
    </row>
    <row r="150" spans="1:5" x14ac:dyDescent="0.2">
      <c r="A150" s="284">
        <v>111601040</v>
      </c>
      <c r="B150" s="284" t="s">
        <v>1507</v>
      </c>
      <c r="C150" s="252">
        <v>4061.91</v>
      </c>
      <c r="D150" s="252">
        <v>3597.91</v>
      </c>
      <c r="E150" s="252">
        <v>-464</v>
      </c>
    </row>
    <row r="151" spans="1:5" x14ac:dyDescent="0.2">
      <c r="A151" s="284">
        <v>111601041</v>
      </c>
      <c r="B151" s="284" t="s">
        <v>1508</v>
      </c>
      <c r="C151" s="252">
        <v>4061.91</v>
      </c>
      <c r="D151" s="252">
        <v>3597.91</v>
      </c>
      <c r="E151" s="252">
        <v>-464</v>
      </c>
    </row>
    <row r="152" spans="1:5" x14ac:dyDescent="0.2">
      <c r="A152" s="284">
        <v>111601044</v>
      </c>
      <c r="B152" s="284" t="s">
        <v>1509</v>
      </c>
      <c r="C152" s="252">
        <v>4061.91</v>
      </c>
      <c r="D152" s="252">
        <v>3597.91</v>
      </c>
      <c r="E152" s="252">
        <v>-464</v>
      </c>
    </row>
    <row r="153" spans="1:5" x14ac:dyDescent="0.2">
      <c r="A153" s="284">
        <v>111601047</v>
      </c>
      <c r="B153" s="284" t="s">
        <v>1510</v>
      </c>
      <c r="C153" s="252">
        <v>4061.91</v>
      </c>
      <c r="D153" s="252">
        <v>3598.91</v>
      </c>
      <c r="E153" s="252">
        <v>-463</v>
      </c>
    </row>
    <row r="154" spans="1:5" x14ac:dyDescent="0.2">
      <c r="A154" s="284">
        <v>111601050</v>
      </c>
      <c r="B154" s="284" t="s">
        <v>1511</v>
      </c>
      <c r="C154" s="252">
        <v>4061.97</v>
      </c>
      <c r="D154" s="252">
        <v>2669.97</v>
      </c>
      <c r="E154" s="252">
        <v>-1392</v>
      </c>
    </row>
    <row r="155" spans="1:5" x14ac:dyDescent="0.2">
      <c r="A155" s="284">
        <v>111601051</v>
      </c>
      <c r="B155" s="284" t="s">
        <v>1512</v>
      </c>
      <c r="C155" s="252">
        <v>4061.91</v>
      </c>
      <c r="D155" s="252">
        <v>3597.91</v>
      </c>
      <c r="E155" s="252">
        <v>-464</v>
      </c>
    </row>
    <row r="156" spans="1:5" x14ac:dyDescent="0.2">
      <c r="A156" s="284">
        <v>111601052</v>
      </c>
      <c r="B156" s="284" t="s">
        <v>1513</v>
      </c>
      <c r="C156" s="252">
        <v>4061.91</v>
      </c>
      <c r="D156" s="252">
        <v>3597.91</v>
      </c>
      <c r="E156" s="252">
        <v>-464</v>
      </c>
    </row>
    <row r="157" spans="1:5" x14ac:dyDescent="0.2">
      <c r="A157" s="284">
        <v>111601053</v>
      </c>
      <c r="B157" s="284" t="s">
        <v>1514</v>
      </c>
      <c r="C157" s="252">
        <v>4061.91</v>
      </c>
      <c r="D157" s="252">
        <v>3597.91</v>
      </c>
      <c r="E157" s="252">
        <v>-464</v>
      </c>
    </row>
    <row r="158" spans="1:5" x14ac:dyDescent="0.2">
      <c r="A158" s="284">
        <v>111601054</v>
      </c>
      <c r="B158" s="284" t="s">
        <v>1515</v>
      </c>
      <c r="C158" s="252">
        <v>4061.91</v>
      </c>
      <c r="D158" s="252">
        <v>0</v>
      </c>
      <c r="E158" s="252">
        <v>-4061.91</v>
      </c>
    </row>
    <row r="159" spans="1:5" x14ac:dyDescent="0.2">
      <c r="A159" s="284">
        <v>111601056</v>
      </c>
      <c r="B159" s="284" t="s">
        <v>1516</v>
      </c>
      <c r="C159" s="252">
        <v>4061.91</v>
      </c>
      <c r="D159" s="252">
        <v>3597.91</v>
      </c>
      <c r="E159" s="252">
        <v>-464</v>
      </c>
    </row>
    <row r="160" spans="1:5" x14ac:dyDescent="0.2">
      <c r="A160" s="284">
        <v>111601058</v>
      </c>
      <c r="B160" s="284" t="s">
        <v>1517</v>
      </c>
      <c r="C160" s="252">
        <v>4061.91</v>
      </c>
      <c r="D160" s="252">
        <v>4063.91</v>
      </c>
      <c r="E160" s="252">
        <v>2</v>
      </c>
    </row>
    <row r="161" spans="1:5" x14ac:dyDescent="0.2">
      <c r="A161" s="284">
        <v>111601059</v>
      </c>
      <c r="B161" s="284" t="s">
        <v>1518</v>
      </c>
      <c r="C161" s="252">
        <v>4061.91</v>
      </c>
      <c r="D161" s="252">
        <v>3597.91</v>
      </c>
      <c r="E161" s="252">
        <v>-464</v>
      </c>
    </row>
    <row r="162" spans="1:5" x14ac:dyDescent="0.2">
      <c r="A162" s="284">
        <v>111601060</v>
      </c>
      <c r="B162" s="284" t="s">
        <v>1519</v>
      </c>
      <c r="C162" s="252">
        <v>4061.91</v>
      </c>
      <c r="D162" s="252">
        <v>3597.91</v>
      </c>
      <c r="E162" s="252">
        <v>-464</v>
      </c>
    </row>
    <row r="163" spans="1:5" x14ac:dyDescent="0.2">
      <c r="A163" s="284">
        <v>111601062</v>
      </c>
      <c r="B163" s="284" t="s">
        <v>1520</v>
      </c>
      <c r="C163" s="252">
        <v>4061.91</v>
      </c>
      <c r="D163" s="252">
        <v>3597.91</v>
      </c>
      <c r="E163" s="252">
        <v>-464</v>
      </c>
    </row>
    <row r="164" spans="1:5" x14ac:dyDescent="0.2">
      <c r="A164" s="284">
        <v>111601064</v>
      </c>
      <c r="B164" s="284" t="s">
        <v>1521</v>
      </c>
      <c r="C164" s="252">
        <v>4061.91</v>
      </c>
      <c r="D164" s="252">
        <v>3597.91</v>
      </c>
      <c r="E164" s="252">
        <v>-464</v>
      </c>
    </row>
    <row r="165" spans="1:5" x14ac:dyDescent="0.2">
      <c r="A165" s="284">
        <v>111601068</v>
      </c>
      <c r="B165" s="284" t="s">
        <v>1522</v>
      </c>
      <c r="C165" s="252">
        <v>4061.91</v>
      </c>
      <c r="D165" s="252">
        <v>3597.91</v>
      </c>
      <c r="E165" s="252">
        <v>-464</v>
      </c>
    </row>
    <row r="166" spans="1:5" x14ac:dyDescent="0.2">
      <c r="A166" s="284">
        <v>111601072</v>
      </c>
      <c r="B166" s="284" t="s">
        <v>1523</v>
      </c>
      <c r="C166" s="252">
        <v>4061.91</v>
      </c>
      <c r="D166" s="252">
        <v>3597.91</v>
      </c>
      <c r="E166" s="252">
        <v>-464</v>
      </c>
    </row>
    <row r="167" spans="1:5" x14ac:dyDescent="0.2">
      <c r="A167" s="284">
        <v>111601073</v>
      </c>
      <c r="B167" s="284" t="s">
        <v>1524</v>
      </c>
      <c r="C167" s="252">
        <v>4061.91</v>
      </c>
      <c r="D167" s="252">
        <v>3597.91</v>
      </c>
      <c r="E167" s="252">
        <v>-464</v>
      </c>
    </row>
    <row r="168" spans="1:5" x14ac:dyDescent="0.2">
      <c r="A168" s="284">
        <v>111601074</v>
      </c>
      <c r="B168" s="284" t="s">
        <v>1525</v>
      </c>
      <c r="C168" s="252">
        <v>4061.91</v>
      </c>
      <c r="D168" s="252">
        <v>3597.91</v>
      </c>
      <c r="E168" s="252">
        <v>-464</v>
      </c>
    </row>
    <row r="169" spans="1:5" x14ac:dyDescent="0.2">
      <c r="A169" s="284">
        <v>111601075</v>
      </c>
      <c r="B169" s="284" t="s">
        <v>1526</v>
      </c>
      <c r="C169" s="252">
        <v>4062.91</v>
      </c>
      <c r="D169" s="252">
        <v>0</v>
      </c>
      <c r="E169" s="252">
        <v>-4062.91</v>
      </c>
    </row>
    <row r="170" spans="1:5" x14ac:dyDescent="0.2">
      <c r="A170" s="284">
        <v>111601076</v>
      </c>
      <c r="B170" s="284" t="s">
        <v>1527</v>
      </c>
      <c r="C170" s="252">
        <v>4061.91</v>
      </c>
      <c r="D170" s="252">
        <v>3598.91</v>
      </c>
      <c r="E170" s="252">
        <v>-463</v>
      </c>
    </row>
    <row r="171" spans="1:5" x14ac:dyDescent="0.2">
      <c r="A171" s="284">
        <v>111601078</v>
      </c>
      <c r="B171" s="284" t="s">
        <v>1528</v>
      </c>
      <c r="C171" s="252">
        <v>4061.91</v>
      </c>
      <c r="D171" s="252">
        <v>4062.91</v>
      </c>
      <c r="E171" s="252">
        <v>1</v>
      </c>
    </row>
    <row r="172" spans="1:5" x14ac:dyDescent="0.2">
      <c r="A172" s="284">
        <v>111601079</v>
      </c>
      <c r="B172" s="284" t="s">
        <v>1529</v>
      </c>
      <c r="C172" s="252">
        <v>4061.91</v>
      </c>
      <c r="D172" s="252">
        <v>4063.91</v>
      </c>
      <c r="E172" s="252">
        <v>2</v>
      </c>
    </row>
    <row r="173" spans="1:5" x14ac:dyDescent="0.2">
      <c r="A173" s="284">
        <v>111601080</v>
      </c>
      <c r="B173" s="284" t="s">
        <v>1530</v>
      </c>
      <c r="C173" s="252">
        <v>4061.91</v>
      </c>
      <c r="D173" s="252">
        <v>3597.91</v>
      </c>
      <c r="E173" s="252">
        <v>-464</v>
      </c>
    </row>
    <row r="174" spans="1:5" x14ac:dyDescent="0.2">
      <c r="A174" s="284">
        <v>111601081</v>
      </c>
      <c r="B174" s="284" t="s">
        <v>1531</v>
      </c>
      <c r="C174" s="252">
        <v>4061.91</v>
      </c>
      <c r="D174" s="252">
        <v>3597.91</v>
      </c>
      <c r="E174" s="252">
        <v>-464</v>
      </c>
    </row>
    <row r="175" spans="1:5" x14ac:dyDescent="0.2">
      <c r="A175" s="284">
        <v>111601082</v>
      </c>
      <c r="B175" s="284" t="s">
        <v>1532</v>
      </c>
      <c r="C175" s="252">
        <v>4061.91</v>
      </c>
      <c r="D175" s="252">
        <v>3597.91</v>
      </c>
      <c r="E175" s="252">
        <v>-464</v>
      </c>
    </row>
    <row r="176" spans="1:5" x14ac:dyDescent="0.2">
      <c r="A176" s="284">
        <v>111601083</v>
      </c>
      <c r="B176" s="284" t="s">
        <v>1533</v>
      </c>
      <c r="C176" s="252">
        <v>4061.91</v>
      </c>
      <c r="D176" s="252">
        <v>0</v>
      </c>
      <c r="E176" s="252">
        <v>-4061.91</v>
      </c>
    </row>
    <row r="177" spans="1:5" x14ac:dyDescent="0.2">
      <c r="A177" s="284">
        <v>111601086</v>
      </c>
      <c r="B177" s="284" t="s">
        <v>1534</v>
      </c>
      <c r="C177" s="252">
        <v>4061.91</v>
      </c>
      <c r="D177" s="252">
        <v>0</v>
      </c>
      <c r="E177" s="252">
        <v>-4061.91</v>
      </c>
    </row>
    <row r="178" spans="1:5" x14ac:dyDescent="0.2">
      <c r="A178" s="284">
        <v>111601088</v>
      </c>
      <c r="B178" s="284" t="s">
        <v>1535</v>
      </c>
      <c r="C178" s="252">
        <v>4061.91</v>
      </c>
      <c r="D178" s="252">
        <v>3597.91</v>
      </c>
      <c r="E178" s="252">
        <v>-464</v>
      </c>
    </row>
    <row r="179" spans="1:5" x14ac:dyDescent="0.2">
      <c r="A179" s="284">
        <v>111601091</v>
      </c>
      <c r="B179" s="284" t="s">
        <v>1536</v>
      </c>
      <c r="C179" s="252">
        <v>4061.91</v>
      </c>
      <c r="D179" s="252">
        <v>3597.91</v>
      </c>
      <c r="E179" s="252">
        <v>-464</v>
      </c>
    </row>
    <row r="180" spans="1:5" x14ac:dyDescent="0.2">
      <c r="A180" s="284">
        <v>111601092</v>
      </c>
      <c r="B180" s="284" t="s">
        <v>1537</v>
      </c>
      <c r="C180" s="252">
        <v>4061.91</v>
      </c>
      <c r="D180" s="252">
        <v>3597.91</v>
      </c>
      <c r="E180" s="252">
        <v>-464</v>
      </c>
    </row>
    <row r="181" spans="1:5" x14ac:dyDescent="0.2">
      <c r="A181" s="284">
        <v>111601093</v>
      </c>
      <c r="B181" s="284" t="s">
        <v>1538</v>
      </c>
      <c r="C181" s="252">
        <v>4061.91</v>
      </c>
      <c r="D181" s="252">
        <v>4062.91</v>
      </c>
      <c r="E181" s="252">
        <v>1</v>
      </c>
    </row>
    <row r="182" spans="1:5" x14ac:dyDescent="0.2">
      <c r="A182" s="284">
        <v>111601095</v>
      </c>
      <c r="B182" s="284" t="s">
        <v>1539</v>
      </c>
      <c r="C182" s="252">
        <v>4061.91</v>
      </c>
      <c r="D182" s="252">
        <v>3598.91</v>
      </c>
      <c r="E182" s="252">
        <v>-463</v>
      </c>
    </row>
    <row r="183" spans="1:5" x14ac:dyDescent="0.2">
      <c r="A183" s="284">
        <v>111601096</v>
      </c>
      <c r="B183" s="284" t="s">
        <v>1540</v>
      </c>
      <c r="C183" s="252">
        <v>4061.91</v>
      </c>
      <c r="D183" s="252">
        <v>3597.91</v>
      </c>
      <c r="E183" s="252">
        <v>-464</v>
      </c>
    </row>
    <row r="184" spans="1:5" x14ac:dyDescent="0.2">
      <c r="A184" s="284">
        <v>111601097</v>
      </c>
      <c r="B184" s="284" t="s">
        <v>1541</v>
      </c>
      <c r="C184" s="252">
        <v>4061.91</v>
      </c>
      <c r="D184" s="252">
        <v>4063.91</v>
      </c>
      <c r="E184" s="252">
        <v>2</v>
      </c>
    </row>
    <row r="185" spans="1:5" x14ac:dyDescent="0.2">
      <c r="A185" s="284">
        <v>111601098</v>
      </c>
      <c r="B185" s="284" t="s">
        <v>1542</v>
      </c>
      <c r="C185" s="252">
        <v>4061.91</v>
      </c>
      <c r="D185" s="252">
        <v>4062.91</v>
      </c>
      <c r="E185" s="252">
        <v>1</v>
      </c>
    </row>
    <row r="186" spans="1:5" x14ac:dyDescent="0.2">
      <c r="A186" s="284">
        <v>111601103</v>
      </c>
      <c r="B186" s="284" t="s">
        <v>1543</v>
      </c>
      <c r="C186" s="252">
        <v>4061.91</v>
      </c>
      <c r="D186" s="252">
        <v>3597.91</v>
      </c>
      <c r="E186" s="252">
        <v>-464</v>
      </c>
    </row>
    <row r="187" spans="1:5" x14ac:dyDescent="0.2">
      <c r="A187" s="284">
        <v>111601108</v>
      </c>
      <c r="B187" s="284" t="s">
        <v>1544</v>
      </c>
      <c r="C187" s="252">
        <v>4061.91</v>
      </c>
      <c r="D187" s="252">
        <v>3597.91</v>
      </c>
      <c r="E187" s="252">
        <v>-464</v>
      </c>
    </row>
    <row r="188" spans="1:5" x14ac:dyDescent="0.2">
      <c r="A188" s="284">
        <v>111601109</v>
      </c>
      <c r="B188" s="284" t="s">
        <v>1545</v>
      </c>
      <c r="C188" s="252">
        <v>4061.91</v>
      </c>
      <c r="D188" s="252">
        <v>3597.91</v>
      </c>
      <c r="E188" s="252">
        <v>-464</v>
      </c>
    </row>
    <row r="189" spans="1:5" x14ac:dyDescent="0.2">
      <c r="A189" s="284">
        <v>111601111</v>
      </c>
      <c r="B189" s="284" t="s">
        <v>1546</v>
      </c>
      <c r="C189" s="252">
        <v>4061.91</v>
      </c>
      <c r="D189" s="252">
        <v>3597.91</v>
      </c>
      <c r="E189" s="252">
        <v>-464</v>
      </c>
    </row>
    <row r="190" spans="1:5" x14ac:dyDescent="0.2">
      <c r="A190" s="284">
        <v>111601120</v>
      </c>
      <c r="B190" s="284" t="s">
        <v>1547</v>
      </c>
      <c r="C190" s="252">
        <v>4061.91</v>
      </c>
      <c r="D190" s="252">
        <v>3597.91</v>
      </c>
      <c r="E190" s="252">
        <v>-464</v>
      </c>
    </row>
    <row r="191" spans="1:5" x14ac:dyDescent="0.2">
      <c r="A191" s="284">
        <v>111601121</v>
      </c>
      <c r="B191" s="284" t="s">
        <v>1548</v>
      </c>
      <c r="C191" s="252">
        <v>4061.91</v>
      </c>
      <c r="D191" s="252">
        <v>3597.91</v>
      </c>
      <c r="E191" s="252">
        <v>-464</v>
      </c>
    </row>
    <row r="192" spans="1:5" x14ac:dyDescent="0.2">
      <c r="A192" s="284">
        <v>111601123</v>
      </c>
      <c r="B192" s="284" t="s">
        <v>1549</v>
      </c>
      <c r="C192" s="252">
        <v>4061.91</v>
      </c>
      <c r="D192" s="252">
        <v>3597.91</v>
      </c>
      <c r="E192" s="252">
        <v>-464</v>
      </c>
    </row>
    <row r="193" spans="1:5" x14ac:dyDescent="0.2">
      <c r="A193" s="284">
        <v>111601124</v>
      </c>
      <c r="B193" s="284" t="s">
        <v>1550</v>
      </c>
      <c r="C193" s="252">
        <v>4061.91</v>
      </c>
      <c r="D193" s="252">
        <v>3597.91</v>
      </c>
      <c r="E193" s="252">
        <v>-464</v>
      </c>
    </row>
    <row r="194" spans="1:5" x14ac:dyDescent="0.2">
      <c r="A194" s="284">
        <v>111601125</v>
      </c>
      <c r="B194" s="284" t="s">
        <v>1551</v>
      </c>
      <c r="C194" s="252">
        <v>4061.91</v>
      </c>
      <c r="D194" s="252">
        <v>3597.91</v>
      </c>
      <c r="E194" s="252">
        <v>-464</v>
      </c>
    </row>
    <row r="195" spans="1:5" x14ac:dyDescent="0.2">
      <c r="A195" s="284">
        <v>111601126</v>
      </c>
      <c r="B195" s="284" t="s">
        <v>1552</v>
      </c>
      <c r="C195" s="252">
        <v>4061.91</v>
      </c>
      <c r="D195" s="252">
        <v>3597.91</v>
      </c>
      <c r="E195" s="252">
        <v>-464</v>
      </c>
    </row>
    <row r="196" spans="1:5" x14ac:dyDescent="0.2">
      <c r="A196" s="284">
        <v>111601128</v>
      </c>
      <c r="B196" s="284" t="s">
        <v>1553</v>
      </c>
      <c r="C196" s="252">
        <v>4061.91</v>
      </c>
      <c r="D196" s="252">
        <v>3598.91</v>
      </c>
      <c r="E196" s="252">
        <v>-463</v>
      </c>
    </row>
    <row r="197" spans="1:5" x14ac:dyDescent="0.2">
      <c r="A197" s="284">
        <v>111601129</v>
      </c>
      <c r="B197" s="284" t="s">
        <v>1554</v>
      </c>
      <c r="C197" s="252">
        <v>4061.91</v>
      </c>
      <c r="D197" s="252">
        <v>3598.91</v>
      </c>
      <c r="E197" s="252">
        <v>-463</v>
      </c>
    </row>
    <row r="198" spans="1:5" x14ac:dyDescent="0.2">
      <c r="A198" s="284">
        <v>111601130</v>
      </c>
      <c r="B198" s="284" t="s">
        <v>1555</v>
      </c>
      <c r="C198" s="252">
        <v>4061.91</v>
      </c>
      <c r="D198" s="252">
        <v>4062.91</v>
      </c>
      <c r="E198" s="252">
        <v>1</v>
      </c>
    </row>
    <row r="199" spans="1:5" x14ac:dyDescent="0.2">
      <c r="A199" s="284">
        <v>111601131</v>
      </c>
      <c r="B199" s="284" t="s">
        <v>1556</v>
      </c>
      <c r="C199" s="252">
        <v>4061.91</v>
      </c>
      <c r="D199" s="252">
        <v>3597.91</v>
      </c>
      <c r="E199" s="252">
        <v>-464</v>
      </c>
    </row>
    <row r="200" spans="1:5" x14ac:dyDescent="0.2">
      <c r="A200" s="284">
        <v>111601132</v>
      </c>
      <c r="B200" s="284" t="s">
        <v>1557</v>
      </c>
      <c r="C200" s="252">
        <v>4061.91</v>
      </c>
      <c r="D200" s="252">
        <v>3598.91</v>
      </c>
      <c r="E200" s="252">
        <v>-463</v>
      </c>
    </row>
    <row r="201" spans="1:5" x14ac:dyDescent="0.2">
      <c r="A201" s="284">
        <v>111601134</v>
      </c>
      <c r="B201" s="284" t="s">
        <v>1558</v>
      </c>
      <c r="C201" s="252">
        <v>4061.91</v>
      </c>
      <c r="D201" s="252">
        <v>3597.91</v>
      </c>
      <c r="E201" s="252">
        <v>-464</v>
      </c>
    </row>
    <row r="202" spans="1:5" x14ac:dyDescent="0.2">
      <c r="A202" s="284">
        <v>111601135</v>
      </c>
      <c r="B202" s="284" t="s">
        <v>1559</v>
      </c>
      <c r="C202" s="252">
        <v>4061.91</v>
      </c>
      <c r="D202" s="252">
        <v>3597.91</v>
      </c>
      <c r="E202" s="252">
        <v>-464</v>
      </c>
    </row>
    <row r="203" spans="1:5" x14ac:dyDescent="0.2">
      <c r="A203" s="284">
        <v>111601140</v>
      </c>
      <c r="B203" s="284" t="s">
        <v>1560</v>
      </c>
      <c r="C203" s="252">
        <v>4061.91</v>
      </c>
      <c r="D203" s="252">
        <v>3597.91</v>
      </c>
      <c r="E203" s="252">
        <v>-464</v>
      </c>
    </row>
    <row r="204" spans="1:5" x14ac:dyDescent="0.2">
      <c r="A204" s="284">
        <v>111601141</v>
      </c>
      <c r="B204" s="284" t="s">
        <v>1561</v>
      </c>
      <c r="C204" s="252">
        <v>4061.91</v>
      </c>
      <c r="D204" s="252">
        <v>0</v>
      </c>
      <c r="E204" s="252">
        <v>-4061.91</v>
      </c>
    </row>
    <row r="205" spans="1:5" x14ac:dyDescent="0.2">
      <c r="A205" s="284">
        <v>111601143</v>
      </c>
      <c r="B205" s="284" t="s">
        <v>1562</v>
      </c>
      <c r="C205" s="252">
        <v>4061.91</v>
      </c>
      <c r="D205" s="252">
        <v>3597.91</v>
      </c>
      <c r="E205" s="252">
        <v>-464</v>
      </c>
    </row>
    <row r="206" spans="1:5" x14ac:dyDescent="0.2">
      <c r="A206" s="284">
        <v>111601144</v>
      </c>
      <c r="B206" s="284" t="s">
        <v>1563</v>
      </c>
      <c r="C206" s="252">
        <v>4061.91</v>
      </c>
      <c r="D206" s="252">
        <v>4061.91</v>
      </c>
      <c r="E206" s="252">
        <v>0</v>
      </c>
    </row>
    <row r="207" spans="1:5" x14ac:dyDescent="0.2">
      <c r="A207" s="284">
        <v>111601146</v>
      </c>
      <c r="B207" s="284" t="s">
        <v>1564</v>
      </c>
      <c r="C207" s="252">
        <v>4061.91</v>
      </c>
      <c r="D207" s="252">
        <v>4061.91</v>
      </c>
      <c r="E207" s="252">
        <v>0</v>
      </c>
    </row>
    <row r="208" spans="1:5" x14ac:dyDescent="0.2">
      <c r="A208" s="284">
        <v>111601147</v>
      </c>
      <c r="B208" s="284" t="s">
        <v>1565</v>
      </c>
      <c r="C208" s="252">
        <v>4061.91</v>
      </c>
      <c r="D208" s="252">
        <v>4061.91</v>
      </c>
      <c r="E208" s="252">
        <v>0</v>
      </c>
    </row>
    <row r="209" spans="1:5" x14ac:dyDescent="0.2">
      <c r="A209" s="284">
        <v>111601148</v>
      </c>
      <c r="B209" s="284" t="s">
        <v>1566</v>
      </c>
      <c r="C209" s="252">
        <v>4061.91</v>
      </c>
      <c r="D209" s="252">
        <v>4061.91</v>
      </c>
      <c r="E209" s="252">
        <v>0</v>
      </c>
    </row>
    <row r="210" spans="1:5" x14ac:dyDescent="0.2">
      <c r="A210" s="284">
        <v>111601149</v>
      </c>
      <c r="B210" s="284" t="s">
        <v>1567</v>
      </c>
      <c r="C210" s="252">
        <v>4061.91</v>
      </c>
      <c r="D210" s="252">
        <v>4061.91</v>
      </c>
      <c r="E210" s="252">
        <v>0</v>
      </c>
    </row>
    <row r="211" spans="1:5" x14ac:dyDescent="0.2">
      <c r="A211" s="284">
        <v>111601150</v>
      </c>
      <c r="B211" s="284" t="s">
        <v>1568</v>
      </c>
      <c r="C211" s="252">
        <v>4061.91</v>
      </c>
      <c r="D211" s="252">
        <v>4061.91</v>
      </c>
      <c r="E211" s="252">
        <v>0</v>
      </c>
    </row>
    <row r="212" spans="1:5" x14ac:dyDescent="0.2">
      <c r="A212" s="284">
        <v>111601152</v>
      </c>
      <c r="B212" s="284" t="s">
        <v>1569</v>
      </c>
      <c r="C212" s="252">
        <v>4061.91</v>
      </c>
      <c r="D212" s="252">
        <v>4061.91</v>
      </c>
      <c r="E212" s="252">
        <v>0</v>
      </c>
    </row>
    <row r="213" spans="1:5" x14ac:dyDescent="0.2">
      <c r="A213" s="284">
        <v>111601158</v>
      </c>
      <c r="B213" s="284" t="s">
        <v>1570</v>
      </c>
      <c r="C213" s="252">
        <v>4061.91</v>
      </c>
      <c r="D213" s="252">
        <v>4061.91</v>
      </c>
      <c r="E213" s="252">
        <v>0</v>
      </c>
    </row>
    <row r="214" spans="1:5" x14ac:dyDescent="0.2">
      <c r="A214" s="284">
        <v>111601160</v>
      </c>
      <c r="B214" s="284" t="s">
        <v>1571</v>
      </c>
      <c r="C214" s="252">
        <v>4061.91</v>
      </c>
      <c r="D214" s="252">
        <v>4061.91</v>
      </c>
      <c r="E214" s="252">
        <v>0</v>
      </c>
    </row>
    <row r="215" spans="1:5" x14ac:dyDescent="0.2">
      <c r="A215" s="284">
        <v>111601163</v>
      </c>
      <c r="B215" s="284" t="s">
        <v>1572</v>
      </c>
      <c r="C215" s="252">
        <v>4061.91</v>
      </c>
      <c r="D215" s="252">
        <v>4061.91</v>
      </c>
      <c r="E215" s="252">
        <v>0</v>
      </c>
    </row>
    <row r="216" spans="1:5" x14ac:dyDescent="0.2">
      <c r="A216" s="284">
        <v>111601164</v>
      </c>
      <c r="B216" s="284" t="s">
        <v>1573</v>
      </c>
      <c r="C216" s="252">
        <v>4061.91</v>
      </c>
      <c r="D216" s="252">
        <v>4061.91</v>
      </c>
      <c r="E216" s="252">
        <v>0</v>
      </c>
    </row>
    <row r="217" spans="1:5" x14ac:dyDescent="0.2">
      <c r="A217" s="284">
        <v>111601165</v>
      </c>
      <c r="B217" s="284" t="s">
        <v>1574</v>
      </c>
      <c r="C217" s="252">
        <v>4061.91</v>
      </c>
      <c r="D217" s="252">
        <v>4061.91</v>
      </c>
      <c r="E217" s="252">
        <v>0</v>
      </c>
    </row>
    <row r="218" spans="1:5" x14ac:dyDescent="0.2">
      <c r="A218" s="284">
        <v>111601166</v>
      </c>
      <c r="B218" s="284" t="s">
        <v>1575</v>
      </c>
      <c r="C218" s="252">
        <v>4061.91</v>
      </c>
      <c r="D218" s="252">
        <v>4061.91</v>
      </c>
      <c r="E218" s="252">
        <v>0</v>
      </c>
    </row>
    <row r="219" spans="1:5" x14ac:dyDescent="0.2">
      <c r="A219" s="284">
        <v>111601167</v>
      </c>
      <c r="B219" s="284" t="s">
        <v>1576</v>
      </c>
      <c r="C219" s="252">
        <v>4061.91</v>
      </c>
      <c r="D219" s="252">
        <v>4061.91</v>
      </c>
      <c r="E219" s="252">
        <v>0</v>
      </c>
    </row>
    <row r="220" spans="1:5" x14ac:dyDescent="0.2">
      <c r="A220" s="284">
        <v>111601170</v>
      </c>
      <c r="B220" s="284" t="s">
        <v>1577</v>
      </c>
      <c r="C220" s="252">
        <v>4061.91</v>
      </c>
      <c r="D220" s="252">
        <v>4061.91</v>
      </c>
      <c r="E220" s="252">
        <v>0</v>
      </c>
    </row>
    <row r="221" spans="1:5" x14ac:dyDescent="0.2">
      <c r="A221" s="284">
        <v>111601171</v>
      </c>
      <c r="B221" s="284" t="s">
        <v>1578</v>
      </c>
      <c r="C221" s="252">
        <v>4061.91</v>
      </c>
      <c r="D221" s="252">
        <v>4061.91</v>
      </c>
      <c r="E221" s="252">
        <v>0</v>
      </c>
    </row>
    <row r="222" spans="1:5" x14ac:dyDescent="0.2">
      <c r="A222" s="284">
        <v>111601173</v>
      </c>
      <c r="B222" s="284" t="s">
        <v>1579</v>
      </c>
      <c r="C222" s="252">
        <v>4061.91</v>
      </c>
      <c r="D222" s="252">
        <v>4061.91</v>
      </c>
      <c r="E222" s="252">
        <v>0</v>
      </c>
    </row>
    <row r="223" spans="1:5" x14ac:dyDescent="0.2">
      <c r="A223" s="284">
        <v>111601174</v>
      </c>
      <c r="B223" s="284" t="s">
        <v>1580</v>
      </c>
      <c r="C223" s="252">
        <v>4061.91</v>
      </c>
      <c r="D223" s="252">
        <v>4061.91</v>
      </c>
      <c r="E223" s="252">
        <v>0</v>
      </c>
    </row>
    <row r="224" spans="1:5" s="8" customFormat="1" x14ac:dyDescent="0.2">
      <c r="A224" s="251"/>
      <c r="B224" s="251" t="s">
        <v>372</v>
      </c>
      <c r="C224" s="250">
        <f>SUM(C8:C223)</f>
        <v>101802436.00999963</v>
      </c>
      <c r="D224" s="250">
        <f>SUM(D8:D223)</f>
        <v>172793943.23999965</v>
      </c>
      <c r="E224" s="250">
        <f>SUM(E8:E223)</f>
        <v>70991507.230000004</v>
      </c>
    </row>
    <row r="225" spans="1:5" s="8" customFormat="1" x14ac:dyDescent="0.2">
      <c r="A225" s="345"/>
      <c r="B225" s="345"/>
      <c r="C225" s="359"/>
      <c r="D225" s="359"/>
      <c r="E225" s="359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27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 x14ac:dyDescent="0.2">
      <c r="A2" s="474" t="s">
        <v>143</v>
      </c>
      <c r="B2" s="475"/>
      <c r="C2" s="11"/>
      <c r="D2" s="11"/>
      <c r="E2" s="11"/>
    </row>
    <row r="3" spans="1:5" ht="12" thickBot="1" x14ac:dyDescent="0.25">
      <c r="A3" s="15"/>
      <c r="B3" s="15"/>
      <c r="C3" s="11"/>
      <c r="D3" s="11"/>
      <c r="E3" s="11"/>
    </row>
    <row r="4" spans="1:5" ht="14.1" customHeight="1" x14ac:dyDescent="0.2">
      <c r="A4" s="137" t="s">
        <v>234</v>
      </c>
      <c r="B4" s="94"/>
      <c r="C4" s="124"/>
      <c r="D4" s="124"/>
      <c r="E4" s="133"/>
    </row>
    <row r="5" spans="1:5" ht="14.1" customHeight="1" x14ac:dyDescent="0.2">
      <c r="A5" s="139" t="s">
        <v>144</v>
      </c>
      <c r="B5" s="12"/>
      <c r="C5" s="22"/>
      <c r="D5" s="22"/>
      <c r="E5" s="134"/>
    </row>
    <row r="6" spans="1:5" ht="14.1" customHeight="1" x14ac:dyDescent="0.2">
      <c r="A6" s="159" t="s">
        <v>168</v>
      </c>
      <c r="B6" s="104"/>
      <c r="C6" s="104"/>
      <c r="D6" s="104"/>
      <c r="E6" s="135"/>
    </row>
    <row r="7" spans="1:5" ht="14.1" customHeight="1" x14ac:dyDescent="0.2">
      <c r="A7" s="159" t="s">
        <v>169</v>
      </c>
      <c r="B7" s="105"/>
      <c r="C7" s="105"/>
      <c r="D7" s="105"/>
      <c r="E7" s="106"/>
    </row>
    <row r="8" spans="1:5" ht="14.1" customHeight="1" thickBot="1" x14ac:dyDescent="0.25">
      <c r="A8" s="141" t="s">
        <v>170</v>
      </c>
      <c r="B8" s="97"/>
      <c r="C8" s="120"/>
      <c r="D8" s="120"/>
      <c r="E8" s="121"/>
    </row>
    <row r="9" spans="1:5" x14ac:dyDescent="0.2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zoomScaleSheetLayoutView="100" workbookViewId="0">
      <selection activeCell="K38" sqref="K38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74"/>
      <c r="D1" s="376"/>
    </row>
    <row r="2" spans="1:4" s="12" customFormat="1" x14ac:dyDescent="0.2">
      <c r="A2" s="21" t="s">
        <v>0</v>
      </c>
      <c r="B2" s="21"/>
      <c r="C2" s="374"/>
      <c r="D2" s="375"/>
    </row>
    <row r="3" spans="1:4" s="12" customFormat="1" x14ac:dyDescent="0.2">
      <c r="A3" s="21"/>
      <c r="B3" s="21"/>
      <c r="C3" s="374"/>
      <c r="D3" s="375"/>
    </row>
    <row r="4" spans="1:4" s="12" customFormat="1" x14ac:dyDescent="0.2">
      <c r="C4" s="374"/>
      <c r="D4" s="375"/>
    </row>
    <row r="5" spans="1:4" s="12" customFormat="1" ht="11.25" customHeight="1" x14ac:dyDescent="0.2">
      <c r="A5" s="494" t="s">
        <v>379</v>
      </c>
      <c r="B5" s="495"/>
      <c r="C5" s="374"/>
      <c r="D5" s="373" t="s">
        <v>377</v>
      </c>
    </row>
    <row r="6" spans="1:4" x14ac:dyDescent="0.2">
      <c r="A6" s="372"/>
      <c r="B6" s="372"/>
      <c r="C6" s="371"/>
      <c r="D6" s="370"/>
    </row>
    <row r="7" spans="1:4" ht="15" customHeight="1" x14ac:dyDescent="0.2">
      <c r="A7" s="228" t="s">
        <v>45</v>
      </c>
      <c r="B7" s="227" t="s">
        <v>46</v>
      </c>
      <c r="C7" s="290" t="s">
        <v>49</v>
      </c>
      <c r="D7" s="312" t="s">
        <v>376</v>
      </c>
    </row>
    <row r="8" spans="1:4" x14ac:dyDescent="0.2">
      <c r="A8" s="368">
        <v>123105811</v>
      </c>
      <c r="B8" s="369" t="s">
        <v>661</v>
      </c>
      <c r="C8" s="367">
        <v>9286816</v>
      </c>
      <c r="D8" s="366"/>
    </row>
    <row r="9" spans="1:4" x14ac:dyDescent="0.2">
      <c r="A9" s="368">
        <v>123516111</v>
      </c>
      <c r="B9" s="369" t="s">
        <v>663</v>
      </c>
      <c r="C9" s="367">
        <v>10029326.75</v>
      </c>
      <c r="D9" s="366"/>
    </row>
    <row r="10" spans="1:4" x14ac:dyDescent="0.2">
      <c r="A10" s="368">
        <v>123526121</v>
      </c>
      <c r="B10" s="369" t="s">
        <v>665</v>
      </c>
      <c r="C10" s="367">
        <v>3126274.41</v>
      </c>
      <c r="D10" s="366"/>
    </row>
    <row r="11" spans="1:4" x14ac:dyDescent="0.2">
      <c r="A11" s="368">
        <v>123546141</v>
      </c>
      <c r="B11" s="369" t="s">
        <v>667</v>
      </c>
      <c r="C11" s="367">
        <v>5118917.29</v>
      </c>
      <c r="D11" s="366"/>
    </row>
    <row r="12" spans="1:4" x14ac:dyDescent="0.2">
      <c r="A12" s="368">
        <v>123566161</v>
      </c>
      <c r="B12" s="369" t="s">
        <v>669</v>
      </c>
      <c r="C12" s="367">
        <v>258850</v>
      </c>
      <c r="D12" s="366"/>
    </row>
    <row r="13" spans="1:4" x14ac:dyDescent="0.2">
      <c r="A13" s="365"/>
      <c r="B13" s="365" t="s">
        <v>317</v>
      </c>
      <c r="C13" s="364">
        <f>SUM(C8:C12)</f>
        <v>27820184.449999999</v>
      </c>
      <c r="D13" s="363">
        <v>0</v>
      </c>
    </row>
    <row r="16" spans="1:4" x14ac:dyDescent="0.2">
      <c r="A16" s="494" t="s">
        <v>378</v>
      </c>
      <c r="B16" s="495"/>
      <c r="C16" s="374"/>
      <c r="D16" s="373" t="s">
        <v>377</v>
      </c>
    </row>
    <row r="17" spans="1:4" x14ac:dyDescent="0.2">
      <c r="A17" s="372"/>
      <c r="B17" s="372"/>
      <c r="C17" s="371"/>
      <c r="D17" s="370"/>
    </row>
    <row r="18" spans="1:4" x14ac:dyDescent="0.2">
      <c r="A18" s="228" t="s">
        <v>45</v>
      </c>
      <c r="B18" s="227" t="s">
        <v>46</v>
      </c>
      <c r="C18" s="290" t="s">
        <v>49</v>
      </c>
      <c r="D18" s="312" t="s">
        <v>376</v>
      </c>
    </row>
    <row r="19" spans="1:4" x14ac:dyDescent="0.2">
      <c r="A19" s="368">
        <v>124115111</v>
      </c>
      <c r="B19" s="369" t="s">
        <v>672</v>
      </c>
      <c r="C19" s="367">
        <v>283363.67</v>
      </c>
      <c r="D19" s="366"/>
    </row>
    <row r="20" spans="1:4" x14ac:dyDescent="0.2">
      <c r="A20" s="368">
        <v>124135151</v>
      </c>
      <c r="B20" s="369" t="s">
        <v>676</v>
      </c>
      <c r="C20" s="367">
        <v>1291182.8700000001</v>
      </c>
      <c r="D20" s="366"/>
    </row>
    <row r="21" spans="1:4" x14ac:dyDescent="0.2">
      <c r="A21" s="368">
        <v>124195191</v>
      </c>
      <c r="B21" s="369" t="s">
        <v>678</v>
      </c>
      <c r="C21" s="367">
        <v>57498.720000000001</v>
      </c>
      <c r="D21" s="366"/>
    </row>
    <row r="22" spans="1:4" x14ac:dyDescent="0.2">
      <c r="A22" s="368">
        <v>124215211</v>
      </c>
      <c r="B22" s="369" t="s">
        <v>682</v>
      </c>
      <c r="C22" s="367">
        <v>56886.400000000001</v>
      </c>
      <c r="D22" s="366"/>
    </row>
    <row r="23" spans="1:4" x14ac:dyDescent="0.2">
      <c r="A23" s="368">
        <v>124225221</v>
      </c>
      <c r="B23" s="369" t="s">
        <v>684</v>
      </c>
      <c r="C23" s="367">
        <v>28850</v>
      </c>
      <c r="D23" s="366"/>
    </row>
    <row r="24" spans="1:4" x14ac:dyDescent="0.2">
      <c r="A24" s="368">
        <v>124235231</v>
      </c>
      <c r="B24" s="369" t="s">
        <v>686</v>
      </c>
      <c r="C24" s="367">
        <v>48144.09</v>
      </c>
      <c r="D24" s="366"/>
    </row>
    <row r="25" spans="1:4" x14ac:dyDescent="0.2">
      <c r="A25" s="368">
        <v>124415411</v>
      </c>
      <c r="B25" s="369" t="s">
        <v>694</v>
      </c>
      <c r="C25" s="367">
        <v>8750862.0099999998</v>
      </c>
      <c r="D25" s="366"/>
    </row>
    <row r="26" spans="1:4" x14ac:dyDescent="0.2">
      <c r="A26" s="368">
        <v>124495491</v>
      </c>
      <c r="B26" s="369" t="s">
        <v>698</v>
      </c>
      <c r="C26" s="367">
        <v>789493.6</v>
      </c>
      <c r="D26" s="366"/>
    </row>
    <row r="27" spans="1:4" x14ac:dyDescent="0.2">
      <c r="A27" s="368">
        <v>124505511</v>
      </c>
      <c r="B27" s="368" t="s">
        <v>700</v>
      </c>
      <c r="C27" s="367">
        <v>557291.96</v>
      </c>
      <c r="D27" s="366"/>
    </row>
    <row r="28" spans="1:4" x14ac:dyDescent="0.2">
      <c r="A28" s="368">
        <v>124645641</v>
      </c>
      <c r="B28" s="369" t="s">
        <v>708</v>
      </c>
      <c r="C28" s="367">
        <v>37518</v>
      </c>
      <c r="D28" s="366"/>
    </row>
    <row r="29" spans="1:4" x14ac:dyDescent="0.2">
      <c r="A29" s="368">
        <v>124655651</v>
      </c>
      <c r="B29" s="369" t="s">
        <v>710</v>
      </c>
      <c r="C29" s="367">
        <v>44162</v>
      </c>
      <c r="D29" s="366"/>
    </row>
    <row r="30" spans="1:4" x14ac:dyDescent="0.2">
      <c r="A30" s="368">
        <v>124665662</v>
      </c>
      <c r="B30" s="369" t="s">
        <v>714</v>
      </c>
      <c r="C30" s="367">
        <v>4408</v>
      </c>
      <c r="D30" s="366"/>
    </row>
    <row r="31" spans="1:4" x14ac:dyDescent="0.2">
      <c r="A31" s="368">
        <v>124665663</v>
      </c>
      <c r="B31" s="369" t="s">
        <v>716</v>
      </c>
      <c r="C31" s="367">
        <v>2591.17</v>
      </c>
      <c r="D31" s="366"/>
    </row>
    <row r="32" spans="1:4" x14ac:dyDescent="0.2">
      <c r="A32" s="368">
        <v>124675671</v>
      </c>
      <c r="B32" s="369" t="s">
        <v>718</v>
      </c>
      <c r="C32" s="367">
        <v>229724</v>
      </c>
      <c r="D32" s="366"/>
    </row>
    <row r="33" spans="1:4" x14ac:dyDescent="0.2">
      <c r="A33" s="368">
        <v>125105911</v>
      </c>
      <c r="B33" s="369" t="s">
        <v>742</v>
      </c>
      <c r="C33" s="367">
        <v>55216</v>
      </c>
      <c r="D33" s="366"/>
    </row>
    <row r="34" spans="1:4" x14ac:dyDescent="0.2">
      <c r="A34" s="365"/>
      <c r="B34" s="365" t="s">
        <v>375</v>
      </c>
      <c r="C34" s="364">
        <f>SUM(C19:C33)</f>
        <v>12237192.49</v>
      </c>
      <c r="D34" s="363">
        <v>0</v>
      </c>
    </row>
  </sheetData>
  <mergeCells count="2">
    <mergeCell ref="A5:B5"/>
    <mergeCell ref="A16:B16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18"/>
    <dataValidation allowBlank="1" showInputMessage="1" showErrorMessage="1" prompt="Corresponde al nombre o descripción de la cuenta de acuerdo al Plan de Cuentas emitido por el CONAC." sqref="B7 B18"/>
    <dataValidation allowBlank="1" showInputMessage="1" showErrorMessage="1" prompt="Importe (saldo final) de las adquisiciones de bienes muebles e inmuebles efectuadas en el periodo al que corresponde la cuenta pública presentada." sqref="C18"/>
    <dataValidation allowBlank="1" showInputMessage="1" showErrorMessage="1" prompt="Detallar el porcentaje de estas adquisiciones que fueron realizadas mediante subsidios de capital del sector central (subsidiados por la federación, estado o municipio)." sqref="D7 D18"/>
  </dataValidations>
  <pageMargins left="0.7" right="0.7" top="0.75" bottom="0.75" header="0.3" footer="0.3"/>
  <pageSetup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 x14ac:dyDescent="0.2">
      <c r="A2" s="474" t="s">
        <v>143</v>
      </c>
      <c r="B2" s="475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0"/>
    </row>
    <row r="5" spans="1:4" ht="14.1" customHeight="1" x14ac:dyDescent="0.2">
      <c r="A5" s="139" t="s">
        <v>144</v>
      </c>
      <c r="B5" s="140"/>
      <c r="C5" s="140"/>
      <c r="D5" s="167"/>
    </row>
    <row r="6" spans="1:4" ht="27.95" customHeight="1" x14ac:dyDescent="0.2">
      <c r="A6" s="476" t="s">
        <v>213</v>
      </c>
      <c r="B6" s="486"/>
      <c r="C6" s="486"/>
      <c r="D6" s="487"/>
    </row>
    <row r="7" spans="1:4" ht="27.95" customHeight="1" thickBot="1" x14ac:dyDescent="0.25">
      <c r="A7" s="496" t="s">
        <v>214</v>
      </c>
      <c r="B7" s="497"/>
      <c r="C7" s="497"/>
      <c r="D7" s="498"/>
    </row>
    <row r="8" spans="1:4" x14ac:dyDescent="0.2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9" activePane="bottomLeft" state="frozen"/>
      <selection pane="bottomLeft" activeCell="D2" sqref="D2"/>
    </sheetView>
  </sheetViews>
  <sheetFormatPr baseColWidth="10" defaultRowHeight="11.25" x14ac:dyDescent="0.2"/>
  <cols>
    <col min="1" max="1" width="11.7109375" style="60" customWidth="1"/>
    <col min="2" max="2" width="68" style="60" customWidth="1"/>
    <col min="3" max="3" width="17.7109375" style="36" customWidth="1"/>
    <col min="4" max="4" width="17.7109375" style="89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74"/>
    </row>
    <row r="2" spans="1:4" s="12" customFormat="1" x14ac:dyDescent="0.2">
      <c r="A2" s="21" t="s">
        <v>0</v>
      </c>
      <c r="B2" s="21"/>
      <c r="C2" s="374"/>
    </row>
    <row r="3" spans="1:4" s="12" customFormat="1" x14ac:dyDescent="0.2">
      <c r="A3" s="21"/>
      <c r="B3" s="21"/>
      <c r="C3" s="374"/>
    </row>
    <row r="4" spans="1:4" s="12" customFormat="1" x14ac:dyDescent="0.2">
      <c r="A4" s="21"/>
      <c r="B4" s="21"/>
      <c r="C4" s="374"/>
    </row>
    <row r="5" spans="1:4" s="12" customFormat="1" x14ac:dyDescent="0.2">
      <c r="C5" s="374"/>
    </row>
    <row r="6" spans="1:4" s="12" customFormat="1" ht="11.25" customHeight="1" x14ac:dyDescent="0.2">
      <c r="A6" s="494" t="s">
        <v>227</v>
      </c>
      <c r="B6" s="495"/>
      <c r="C6" s="374"/>
      <c r="D6" s="390" t="s">
        <v>413</v>
      </c>
    </row>
    <row r="7" spans="1:4" x14ac:dyDescent="0.2">
      <c r="A7" s="372"/>
      <c r="B7" s="372"/>
      <c r="C7" s="371"/>
    </row>
    <row r="8" spans="1:4" ht="15" customHeight="1" x14ac:dyDescent="0.2">
      <c r="A8" s="228" t="s">
        <v>45</v>
      </c>
      <c r="B8" s="389" t="s">
        <v>46</v>
      </c>
      <c r="C8" s="290" t="s">
        <v>47</v>
      </c>
      <c r="D8" s="290" t="s">
        <v>48</v>
      </c>
    </row>
    <row r="9" spans="1:4" x14ac:dyDescent="0.2">
      <c r="A9" s="386">
        <v>5500</v>
      </c>
      <c r="B9" s="388" t="s">
        <v>412</v>
      </c>
      <c r="C9" s="382">
        <f>SUM(C10+C19+C22+C28+C30+C32)</f>
        <v>0</v>
      </c>
      <c r="D9" s="382">
        <f>SUM(D10+D19+D22+D28+D30+D32)</f>
        <v>8360881.6199999992</v>
      </c>
    </row>
    <row r="10" spans="1:4" x14ac:dyDescent="0.2">
      <c r="A10" s="384">
        <v>5510</v>
      </c>
      <c r="B10" s="387" t="s">
        <v>411</v>
      </c>
      <c r="C10" s="382">
        <f>SUM(C11:C18)</f>
        <v>0</v>
      </c>
      <c r="D10" s="382">
        <f>SUM(D11:D18)</f>
        <v>8360881.6199999992</v>
      </c>
    </row>
    <row r="11" spans="1:4" x14ac:dyDescent="0.2">
      <c r="A11" s="384">
        <v>5511</v>
      </c>
      <c r="B11" s="387" t="s">
        <v>410</v>
      </c>
      <c r="C11" s="382">
        <v>0</v>
      </c>
      <c r="D11" s="381">
        <v>0</v>
      </c>
    </row>
    <row r="12" spans="1:4" x14ac:dyDescent="0.2">
      <c r="A12" s="384">
        <v>5512</v>
      </c>
      <c r="B12" s="387" t="s">
        <v>409</v>
      </c>
      <c r="C12" s="382">
        <v>0</v>
      </c>
      <c r="D12" s="381">
        <v>0</v>
      </c>
    </row>
    <row r="13" spans="1:4" x14ac:dyDescent="0.2">
      <c r="A13" s="384">
        <v>5513</v>
      </c>
      <c r="B13" s="387" t="s">
        <v>408</v>
      </c>
      <c r="C13" s="382">
        <v>0</v>
      </c>
      <c r="D13" s="381">
        <v>0</v>
      </c>
    </row>
    <row r="14" spans="1:4" x14ac:dyDescent="0.2">
      <c r="A14" s="384">
        <v>5514</v>
      </c>
      <c r="B14" s="387" t="s">
        <v>407</v>
      </c>
      <c r="C14" s="382">
        <v>0</v>
      </c>
      <c r="D14" s="381">
        <v>0</v>
      </c>
    </row>
    <row r="15" spans="1:4" x14ac:dyDescent="0.2">
      <c r="A15" s="384">
        <v>5515</v>
      </c>
      <c r="B15" s="387" t="s">
        <v>406</v>
      </c>
      <c r="C15" s="382">
        <v>0</v>
      </c>
      <c r="D15" s="381">
        <v>7559816.8899999997</v>
      </c>
    </row>
    <row r="16" spans="1:4" x14ac:dyDescent="0.2">
      <c r="A16" s="384">
        <v>5516</v>
      </c>
      <c r="B16" s="387" t="s">
        <v>405</v>
      </c>
      <c r="C16" s="382">
        <v>0</v>
      </c>
      <c r="D16" s="381">
        <v>0</v>
      </c>
    </row>
    <row r="17" spans="1:4" x14ac:dyDescent="0.2">
      <c r="A17" s="384">
        <v>5517</v>
      </c>
      <c r="B17" s="387" t="s">
        <v>404</v>
      </c>
      <c r="C17" s="382">
        <v>0</v>
      </c>
      <c r="D17" s="381">
        <v>6967.52</v>
      </c>
    </row>
    <row r="18" spans="1:4" x14ac:dyDescent="0.2">
      <c r="A18" s="384">
        <v>5518</v>
      </c>
      <c r="B18" s="387" t="s">
        <v>403</v>
      </c>
      <c r="C18" s="382">
        <v>0</v>
      </c>
      <c r="D18" s="381">
        <v>794097.21</v>
      </c>
    </row>
    <row r="19" spans="1:4" x14ac:dyDescent="0.2">
      <c r="A19" s="384">
        <v>5520</v>
      </c>
      <c r="B19" s="387" t="s">
        <v>402</v>
      </c>
      <c r="C19" s="382">
        <f>SUM(C20:C21)</f>
        <v>0</v>
      </c>
      <c r="D19" s="382">
        <f>SUM(D20:D21)</f>
        <v>0</v>
      </c>
    </row>
    <row r="20" spans="1:4" x14ac:dyDescent="0.2">
      <c r="A20" s="384">
        <v>5521</v>
      </c>
      <c r="B20" s="387" t="s">
        <v>401</v>
      </c>
      <c r="C20" s="382">
        <v>0</v>
      </c>
      <c r="D20" s="381">
        <v>0</v>
      </c>
    </row>
    <row r="21" spans="1:4" x14ac:dyDescent="0.2">
      <c r="A21" s="384">
        <v>5522</v>
      </c>
      <c r="B21" s="387" t="s">
        <v>400</v>
      </c>
      <c r="C21" s="382">
        <v>0</v>
      </c>
      <c r="D21" s="381">
        <v>0</v>
      </c>
    </row>
    <row r="22" spans="1:4" x14ac:dyDescent="0.2">
      <c r="A22" s="384">
        <v>5530</v>
      </c>
      <c r="B22" s="387" t="s">
        <v>399</v>
      </c>
      <c r="C22" s="382">
        <f>SUM(C23:C27)</f>
        <v>0</v>
      </c>
      <c r="D22" s="382">
        <f>SUM(D23:D27)</f>
        <v>0</v>
      </c>
    </row>
    <row r="23" spans="1:4" x14ac:dyDescent="0.2">
      <c r="A23" s="384">
        <v>5531</v>
      </c>
      <c r="B23" s="387" t="s">
        <v>398</v>
      </c>
      <c r="C23" s="382">
        <v>0</v>
      </c>
      <c r="D23" s="381">
        <v>0</v>
      </c>
    </row>
    <row r="24" spans="1:4" x14ac:dyDescent="0.2">
      <c r="A24" s="384">
        <v>5532</v>
      </c>
      <c r="B24" s="387" t="s">
        <v>397</v>
      </c>
      <c r="C24" s="382">
        <v>0</v>
      </c>
      <c r="D24" s="381">
        <v>0</v>
      </c>
    </row>
    <row r="25" spans="1:4" x14ac:dyDescent="0.2">
      <c r="A25" s="384">
        <v>5533</v>
      </c>
      <c r="B25" s="387" t="s">
        <v>396</v>
      </c>
      <c r="C25" s="382">
        <v>0</v>
      </c>
      <c r="D25" s="381">
        <v>0</v>
      </c>
    </row>
    <row r="26" spans="1:4" x14ac:dyDescent="0.2">
      <c r="A26" s="384">
        <v>5534</v>
      </c>
      <c r="B26" s="387" t="s">
        <v>395</v>
      </c>
      <c r="C26" s="382">
        <v>0</v>
      </c>
      <c r="D26" s="381">
        <v>0</v>
      </c>
    </row>
    <row r="27" spans="1:4" x14ac:dyDescent="0.2">
      <c r="A27" s="384">
        <v>5535</v>
      </c>
      <c r="B27" s="387" t="s">
        <v>394</v>
      </c>
      <c r="C27" s="382">
        <v>0</v>
      </c>
      <c r="D27" s="381">
        <v>0</v>
      </c>
    </row>
    <row r="28" spans="1:4" x14ac:dyDescent="0.2">
      <c r="A28" s="384">
        <v>5540</v>
      </c>
      <c r="B28" s="387" t="s">
        <v>393</v>
      </c>
      <c r="C28" s="382">
        <f>C29</f>
        <v>0</v>
      </c>
      <c r="D28" s="381">
        <f>D29</f>
        <v>0</v>
      </c>
    </row>
    <row r="29" spans="1:4" x14ac:dyDescent="0.2">
      <c r="A29" s="384">
        <v>5541</v>
      </c>
      <c r="B29" s="387" t="s">
        <v>393</v>
      </c>
      <c r="C29" s="382">
        <v>0</v>
      </c>
      <c r="D29" s="381">
        <v>0</v>
      </c>
    </row>
    <row r="30" spans="1:4" x14ac:dyDescent="0.2">
      <c r="A30" s="384">
        <v>5550</v>
      </c>
      <c r="B30" s="383" t="s">
        <v>392</v>
      </c>
      <c r="C30" s="382">
        <f>SUM(C31)</f>
        <v>0</v>
      </c>
      <c r="D30" s="382">
        <f>SUM(D31)</f>
        <v>0</v>
      </c>
    </row>
    <row r="31" spans="1:4" x14ac:dyDescent="0.2">
      <c r="A31" s="384">
        <v>5551</v>
      </c>
      <c r="B31" s="383" t="s">
        <v>392</v>
      </c>
      <c r="C31" s="382">
        <v>0</v>
      </c>
      <c r="D31" s="381">
        <v>0</v>
      </c>
    </row>
    <row r="32" spans="1:4" x14ac:dyDescent="0.2">
      <c r="A32" s="384">
        <v>5590</v>
      </c>
      <c r="B32" s="383" t="s">
        <v>391</v>
      </c>
      <c r="C32" s="382">
        <f>SUM(C33:C40)</f>
        <v>0</v>
      </c>
      <c r="D32" s="382">
        <f>SUM(D33:D40)</f>
        <v>0</v>
      </c>
    </row>
    <row r="33" spans="1:4" x14ac:dyDescent="0.2">
      <c r="A33" s="384">
        <v>5591</v>
      </c>
      <c r="B33" s="383" t="s">
        <v>390</v>
      </c>
      <c r="C33" s="382">
        <v>0</v>
      </c>
      <c r="D33" s="381">
        <v>0</v>
      </c>
    </row>
    <row r="34" spans="1:4" x14ac:dyDescent="0.2">
      <c r="A34" s="384">
        <v>5592</v>
      </c>
      <c r="B34" s="383" t="s">
        <v>389</v>
      </c>
      <c r="C34" s="382">
        <v>0</v>
      </c>
      <c r="D34" s="381">
        <v>0</v>
      </c>
    </row>
    <row r="35" spans="1:4" x14ac:dyDescent="0.2">
      <c r="A35" s="384">
        <v>5593</v>
      </c>
      <c r="B35" s="383" t="s">
        <v>388</v>
      </c>
      <c r="C35" s="382">
        <v>0</v>
      </c>
      <c r="D35" s="381">
        <v>0</v>
      </c>
    </row>
    <row r="36" spans="1:4" x14ac:dyDescent="0.2">
      <c r="A36" s="384">
        <v>5594</v>
      </c>
      <c r="B36" s="383" t="s">
        <v>387</v>
      </c>
      <c r="C36" s="382">
        <v>0</v>
      </c>
      <c r="D36" s="381">
        <v>0</v>
      </c>
    </row>
    <row r="37" spans="1:4" x14ac:dyDescent="0.2">
      <c r="A37" s="384">
        <v>5595</v>
      </c>
      <c r="B37" s="383" t="s">
        <v>386</v>
      </c>
      <c r="C37" s="382">
        <v>0</v>
      </c>
      <c r="D37" s="381">
        <v>0</v>
      </c>
    </row>
    <row r="38" spans="1:4" x14ac:dyDescent="0.2">
      <c r="A38" s="384">
        <v>5596</v>
      </c>
      <c r="B38" s="383" t="s">
        <v>385</v>
      </c>
      <c r="C38" s="382">
        <v>0</v>
      </c>
      <c r="D38" s="381">
        <v>0</v>
      </c>
    </row>
    <row r="39" spans="1:4" x14ac:dyDescent="0.2">
      <c r="A39" s="384">
        <v>5597</v>
      </c>
      <c r="B39" s="383" t="s">
        <v>384</v>
      </c>
      <c r="C39" s="382">
        <v>0</v>
      </c>
      <c r="D39" s="381">
        <v>0</v>
      </c>
    </row>
    <row r="40" spans="1:4" x14ac:dyDescent="0.2">
      <c r="A40" s="384">
        <v>5599</v>
      </c>
      <c r="B40" s="383" t="s">
        <v>383</v>
      </c>
      <c r="C40" s="382">
        <v>0</v>
      </c>
      <c r="D40" s="381">
        <v>0</v>
      </c>
    </row>
    <row r="41" spans="1:4" x14ac:dyDescent="0.2">
      <c r="A41" s="386">
        <v>5600</v>
      </c>
      <c r="B41" s="385" t="s">
        <v>382</v>
      </c>
      <c r="C41" s="382">
        <f>SUM(C42)</f>
        <v>0</v>
      </c>
      <c r="D41" s="382">
        <f>SUM(D42)</f>
        <v>60598774.119999997</v>
      </c>
    </row>
    <row r="42" spans="1:4" x14ac:dyDescent="0.2">
      <c r="A42" s="384">
        <v>5610</v>
      </c>
      <c r="B42" s="383" t="s">
        <v>381</v>
      </c>
      <c r="C42" s="382">
        <f>SUM(C43)</f>
        <v>0</v>
      </c>
      <c r="D42" s="382">
        <f>SUM(D43)</f>
        <v>60598774.119999997</v>
      </c>
    </row>
    <row r="43" spans="1:4" x14ac:dyDescent="0.2">
      <c r="A43" s="380">
        <v>5611</v>
      </c>
      <c r="B43" s="379" t="s">
        <v>380</v>
      </c>
      <c r="C43" s="378">
        <v>0</v>
      </c>
      <c r="D43" s="377">
        <v>60598774.119999997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H32" sqref="H3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89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0" t="s">
        <v>135</v>
      </c>
      <c r="B5" s="409"/>
      <c r="C5" s="408" t="s">
        <v>141</v>
      </c>
    </row>
    <row r="6" spans="1:3" x14ac:dyDescent="0.2">
      <c r="A6" s="407"/>
      <c r="B6" s="407"/>
      <c r="C6" s="406"/>
    </row>
    <row r="7" spans="1:3" ht="15" customHeight="1" x14ac:dyDescent="0.2">
      <c r="A7" s="228" t="s">
        <v>45</v>
      </c>
      <c r="B7" s="405" t="s">
        <v>46</v>
      </c>
      <c r="C7" s="389" t="s">
        <v>265</v>
      </c>
    </row>
    <row r="8" spans="1:3" x14ac:dyDescent="0.2">
      <c r="A8" s="402">
        <v>900001</v>
      </c>
      <c r="B8" s="404" t="s">
        <v>427</v>
      </c>
      <c r="C8" s="400">
        <v>497884968.51999998</v>
      </c>
    </row>
    <row r="9" spans="1:3" x14ac:dyDescent="0.2">
      <c r="A9" s="402">
        <v>900002</v>
      </c>
      <c r="B9" s="401" t="s">
        <v>426</v>
      </c>
      <c r="C9" s="400">
        <f>SUM(C10:C14)</f>
        <v>0</v>
      </c>
    </row>
    <row r="10" spans="1:3" x14ac:dyDescent="0.2">
      <c r="A10" s="403">
        <v>4320</v>
      </c>
      <c r="B10" s="397" t="s">
        <v>425</v>
      </c>
      <c r="C10" s="394"/>
    </row>
    <row r="11" spans="1:3" ht="22.5" x14ac:dyDescent="0.2">
      <c r="A11" s="403">
        <v>4330</v>
      </c>
      <c r="B11" s="397" t="s">
        <v>424</v>
      </c>
      <c r="C11" s="394"/>
    </row>
    <row r="12" spans="1:3" x14ac:dyDescent="0.2">
      <c r="A12" s="403">
        <v>4340</v>
      </c>
      <c r="B12" s="397" t="s">
        <v>423</v>
      </c>
      <c r="C12" s="394"/>
    </row>
    <row r="13" spans="1:3" x14ac:dyDescent="0.2">
      <c r="A13" s="403">
        <v>4399</v>
      </c>
      <c r="B13" s="397" t="s">
        <v>422</v>
      </c>
      <c r="C13" s="394"/>
    </row>
    <row r="14" spans="1:3" x14ac:dyDescent="0.2">
      <c r="A14" s="396">
        <v>4400</v>
      </c>
      <c r="B14" s="397" t="s">
        <v>421</v>
      </c>
      <c r="C14" s="394"/>
    </row>
    <row r="15" spans="1:3" x14ac:dyDescent="0.2">
      <c r="A15" s="402">
        <v>900003</v>
      </c>
      <c r="B15" s="401" t="s">
        <v>420</v>
      </c>
      <c r="C15" s="400">
        <f>SUM(C16:C19)</f>
        <v>76887958.480000004</v>
      </c>
    </row>
    <row r="16" spans="1:3" x14ac:dyDescent="0.2">
      <c r="A16" s="399">
        <v>52</v>
      </c>
      <c r="B16" s="397" t="s">
        <v>419</v>
      </c>
      <c r="C16" s="394"/>
    </row>
    <row r="17" spans="1:3" x14ac:dyDescent="0.2">
      <c r="A17" s="399">
        <v>62</v>
      </c>
      <c r="B17" s="397" t="s">
        <v>418</v>
      </c>
      <c r="C17" s="394"/>
    </row>
    <row r="18" spans="1:3" x14ac:dyDescent="0.2">
      <c r="A18" s="398" t="s">
        <v>417</v>
      </c>
      <c r="B18" s="397" t="s">
        <v>416</v>
      </c>
      <c r="C18" s="394"/>
    </row>
    <row r="19" spans="1:3" x14ac:dyDescent="0.2">
      <c r="A19" s="396">
        <v>4500</v>
      </c>
      <c r="B19" s="395" t="s">
        <v>415</v>
      </c>
      <c r="C19" s="445">
        <v>76887958.480000004</v>
      </c>
    </row>
    <row r="20" spans="1:3" x14ac:dyDescent="0.2">
      <c r="A20" s="393">
        <v>900004</v>
      </c>
      <c r="B20" s="392" t="s">
        <v>414</v>
      </c>
      <c r="C20" s="391">
        <f>+C8+C9-C15</f>
        <v>420997010.03999996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 x14ac:dyDescent="0.2">
      <c r="A2" s="474" t="s">
        <v>143</v>
      </c>
      <c r="B2" s="475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4"/>
    </row>
    <row r="5" spans="1:4" ht="14.1" customHeight="1" x14ac:dyDescent="0.2">
      <c r="A5" s="139" t="s">
        <v>144</v>
      </c>
      <c r="B5" s="140"/>
      <c r="C5" s="140"/>
      <c r="D5" s="93"/>
    </row>
    <row r="6" spans="1:4" x14ac:dyDescent="0.2">
      <c r="A6" s="175"/>
      <c r="B6" s="12"/>
      <c r="C6" s="12"/>
      <c r="D6" s="96"/>
    </row>
    <row r="7" spans="1:4" ht="15" customHeight="1" x14ac:dyDescent="0.2">
      <c r="A7" s="499" t="s">
        <v>216</v>
      </c>
      <c r="B7" s="500"/>
      <c r="C7" s="12"/>
      <c r="D7" s="96"/>
    </row>
    <row r="8" spans="1:4" ht="14.1" customHeight="1" x14ac:dyDescent="0.2">
      <c r="A8" s="176" t="s">
        <v>217</v>
      </c>
      <c r="B8" s="173"/>
      <c r="C8" s="12"/>
      <c r="D8" s="96"/>
    </row>
    <row r="9" spans="1:4" ht="14.1" customHeight="1" x14ac:dyDescent="0.2">
      <c r="A9" s="176" t="s">
        <v>218</v>
      </c>
      <c r="B9" s="173"/>
      <c r="C9" s="12"/>
      <c r="D9" s="96"/>
    </row>
    <row r="10" spans="1:4" ht="14.1" customHeight="1" x14ac:dyDescent="0.2">
      <c r="A10" s="176" t="s">
        <v>219</v>
      </c>
      <c r="B10" s="173"/>
      <c r="C10" s="12"/>
      <c r="D10" s="96"/>
    </row>
    <row r="11" spans="1:4" ht="14.1" customHeight="1" thickBot="1" x14ac:dyDescent="0.25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B2" sqref="B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0" t="s">
        <v>136</v>
      </c>
      <c r="B5" s="409"/>
      <c r="C5" s="418" t="s">
        <v>142</v>
      </c>
    </row>
    <row r="6" spans="1:3" ht="11.25" customHeight="1" x14ac:dyDescent="0.2">
      <c r="A6" s="407"/>
      <c r="B6" s="406"/>
      <c r="C6" s="417"/>
    </row>
    <row r="7" spans="1:3" ht="15" customHeight="1" x14ac:dyDescent="0.2">
      <c r="A7" s="228" t="s">
        <v>45</v>
      </c>
      <c r="B7" s="405" t="s">
        <v>46</v>
      </c>
      <c r="C7" s="389" t="s">
        <v>265</v>
      </c>
    </row>
    <row r="8" spans="1:3" x14ac:dyDescent="0.2">
      <c r="A8" s="416">
        <v>8</v>
      </c>
      <c r="B8" s="404" t="s">
        <v>450</v>
      </c>
      <c r="C8" s="446">
        <v>343445506.47000003</v>
      </c>
    </row>
    <row r="9" spans="1:3" x14ac:dyDescent="0.2">
      <c r="A9" s="416">
        <v>900002</v>
      </c>
      <c r="B9" s="404" t="s">
        <v>449</v>
      </c>
      <c r="C9" s="415">
        <f>SUM(C10:C28)</f>
        <v>112384562.55000001</v>
      </c>
    </row>
    <row r="10" spans="1:3" x14ac:dyDescent="0.2">
      <c r="A10" s="403">
        <v>5100</v>
      </c>
      <c r="B10" s="397" t="s">
        <v>448</v>
      </c>
      <c r="C10" s="414">
        <v>1632045.26</v>
      </c>
    </row>
    <row r="11" spans="1:3" x14ac:dyDescent="0.2">
      <c r="A11" s="403">
        <v>5200</v>
      </c>
      <c r="B11" s="397" t="s">
        <v>447</v>
      </c>
      <c r="C11" s="414">
        <v>133880.49</v>
      </c>
    </row>
    <row r="12" spans="1:3" x14ac:dyDescent="0.2">
      <c r="A12" s="403">
        <v>5300</v>
      </c>
      <c r="B12" s="397" t="s">
        <v>446</v>
      </c>
      <c r="C12" s="414"/>
    </row>
    <row r="13" spans="1:3" x14ac:dyDescent="0.2">
      <c r="A13" s="403">
        <v>5400</v>
      </c>
      <c r="B13" s="397" t="s">
        <v>445</v>
      </c>
      <c r="C13" s="414">
        <v>9540355.6099999994</v>
      </c>
    </row>
    <row r="14" spans="1:3" x14ac:dyDescent="0.2">
      <c r="A14" s="403">
        <v>5500</v>
      </c>
      <c r="B14" s="397" t="s">
        <v>444</v>
      </c>
      <c r="C14" s="414">
        <v>557291.96</v>
      </c>
    </row>
    <row r="15" spans="1:3" x14ac:dyDescent="0.2">
      <c r="A15" s="403">
        <v>5600</v>
      </c>
      <c r="B15" s="397" t="s">
        <v>443</v>
      </c>
      <c r="C15" s="414">
        <v>318403.17</v>
      </c>
    </row>
    <row r="16" spans="1:3" x14ac:dyDescent="0.2">
      <c r="A16" s="403">
        <v>5700</v>
      </c>
      <c r="B16" s="397" t="s">
        <v>442</v>
      </c>
      <c r="C16" s="414"/>
    </row>
    <row r="17" spans="1:3" x14ac:dyDescent="0.2">
      <c r="A17" s="403" t="s">
        <v>441</v>
      </c>
      <c r="B17" s="397" t="s">
        <v>440</v>
      </c>
      <c r="C17" s="414"/>
    </row>
    <row r="18" spans="1:3" x14ac:dyDescent="0.2">
      <c r="A18" s="403">
        <v>5900</v>
      </c>
      <c r="B18" s="397" t="s">
        <v>439</v>
      </c>
      <c r="C18" s="414">
        <v>55216</v>
      </c>
    </row>
    <row r="19" spans="1:3" x14ac:dyDescent="0.2">
      <c r="A19" s="399">
        <v>6100</v>
      </c>
      <c r="B19" s="397" t="s">
        <v>1597</v>
      </c>
      <c r="C19" s="414">
        <f>18533368.45</f>
        <v>18533368.449999999</v>
      </c>
    </row>
    <row r="20" spans="1:3" x14ac:dyDescent="0.2">
      <c r="A20" s="399">
        <v>6200</v>
      </c>
      <c r="B20" s="397" t="s">
        <v>438</v>
      </c>
      <c r="C20" s="414"/>
    </row>
    <row r="21" spans="1:3" x14ac:dyDescent="0.2">
      <c r="A21" s="399">
        <v>6300</v>
      </c>
      <c r="B21" s="397"/>
      <c r="C21" s="445">
        <v>335315.51999999996</v>
      </c>
    </row>
    <row r="22" spans="1:3" x14ac:dyDescent="0.2">
      <c r="A22" s="399">
        <v>7200</v>
      </c>
      <c r="B22" s="397" t="s">
        <v>437</v>
      </c>
      <c r="C22" s="414"/>
    </row>
    <row r="23" spans="1:3" x14ac:dyDescent="0.2">
      <c r="A23" s="399">
        <v>7300</v>
      </c>
      <c r="B23" s="397" t="s">
        <v>436</v>
      </c>
      <c r="C23" s="414"/>
    </row>
    <row r="24" spans="1:3" x14ac:dyDescent="0.2">
      <c r="A24" s="399">
        <v>7500</v>
      </c>
      <c r="B24" s="397" t="s">
        <v>435</v>
      </c>
      <c r="C24" s="414"/>
    </row>
    <row r="25" spans="1:3" x14ac:dyDescent="0.2">
      <c r="A25" s="399">
        <v>7900</v>
      </c>
      <c r="B25" s="397" t="s">
        <v>434</v>
      </c>
      <c r="C25" s="338"/>
    </row>
    <row r="26" spans="1:3" x14ac:dyDescent="0.2">
      <c r="A26" s="399">
        <v>9100</v>
      </c>
      <c r="B26" s="397" t="s">
        <v>433</v>
      </c>
      <c r="C26" s="414">
        <v>3578695.44</v>
      </c>
    </row>
    <row r="27" spans="1:3" x14ac:dyDescent="0.2">
      <c r="A27" s="399">
        <v>9900</v>
      </c>
      <c r="B27" s="397" t="s">
        <v>432</v>
      </c>
      <c r="C27" s="414"/>
    </row>
    <row r="28" spans="1:3" x14ac:dyDescent="0.2">
      <c r="A28" s="399">
        <v>7400</v>
      </c>
      <c r="B28" s="395" t="s">
        <v>431</v>
      </c>
      <c r="C28" s="414">
        <v>77699990.650000006</v>
      </c>
    </row>
    <row r="29" spans="1:3" x14ac:dyDescent="0.2">
      <c r="A29" s="416">
        <v>900003</v>
      </c>
      <c r="B29" s="404" t="s">
        <v>430</v>
      </c>
      <c r="C29" s="415">
        <f>SUM(C30:C36)</f>
        <v>69724376.700000003</v>
      </c>
    </row>
    <row r="30" spans="1:3" ht="22.5" x14ac:dyDescent="0.2">
      <c r="A30" s="403">
        <v>5510</v>
      </c>
      <c r="B30" s="397" t="s">
        <v>411</v>
      </c>
      <c r="C30" s="414">
        <v>8360881.6200000001</v>
      </c>
    </row>
    <row r="31" spans="1:3" x14ac:dyDescent="0.2">
      <c r="A31" s="403">
        <v>5520</v>
      </c>
      <c r="B31" s="397" t="s">
        <v>402</v>
      </c>
      <c r="C31" s="414"/>
    </row>
    <row r="32" spans="1:3" x14ac:dyDescent="0.2">
      <c r="A32" s="403">
        <v>5530</v>
      </c>
      <c r="B32" s="397" t="s">
        <v>399</v>
      </c>
      <c r="C32" s="414"/>
    </row>
    <row r="33" spans="1:3" ht="22.5" x14ac:dyDescent="0.2">
      <c r="A33" s="403">
        <v>5540</v>
      </c>
      <c r="B33" s="397" t="s">
        <v>393</v>
      </c>
      <c r="C33" s="414"/>
    </row>
    <row r="34" spans="1:3" x14ac:dyDescent="0.2">
      <c r="A34" s="403">
        <v>5550</v>
      </c>
      <c r="B34" s="397" t="s">
        <v>392</v>
      </c>
      <c r="C34" s="414"/>
    </row>
    <row r="35" spans="1:3" x14ac:dyDescent="0.2">
      <c r="A35" s="403">
        <v>5590</v>
      </c>
      <c r="B35" s="397" t="s">
        <v>391</v>
      </c>
      <c r="C35" s="414">
        <v>764720.96</v>
      </c>
    </row>
    <row r="36" spans="1:3" x14ac:dyDescent="0.2">
      <c r="A36" s="403">
        <v>5600</v>
      </c>
      <c r="B36" s="395" t="s">
        <v>429</v>
      </c>
      <c r="C36" s="504">
        <v>60598774.119999997</v>
      </c>
    </row>
    <row r="37" spans="1:3" x14ac:dyDescent="0.2">
      <c r="A37" s="413">
        <v>900004</v>
      </c>
      <c r="B37" s="412" t="s">
        <v>428</v>
      </c>
      <c r="C37" s="411">
        <f>+C8-C9+C29</f>
        <v>300785320.62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29" sqref="F29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 x14ac:dyDescent="0.2">
      <c r="A2" s="474" t="s">
        <v>143</v>
      </c>
      <c r="B2" s="475"/>
      <c r="C2" s="4"/>
    </row>
    <row r="3" spans="1:4" ht="12" thickBot="1" x14ac:dyDescent="0.25">
      <c r="A3" s="89"/>
      <c r="B3" s="89"/>
      <c r="C3" s="4"/>
    </row>
    <row r="4" spans="1:4" ht="14.1" customHeight="1" x14ac:dyDescent="0.2">
      <c r="A4" s="137" t="s">
        <v>234</v>
      </c>
      <c r="B4" s="169"/>
      <c r="C4" s="169"/>
      <c r="D4" s="95"/>
    </row>
    <row r="5" spans="1:4" ht="14.1" customHeight="1" x14ac:dyDescent="0.2">
      <c r="A5" s="139" t="s">
        <v>144</v>
      </c>
      <c r="B5" s="140"/>
      <c r="C5" s="140"/>
      <c r="D5" s="96"/>
    </row>
    <row r="6" spans="1:4" x14ac:dyDescent="0.2">
      <c r="A6" s="175"/>
      <c r="B6" s="12"/>
      <c r="C6" s="13"/>
      <c r="D6" s="96"/>
    </row>
    <row r="7" spans="1:4" ht="15" customHeight="1" x14ac:dyDescent="0.2">
      <c r="A7" s="499" t="s">
        <v>221</v>
      </c>
      <c r="B7" s="500"/>
      <c r="C7" s="13"/>
      <c r="D7" s="96"/>
    </row>
    <row r="8" spans="1:4" ht="14.1" customHeight="1" x14ac:dyDescent="0.2">
      <c r="A8" s="179" t="s">
        <v>222</v>
      </c>
      <c r="B8" s="173"/>
      <c r="C8" s="13"/>
      <c r="D8" s="96"/>
    </row>
    <row r="9" spans="1:4" ht="14.1" customHeight="1" x14ac:dyDescent="0.2">
      <c r="A9" s="179" t="s">
        <v>223</v>
      </c>
      <c r="B9" s="173"/>
      <c r="C9" s="13"/>
      <c r="D9" s="96"/>
    </row>
    <row r="10" spans="1:4" ht="14.1" customHeight="1" x14ac:dyDescent="0.2">
      <c r="A10" s="179" t="s">
        <v>224</v>
      </c>
      <c r="B10" s="173"/>
      <c r="C10" s="13"/>
      <c r="D10" s="96"/>
    </row>
    <row r="11" spans="1:4" ht="14.1" customHeight="1" thickBot="1" x14ac:dyDescent="0.25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 x14ac:dyDescent="0.2">
      <c r="A2" s="474" t="s">
        <v>143</v>
      </c>
      <c r="B2" s="475"/>
      <c r="C2" s="89"/>
      <c r="D2" s="89"/>
      <c r="E2" s="89"/>
    </row>
    <row r="3" spans="1:5" ht="12" thickBot="1" x14ac:dyDescent="0.25">
      <c r="C3" s="89"/>
      <c r="D3" s="89"/>
      <c r="E3" s="89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92"/>
      <c r="C5" s="92"/>
      <c r="D5" s="92"/>
      <c r="E5" s="93"/>
    </row>
    <row r="6" spans="1:5" ht="14.1" customHeight="1" x14ac:dyDescent="0.2">
      <c r="A6" s="139" t="s">
        <v>147</v>
      </c>
      <c r="B6" s="92"/>
      <c r="C6" s="92"/>
      <c r="D6" s="92"/>
      <c r="E6" s="93"/>
    </row>
    <row r="7" spans="1:5" ht="14.1" customHeight="1" x14ac:dyDescent="0.2">
      <c r="A7" s="143" t="s">
        <v>148</v>
      </c>
      <c r="B7" s="92"/>
      <c r="C7" s="92"/>
      <c r="D7" s="92"/>
      <c r="E7" s="93"/>
    </row>
    <row r="8" spans="1:5" ht="14.1" customHeight="1" x14ac:dyDescent="0.2">
      <c r="A8" s="143" t="s">
        <v>149</v>
      </c>
      <c r="B8" s="12"/>
      <c r="C8" s="12"/>
      <c r="D8" s="12"/>
      <c r="E8" s="96"/>
    </row>
    <row r="9" spans="1:5" ht="14.1" customHeight="1" thickBot="1" x14ac:dyDescent="0.25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zoomScaleNormal="100" zoomScaleSheetLayoutView="100" workbookViewId="0">
      <selection activeCell="A7" sqref="A7"/>
    </sheetView>
  </sheetViews>
  <sheetFormatPr baseColWidth="10" defaultRowHeight="11.25" x14ac:dyDescent="0.2"/>
  <cols>
    <col min="1" max="1" width="13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9.140625" style="89" bestFit="1" customWidth="1"/>
    <col min="6" max="16384" width="11.42578125" style="89"/>
  </cols>
  <sheetData>
    <row r="1" spans="1:8" x14ac:dyDescent="0.2">
      <c r="E1" s="5" t="s">
        <v>44</v>
      </c>
    </row>
    <row r="2" spans="1:8" ht="15" customHeight="1" x14ac:dyDescent="0.2">
      <c r="A2" s="444" t="s">
        <v>40</v>
      </c>
    </row>
    <row r="3" spans="1:8" x14ac:dyDescent="0.2">
      <c r="A3" s="3"/>
    </row>
    <row r="4" spans="1:8" s="39" customFormat="1" ht="12.75" x14ac:dyDescent="0.2">
      <c r="A4" s="443" t="s">
        <v>76</v>
      </c>
    </row>
    <row r="5" spans="1:8" s="39" customFormat="1" ht="35.1" customHeight="1" x14ac:dyDescent="0.2">
      <c r="A5" s="502" t="s">
        <v>77</v>
      </c>
      <c r="B5" s="502"/>
      <c r="C5" s="502"/>
      <c r="D5" s="502"/>
      <c r="E5" s="502"/>
      <c r="F5" s="502"/>
      <c r="H5" s="41"/>
    </row>
    <row r="6" spans="1:8" s="39" customFormat="1" x14ac:dyDescent="0.2">
      <c r="A6" s="191"/>
      <c r="B6" s="191"/>
      <c r="C6" s="191"/>
      <c r="D6" s="191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2.75" x14ac:dyDescent="0.2">
      <c r="A9" s="442" t="s">
        <v>79</v>
      </c>
      <c r="B9" s="41"/>
      <c r="C9" s="41"/>
      <c r="D9" s="41"/>
    </row>
    <row r="10" spans="1:8" s="39" customFormat="1" ht="12.75" x14ac:dyDescent="0.2">
      <c r="A10" s="442"/>
      <c r="B10" s="41"/>
      <c r="C10" s="41"/>
      <c r="D10" s="41"/>
    </row>
    <row r="11" spans="1:8" s="39" customFormat="1" ht="12.75" x14ac:dyDescent="0.2">
      <c r="A11" s="431">
        <v>7000</v>
      </c>
      <c r="B11" s="430" t="s">
        <v>515</v>
      </c>
      <c r="C11" s="41"/>
      <c r="D11" s="41"/>
    </row>
    <row r="12" spans="1:8" s="39" customFormat="1" ht="12.75" x14ac:dyDescent="0.2">
      <c r="A12" s="431"/>
      <c r="B12" s="430"/>
      <c r="C12" s="41"/>
      <c r="D12" s="41"/>
    </row>
    <row r="13" spans="1:8" s="39" customFormat="1" x14ac:dyDescent="0.2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 x14ac:dyDescent="0.2">
      <c r="A14" s="436">
        <v>7100</v>
      </c>
      <c r="B14" s="441" t="s">
        <v>514</v>
      </c>
      <c r="C14" s="438"/>
      <c r="D14" s="438"/>
      <c r="E14" s="433"/>
    </row>
    <row r="15" spans="1:8" s="39" customFormat="1" x14ac:dyDescent="0.2">
      <c r="A15" s="422">
        <v>7110</v>
      </c>
      <c r="B15" s="439" t="s">
        <v>513</v>
      </c>
      <c r="C15" s="438"/>
      <c r="D15" s="438"/>
      <c r="E15" s="433"/>
    </row>
    <row r="16" spans="1:8" s="39" customFormat="1" x14ac:dyDescent="0.2">
      <c r="A16" s="422">
        <v>7120</v>
      </c>
      <c r="B16" s="439" t="s">
        <v>512</v>
      </c>
      <c r="C16" s="438"/>
      <c r="D16" s="438"/>
      <c r="E16" s="433"/>
    </row>
    <row r="17" spans="1:5" s="39" customFormat="1" x14ac:dyDescent="0.2">
      <c r="A17" s="422">
        <v>7130</v>
      </c>
      <c r="B17" s="439" t="s">
        <v>511</v>
      </c>
      <c r="C17" s="438"/>
      <c r="D17" s="438"/>
      <c r="E17" s="433"/>
    </row>
    <row r="18" spans="1:5" s="39" customFormat="1" ht="22.5" x14ac:dyDescent="0.2">
      <c r="A18" s="422">
        <v>7140</v>
      </c>
      <c r="B18" s="439" t="s">
        <v>510</v>
      </c>
      <c r="C18" s="438"/>
      <c r="D18" s="438"/>
      <c r="E18" s="433"/>
    </row>
    <row r="19" spans="1:5" s="39" customFormat="1" ht="22.5" x14ac:dyDescent="0.2">
      <c r="A19" s="422">
        <v>7150</v>
      </c>
      <c r="B19" s="439" t="s">
        <v>509</v>
      </c>
      <c r="C19" s="438"/>
      <c r="D19" s="438"/>
      <c r="E19" s="433"/>
    </row>
    <row r="20" spans="1:5" s="39" customFormat="1" x14ac:dyDescent="0.2">
      <c r="A20" s="422">
        <v>7160</v>
      </c>
      <c r="B20" s="439" t="s">
        <v>508</v>
      </c>
      <c r="C20" s="438"/>
      <c r="D20" s="438"/>
      <c r="E20" s="433"/>
    </row>
    <row r="21" spans="1:5" s="39" customFormat="1" x14ac:dyDescent="0.2">
      <c r="A21" s="436">
        <v>7200</v>
      </c>
      <c r="B21" s="441" t="s">
        <v>507</v>
      </c>
      <c r="C21" s="438"/>
      <c r="D21" s="438"/>
      <c r="E21" s="433"/>
    </row>
    <row r="22" spans="1:5" s="39" customFormat="1" ht="22.5" x14ac:dyDescent="0.2">
      <c r="A22" s="422">
        <v>7210</v>
      </c>
      <c r="B22" s="439" t="s">
        <v>506</v>
      </c>
      <c r="C22" s="438"/>
      <c r="D22" s="438"/>
      <c r="E22" s="433"/>
    </row>
    <row r="23" spans="1:5" s="39" customFormat="1" ht="22.5" x14ac:dyDescent="0.2">
      <c r="A23" s="422">
        <v>7220</v>
      </c>
      <c r="B23" s="439" t="s">
        <v>505</v>
      </c>
      <c r="C23" s="438"/>
      <c r="D23" s="438"/>
      <c r="E23" s="433"/>
    </row>
    <row r="24" spans="1:5" s="39" customFormat="1" ht="12.95" customHeight="1" x14ac:dyDescent="0.2">
      <c r="A24" s="422">
        <v>7230</v>
      </c>
      <c r="B24" s="437" t="s">
        <v>504</v>
      </c>
      <c r="C24" s="433"/>
      <c r="D24" s="433"/>
      <c r="E24" s="433"/>
    </row>
    <row r="25" spans="1:5" s="39" customFormat="1" ht="22.5" x14ac:dyDescent="0.2">
      <c r="A25" s="422">
        <v>7240</v>
      </c>
      <c r="B25" s="437" t="s">
        <v>503</v>
      </c>
      <c r="C25" s="433"/>
      <c r="D25" s="433"/>
      <c r="E25" s="433"/>
    </row>
    <row r="26" spans="1:5" s="39" customFormat="1" ht="22.5" x14ac:dyDescent="0.2">
      <c r="A26" s="422">
        <v>7250</v>
      </c>
      <c r="B26" s="437" t="s">
        <v>502</v>
      </c>
      <c r="C26" s="433"/>
      <c r="D26" s="433"/>
      <c r="E26" s="433"/>
    </row>
    <row r="27" spans="1:5" s="39" customFormat="1" ht="22.5" x14ac:dyDescent="0.2">
      <c r="A27" s="422">
        <v>7260</v>
      </c>
      <c r="B27" s="437" t="s">
        <v>501</v>
      </c>
      <c r="C27" s="433"/>
      <c r="D27" s="433"/>
      <c r="E27" s="433"/>
    </row>
    <row r="28" spans="1:5" s="39" customFormat="1" x14ac:dyDescent="0.2">
      <c r="A28" s="436">
        <v>7300</v>
      </c>
      <c r="B28" s="440" t="s">
        <v>500</v>
      </c>
      <c r="C28" s="433"/>
      <c r="D28" s="433"/>
      <c r="E28" s="433"/>
    </row>
    <row r="29" spans="1:5" s="39" customFormat="1" x14ac:dyDescent="0.2">
      <c r="A29" s="422">
        <v>7310</v>
      </c>
      <c r="B29" s="437" t="s">
        <v>499</v>
      </c>
      <c r="C29" s="433"/>
      <c r="D29" s="433"/>
      <c r="E29" s="433"/>
    </row>
    <row r="30" spans="1:5" s="39" customFormat="1" x14ac:dyDescent="0.2">
      <c r="A30" s="422">
        <v>7320</v>
      </c>
      <c r="B30" s="437" t="s">
        <v>498</v>
      </c>
      <c r="C30" s="433"/>
      <c r="D30" s="433"/>
      <c r="E30" s="433"/>
    </row>
    <row r="31" spans="1:5" s="39" customFormat="1" x14ac:dyDescent="0.2">
      <c r="A31" s="422">
        <v>7330</v>
      </c>
      <c r="B31" s="437" t="s">
        <v>497</v>
      </c>
      <c r="C31" s="433"/>
      <c r="D31" s="433"/>
      <c r="E31" s="433"/>
    </row>
    <row r="32" spans="1:5" s="39" customFormat="1" x14ac:dyDescent="0.2">
      <c r="A32" s="422">
        <v>7340</v>
      </c>
      <c r="B32" s="437" t="s">
        <v>496</v>
      </c>
      <c r="C32" s="433"/>
      <c r="D32" s="433"/>
      <c r="E32" s="433"/>
    </row>
    <row r="33" spans="1:5" s="39" customFormat="1" x14ac:dyDescent="0.2">
      <c r="A33" s="422">
        <v>7350</v>
      </c>
      <c r="B33" s="437" t="s">
        <v>495</v>
      </c>
      <c r="C33" s="433"/>
      <c r="D33" s="433"/>
      <c r="E33" s="433"/>
    </row>
    <row r="34" spans="1:5" s="39" customFormat="1" x14ac:dyDescent="0.2">
      <c r="A34" s="422">
        <v>7360</v>
      </c>
      <c r="B34" s="437" t="s">
        <v>494</v>
      </c>
      <c r="C34" s="433"/>
      <c r="D34" s="433"/>
      <c r="E34" s="433"/>
    </row>
    <row r="35" spans="1:5" s="39" customFormat="1" x14ac:dyDescent="0.2">
      <c r="A35" s="436">
        <v>7400</v>
      </c>
      <c r="B35" s="440" t="s">
        <v>493</v>
      </c>
      <c r="C35" s="433"/>
      <c r="D35" s="433"/>
      <c r="E35" s="433"/>
    </row>
    <row r="36" spans="1:5" s="39" customFormat="1" x14ac:dyDescent="0.2">
      <c r="A36" s="422">
        <v>7410</v>
      </c>
      <c r="B36" s="437" t="s">
        <v>492</v>
      </c>
      <c r="C36" s="433"/>
      <c r="D36" s="433"/>
      <c r="E36" s="433"/>
    </row>
    <row r="37" spans="1:5" s="39" customFormat="1" x14ac:dyDescent="0.2">
      <c r="A37" s="422">
        <v>7420</v>
      </c>
      <c r="B37" s="437" t="s">
        <v>491</v>
      </c>
      <c r="C37" s="433"/>
      <c r="D37" s="433"/>
      <c r="E37" s="433"/>
    </row>
    <row r="38" spans="1:5" s="39" customFormat="1" ht="22.5" x14ac:dyDescent="0.2">
      <c r="A38" s="436">
        <v>7500</v>
      </c>
      <c r="B38" s="440" t="s">
        <v>490</v>
      </c>
      <c r="C38" s="433"/>
      <c r="D38" s="433"/>
      <c r="E38" s="433"/>
    </row>
    <row r="39" spans="1:5" s="39" customFormat="1" ht="22.5" x14ac:dyDescent="0.2">
      <c r="A39" s="422">
        <v>7510</v>
      </c>
      <c r="B39" s="437" t="s">
        <v>489</v>
      </c>
      <c r="C39" s="433"/>
      <c r="D39" s="433"/>
      <c r="E39" s="433"/>
    </row>
    <row r="40" spans="1:5" s="39" customFormat="1" ht="22.5" x14ac:dyDescent="0.2">
      <c r="A40" s="422">
        <v>7520</v>
      </c>
      <c r="B40" s="437" t="s">
        <v>488</v>
      </c>
      <c r="C40" s="433"/>
      <c r="D40" s="433"/>
      <c r="E40" s="433"/>
    </row>
    <row r="41" spans="1:5" s="39" customFormat="1" x14ac:dyDescent="0.2">
      <c r="A41" s="436">
        <v>7600</v>
      </c>
      <c r="B41" s="440" t="s">
        <v>487</v>
      </c>
      <c r="C41" s="433"/>
      <c r="D41" s="433"/>
      <c r="E41" s="433"/>
    </row>
    <row r="42" spans="1:5" s="39" customFormat="1" x14ac:dyDescent="0.2">
      <c r="A42" s="422">
        <v>7610</v>
      </c>
      <c r="B42" s="439" t="s">
        <v>486</v>
      </c>
      <c r="C42" s="438"/>
      <c r="D42" s="438"/>
      <c r="E42" s="433"/>
    </row>
    <row r="43" spans="1:5" s="39" customFormat="1" x14ac:dyDescent="0.2">
      <c r="A43" s="422">
        <v>7620</v>
      </c>
      <c r="B43" s="439" t="s">
        <v>485</v>
      </c>
      <c r="C43" s="438"/>
      <c r="D43" s="438"/>
      <c r="E43" s="433"/>
    </row>
    <row r="44" spans="1:5" s="39" customFormat="1" x14ac:dyDescent="0.2">
      <c r="A44" s="422">
        <v>7630</v>
      </c>
      <c r="B44" s="439" t="s">
        <v>484</v>
      </c>
      <c r="C44" s="438"/>
      <c r="D44" s="438"/>
      <c r="E44" s="433"/>
    </row>
    <row r="45" spans="1:5" s="39" customFormat="1" x14ac:dyDescent="0.2">
      <c r="A45" s="422">
        <v>7640</v>
      </c>
      <c r="B45" s="437" t="s">
        <v>483</v>
      </c>
      <c r="C45" s="433"/>
      <c r="D45" s="433"/>
      <c r="E45" s="433"/>
    </row>
    <row r="46" spans="1:5" s="39" customFormat="1" x14ac:dyDescent="0.2">
      <c r="A46" s="422"/>
      <c r="B46" s="437"/>
      <c r="C46" s="433"/>
      <c r="D46" s="433"/>
      <c r="E46" s="433"/>
    </row>
    <row r="47" spans="1:5" s="39" customFormat="1" x14ac:dyDescent="0.2">
      <c r="A47" s="436" t="s">
        <v>482</v>
      </c>
      <c r="B47" s="435" t="s">
        <v>481</v>
      </c>
      <c r="C47" s="433"/>
      <c r="D47" s="433"/>
      <c r="E47" s="433"/>
    </row>
    <row r="48" spans="1:5" s="39" customFormat="1" x14ac:dyDescent="0.2">
      <c r="A48" s="422" t="s">
        <v>480</v>
      </c>
      <c r="B48" s="434" t="s">
        <v>479</v>
      </c>
      <c r="C48" s="433"/>
      <c r="D48" s="433"/>
      <c r="E48" s="433"/>
    </row>
    <row r="49" spans="1:8" s="39" customFormat="1" x14ac:dyDescent="0.2">
      <c r="A49" s="422" t="s">
        <v>478</v>
      </c>
      <c r="B49" s="434" t="s">
        <v>477</v>
      </c>
      <c r="C49" s="433"/>
      <c r="D49" s="433"/>
      <c r="E49" s="433"/>
    </row>
    <row r="50" spans="1:8" s="39" customFormat="1" x14ac:dyDescent="0.2">
      <c r="A50" s="422" t="s">
        <v>476</v>
      </c>
      <c r="B50" s="434" t="s">
        <v>475</v>
      </c>
      <c r="C50" s="433"/>
      <c r="D50" s="433"/>
      <c r="E50" s="433"/>
    </row>
    <row r="51" spans="1:8" s="39" customFormat="1" x14ac:dyDescent="0.2">
      <c r="A51" s="422" t="s">
        <v>474</v>
      </c>
      <c r="B51" s="434" t="s">
        <v>473</v>
      </c>
      <c r="C51" s="433"/>
      <c r="D51" s="433"/>
      <c r="E51" s="433"/>
    </row>
    <row r="52" spans="1:8" s="39" customFormat="1" x14ac:dyDescent="0.2">
      <c r="A52" s="422" t="s">
        <v>472</v>
      </c>
      <c r="B52" s="434" t="s">
        <v>471</v>
      </c>
      <c r="C52" s="433"/>
      <c r="D52" s="433"/>
      <c r="E52" s="433"/>
    </row>
    <row r="53" spans="1:8" s="39" customFormat="1" x14ac:dyDescent="0.2">
      <c r="A53" s="422" t="s">
        <v>470</v>
      </c>
      <c r="B53" s="434" t="s">
        <v>469</v>
      </c>
      <c r="C53" s="433"/>
      <c r="D53" s="433"/>
      <c r="E53" s="433"/>
    </row>
    <row r="54" spans="1:8" s="39" customFormat="1" ht="12" x14ac:dyDescent="0.2">
      <c r="A54" s="419" t="s">
        <v>468</v>
      </c>
      <c r="B54" s="58"/>
    </row>
    <row r="55" spans="1:8" s="39" customFormat="1" x14ac:dyDescent="0.2">
      <c r="A55" s="41"/>
      <c r="B55" s="58"/>
    </row>
    <row r="56" spans="1:8" s="39" customFormat="1" ht="12.75" x14ac:dyDescent="0.2">
      <c r="A56" s="432" t="s">
        <v>467</v>
      </c>
      <c r="B56" s="58"/>
    </row>
    <row r="57" spans="1:8" s="39" customFormat="1" ht="12.75" x14ac:dyDescent="0.2">
      <c r="A57" s="432"/>
    </row>
    <row r="58" spans="1:8" s="39" customFormat="1" ht="12.75" x14ac:dyDescent="0.2">
      <c r="A58" s="431">
        <v>8000</v>
      </c>
      <c r="B58" s="430" t="s">
        <v>466</v>
      </c>
    </row>
    <row r="59" spans="1:8" s="39" customFormat="1" x14ac:dyDescent="0.2">
      <c r="B59" s="501" t="s">
        <v>93</v>
      </c>
      <c r="C59" s="501"/>
      <c r="D59" s="501"/>
      <c r="E59" s="501"/>
      <c r="H59" s="43"/>
    </row>
    <row r="60" spans="1:8" s="39" customFormat="1" x14ac:dyDescent="0.2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 x14ac:dyDescent="0.2">
      <c r="A61" s="429">
        <v>8100</v>
      </c>
      <c r="B61" s="426" t="s">
        <v>465</v>
      </c>
      <c r="C61" s="48"/>
      <c r="D61" s="45"/>
      <c r="E61" s="45"/>
      <c r="H61" s="43"/>
    </row>
    <row r="62" spans="1:8" s="39" customFormat="1" x14ac:dyDescent="0.2">
      <c r="A62" s="428">
        <v>8110</v>
      </c>
      <c r="B62" s="47" t="s">
        <v>464</v>
      </c>
      <c r="C62" s="48"/>
      <c r="D62" s="45"/>
      <c r="E62" s="45"/>
      <c r="F62" s="43"/>
      <c r="H62" s="43"/>
    </row>
    <row r="63" spans="1:8" s="39" customFormat="1" x14ac:dyDescent="0.2">
      <c r="A63" s="428">
        <v>8120</v>
      </c>
      <c r="B63" s="47" t="s">
        <v>463</v>
      </c>
      <c r="C63" s="48"/>
      <c r="D63" s="45"/>
      <c r="E63" s="45"/>
      <c r="F63" s="43"/>
      <c r="H63" s="43"/>
    </row>
    <row r="64" spans="1:8" s="39" customFormat="1" x14ac:dyDescent="0.2">
      <c r="A64" s="425">
        <v>8130</v>
      </c>
      <c r="B64" s="47" t="s">
        <v>462</v>
      </c>
      <c r="C64" s="48"/>
      <c r="D64" s="45"/>
      <c r="E64" s="45"/>
      <c r="F64" s="43"/>
      <c r="H64" s="43"/>
    </row>
    <row r="65" spans="1:8" s="39" customFormat="1" x14ac:dyDescent="0.2">
      <c r="A65" s="425">
        <v>8140</v>
      </c>
      <c r="B65" s="47" t="s">
        <v>461</v>
      </c>
      <c r="C65" s="48"/>
      <c r="D65" s="45"/>
      <c r="E65" s="45"/>
      <c r="F65" s="43"/>
      <c r="H65" s="43"/>
    </row>
    <row r="66" spans="1:8" s="39" customFormat="1" x14ac:dyDescent="0.2">
      <c r="A66" s="425">
        <v>8150</v>
      </c>
      <c r="B66" s="47" t="s">
        <v>460</v>
      </c>
      <c r="C66" s="48"/>
      <c r="D66" s="45"/>
      <c r="E66" s="45"/>
      <c r="F66" s="43"/>
      <c r="H66" s="43"/>
    </row>
    <row r="67" spans="1:8" s="39" customFormat="1" x14ac:dyDescent="0.2">
      <c r="A67" s="427">
        <v>8200</v>
      </c>
      <c r="B67" s="426" t="s">
        <v>459</v>
      </c>
      <c r="C67" s="48"/>
      <c r="D67" s="45"/>
      <c r="E67" s="45"/>
      <c r="F67" s="43"/>
      <c r="G67" s="43"/>
      <c r="H67" s="43"/>
    </row>
    <row r="68" spans="1:8" s="39" customFormat="1" x14ac:dyDescent="0.2">
      <c r="A68" s="425">
        <v>8210</v>
      </c>
      <c r="B68" s="47" t="s">
        <v>458</v>
      </c>
      <c r="C68" s="48"/>
      <c r="D68" s="45"/>
      <c r="E68" s="45"/>
      <c r="F68" s="43"/>
      <c r="G68" s="43"/>
      <c r="H68" s="43"/>
    </row>
    <row r="69" spans="1:8" s="39" customFormat="1" x14ac:dyDescent="0.2">
      <c r="A69" s="425">
        <v>8220</v>
      </c>
      <c r="B69" s="47" t="s">
        <v>457</v>
      </c>
      <c r="C69" s="48"/>
      <c r="D69" s="45"/>
      <c r="E69" s="45"/>
      <c r="F69" s="43"/>
      <c r="G69" s="43"/>
      <c r="H69" s="43"/>
    </row>
    <row r="70" spans="1:8" s="39" customFormat="1" x14ac:dyDescent="0.2">
      <c r="A70" s="425">
        <v>8230</v>
      </c>
      <c r="B70" s="47" t="s">
        <v>456</v>
      </c>
      <c r="C70" s="48"/>
      <c r="D70" s="45"/>
      <c r="E70" s="45"/>
      <c r="F70" s="43"/>
      <c r="G70" s="43"/>
      <c r="H70" s="43"/>
    </row>
    <row r="71" spans="1:8" s="39" customFormat="1" x14ac:dyDescent="0.2">
      <c r="A71" s="425">
        <v>8240</v>
      </c>
      <c r="B71" s="47" t="s">
        <v>455</v>
      </c>
      <c r="C71" s="48"/>
      <c r="D71" s="45"/>
      <c r="E71" s="45"/>
      <c r="F71" s="43"/>
      <c r="G71" s="43"/>
      <c r="H71" s="43"/>
    </row>
    <row r="72" spans="1:8" s="39" customFormat="1" x14ac:dyDescent="0.2">
      <c r="A72" s="424">
        <v>8250</v>
      </c>
      <c r="B72" s="49" t="s">
        <v>454</v>
      </c>
      <c r="C72" s="50"/>
      <c r="D72" s="44"/>
      <c r="E72" s="44"/>
      <c r="F72" s="43"/>
      <c r="G72" s="43"/>
      <c r="H72" s="43"/>
    </row>
    <row r="73" spans="1:8" s="39" customFormat="1" x14ac:dyDescent="0.2">
      <c r="A73" s="423">
        <v>8260</v>
      </c>
      <c r="B73" s="51" t="s">
        <v>453</v>
      </c>
      <c r="C73" s="45"/>
      <c r="D73" s="45"/>
      <c r="E73" s="45"/>
      <c r="F73" s="43"/>
      <c r="G73" s="43"/>
      <c r="H73" s="43"/>
    </row>
    <row r="74" spans="1:8" s="39" customFormat="1" x14ac:dyDescent="0.2">
      <c r="A74" s="422">
        <v>8270</v>
      </c>
      <c r="B74" s="421" t="s">
        <v>452</v>
      </c>
      <c r="C74" s="420"/>
      <c r="D74" s="420"/>
      <c r="E74" s="420"/>
      <c r="F74" s="43"/>
      <c r="G74" s="43"/>
      <c r="H74" s="43"/>
    </row>
    <row r="75" spans="1:8" ht="12" x14ac:dyDescent="0.2">
      <c r="A75" s="419" t="s">
        <v>451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2" sqref="B12:E12"/>
    </sheetView>
  </sheetViews>
  <sheetFormatPr baseColWidth="10" defaultColWidth="42.140625" defaultRowHeight="11.25" x14ac:dyDescent="0.2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 x14ac:dyDescent="0.2">
      <c r="E1" s="5" t="s">
        <v>44</v>
      </c>
    </row>
    <row r="2" spans="1:8" ht="15" customHeight="1" x14ac:dyDescent="0.2">
      <c r="A2" s="14" t="s">
        <v>40</v>
      </c>
    </row>
    <row r="3" spans="1:8" x14ac:dyDescent="0.2">
      <c r="A3" s="3"/>
    </row>
    <row r="4" spans="1:8" s="39" customFormat="1" x14ac:dyDescent="0.2">
      <c r="A4" s="38" t="s">
        <v>76</v>
      </c>
    </row>
    <row r="5" spans="1:8" s="39" customFormat="1" ht="12.75" customHeight="1" x14ac:dyDescent="0.2">
      <c r="A5" s="502" t="s">
        <v>77</v>
      </c>
      <c r="B5" s="502"/>
      <c r="C5" s="502"/>
      <c r="D5" s="502"/>
      <c r="E5" s="502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79</v>
      </c>
      <c r="B9" s="41"/>
      <c r="C9" s="41"/>
      <c r="D9" s="41"/>
    </row>
    <row r="10" spans="1:8" s="39" customFormat="1" ht="26.1" customHeight="1" x14ac:dyDescent="0.2">
      <c r="A10" s="56" t="s">
        <v>80</v>
      </c>
      <c r="B10" s="503" t="s">
        <v>81</v>
      </c>
      <c r="C10" s="503"/>
      <c r="D10" s="503"/>
      <c r="E10" s="503"/>
    </row>
    <row r="11" spans="1:8" s="39" customFormat="1" ht="12.95" customHeight="1" x14ac:dyDescent="0.2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 x14ac:dyDescent="0.2">
      <c r="A12" s="57" t="s">
        <v>84</v>
      </c>
      <c r="B12" s="503" t="s">
        <v>85</v>
      </c>
      <c r="C12" s="503"/>
      <c r="D12" s="503"/>
      <c r="E12" s="503"/>
    </row>
    <row r="13" spans="1:8" s="39" customFormat="1" ht="26.1" customHeight="1" x14ac:dyDescent="0.2">
      <c r="A13" s="57" t="s">
        <v>86</v>
      </c>
      <c r="B13" s="503" t="s">
        <v>87</v>
      </c>
      <c r="C13" s="503"/>
      <c r="D13" s="503"/>
      <c r="E13" s="503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88</v>
      </c>
      <c r="B15" s="57" t="s">
        <v>89</v>
      </c>
    </row>
    <row r="16" spans="1:8" s="39" customFormat="1" ht="12.95" customHeight="1" x14ac:dyDescent="0.2">
      <c r="A16" s="57" t="s">
        <v>90</v>
      </c>
    </row>
    <row r="17" spans="1:8" s="39" customFormat="1" x14ac:dyDescent="0.2">
      <c r="A17" s="41"/>
    </row>
    <row r="18" spans="1:8" s="39" customFormat="1" x14ac:dyDescent="0.2">
      <c r="A18" s="41" t="s">
        <v>91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92</v>
      </c>
    </row>
    <row r="22" spans="1:8" s="39" customFormat="1" x14ac:dyDescent="0.2">
      <c r="B22" s="501" t="s">
        <v>93</v>
      </c>
      <c r="C22" s="501"/>
      <c r="D22" s="501"/>
      <c r="E22" s="501"/>
      <c r="H22" s="43"/>
    </row>
    <row r="23" spans="1:8" s="39" customFormat="1" x14ac:dyDescent="0.2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 x14ac:dyDescent="0.2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 x14ac:dyDescent="0.2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 x14ac:dyDescent="0.2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 x14ac:dyDescent="0.2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 x14ac:dyDescent="0.2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 x14ac:dyDescent="0.2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 x14ac:dyDescent="0.2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94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5"/>
  <sheetViews>
    <sheetView zoomScaleNormal="100" zoomScaleSheetLayoutView="100" workbookViewId="0">
      <selection activeCell="I2" sqref="I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9" width="18.7109375" style="89" customWidth="1"/>
    <col min="10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139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7" t="s">
        <v>283</v>
      </c>
      <c r="B5" s="230"/>
      <c r="E5" s="265"/>
      <c r="F5" s="265"/>
      <c r="I5" s="267" t="s">
        <v>266</v>
      </c>
    </row>
    <row r="6" spans="1:10" x14ac:dyDescent="0.2">
      <c r="A6" s="266"/>
      <c r="B6" s="266"/>
      <c r="C6" s="265"/>
      <c r="D6" s="265"/>
      <c r="E6" s="265"/>
      <c r="F6" s="265"/>
    </row>
    <row r="7" spans="1:10" ht="15" customHeight="1" x14ac:dyDescent="0.2">
      <c r="A7" s="228" t="s">
        <v>45</v>
      </c>
      <c r="B7" s="227" t="s">
        <v>46</v>
      </c>
      <c r="C7" s="264" t="s">
        <v>265</v>
      </c>
      <c r="D7" s="264" t="s">
        <v>264</v>
      </c>
      <c r="E7" s="264" t="s">
        <v>263</v>
      </c>
      <c r="F7" s="264" t="s">
        <v>262</v>
      </c>
      <c r="G7" s="263" t="s">
        <v>261</v>
      </c>
      <c r="H7" s="227" t="s">
        <v>260</v>
      </c>
      <c r="I7" s="227" t="s">
        <v>259</v>
      </c>
    </row>
    <row r="8" spans="1:10" x14ac:dyDescent="0.2">
      <c r="A8" s="237" t="s">
        <v>636</v>
      </c>
      <c r="B8" s="273" t="s">
        <v>637</v>
      </c>
      <c r="C8" s="222">
        <v>21095.38</v>
      </c>
      <c r="D8" s="271">
        <v>21095.38</v>
      </c>
      <c r="E8" s="271"/>
      <c r="F8" s="271"/>
      <c r="G8" s="270"/>
      <c r="H8" s="261"/>
      <c r="I8" s="269"/>
    </row>
    <row r="9" spans="1:10" x14ac:dyDescent="0.2">
      <c r="A9" s="237" t="s">
        <v>638</v>
      </c>
      <c r="B9" s="273" t="s">
        <v>639</v>
      </c>
      <c r="C9" s="222">
        <v>10822.89</v>
      </c>
      <c r="D9" s="271">
        <v>10822.89</v>
      </c>
      <c r="E9" s="271"/>
      <c r="F9" s="271"/>
      <c r="G9" s="270"/>
      <c r="H9" s="261"/>
      <c r="I9" s="269"/>
    </row>
    <row r="10" spans="1:10" x14ac:dyDescent="0.2">
      <c r="A10" s="237" t="s">
        <v>640</v>
      </c>
      <c r="B10" s="273" t="s">
        <v>641</v>
      </c>
      <c r="C10" s="272">
        <v>255.49</v>
      </c>
      <c r="D10" s="271">
        <v>255.49</v>
      </c>
      <c r="E10" s="271"/>
      <c r="F10" s="271"/>
      <c r="G10" s="270"/>
      <c r="H10" s="261"/>
      <c r="I10" s="269"/>
    </row>
    <row r="11" spans="1:10" x14ac:dyDescent="0.2">
      <c r="A11" s="237" t="s">
        <v>642</v>
      </c>
      <c r="B11" s="273" t="s">
        <v>643</v>
      </c>
      <c r="C11" s="272">
        <v>345673.42</v>
      </c>
      <c r="D11" s="271">
        <v>345673.42</v>
      </c>
      <c r="E11" s="271"/>
      <c r="F11" s="271"/>
      <c r="G11" s="270"/>
      <c r="H11" s="261"/>
      <c r="I11" s="269"/>
    </row>
    <row r="12" spans="1:10" x14ac:dyDescent="0.2">
      <c r="A12" s="237" t="s">
        <v>644</v>
      </c>
      <c r="B12" s="273" t="s">
        <v>645</v>
      </c>
      <c r="C12" s="272">
        <v>57153.21</v>
      </c>
      <c r="D12" s="271">
        <v>57153.21</v>
      </c>
      <c r="E12" s="271"/>
      <c r="F12" s="271"/>
      <c r="G12" s="270"/>
      <c r="H12" s="261"/>
      <c r="I12" s="269"/>
    </row>
    <row r="13" spans="1:10" x14ac:dyDescent="0.2">
      <c r="A13" s="251"/>
      <c r="B13" s="251" t="s">
        <v>282</v>
      </c>
      <c r="C13" s="250">
        <f>SUM(C8:C12)</f>
        <v>435000.39</v>
      </c>
      <c r="D13" s="250">
        <f>SUM(D8:D12)</f>
        <v>435000.39</v>
      </c>
      <c r="E13" s="250">
        <f>SUM(E8:E12)</f>
        <v>0</v>
      </c>
      <c r="F13" s="250">
        <f>SUM(F8:F12)</f>
        <v>0</v>
      </c>
      <c r="G13" s="250">
        <f>SUM(G8:G12)</f>
        <v>0</v>
      </c>
      <c r="H13" s="244"/>
      <c r="I13" s="244"/>
    </row>
    <row r="14" spans="1:10" x14ac:dyDescent="0.2">
      <c r="A14" s="60"/>
      <c r="B14" s="60"/>
      <c r="C14" s="231"/>
      <c r="D14" s="231"/>
      <c r="E14" s="231"/>
      <c r="F14" s="231"/>
      <c r="G14" s="231"/>
      <c r="H14" s="60"/>
      <c r="I14" s="60"/>
    </row>
    <row r="15" spans="1:10" x14ac:dyDescent="0.2">
      <c r="A15" s="60"/>
      <c r="B15" s="60"/>
      <c r="C15" s="231"/>
      <c r="D15" s="231"/>
      <c r="E15" s="231"/>
      <c r="F15" s="231"/>
      <c r="G15" s="231"/>
      <c r="H15" s="60"/>
      <c r="I15" s="60"/>
    </row>
    <row r="16" spans="1:10" ht="11.25" customHeight="1" x14ac:dyDescent="0.2">
      <c r="A16" s="217" t="s">
        <v>281</v>
      </c>
      <c r="B16" s="230"/>
      <c r="E16" s="265"/>
      <c r="F16" s="265"/>
      <c r="I16" s="267" t="s">
        <v>266</v>
      </c>
    </row>
    <row r="17" spans="1:9" x14ac:dyDescent="0.2">
      <c r="A17" s="266"/>
      <c r="B17" s="266"/>
      <c r="C17" s="265"/>
      <c r="D17" s="265"/>
      <c r="E17" s="265"/>
      <c r="F17" s="265"/>
    </row>
    <row r="18" spans="1:9" ht="15" customHeight="1" x14ac:dyDescent="0.2">
      <c r="A18" s="228" t="s">
        <v>45</v>
      </c>
      <c r="B18" s="227" t="s">
        <v>46</v>
      </c>
      <c r="C18" s="264" t="s">
        <v>265</v>
      </c>
      <c r="D18" s="264" t="s">
        <v>264</v>
      </c>
      <c r="E18" s="264" t="s">
        <v>263</v>
      </c>
      <c r="F18" s="264" t="s">
        <v>262</v>
      </c>
      <c r="G18" s="263" t="s">
        <v>261</v>
      </c>
      <c r="H18" s="227" t="s">
        <v>260</v>
      </c>
      <c r="I18" s="227" t="s">
        <v>259</v>
      </c>
    </row>
    <row r="19" spans="1:9" x14ac:dyDescent="0.2">
      <c r="A19" s="223" t="s">
        <v>646</v>
      </c>
      <c r="B19" s="223" t="s">
        <v>647</v>
      </c>
      <c r="C19" s="222">
        <v>170000</v>
      </c>
      <c r="D19" s="262">
        <v>170000</v>
      </c>
      <c r="E19" s="262"/>
      <c r="F19" s="262"/>
      <c r="G19" s="262"/>
      <c r="H19" s="261"/>
      <c r="I19" s="261"/>
    </row>
    <row r="20" spans="1:9" x14ac:dyDescent="0.2">
      <c r="A20" s="223"/>
      <c r="B20" s="223"/>
      <c r="C20" s="222"/>
      <c r="D20" s="262"/>
      <c r="E20" s="262"/>
      <c r="F20" s="262"/>
      <c r="G20" s="262"/>
      <c r="H20" s="261"/>
      <c r="I20" s="261"/>
    </row>
    <row r="21" spans="1:9" x14ac:dyDescent="0.2">
      <c r="A21" s="62"/>
      <c r="B21" s="62" t="s">
        <v>280</v>
      </c>
      <c r="C21" s="244">
        <f>SUM(C19:C20)</f>
        <v>170000</v>
      </c>
      <c r="D21" s="244">
        <f>SUM(D19:D20)</f>
        <v>170000</v>
      </c>
      <c r="E21" s="244">
        <f>SUM(E19:E20)</f>
        <v>0</v>
      </c>
      <c r="F21" s="244">
        <f>SUM(F19:F20)</f>
        <v>0</v>
      </c>
      <c r="G21" s="244">
        <f>SUM(G19:G20)</f>
        <v>0</v>
      </c>
      <c r="H21" s="244"/>
      <c r="I21" s="244"/>
    </row>
    <row r="24" spans="1:9" x14ac:dyDescent="0.2">
      <c r="A24" s="217" t="s">
        <v>279</v>
      </c>
      <c r="B24" s="230"/>
      <c r="E24" s="265"/>
      <c r="F24" s="265"/>
      <c r="I24" s="267" t="s">
        <v>266</v>
      </c>
    </row>
    <row r="25" spans="1:9" x14ac:dyDescent="0.2">
      <c r="A25" s="266"/>
      <c r="B25" s="266"/>
      <c r="C25" s="265"/>
      <c r="D25" s="265"/>
      <c r="E25" s="265"/>
      <c r="F25" s="265"/>
    </row>
    <row r="26" spans="1:9" x14ac:dyDescent="0.2">
      <c r="A26" s="228" t="s">
        <v>45</v>
      </c>
      <c r="B26" s="227" t="s">
        <v>46</v>
      </c>
      <c r="C26" s="264" t="s">
        <v>265</v>
      </c>
      <c r="D26" s="264" t="s">
        <v>264</v>
      </c>
      <c r="E26" s="264" t="s">
        <v>263</v>
      </c>
      <c r="F26" s="264" t="s">
        <v>262</v>
      </c>
      <c r="G26" s="263" t="s">
        <v>261</v>
      </c>
      <c r="H26" s="227" t="s">
        <v>260</v>
      </c>
      <c r="I26" s="227" t="s">
        <v>259</v>
      </c>
    </row>
    <row r="27" spans="1:9" x14ac:dyDescent="0.2">
      <c r="A27" s="223" t="s">
        <v>627</v>
      </c>
      <c r="B27" s="223" t="s">
        <v>627</v>
      </c>
      <c r="C27" s="222"/>
      <c r="D27" s="262"/>
      <c r="E27" s="262"/>
      <c r="F27" s="262"/>
      <c r="G27" s="262"/>
      <c r="H27" s="261"/>
      <c r="I27" s="261"/>
    </row>
    <row r="28" spans="1:9" x14ac:dyDescent="0.2">
      <c r="A28" s="223"/>
      <c r="B28" s="223"/>
      <c r="C28" s="222"/>
      <c r="D28" s="262"/>
      <c r="E28" s="262"/>
      <c r="F28" s="262"/>
      <c r="G28" s="262"/>
      <c r="H28" s="261"/>
      <c r="I28" s="261"/>
    </row>
    <row r="29" spans="1:9" x14ac:dyDescent="0.2">
      <c r="A29" s="62"/>
      <c r="B29" s="62" t="s">
        <v>278</v>
      </c>
      <c r="C29" s="244">
        <f>SUM(C27:C28)</f>
        <v>0</v>
      </c>
      <c r="D29" s="244">
        <f>SUM(D27:D28)</f>
        <v>0</v>
      </c>
      <c r="E29" s="244">
        <f>SUM(E27:E28)</f>
        <v>0</v>
      </c>
      <c r="F29" s="244">
        <f>SUM(F27:F28)</f>
        <v>0</v>
      </c>
      <c r="G29" s="244">
        <f>SUM(G27:G28)</f>
        <v>0</v>
      </c>
      <c r="H29" s="244"/>
      <c r="I29" s="244"/>
    </row>
    <row r="32" spans="1:9" x14ac:dyDescent="0.2">
      <c r="A32" s="217" t="s">
        <v>277</v>
      </c>
      <c r="B32" s="230"/>
      <c r="E32" s="265"/>
      <c r="F32" s="265"/>
      <c r="I32" s="267" t="s">
        <v>266</v>
      </c>
    </row>
    <row r="33" spans="1:9" x14ac:dyDescent="0.2">
      <c r="A33" s="266"/>
      <c r="B33" s="266"/>
      <c r="C33" s="265"/>
      <c r="D33" s="265"/>
      <c r="E33" s="265"/>
      <c r="F33" s="265"/>
    </row>
    <row r="34" spans="1:9" x14ac:dyDescent="0.2">
      <c r="A34" s="228" t="s">
        <v>45</v>
      </c>
      <c r="B34" s="227" t="s">
        <v>46</v>
      </c>
      <c r="C34" s="264" t="s">
        <v>265</v>
      </c>
      <c r="D34" s="264" t="s">
        <v>264</v>
      </c>
      <c r="E34" s="264" t="s">
        <v>263</v>
      </c>
      <c r="F34" s="264" t="s">
        <v>262</v>
      </c>
      <c r="G34" s="263" t="s">
        <v>261</v>
      </c>
      <c r="H34" s="227" t="s">
        <v>260</v>
      </c>
      <c r="I34" s="227" t="s">
        <v>259</v>
      </c>
    </row>
    <row r="35" spans="1:9" x14ac:dyDescent="0.2">
      <c r="A35" s="223" t="s">
        <v>648</v>
      </c>
      <c r="B35" s="223" t="s">
        <v>649</v>
      </c>
      <c r="C35" s="222">
        <v>24684059.98</v>
      </c>
      <c r="D35" s="262">
        <v>24684059.98</v>
      </c>
      <c r="E35" s="262"/>
      <c r="F35" s="262"/>
      <c r="G35" s="262"/>
      <c r="H35" s="261"/>
      <c r="I35" s="261"/>
    </row>
    <row r="36" spans="1:9" x14ac:dyDescent="0.2">
      <c r="A36" s="223" t="s">
        <v>650</v>
      </c>
      <c r="B36" s="223" t="s">
        <v>651</v>
      </c>
      <c r="C36" s="222">
        <v>1326.63</v>
      </c>
      <c r="D36" s="262">
        <v>1326.63</v>
      </c>
      <c r="E36" s="262"/>
      <c r="F36" s="262"/>
      <c r="G36" s="262"/>
      <c r="H36" s="261"/>
      <c r="I36" s="261"/>
    </row>
    <row r="37" spans="1:9" x14ac:dyDescent="0.2">
      <c r="A37" s="223" t="s">
        <v>652</v>
      </c>
      <c r="B37" s="223" t="s">
        <v>653</v>
      </c>
      <c r="C37" s="222">
        <v>1850503.14</v>
      </c>
      <c r="D37" s="262">
        <v>1850503.14</v>
      </c>
      <c r="E37" s="262"/>
      <c r="F37" s="262"/>
      <c r="G37" s="262"/>
      <c r="H37" s="261"/>
      <c r="I37" s="261"/>
    </row>
    <row r="38" spans="1:9" x14ac:dyDescent="0.2">
      <c r="A38" s="62"/>
      <c r="B38" s="62" t="s">
        <v>276</v>
      </c>
      <c r="C38" s="244">
        <f>SUM(C35:C37)</f>
        <v>26535889.75</v>
      </c>
      <c r="D38" s="244">
        <f>SUM(D35:D37)</f>
        <v>26535889.75</v>
      </c>
      <c r="E38" s="244">
        <f>SUM(E35:E37)</f>
        <v>0</v>
      </c>
      <c r="F38" s="244">
        <f>SUM(F35:F37)</f>
        <v>0</v>
      </c>
      <c r="G38" s="244">
        <f>SUM(G35:G37)</f>
        <v>0</v>
      </c>
      <c r="H38" s="244"/>
      <c r="I38" s="244"/>
    </row>
    <row r="41" spans="1:9" x14ac:dyDescent="0.2">
      <c r="A41" s="217" t="s">
        <v>275</v>
      </c>
      <c r="B41" s="230"/>
      <c r="C41" s="265"/>
      <c r="D41" s="265"/>
      <c r="E41" s="265"/>
      <c r="F41" s="265"/>
    </row>
    <row r="42" spans="1:9" x14ac:dyDescent="0.2">
      <c r="A42" s="266"/>
      <c r="B42" s="266"/>
      <c r="C42" s="265"/>
      <c r="D42" s="265"/>
      <c r="E42" s="265"/>
      <c r="F42" s="265"/>
    </row>
    <row r="43" spans="1:9" x14ac:dyDescent="0.2">
      <c r="A43" s="228" t="s">
        <v>45</v>
      </c>
      <c r="B43" s="227" t="s">
        <v>46</v>
      </c>
      <c r="C43" s="264" t="s">
        <v>265</v>
      </c>
      <c r="D43" s="264" t="s">
        <v>264</v>
      </c>
      <c r="E43" s="264" t="s">
        <v>263</v>
      </c>
      <c r="F43" s="264" t="s">
        <v>262</v>
      </c>
      <c r="G43" s="263" t="s">
        <v>261</v>
      </c>
      <c r="H43" s="227" t="s">
        <v>260</v>
      </c>
      <c r="I43" s="227" t="s">
        <v>259</v>
      </c>
    </row>
    <row r="44" spans="1:9" x14ac:dyDescent="0.2">
      <c r="A44" s="223" t="s">
        <v>654</v>
      </c>
      <c r="B44" s="223" t="s">
        <v>655</v>
      </c>
      <c r="C44" s="222">
        <v>134413.88</v>
      </c>
      <c r="D44" s="262">
        <v>134413.88</v>
      </c>
      <c r="E44" s="262"/>
      <c r="F44" s="262"/>
      <c r="G44" s="262"/>
      <c r="H44" s="261"/>
      <c r="I44" s="261"/>
    </row>
    <row r="45" spans="1:9" x14ac:dyDescent="0.2">
      <c r="A45" s="223" t="s">
        <v>656</v>
      </c>
      <c r="B45" s="223" t="s">
        <v>657</v>
      </c>
      <c r="C45" s="222">
        <v>2497500</v>
      </c>
      <c r="D45" s="262">
        <v>2497500</v>
      </c>
      <c r="E45" s="262"/>
      <c r="F45" s="262"/>
      <c r="G45" s="262"/>
      <c r="H45" s="261"/>
      <c r="I45" s="261"/>
    </row>
    <row r="46" spans="1:9" x14ac:dyDescent="0.2">
      <c r="A46" s="223" t="s">
        <v>658</v>
      </c>
      <c r="B46" s="223" t="s">
        <v>659</v>
      </c>
      <c r="C46" s="222">
        <v>27668459.120000001</v>
      </c>
      <c r="D46" s="262">
        <v>27668459.120000001</v>
      </c>
      <c r="E46" s="262"/>
      <c r="F46" s="262"/>
      <c r="G46" s="262"/>
      <c r="H46" s="261"/>
      <c r="I46" s="261"/>
    </row>
    <row r="47" spans="1:9" x14ac:dyDescent="0.2">
      <c r="A47" s="62"/>
      <c r="B47" s="62" t="s">
        <v>274</v>
      </c>
      <c r="C47" s="244">
        <f>SUM(C44:C46)</f>
        <v>30300373</v>
      </c>
      <c r="D47" s="244">
        <f>SUM(D44:D46)</f>
        <v>30300373</v>
      </c>
      <c r="E47" s="244">
        <f>SUM(E44:E46)</f>
        <v>0</v>
      </c>
      <c r="F47" s="244">
        <f>SUM(F44:F46)</f>
        <v>0</v>
      </c>
      <c r="G47" s="244">
        <f>SUM(G44:G46)</f>
        <v>0</v>
      </c>
      <c r="H47" s="244"/>
      <c r="I47" s="244"/>
    </row>
    <row r="50" spans="1:11" x14ac:dyDescent="0.2">
      <c r="A50" s="217" t="s">
        <v>273</v>
      </c>
      <c r="B50" s="230"/>
      <c r="C50" s="268"/>
      <c r="E50" s="265"/>
      <c r="F50" s="265"/>
      <c r="I50" s="267" t="s">
        <v>266</v>
      </c>
    </row>
    <row r="51" spans="1:11" x14ac:dyDescent="0.2">
      <c r="A51" s="266"/>
      <c r="B51" s="266"/>
      <c r="C51" s="265"/>
      <c r="D51" s="265"/>
      <c r="E51" s="265"/>
      <c r="F51" s="265"/>
    </row>
    <row r="52" spans="1:11" x14ac:dyDescent="0.2">
      <c r="A52" s="228" t="s">
        <v>45</v>
      </c>
      <c r="B52" s="227" t="s">
        <v>46</v>
      </c>
      <c r="C52" s="264" t="s">
        <v>265</v>
      </c>
      <c r="D52" s="264" t="s">
        <v>264</v>
      </c>
      <c r="E52" s="264" t="s">
        <v>263</v>
      </c>
      <c r="F52" s="264" t="s">
        <v>262</v>
      </c>
      <c r="G52" s="263" t="s">
        <v>261</v>
      </c>
      <c r="H52" s="227" t="s">
        <v>260</v>
      </c>
      <c r="I52" s="227" t="s">
        <v>259</v>
      </c>
    </row>
    <row r="53" spans="1:11" x14ac:dyDescent="0.2">
      <c r="A53" s="223" t="s">
        <v>627</v>
      </c>
      <c r="B53" s="223" t="s">
        <v>627</v>
      </c>
      <c r="C53" s="222"/>
      <c r="D53" s="262"/>
      <c r="E53" s="262"/>
      <c r="F53" s="262"/>
      <c r="G53" s="262"/>
      <c r="H53" s="261"/>
      <c r="I53" s="261"/>
    </row>
    <row r="54" spans="1:11" x14ac:dyDescent="0.2">
      <c r="A54" s="223"/>
      <c r="B54" s="223"/>
      <c r="C54" s="222"/>
      <c r="D54" s="262"/>
      <c r="E54" s="262"/>
      <c r="F54" s="262"/>
      <c r="G54" s="262"/>
      <c r="H54" s="261"/>
      <c r="I54" s="261"/>
    </row>
    <row r="55" spans="1:11" x14ac:dyDescent="0.2">
      <c r="A55" s="62"/>
      <c r="B55" s="62" t="s">
        <v>272</v>
      </c>
      <c r="C55" s="244">
        <f>SUM(C53:C54)</f>
        <v>0</v>
      </c>
      <c r="D55" s="244">
        <f>SUM(D53:D54)</f>
        <v>0</v>
      </c>
      <c r="E55" s="244">
        <f>SUM(E53:E54)</f>
        <v>0</v>
      </c>
      <c r="F55" s="244">
        <f>SUM(F53:F54)</f>
        <v>0</v>
      </c>
      <c r="G55" s="244">
        <f>SUM(G53:G54)</f>
        <v>0</v>
      </c>
      <c r="H55" s="244"/>
      <c r="I55" s="244"/>
      <c r="K55" s="7"/>
    </row>
    <row r="58" spans="1:11" x14ac:dyDescent="0.2">
      <c r="A58" s="217" t="s">
        <v>271</v>
      </c>
      <c r="B58" s="230"/>
      <c r="E58" s="265"/>
      <c r="F58" s="265"/>
      <c r="I58" s="267" t="s">
        <v>266</v>
      </c>
    </row>
    <row r="59" spans="1:11" x14ac:dyDescent="0.2">
      <c r="A59" s="266"/>
      <c r="B59" s="266"/>
      <c r="C59" s="265"/>
      <c r="D59" s="265"/>
      <c r="E59" s="265"/>
      <c r="F59" s="265"/>
    </row>
    <row r="60" spans="1:11" x14ac:dyDescent="0.2">
      <c r="A60" s="228" t="s">
        <v>45</v>
      </c>
      <c r="B60" s="227" t="s">
        <v>46</v>
      </c>
      <c r="C60" s="264" t="s">
        <v>265</v>
      </c>
      <c r="D60" s="264" t="s">
        <v>264</v>
      </c>
      <c r="E60" s="264" t="s">
        <v>263</v>
      </c>
      <c r="F60" s="264" t="s">
        <v>262</v>
      </c>
      <c r="G60" s="263" t="s">
        <v>261</v>
      </c>
      <c r="H60" s="227" t="s">
        <v>260</v>
      </c>
      <c r="I60" s="227" t="s">
        <v>259</v>
      </c>
    </row>
    <row r="61" spans="1:11" x14ac:dyDescent="0.2">
      <c r="A61" s="223" t="s">
        <v>627</v>
      </c>
      <c r="B61" s="223" t="s">
        <v>627</v>
      </c>
      <c r="C61" s="222"/>
      <c r="D61" s="262"/>
      <c r="E61" s="262"/>
      <c r="F61" s="262"/>
      <c r="G61" s="262"/>
      <c r="H61" s="261"/>
      <c r="I61" s="261"/>
    </row>
    <row r="62" spans="1:11" x14ac:dyDescent="0.2">
      <c r="A62" s="223"/>
      <c r="B62" s="223"/>
      <c r="C62" s="222"/>
      <c r="D62" s="262"/>
      <c r="E62" s="262"/>
      <c r="F62" s="262"/>
      <c r="G62" s="262"/>
      <c r="H62" s="261"/>
      <c r="I62" s="261"/>
    </row>
    <row r="63" spans="1:11" x14ac:dyDescent="0.2">
      <c r="A63" s="62"/>
      <c r="B63" s="62" t="s">
        <v>270</v>
      </c>
      <c r="C63" s="244">
        <f>SUM(C61:C62)</f>
        <v>0</v>
      </c>
      <c r="D63" s="244">
        <f>SUM(D61:D62)</f>
        <v>0</v>
      </c>
      <c r="E63" s="244">
        <f>SUM(E61:E62)</f>
        <v>0</v>
      </c>
      <c r="F63" s="244">
        <f>SUM(F61:F62)</f>
        <v>0</v>
      </c>
      <c r="G63" s="244">
        <f>SUM(G61:G62)</f>
        <v>0</v>
      </c>
      <c r="H63" s="244"/>
      <c r="I63" s="244"/>
    </row>
    <row r="66" spans="1:11" x14ac:dyDescent="0.2">
      <c r="A66" s="217" t="s">
        <v>269</v>
      </c>
      <c r="B66" s="230"/>
      <c r="E66" s="265"/>
      <c r="F66" s="265"/>
      <c r="I66" s="267" t="s">
        <v>266</v>
      </c>
    </row>
    <row r="67" spans="1:11" x14ac:dyDescent="0.2">
      <c r="A67" s="266"/>
      <c r="B67" s="266"/>
      <c r="C67" s="265"/>
      <c r="D67" s="265"/>
      <c r="E67" s="265"/>
      <c r="F67" s="265"/>
    </row>
    <row r="68" spans="1:11" x14ac:dyDescent="0.2">
      <c r="A68" s="228" t="s">
        <v>45</v>
      </c>
      <c r="B68" s="227" t="s">
        <v>46</v>
      </c>
      <c r="C68" s="264" t="s">
        <v>265</v>
      </c>
      <c r="D68" s="264" t="s">
        <v>264</v>
      </c>
      <c r="E68" s="264" t="s">
        <v>263</v>
      </c>
      <c r="F68" s="264" t="s">
        <v>262</v>
      </c>
      <c r="G68" s="263" t="s">
        <v>261</v>
      </c>
      <c r="H68" s="227" t="s">
        <v>260</v>
      </c>
      <c r="I68" s="227" t="s">
        <v>259</v>
      </c>
    </row>
    <row r="69" spans="1:11" x14ac:dyDescent="0.2">
      <c r="A69" s="223" t="s">
        <v>627</v>
      </c>
      <c r="B69" s="223" t="s">
        <v>627</v>
      </c>
      <c r="C69" s="222"/>
      <c r="D69" s="262"/>
      <c r="E69" s="262"/>
      <c r="F69" s="262"/>
      <c r="G69" s="262"/>
      <c r="H69" s="261"/>
      <c r="I69" s="261"/>
      <c r="K69" s="7"/>
    </row>
    <row r="70" spans="1:11" x14ac:dyDescent="0.2">
      <c r="A70" s="223"/>
      <c r="B70" s="223"/>
      <c r="C70" s="222"/>
      <c r="D70" s="262"/>
      <c r="E70" s="262"/>
      <c r="F70" s="262"/>
      <c r="G70" s="262"/>
      <c r="H70" s="261"/>
      <c r="I70" s="261"/>
      <c r="K70" s="7"/>
    </row>
    <row r="71" spans="1:11" x14ac:dyDescent="0.2">
      <c r="A71" s="62"/>
      <c r="B71" s="62" t="s">
        <v>268</v>
      </c>
      <c r="C71" s="244">
        <f>SUM(C69:C70)</f>
        <v>0</v>
      </c>
      <c r="D71" s="244">
        <f>SUM(D69:D70)</f>
        <v>0</v>
      </c>
      <c r="E71" s="244">
        <f>SUM(E69:E70)</f>
        <v>0</v>
      </c>
      <c r="F71" s="244">
        <f>SUM(F69:F70)</f>
        <v>0</v>
      </c>
      <c r="G71" s="244">
        <f>SUM(G69:G70)</f>
        <v>0</v>
      </c>
      <c r="H71" s="244"/>
      <c r="I71" s="244"/>
    </row>
    <row r="74" spans="1:11" x14ac:dyDescent="0.2">
      <c r="A74" s="217" t="s">
        <v>267</v>
      </c>
      <c r="B74" s="230"/>
      <c r="E74" s="265"/>
      <c r="F74" s="265"/>
      <c r="I74" s="267" t="s">
        <v>266</v>
      </c>
    </row>
    <row r="75" spans="1:11" x14ac:dyDescent="0.2">
      <c r="A75" s="266"/>
      <c r="B75" s="266"/>
      <c r="C75" s="265"/>
      <c r="D75" s="265"/>
      <c r="E75" s="265"/>
      <c r="F75" s="265"/>
    </row>
    <row r="76" spans="1:11" x14ac:dyDescent="0.2">
      <c r="A76" s="228" t="s">
        <v>45</v>
      </c>
      <c r="B76" s="227" t="s">
        <v>46</v>
      </c>
      <c r="C76" s="264" t="s">
        <v>265</v>
      </c>
      <c r="D76" s="264" t="s">
        <v>264</v>
      </c>
      <c r="E76" s="264" t="s">
        <v>263</v>
      </c>
      <c r="F76" s="264" t="s">
        <v>262</v>
      </c>
      <c r="G76" s="263" t="s">
        <v>261</v>
      </c>
      <c r="H76" s="227" t="s">
        <v>260</v>
      </c>
      <c r="I76" s="227" t="s">
        <v>259</v>
      </c>
    </row>
    <row r="77" spans="1:11" x14ac:dyDescent="0.2">
      <c r="A77" s="223" t="s">
        <v>627</v>
      </c>
      <c r="B77" s="223" t="s">
        <v>627</v>
      </c>
      <c r="C77" s="222"/>
      <c r="D77" s="262"/>
      <c r="E77" s="262"/>
      <c r="F77" s="262"/>
      <c r="G77" s="262"/>
      <c r="H77" s="261"/>
      <c r="I77" s="261"/>
    </row>
    <row r="78" spans="1:11" x14ac:dyDescent="0.2">
      <c r="A78" s="223"/>
      <c r="B78" s="223"/>
      <c r="C78" s="222"/>
      <c r="D78" s="262"/>
      <c r="E78" s="262"/>
      <c r="F78" s="262"/>
      <c r="G78" s="262"/>
      <c r="H78" s="261"/>
      <c r="I78" s="261"/>
    </row>
    <row r="79" spans="1:11" x14ac:dyDescent="0.2">
      <c r="A79" s="62"/>
      <c r="B79" s="62" t="s">
        <v>258</v>
      </c>
      <c r="C79" s="244">
        <f>SUM(C77:C78)</f>
        <v>0</v>
      </c>
      <c r="D79" s="244">
        <f>SUM(D77:D78)</f>
        <v>0</v>
      </c>
      <c r="E79" s="244">
        <f>SUM(E77:E78)</f>
        <v>0</v>
      </c>
      <c r="F79" s="244">
        <f>SUM(F77:F78)</f>
        <v>0</v>
      </c>
      <c r="G79" s="244">
        <f>SUM(G77:G78)</f>
        <v>0</v>
      </c>
      <c r="H79" s="244"/>
      <c r="I79" s="244"/>
    </row>
    <row r="160" spans="1:8" x14ac:dyDescent="0.2">
      <c r="A160" s="12"/>
      <c r="B160" s="12"/>
      <c r="C160" s="13"/>
      <c r="D160" s="13"/>
      <c r="E160" s="13"/>
      <c r="F160" s="13"/>
      <c r="G160" s="13"/>
      <c r="H160" s="12"/>
    </row>
    <row r="161" spans="1:2" x14ac:dyDescent="0.2">
      <c r="A161" s="84"/>
      <c r="B161" s="85"/>
    </row>
    <row r="162" spans="1:2" x14ac:dyDescent="0.2">
      <c r="A162" s="84"/>
      <c r="B162" s="85"/>
    </row>
    <row r="163" spans="1:2" x14ac:dyDescent="0.2">
      <c r="A163" s="84"/>
      <c r="B163" s="85"/>
    </row>
    <row r="164" spans="1:2" x14ac:dyDescent="0.2">
      <c r="A164" s="84"/>
      <c r="B164" s="85"/>
    </row>
    <row r="165" spans="1:2" x14ac:dyDescent="0.2">
      <c r="A165" s="84"/>
      <c r="B165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18 C26 C34 C43 C52 C60 C68 C76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18 A26 A34 A43 A52 A60 A68 A76"/>
    <dataValidation allowBlank="1" showInputMessage="1" showErrorMessage="1" prompt="Corresponde al nombre o descripción de la cuenta de acuerdo al Plan de Cuentas emitido por el CONAC." sqref="B7 B18 B43 B52 B60 B68 B76 B26 B34"/>
    <dataValidation allowBlank="1" showInputMessage="1" showErrorMessage="1" prompt="Importe de la cuentas por cobrar con fecha de vencimiento de 1 a 90 días." sqref="D7 D18 D43 D52 D60 D68 D76 D26 D34"/>
    <dataValidation allowBlank="1" showInputMessage="1" showErrorMessage="1" prompt="Importe de la cuentas por cobrar con fecha de vencimiento de 91 a 180 días." sqref="E7 E18 E43 E52 E60 E68 E76 E26 E34"/>
    <dataValidation allowBlank="1" showInputMessage="1" showErrorMessage="1" prompt="Importe de la cuentas por cobrar con fecha de vencimiento de 181 a 365 días." sqref="F7 F18 F43 F52 F60 F68 F76 F26 F34"/>
    <dataValidation allowBlank="1" showInputMessage="1" showErrorMessage="1" prompt="Importe de la cuentas por cobrar con vencimiento mayor a 365 días." sqref="G7 G18 G43 G52 G60 G68 G76 G26 G34"/>
    <dataValidation allowBlank="1" showInputMessage="1" showErrorMessage="1" prompt="Informar sobre caraterísticas cualitativas de la cuenta, ejemplo: acciones implementadas para su recuperación, causas de la demora en su recuperación." sqref="H7 H18 H43 H52 H60 H68 H76 H26 H34"/>
    <dataValidation allowBlank="1" showInputMessage="1" showErrorMessage="1" prompt="Indicar si el deudor ya sobrepasó el plazo estipulado para pago, 90, 180 o 365 días." sqref="I7 I18 I43 I52 I60 I68 I76 I26 I34"/>
  </dataValidations>
  <pageMargins left="0.7" right="0.7" top="0.75" bottom="0.75" header="0.3" footer="0.3"/>
  <pageSetup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 x14ac:dyDescent="0.2">
      <c r="C1" s="7"/>
      <c r="D1" s="7"/>
      <c r="E1" s="7"/>
      <c r="F1" s="7"/>
      <c r="G1" s="7"/>
    </row>
    <row r="2" spans="1:8" s="83" customFormat="1" ht="15" customHeight="1" x14ac:dyDescent="0.2">
      <c r="A2" s="474" t="s">
        <v>143</v>
      </c>
      <c r="B2" s="475"/>
      <c r="C2" s="88"/>
      <c r="D2" s="88"/>
      <c r="E2" s="88"/>
      <c r="F2" s="88"/>
      <c r="G2" s="88"/>
      <c r="H2" s="88"/>
    </row>
    <row r="3" spans="1:8" s="83" customFormat="1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 x14ac:dyDescent="0.2">
      <c r="A4" s="478" t="s">
        <v>235</v>
      </c>
      <c r="B4" s="479"/>
      <c r="C4" s="479"/>
      <c r="D4" s="479"/>
      <c r="E4" s="479"/>
      <c r="F4" s="479"/>
      <c r="G4" s="479"/>
      <c r="H4" s="480"/>
    </row>
    <row r="5" spans="1:8" s="83" customFormat="1" ht="14.1" customHeight="1" x14ac:dyDescent="0.2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 x14ac:dyDescent="0.2">
      <c r="A6" s="481" t="s">
        <v>151</v>
      </c>
      <c r="B6" s="482"/>
      <c r="C6" s="482"/>
      <c r="D6" s="482"/>
      <c r="E6" s="482"/>
      <c r="F6" s="482"/>
      <c r="G6" s="482"/>
      <c r="H6" s="483"/>
    </row>
    <row r="7" spans="1:8" s="83" customFormat="1" ht="14.1" customHeight="1" x14ac:dyDescent="0.2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 x14ac:dyDescent="0.2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 x14ac:dyDescent="0.2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 x14ac:dyDescent="0.2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 x14ac:dyDescent="0.2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 x14ac:dyDescent="0.25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3" customFormat="1" x14ac:dyDescent="0.2">
      <c r="C14" s="7"/>
      <c r="D14" s="7"/>
      <c r="E14" s="7"/>
      <c r="F14" s="7"/>
      <c r="G14" s="7"/>
    </row>
    <row r="15" spans="1:8" s="83" customFormat="1" x14ac:dyDescent="0.2">
      <c r="C15" s="7"/>
      <c r="D15" s="7"/>
      <c r="E15" s="7"/>
      <c r="F15" s="7"/>
      <c r="G15" s="7"/>
    </row>
    <row r="16" spans="1:8" s="83" customFormat="1" x14ac:dyDescent="0.2">
      <c r="C16" s="7"/>
      <c r="D16" s="7"/>
      <c r="E16" s="7"/>
      <c r="F16" s="7"/>
      <c r="G16" s="7"/>
    </row>
    <row r="17" spans="3:7" s="83" customFormat="1" x14ac:dyDescent="0.2">
      <c r="C17" s="7"/>
      <c r="D17" s="7"/>
      <c r="E17" s="7"/>
      <c r="F17" s="7"/>
      <c r="G17" s="7"/>
    </row>
    <row r="18" spans="3:7" s="83" customFormat="1" x14ac:dyDescent="0.2">
      <c r="C18" s="7"/>
      <c r="D18" s="7"/>
      <c r="E18" s="7"/>
      <c r="F18" s="7"/>
      <c r="G18" s="7"/>
    </row>
    <row r="19" spans="3:7" s="83" customFormat="1" x14ac:dyDescent="0.2">
      <c r="C19" s="7"/>
      <c r="D19" s="7"/>
      <c r="E19" s="7"/>
      <c r="F19" s="7"/>
      <c r="G19" s="7"/>
    </row>
    <row r="20" spans="3:7" s="83" customFormat="1" x14ac:dyDescent="0.2">
      <c r="C20" s="7"/>
      <c r="D20" s="7"/>
      <c r="E20" s="7"/>
      <c r="F20" s="7"/>
      <c r="G20" s="7"/>
    </row>
    <row r="21" spans="3:7" s="83" customFormat="1" x14ac:dyDescent="0.2">
      <c r="C21" s="7"/>
      <c r="D21" s="7"/>
      <c r="E21" s="7"/>
      <c r="F21" s="7"/>
      <c r="G21" s="7"/>
    </row>
    <row r="22" spans="3:7" s="83" customFormat="1" x14ac:dyDescent="0.2">
      <c r="C22" s="7"/>
      <c r="D22" s="7"/>
      <c r="E22" s="7"/>
      <c r="F22" s="7"/>
      <c r="G22" s="7"/>
    </row>
    <row r="23" spans="3:7" s="83" customFormat="1" x14ac:dyDescent="0.2">
      <c r="C23" s="7"/>
      <c r="D23" s="7"/>
      <c r="E23" s="7"/>
      <c r="F23" s="7"/>
      <c r="G23" s="7"/>
    </row>
    <row r="24" spans="3:7" s="83" customFormat="1" x14ac:dyDescent="0.2">
      <c r="C24" s="7"/>
      <c r="D24" s="7"/>
      <c r="E24" s="7"/>
      <c r="F24" s="7"/>
      <c r="G24" s="7"/>
    </row>
    <row r="25" spans="3:7" s="83" customFormat="1" x14ac:dyDescent="0.2">
      <c r="C25" s="7"/>
      <c r="D25" s="7"/>
      <c r="E25" s="7"/>
      <c r="F25" s="7"/>
      <c r="G25" s="7"/>
    </row>
    <row r="26" spans="3:7" s="83" customFormat="1" x14ac:dyDescent="0.2">
      <c r="C26" s="7"/>
      <c r="D26" s="7"/>
      <c r="E26" s="7"/>
      <c r="F26" s="7"/>
      <c r="G26" s="7"/>
    </row>
    <row r="27" spans="3:7" s="83" customFormat="1" x14ac:dyDescent="0.2">
      <c r="C27" s="7"/>
      <c r="D27" s="7"/>
      <c r="E27" s="7"/>
      <c r="F27" s="7"/>
      <c r="G27" s="7"/>
    </row>
    <row r="28" spans="3:7" s="83" customFormat="1" x14ac:dyDescent="0.2">
      <c r="C28" s="7"/>
      <c r="D28" s="7"/>
      <c r="E28" s="7"/>
      <c r="F28" s="7"/>
      <c r="G28" s="7"/>
    </row>
    <row r="29" spans="3:7" s="83" customFormat="1" x14ac:dyDescent="0.2">
      <c r="C29" s="7"/>
      <c r="D29" s="7"/>
      <c r="E29" s="7"/>
      <c r="F29" s="7"/>
      <c r="G29" s="7"/>
    </row>
    <row r="30" spans="3:7" s="83" customFormat="1" x14ac:dyDescent="0.2">
      <c r="C30" s="7"/>
      <c r="D30" s="7"/>
      <c r="E30" s="7"/>
      <c r="F30" s="7"/>
      <c r="G30" s="7"/>
    </row>
    <row r="31" spans="3:7" s="83" customFormat="1" x14ac:dyDescent="0.2">
      <c r="C31" s="7"/>
      <c r="D31" s="7"/>
      <c r="E31" s="7"/>
      <c r="F31" s="7"/>
      <c r="G31" s="7"/>
    </row>
    <row r="32" spans="3:7" s="83" customFormat="1" x14ac:dyDescent="0.2">
      <c r="C32" s="7"/>
      <c r="D32" s="7"/>
      <c r="E32" s="7"/>
      <c r="F32" s="7"/>
      <c r="G32" s="7"/>
    </row>
    <row r="33" spans="3:7" s="83" customFormat="1" x14ac:dyDescent="0.2">
      <c r="C33" s="7"/>
      <c r="D33" s="7"/>
      <c r="E33" s="7"/>
      <c r="F33" s="7"/>
      <c r="G33" s="7"/>
    </row>
    <row r="34" spans="3:7" s="83" customFormat="1" x14ac:dyDescent="0.2">
      <c r="C34" s="7"/>
      <c r="D34" s="7"/>
      <c r="E34" s="7"/>
      <c r="F34" s="7"/>
      <c r="G34" s="7"/>
    </row>
    <row r="35" spans="3:7" s="83" customFormat="1" x14ac:dyDescent="0.2">
      <c r="C35" s="7"/>
      <c r="D35" s="7"/>
      <c r="E35" s="7"/>
      <c r="F35" s="7"/>
      <c r="G35" s="7"/>
    </row>
    <row r="36" spans="3:7" s="83" customFormat="1" x14ac:dyDescent="0.2">
      <c r="C36" s="7"/>
      <c r="D36" s="7"/>
      <c r="E36" s="7"/>
      <c r="F36" s="7"/>
      <c r="G36" s="7"/>
    </row>
    <row r="37" spans="3:7" s="83" customFormat="1" x14ac:dyDescent="0.2">
      <c r="C37" s="7"/>
      <c r="D37" s="7"/>
      <c r="E37" s="7"/>
      <c r="F37" s="7"/>
      <c r="G37" s="7"/>
    </row>
    <row r="38" spans="3:7" s="83" customFormat="1" x14ac:dyDescent="0.2">
      <c r="C38" s="7"/>
      <c r="D38" s="7"/>
      <c r="E38" s="7"/>
      <c r="F38" s="7"/>
      <c r="G38" s="7"/>
    </row>
    <row r="39" spans="3:7" s="83" customFormat="1" x14ac:dyDescent="0.2">
      <c r="C39" s="7"/>
      <c r="D39" s="7"/>
      <c r="E39" s="7"/>
      <c r="F39" s="7"/>
      <c r="G39" s="7"/>
    </row>
    <row r="40" spans="3:7" s="83" customFormat="1" x14ac:dyDescent="0.2">
      <c r="C40" s="7"/>
      <c r="D40" s="7"/>
      <c r="E40" s="7"/>
      <c r="F40" s="7"/>
      <c r="G40" s="7"/>
    </row>
    <row r="41" spans="3:7" s="83" customFormat="1" x14ac:dyDescent="0.2">
      <c r="C41" s="7"/>
      <c r="D41" s="7"/>
      <c r="E41" s="7"/>
      <c r="F41" s="7"/>
      <c r="G41" s="7"/>
    </row>
    <row r="42" spans="3:7" s="83" customFormat="1" x14ac:dyDescent="0.2">
      <c r="C42" s="7"/>
      <c r="D42" s="7"/>
      <c r="E42" s="7"/>
      <c r="F42" s="7"/>
      <c r="G42" s="7"/>
    </row>
    <row r="43" spans="3:7" s="83" customFormat="1" x14ac:dyDescent="0.2">
      <c r="C43" s="7"/>
      <c r="D43" s="7"/>
      <c r="E43" s="7"/>
      <c r="F43" s="7"/>
      <c r="G43" s="7"/>
    </row>
    <row r="44" spans="3:7" s="83" customFormat="1" x14ac:dyDescent="0.2">
      <c r="C44" s="7"/>
      <c r="D44" s="7"/>
      <c r="E44" s="7"/>
      <c r="F44" s="7"/>
      <c r="G44" s="7"/>
    </row>
    <row r="45" spans="3:7" s="83" customFormat="1" x14ac:dyDescent="0.2">
      <c r="C45" s="7"/>
      <c r="D45" s="7"/>
      <c r="E45" s="7"/>
      <c r="F45" s="7"/>
      <c r="G45" s="7"/>
    </row>
    <row r="46" spans="3:7" s="83" customFormat="1" x14ac:dyDescent="0.2">
      <c r="C46" s="7"/>
      <c r="D46" s="7"/>
      <c r="E46" s="7"/>
      <c r="F46" s="7"/>
      <c r="G46" s="7"/>
    </row>
    <row r="47" spans="3:7" s="83" customFormat="1" x14ac:dyDescent="0.2">
      <c r="C47" s="7"/>
      <c r="D47" s="7"/>
      <c r="E47" s="7"/>
      <c r="F47" s="7"/>
      <c r="G47" s="7"/>
    </row>
    <row r="48" spans="3:7" s="83" customFormat="1" x14ac:dyDescent="0.2">
      <c r="C48" s="7"/>
      <c r="D48" s="7"/>
      <c r="E48" s="7"/>
      <c r="F48" s="7"/>
      <c r="G48" s="7"/>
    </row>
    <row r="49" spans="3:7" s="83" customFormat="1" x14ac:dyDescent="0.2">
      <c r="C49" s="7"/>
      <c r="D49" s="7"/>
      <c r="E49" s="7"/>
      <c r="F49" s="7"/>
      <c r="G49" s="7"/>
    </row>
    <row r="50" spans="3:7" s="83" customFormat="1" x14ac:dyDescent="0.2">
      <c r="C50" s="7"/>
      <c r="D50" s="7"/>
      <c r="E50" s="7"/>
      <c r="F50" s="7"/>
      <c r="G50" s="7"/>
    </row>
    <row r="51" spans="3:7" s="83" customFormat="1" x14ac:dyDescent="0.2">
      <c r="C51" s="7"/>
      <c r="D51" s="7"/>
      <c r="E51" s="7"/>
      <c r="F51" s="7"/>
      <c r="G51" s="7"/>
    </row>
    <row r="52" spans="3:7" s="83" customFormat="1" x14ac:dyDescent="0.2">
      <c r="C52" s="7"/>
      <c r="D52" s="7"/>
      <c r="E52" s="7"/>
      <c r="F52" s="7"/>
      <c r="G52" s="7"/>
    </row>
    <row r="53" spans="3:7" s="83" customFormat="1" x14ac:dyDescent="0.2">
      <c r="C53" s="7"/>
      <c r="D53" s="7"/>
      <c r="E53" s="7"/>
      <c r="F53" s="7"/>
      <c r="G53" s="7"/>
    </row>
    <row r="54" spans="3:7" s="83" customFormat="1" x14ac:dyDescent="0.2">
      <c r="C54" s="7"/>
      <c r="D54" s="7"/>
      <c r="E54" s="7"/>
      <c r="F54" s="7"/>
      <c r="G54" s="7"/>
    </row>
    <row r="55" spans="3:7" s="83" customFormat="1" x14ac:dyDescent="0.2">
      <c r="C55" s="7"/>
      <c r="D55" s="7"/>
      <c r="E55" s="7"/>
      <c r="F55" s="7"/>
      <c r="G55" s="7"/>
    </row>
    <row r="56" spans="3:7" s="83" customFormat="1" x14ac:dyDescent="0.2">
      <c r="C56" s="7"/>
      <c r="D56" s="7"/>
      <c r="E56" s="7"/>
      <c r="F56" s="7"/>
      <c r="G56" s="7"/>
    </row>
    <row r="57" spans="3:7" s="83" customFormat="1" x14ac:dyDescent="0.2">
      <c r="C57" s="7"/>
      <c r="D57" s="7"/>
      <c r="E57" s="7"/>
      <c r="F57" s="7"/>
      <c r="G57" s="7"/>
    </row>
    <row r="58" spans="3:7" s="83" customFormat="1" x14ac:dyDescent="0.2">
      <c r="C58" s="7"/>
      <c r="D58" s="7"/>
      <c r="E58" s="7"/>
      <c r="F58" s="7"/>
      <c r="G58" s="7"/>
    </row>
    <row r="59" spans="3:7" s="83" customFormat="1" x14ac:dyDescent="0.2">
      <c r="C59" s="7"/>
      <c r="D59" s="7"/>
      <c r="E59" s="7"/>
      <c r="F59" s="7"/>
      <c r="G59" s="7"/>
    </row>
    <row r="60" spans="3:7" s="83" customFormat="1" x14ac:dyDescent="0.2">
      <c r="C60" s="7"/>
      <c r="D60" s="7"/>
      <c r="E60" s="7"/>
      <c r="F60" s="7"/>
      <c r="G60" s="7"/>
    </row>
    <row r="61" spans="3:7" s="83" customFormat="1" x14ac:dyDescent="0.2">
      <c r="C61" s="7"/>
      <c r="D61" s="7"/>
      <c r="E61" s="7"/>
      <c r="F61" s="7"/>
      <c r="G61" s="7"/>
    </row>
    <row r="62" spans="3:7" s="83" customFormat="1" x14ac:dyDescent="0.2">
      <c r="C62" s="7"/>
      <c r="D62" s="7"/>
      <c r="E62" s="7"/>
      <c r="F62" s="7"/>
      <c r="G62" s="7"/>
    </row>
    <row r="63" spans="3:7" s="83" customFormat="1" x14ac:dyDescent="0.2">
      <c r="C63" s="7"/>
      <c r="D63" s="7"/>
      <c r="E63" s="7"/>
      <c r="F63" s="7"/>
      <c r="G63" s="7"/>
    </row>
    <row r="64" spans="3:7" s="83" customFormat="1" x14ac:dyDescent="0.2">
      <c r="C64" s="7"/>
      <c r="D64" s="7"/>
      <c r="E64" s="7"/>
      <c r="F64" s="7"/>
      <c r="G64" s="7"/>
    </row>
    <row r="65" spans="1:8" s="83" customFormat="1" x14ac:dyDescent="0.2">
      <c r="C65" s="7"/>
      <c r="D65" s="7"/>
      <c r="E65" s="7"/>
      <c r="F65" s="7"/>
      <c r="G65" s="7"/>
    </row>
    <row r="66" spans="1:8" s="83" customFormat="1" x14ac:dyDescent="0.2">
      <c r="C66" s="7"/>
      <c r="D66" s="7"/>
      <c r="E66" s="7"/>
      <c r="F66" s="7"/>
      <c r="G66" s="7"/>
    </row>
    <row r="67" spans="1:8" s="83" customFormat="1" x14ac:dyDescent="0.2">
      <c r="C67" s="7"/>
      <c r="D67" s="7"/>
      <c r="E67" s="7"/>
      <c r="F67" s="7"/>
      <c r="G67" s="7"/>
    </row>
    <row r="68" spans="1:8" s="83" customFormat="1" x14ac:dyDescent="0.2">
      <c r="C68" s="7"/>
      <c r="D68" s="7"/>
      <c r="E68" s="7"/>
      <c r="F68" s="7"/>
      <c r="G68" s="7"/>
    </row>
    <row r="69" spans="1:8" s="83" customFormat="1" x14ac:dyDescent="0.2">
      <c r="C69" s="7"/>
      <c r="D69" s="7"/>
      <c r="E69" s="7"/>
      <c r="F69" s="7"/>
      <c r="G69" s="7"/>
    </row>
    <row r="70" spans="1:8" s="83" customFormat="1" x14ac:dyDescent="0.2">
      <c r="C70" s="7"/>
      <c r="D70" s="7"/>
      <c r="E70" s="7"/>
      <c r="F70" s="7"/>
      <c r="G70" s="7"/>
    </row>
    <row r="71" spans="1:8" s="83" customFormat="1" x14ac:dyDescent="0.2">
      <c r="C71" s="7"/>
      <c r="D71" s="7"/>
      <c r="E71" s="7"/>
      <c r="F71" s="7"/>
      <c r="G71" s="7"/>
    </row>
    <row r="72" spans="1:8" s="83" customFormat="1" x14ac:dyDescent="0.2">
      <c r="C72" s="7"/>
      <c r="D72" s="7"/>
      <c r="E72" s="7"/>
      <c r="F72" s="7"/>
      <c r="G72" s="7"/>
    </row>
    <row r="73" spans="1:8" s="83" customFormat="1" x14ac:dyDescent="0.2">
      <c r="C73" s="7"/>
      <c r="D73" s="7"/>
      <c r="E73" s="7"/>
      <c r="F73" s="7"/>
      <c r="G73" s="7"/>
    </row>
    <row r="74" spans="1:8" s="83" customFormat="1" x14ac:dyDescent="0.2">
      <c r="C74" s="7"/>
      <c r="D74" s="7"/>
      <c r="E74" s="7"/>
      <c r="F74" s="7"/>
      <c r="G74" s="7"/>
    </row>
    <row r="75" spans="1:8" s="83" customFormat="1" x14ac:dyDescent="0.2">
      <c r="C75" s="7"/>
      <c r="D75" s="7"/>
      <c r="E75" s="7"/>
      <c r="F75" s="7"/>
      <c r="G75" s="7"/>
    </row>
    <row r="76" spans="1:8" s="83" customFormat="1" x14ac:dyDescent="0.2">
      <c r="C76" s="7"/>
      <c r="D76" s="7"/>
      <c r="E76" s="7"/>
      <c r="F76" s="7"/>
      <c r="G76" s="7"/>
    </row>
    <row r="77" spans="1:8" s="83" customFormat="1" x14ac:dyDescent="0.2">
      <c r="C77" s="7"/>
      <c r="D77" s="7"/>
      <c r="E77" s="7"/>
      <c r="F77" s="7"/>
      <c r="G77" s="7"/>
    </row>
    <row r="78" spans="1:8" s="83" customFormat="1" x14ac:dyDescent="0.2">
      <c r="C78" s="7"/>
      <c r="D78" s="7"/>
      <c r="E78" s="7"/>
      <c r="F78" s="7"/>
      <c r="G78" s="7"/>
    </row>
    <row r="79" spans="1:8" s="83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4"/>
      <c r="B81" s="85"/>
      <c r="D81" s="6"/>
    </row>
    <row r="82" spans="1:4" x14ac:dyDescent="0.2">
      <c r="A82" s="84"/>
      <c r="B82" s="85"/>
      <c r="D82" s="6"/>
    </row>
    <row r="83" spans="1:4" x14ac:dyDescent="0.2">
      <c r="A83" s="84"/>
      <c r="B83" s="85"/>
      <c r="D83" s="6"/>
    </row>
    <row r="84" spans="1:4" x14ac:dyDescent="0.2">
      <c r="A84" s="84"/>
      <c r="B84" s="85"/>
      <c r="D84" s="6"/>
    </row>
    <row r="85" spans="1:4" x14ac:dyDescent="0.2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286</v>
      </c>
      <c r="B5" s="20"/>
      <c r="C5" s="20"/>
      <c r="D5" s="20"/>
      <c r="E5" s="20"/>
      <c r="F5" s="17"/>
      <c r="G5" s="17"/>
      <c r="H5" s="190" t="s">
        <v>285</v>
      </c>
    </row>
    <row r="6" spans="1:17" x14ac:dyDescent="0.2">
      <c r="J6" s="484"/>
      <c r="K6" s="484"/>
      <c r="L6" s="484"/>
      <c r="M6" s="484"/>
      <c r="N6" s="484"/>
      <c r="O6" s="484"/>
      <c r="P6" s="484"/>
      <c r="Q6" s="484"/>
    </row>
    <row r="7" spans="1:17" x14ac:dyDescent="0.2">
      <c r="A7" s="3" t="s">
        <v>52</v>
      </c>
    </row>
    <row r="8" spans="1:17" ht="52.5" customHeight="1" x14ac:dyDescent="0.2">
      <c r="A8" s="485" t="s">
        <v>284</v>
      </c>
      <c r="B8" s="485"/>
      <c r="C8" s="485"/>
      <c r="D8" s="485"/>
      <c r="E8" s="485"/>
      <c r="F8" s="485"/>
      <c r="G8" s="485"/>
      <c r="H8" s="485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activeCell="B25" sqref="B2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139</v>
      </c>
      <c r="B2" s="3"/>
    </row>
    <row r="5" spans="1:4" s="256" customFormat="1" ht="11.25" customHeight="1" x14ac:dyDescent="0.2">
      <c r="A5" s="259" t="s">
        <v>292</v>
      </c>
      <c r="B5" s="89"/>
      <c r="C5" s="280"/>
      <c r="D5" s="279" t="s">
        <v>289</v>
      </c>
    </row>
    <row r="6" spans="1:4" x14ac:dyDescent="0.2">
      <c r="A6" s="278"/>
      <c r="B6" s="278"/>
      <c r="C6" s="277"/>
      <c r="D6" s="276"/>
    </row>
    <row r="7" spans="1:4" ht="15" customHeight="1" x14ac:dyDescent="0.2">
      <c r="A7" s="228" t="s">
        <v>45</v>
      </c>
      <c r="B7" s="227" t="s">
        <v>46</v>
      </c>
      <c r="C7" s="225" t="s">
        <v>241</v>
      </c>
      <c r="D7" s="275" t="s">
        <v>288</v>
      </c>
    </row>
    <row r="8" spans="1:4" x14ac:dyDescent="0.2">
      <c r="A8" s="223" t="s">
        <v>627</v>
      </c>
      <c r="B8" s="261" t="s">
        <v>627</v>
      </c>
      <c r="C8" s="262"/>
      <c r="D8" s="261"/>
    </row>
    <row r="9" spans="1:4" x14ac:dyDescent="0.2">
      <c r="A9" s="223"/>
      <c r="B9" s="261"/>
      <c r="C9" s="262"/>
      <c r="D9" s="261"/>
    </row>
    <row r="10" spans="1:4" x14ac:dyDescent="0.2">
      <c r="A10" s="281"/>
      <c r="B10" s="281" t="s">
        <v>291</v>
      </c>
      <c r="C10" s="219">
        <f>SUM(C8:C9)</f>
        <v>0</v>
      </c>
      <c r="D10" s="274"/>
    </row>
    <row r="11" spans="1:4" x14ac:dyDescent="0.2">
      <c r="A11" s="60"/>
      <c r="B11" s="60"/>
      <c r="C11" s="231"/>
      <c r="D11" s="60"/>
    </row>
    <row r="12" spans="1:4" x14ac:dyDescent="0.2">
      <c r="A12" s="60"/>
      <c r="B12" s="60"/>
      <c r="C12" s="231"/>
      <c r="D12" s="60"/>
    </row>
    <row r="13" spans="1:4" s="256" customFormat="1" ht="11.25" customHeight="1" x14ac:dyDescent="0.2">
      <c r="A13" s="259" t="s">
        <v>290</v>
      </c>
      <c r="B13" s="60"/>
      <c r="C13" s="280"/>
      <c r="D13" s="279" t="s">
        <v>289</v>
      </c>
    </row>
    <row r="14" spans="1:4" x14ac:dyDescent="0.2">
      <c r="A14" s="278"/>
      <c r="B14" s="278"/>
      <c r="C14" s="277"/>
      <c r="D14" s="276"/>
    </row>
    <row r="15" spans="1:4" ht="15" customHeight="1" x14ac:dyDescent="0.2">
      <c r="A15" s="228" t="s">
        <v>45</v>
      </c>
      <c r="B15" s="227" t="s">
        <v>46</v>
      </c>
      <c r="C15" s="225" t="s">
        <v>241</v>
      </c>
      <c r="D15" s="275" t="s">
        <v>288</v>
      </c>
    </row>
    <row r="16" spans="1:4" x14ac:dyDescent="0.2">
      <c r="A16" s="237" t="s">
        <v>627</v>
      </c>
      <c r="B16" s="273" t="s">
        <v>627</v>
      </c>
      <c r="C16" s="262"/>
      <c r="D16" s="261"/>
    </row>
    <row r="17" spans="1:4" x14ac:dyDescent="0.2">
      <c r="A17" s="237"/>
      <c r="B17" s="273"/>
      <c r="C17" s="262"/>
      <c r="D17" s="261"/>
    </row>
    <row r="18" spans="1:4" x14ac:dyDescent="0.2">
      <c r="A18" s="251"/>
      <c r="B18" s="251" t="s">
        <v>287</v>
      </c>
      <c r="C18" s="233">
        <f>SUM(C16:C17)</f>
        <v>0</v>
      </c>
      <c r="D18" s="274"/>
    </row>
    <row r="20" spans="1:4" x14ac:dyDescent="0.2">
      <c r="B20" s="89" t="str">
        <f>+UPPER(B11)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15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Método de valuación aplicados." sqref="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27</vt:i4>
      </vt:variant>
    </vt:vector>
  </HeadingPairs>
  <TitlesOfParts>
    <vt:vector size="78" baseType="lpstr">
      <vt:lpstr>Notas a los Edos Financieros</vt:lpstr>
      <vt:lpstr>ESF-01</vt:lpstr>
      <vt:lpstr>ESF-01 (I)</vt:lpstr>
      <vt:lpstr>ESF-02</vt:lpstr>
      <vt:lpstr>ESF-02 (I)</vt:lpstr>
      <vt:lpstr>ESF-03</vt:lpstr>
      <vt:lpstr>ESF-03 (I)</vt:lpstr>
      <vt:lpstr>ESF-04</vt:lpstr>
      <vt:lpstr>ESF-05</vt:lpstr>
      <vt:lpstr>ESF-05 (I)</vt:lpstr>
      <vt:lpstr>ESF-06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'ESF-03 (I)'!Área_de_impresión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2018-01-29T20:55:16Z</cp:lastPrinted>
  <dcterms:created xsi:type="dcterms:W3CDTF">2012-12-11T20:36:24Z</dcterms:created>
  <dcterms:modified xsi:type="dcterms:W3CDTF">2018-01-30T16:47:23Z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