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conac\"/>
    </mc:Choice>
  </mc:AlternateContent>
  <bookViews>
    <workbookView xWindow="0" yWindow="0" windowWidth="28800" windowHeight="1204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'F5'!$A$4:$G$71</definedName>
    <definedName name="ENTE_PUBLICO_A">#REF!</definedName>
    <definedName name="_xlnm.Print_Titles" localSheetId="1">'F5'!$1:$4</definedName>
    <definedName name="TRIMESTRE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G63" i="1"/>
  <c r="G59" i="1"/>
  <c r="F59" i="1"/>
  <c r="E59" i="1"/>
  <c r="D59" i="1"/>
  <c r="C59" i="1"/>
  <c r="B59" i="1"/>
  <c r="G54" i="1"/>
  <c r="F54" i="1"/>
  <c r="E54" i="1"/>
  <c r="D54" i="1"/>
  <c r="C54" i="1"/>
  <c r="B54" i="1"/>
  <c r="B45" i="1"/>
  <c r="B65" i="1"/>
  <c r="G45" i="1"/>
  <c r="F45" i="1"/>
  <c r="F65" i="1"/>
  <c r="E45" i="1"/>
  <c r="D45" i="1"/>
  <c r="D65" i="1"/>
  <c r="C45" i="1"/>
  <c r="G37" i="1"/>
  <c r="F37" i="1"/>
  <c r="E37" i="1"/>
  <c r="D37" i="1"/>
  <c r="C37" i="1"/>
  <c r="B37" i="1"/>
  <c r="G33" i="1"/>
  <c r="G32" i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F16" i="1"/>
  <c r="E16" i="1"/>
  <c r="D16" i="1"/>
  <c r="D41" i="1"/>
  <c r="C16" i="1"/>
  <c r="B16" i="1"/>
  <c r="G16" i="1"/>
  <c r="G28" i="1"/>
  <c r="G41" i="1"/>
  <c r="G65" i="1"/>
  <c r="G70" i="1"/>
  <c r="E41" i="1"/>
  <c r="B41" i="1"/>
  <c r="B70" i="1"/>
  <c r="F41" i="1"/>
  <c r="F70" i="1"/>
  <c r="E65" i="1"/>
  <c r="C65" i="1"/>
  <c r="C41" i="1"/>
  <c r="C70" i="1"/>
  <c r="D70" i="1"/>
  <c r="G42" i="1"/>
  <c r="E70" i="1"/>
</calcChain>
</file>

<file path=xl/sharedStrings.xml><?xml version="1.0" encoding="utf-8"?>
<sst xmlns="http://schemas.openxmlformats.org/spreadsheetml/2006/main" count="76" uniqueCount="76">
  <si>
    <t>Ingreso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</si>
  <si>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</si>
  <si>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</si>
  <si>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</si>
  <si>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</si>
  <si>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</si>
  <si>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</si>
  <si>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</si>
  <si>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</si>
  <si>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</si>
  <si>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</si>
  <si>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</si>
  <si>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</si>
  <si>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</si>
  <si>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</si>
  <si>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</si>
  <si>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</si>
  <si>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</si>
  <si>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</si>
  <si>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</si>
  <si>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</si>
  <si>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</si>
  <si>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</si>
  <si>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</si>
  <si>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</si>
  <si>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</si>
  <si>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</si>
  <si>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</si>
  <si>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</si>
  <si>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</si>
  <si>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</si>
  <si>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</si>
  <si>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</si>
  <si>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</si>
  <si>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</si>
  <si>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</si>
  <si>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</si>
  <si>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</si>
  <si>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</si>
  <si>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</si>
  <si>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</si>
  <si>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</si>
  <si>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</si>
  <si>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</si>
  <si>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</si>
  <si>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</si>
  <si>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</si>
  <si>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</si>
  <si>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</si>
  <si>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</si>
  <si>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</si>
  <si>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</si>
  <si>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</si>
  <si>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</si>
  <si>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</si>
  <si>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</si>
  <si>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</si>
  <si>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</si>
  <si>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</si>
  <si>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</si>
  <si>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</si>
  <si>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</si>
  <si>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</si>
  <si>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</si>
  <si>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</si>
  <si>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</si>
  <si>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</si>
  <si>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</si>
  <si>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</si>
  <si>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</si>
  <si>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Estado Analítico de Ingresos Detallado - LDF</t>
  </si>
  <si>
    <t>(PESOS)</t>
  </si>
  <si>
    <t xml:space="preserve">Concepto (c) </t>
  </si>
  <si>
    <t>Del 1 de enero al 30 de marzo de 2018 (b)</t>
  </si>
  <si>
    <t>Formato 5 Estado Analítico de Ingresos Detallado - LDF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</si>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</sst>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-#,##0.00;#,##0.00;&quot; &quot;"/>
    <numFmt numFmtId="165" formatCode="#,##0;\-#,##0;&quot; &quot;"/>
    <numFmt numFmtId="166" formatCode="#,##0.00_ ;\-#,##0.00\ "/>
  </numFmts>
  <fonts count="10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indent="3"/>
    </xf>
    <xf numFmtId="0" fontId="7" fillId="0" borderId="0" xfId="0" applyFont="1"/>
    <xf numFmtId="4" fontId="8" fillId="0" borderId="4" xfId="0" applyNumberFormat="1" applyFont="1" applyFill="1" applyBorder="1" applyProtection="1">
      <protection locked="0"/>
    </xf>
    <xf numFmtId="164" fontId="8" fillId="0" borderId="4" xfId="0" applyNumberFormat="1" applyFont="1" applyFill="1" applyBorder="1" applyProtection="1">
      <protection locked="0"/>
    </xf>
    <xf numFmtId="165" fontId="8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 indent="3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>
      <alignment horizontal="left" vertical="center" wrapText="1" indent="3"/>
    </xf>
    <xf numFmtId="0" fontId="9" fillId="0" borderId="0" xfId="0" applyFont="1"/>
    <xf numFmtId="0" fontId="9" fillId="0" borderId="4" xfId="0" applyFont="1" applyFill="1" applyBorder="1"/>
    <xf numFmtId="0" fontId="9" fillId="0" borderId="4" xfId="0" applyFont="1" applyFill="1" applyBorder="1" applyAlignment="1">
      <alignment horizontal="left" vertical="center" indent="6"/>
    </xf>
    <xf numFmtId="4" fontId="8" fillId="0" borderId="4" xfId="2" applyNumberFormat="1" applyFont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left" indent="6"/>
    </xf>
    <xf numFmtId="4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horizontal="left" vertical="center" indent="9"/>
    </xf>
    <xf numFmtId="164" fontId="9" fillId="0" borderId="4" xfId="0" applyNumberFormat="1" applyFont="1" applyFill="1" applyBorder="1" applyAlignment="1" applyProtection="1">
      <alignment vertical="center"/>
      <protection locked="0"/>
    </xf>
    <xf numFmtId="165" fontId="9" fillId="0" borderId="4" xfId="0" applyNumberFormat="1" applyFont="1" applyFill="1" applyBorder="1" applyAlignment="1" applyProtection="1">
      <alignment vertical="center"/>
      <protection locked="0"/>
    </xf>
    <xf numFmtId="166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 indent="9"/>
    </xf>
    <xf numFmtId="0" fontId="9" fillId="0" borderId="4" xfId="0" applyFont="1" applyFill="1" applyBorder="1" applyAlignment="1">
      <alignment horizontal="left" wrapText="1" indent="9"/>
    </xf>
    <xf numFmtId="0" fontId="9" fillId="0" borderId="4" xfId="0" applyFont="1" applyFill="1" applyBorder="1" applyAlignment="1">
      <alignment horizontal="left" vertical="center" wrapText="1" indent="3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38100</xdr:rowOff>
    </xdr:from>
    <xdr:to>
      <xdr:col>0</xdr:col>
      <xdr:colOff>1809750</xdr:colOff>
      <xdr:row>4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66675" y="514350"/>
          <a:ext cx="1743075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69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tabSelected="1" workbookViewId="0">
      <selection activeCell="A2" sqref="A2:G2"/>
    </sheetView>
  </sheetViews>
  <sheetFormatPr baseColWidth="10" defaultColWidth="0" defaultRowHeight="15" customHeight="1" zeroHeight="1" x14ac:dyDescent="0.2"/>
  <cols>
    <col min="1" max="1" width="108.33203125" style="16" customWidth="1"/>
    <col min="2" max="7" width="24.1640625" style="16" customWidth="1"/>
    <col min="8" max="8" width="0" style="16" hidden="1" customWidth="1"/>
    <col min="9" max="16384" width="12.5" style="16" hidden="1"/>
  </cols>
  <sheetData>
    <row r="1" spans="1:8" s="4" customFormat="1" ht="37.5" customHeight="1" x14ac:dyDescent="0.2">
      <c r="A1" s="37" t="s">
        <v>74</v>
      </c>
      <c r="B1" s="37"/>
      <c r="C1" s="37"/>
      <c r="D1" s="37"/>
      <c r="E1" s="37"/>
      <c r="F1" s="37"/>
      <c r="G1" s="37"/>
    </row>
    <row r="2" spans="1:8" x14ac:dyDescent="0.2">
      <c r="A2" s="38" t="s">
        <v>75</v>
      </c>
      <c r="B2" s="39"/>
      <c r="C2" s="39"/>
      <c r="D2" s="39"/>
      <c r="E2" s="39"/>
      <c r="F2" s="39"/>
      <c r="G2" s="40"/>
    </row>
    <row r="3" spans="1:8" x14ac:dyDescent="0.2">
      <c r="A3" s="38" t="s">
        <v>70</v>
      </c>
      <c r="B3" s="39"/>
      <c r="C3" s="39"/>
      <c r="D3" s="39"/>
      <c r="E3" s="39"/>
      <c r="F3" s="39"/>
      <c r="G3" s="40"/>
    </row>
    <row r="4" spans="1:8" x14ac:dyDescent="0.2">
      <c r="A4" s="41" t="s">
        <v>73</v>
      </c>
      <c r="B4" s="42"/>
      <c r="C4" s="42"/>
      <c r="D4" s="42"/>
      <c r="E4" s="42"/>
      <c r="F4" s="42"/>
      <c r="G4" s="43"/>
    </row>
    <row r="5" spans="1:8" ht="30.75" customHeight="1" x14ac:dyDescent="0.2">
      <c r="A5" s="44" t="s">
        <v>71</v>
      </c>
      <c r="B5" s="45"/>
      <c r="C5" s="45"/>
      <c r="D5" s="45"/>
      <c r="E5" s="45"/>
      <c r="F5" s="45"/>
      <c r="G5" s="46"/>
    </row>
    <row r="6" spans="1:8" x14ac:dyDescent="0.2">
      <c r="A6" s="34" t="s">
        <v>72</v>
      </c>
      <c r="B6" s="36" t="s">
        <v>0</v>
      </c>
      <c r="C6" s="36"/>
      <c r="D6" s="36"/>
      <c r="E6" s="36"/>
      <c r="F6" s="36"/>
      <c r="G6" s="36" t="s">
        <v>6</v>
      </c>
    </row>
    <row r="7" spans="1:8" ht="30" x14ac:dyDescent="0.2">
      <c r="A7" s="35"/>
      <c r="B7" s="5" t="s">
        <v>1</v>
      </c>
      <c r="C7" s="6" t="s">
        <v>2</v>
      </c>
      <c r="D7" s="5" t="s">
        <v>3</v>
      </c>
      <c r="E7" s="5" t="s">
        <v>4</v>
      </c>
      <c r="F7" s="5" t="s">
        <v>5</v>
      </c>
      <c r="G7" s="36"/>
    </row>
    <row r="8" spans="1:8" x14ac:dyDescent="0.2">
      <c r="A8" s="7" t="s">
        <v>7</v>
      </c>
      <c r="B8" s="17"/>
      <c r="C8" s="17"/>
      <c r="D8" s="17"/>
      <c r="E8" s="17"/>
      <c r="F8" s="17"/>
      <c r="G8" s="17"/>
    </row>
    <row r="9" spans="1:8" x14ac:dyDescent="0.25">
      <c r="A9" s="18" t="s">
        <v>8</v>
      </c>
      <c r="B9" s="19">
        <v>17139871.98</v>
      </c>
      <c r="C9" s="19">
        <v>0</v>
      </c>
      <c r="D9" s="19">
        <v>17139871.98</v>
      </c>
      <c r="E9" s="19">
        <v>13805920.880000001</v>
      </c>
      <c r="F9" s="19">
        <v>13805920.880000001</v>
      </c>
      <c r="G9" s="19">
        <v>-3333951.0999999996</v>
      </c>
      <c r="H9" s="8"/>
    </row>
    <row r="10" spans="1:8" ht="12.75" x14ac:dyDescent="0.2">
      <c r="A10" s="18" t="s">
        <v>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8" ht="12.75" x14ac:dyDescent="0.2">
      <c r="A11" s="18" t="s">
        <v>10</v>
      </c>
      <c r="B11" s="19">
        <v>4683157.54</v>
      </c>
      <c r="C11" s="19">
        <v>0</v>
      </c>
      <c r="D11" s="19">
        <v>4683157.54</v>
      </c>
      <c r="E11" s="19">
        <v>272170.25</v>
      </c>
      <c r="F11" s="19">
        <v>272170.25</v>
      </c>
      <c r="G11" s="19">
        <v>-4410987.29</v>
      </c>
    </row>
    <row r="12" spans="1:8" ht="12.75" x14ac:dyDescent="0.2">
      <c r="A12" s="18" t="s">
        <v>11</v>
      </c>
      <c r="B12" s="19">
        <v>24293047.43</v>
      </c>
      <c r="C12" s="19">
        <v>0</v>
      </c>
      <c r="D12" s="19">
        <v>24293047.43</v>
      </c>
      <c r="E12" s="19">
        <v>5125255.6399999997</v>
      </c>
      <c r="F12" s="19">
        <v>5125255.6399999997</v>
      </c>
      <c r="G12" s="19">
        <v>-19167791.789999999</v>
      </c>
    </row>
    <row r="13" spans="1:8" ht="12.75" x14ac:dyDescent="0.2">
      <c r="A13" s="18" t="s">
        <v>12</v>
      </c>
      <c r="B13" s="19">
        <v>3214454.9</v>
      </c>
      <c r="C13" s="19">
        <v>0</v>
      </c>
      <c r="D13" s="19">
        <v>3214454.9</v>
      </c>
      <c r="E13" s="19">
        <v>976759.6</v>
      </c>
      <c r="F13" s="19">
        <v>976759.6</v>
      </c>
      <c r="G13" s="19">
        <v>-2237695.2999999998</v>
      </c>
    </row>
    <row r="14" spans="1:8" ht="12.75" x14ac:dyDescent="0.2">
      <c r="A14" s="18" t="s">
        <v>13</v>
      </c>
      <c r="B14" s="19">
        <v>2665994.4500000002</v>
      </c>
      <c r="C14" s="19">
        <v>0</v>
      </c>
      <c r="D14" s="19">
        <v>2665994.4500000002</v>
      </c>
      <c r="E14" s="19">
        <v>463571.99</v>
      </c>
      <c r="F14" s="19">
        <v>463571.99</v>
      </c>
      <c r="G14" s="19">
        <v>-2202422.46</v>
      </c>
    </row>
    <row r="15" spans="1:8" ht="12.75" x14ac:dyDescent="0.2">
      <c r="A15" s="18" t="s">
        <v>14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ht="12.75" x14ac:dyDescent="0.2">
      <c r="A16" s="20" t="s">
        <v>15</v>
      </c>
      <c r="B16" s="21">
        <f>SUM(B17:B27)</f>
        <v>135548297.78999999</v>
      </c>
      <c r="C16" s="21">
        <f>SUM(C17:C27)</f>
        <v>1922452.2099999962</v>
      </c>
      <c r="D16" s="21">
        <f t="shared" ref="D16:G16" si="0">SUM(D17:D27)</f>
        <v>137470750</v>
      </c>
      <c r="E16" s="21">
        <f t="shared" si="0"/>
        <v>35735377.739999995</v>
      </c>
      <c r="F16" s="21">
        <f t="shared" si="0"/>
        <v>35735377.739999995</v>
      </c>
      <c r="G16" s="22">
        <f t="shared" si="0"/>
        <v>-99812920.049999982</v>
      </c>
    </row>
    <row r="17" spans="1:7" ht="12.75" x14ac:dyDescent="0.2">
      <c r="A17" s="23" t="s">
        <v>16</v>
      </c>
      <c r="B17" s="9">
        <v>89678668.840000004</v>
      </c>
      <c r="C17" s="9">
        <v>3093249.1599999964</v>
      </c>
      <c r="D17" s="9">
        <v>92771918</v>
      </c>
      <c r="E17" s="9">
        <v>23340324.239999998</v>
      </c>
      <c r="F17" s="9">
        <v>23340324.239999998</v>
      </c>
      <c r="G17" s="21">
        <f t="shared" ref="G17:G27" si="1">F17-B17</f>
        <v>-66338344.600000009</v>
      </c>
    </row>
    <row r="18" spans="1:7" ht="12.75" x14ac:dyDescent="0.2">
      <c r="A18" s="23" t="s">
        <v>17</v>
      </c>
      <c r="B18" s="9">
        <v>21841740.879999999</v>
      </c>
      <c r="C18" s="9">
        <v>654589.12000000104</v>
      </c>
      <c r="D18" s="9">
        <v>22496330</v>
      </c>
      <c r="E18" s="9">
        <v>5871751.9699999997</v>
      </c>
      <c r="F18" s="9">
        <v>5871751.9699999997</v>
      </c>
      <c r="G18" s="21">
        <f t="shared" si="1"/>
        <v>-15969988.91</v>
      </c>
    </row>
    <row r="19" spans="1:7" ht="12.75" x14ac:dyDescent="0.2">
      <c r="A19" s="23" t="s">
        <v>18</v>
      </c>
      <c r="B19" s="9">
        <v>6757418.9199999999</v>
      </c>
      <c r="C19" s="9">
        <v>702603.08000000007</v>
      </c>
      <c r="D19" s="9">
        <v>7460022</v>
      </c>
      <c r="E19" s="9">
        <v>1454360.71</v>
      </c>
      <c r="F19" s="9">
        <v>1454360.71</v>
      </c>
      <c r="G19" s="21">
        <f t="shared" si="1"/>
        <v>-5303058.21</v>
      </c>
    </row>
    <row r="20" spans="1:7" ht="12.75" x14ac:dyDescent="0.2">
      <c r="A20" s="23" t="s">
        <v>19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21">
        <f t="shared" si="1"/>
        <v>0</v>
      </c>
    </row>
    <row r="21" spans="1:7" ht="12.75" x14ac:dyDescent="0.2">
      <c r="A21" s="23" t="s">
        <v>20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21">
        <f t="shared" si="1"/>
        <v>0</v>
      </c>
    </row>
    <row r="22" spans="1:7" ht="12.75" x14ac:dyDescent="0.2">
      <c r="A22" s="23" t="s">
        <v>21</v>
      </c>
      <c r="B22" s="9">
        <v>2059467.57</v>
      </c>
      <c r="C22" s="9">
        <v>83402.429999999935</v>
      </c>
      <c r="D22" s="9">
        <v>2142870</v>
      </c>
      <c r="E22" s="9">
        <v>551642.91</v>
      </c>
      <c r="F22" s="9">
        <v>551642.91</v>
      </c>
      <c r="G22" s="21">
        <f t="shared" si="1"/>
        <v>-1507824.6600000001</v>
      </c>
    </row>
    <row r="23" spans="1:7" ht="12.75" x14ac:dyDescent="0.2">
      <c r="A23" s="23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21">
        <f t="shared" si="1"/>
        <v>0</v>
      </c>
    </row>
    <row r="24" spans="1:7" ht="12.75" x14ac:dyDescent="0.2">
      <c r="A24" s="23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21">
        <f t="shared" si="1"/>
        <v>0</v>
      </c>
    </row>
    <row r="25" spans="1:7" ht="12.75" x14ac:dyDescent="0.2">
      <c r="A25" s="23" t="s">
        <v>24</v>
      </c>
      <c r="B25" s="9">
        <v>4824685.12</v>
      </c>
      <c r="C25" s="9">
        <v>-205034.12000000011</v>
      </c>
      <c r="D25" s="9">
        <v>4619651</v>
      </c>
      <c r="E25" s="9">
        <v>1192081.9099999999</v>
      </c>
      <c r="F25" s="9">
        <v>1192081.9099999999</v>
      </c>
      <c r="G25" s="22">
        <f t="shared" si="1"/>
        <v>-3632603.21</v>
      </c>
    </row>
    <row r="26" spans="1:7" ht="12.75" x14ac:dyDescent="0.2">
      <c r="A26" s="23" t="s">
        <v>25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21">
        <f>F26-B26</f>
        <v>0</v>
      </c>
    </row>
    <row r="27" spans="1:7" ht="12.75" x14ac:dyDescent="0.2">
      <c r="A27" s="23" t="s">
        <v>26</v>
      </c>
      <c r="B27" s="9">
        <v>10386316.460000001</v>
      </c>
      <c r="C27" s="9">
        <v>-2406357.4600000009</v>
      </c>
      <c r="D27" s="9">
        <v>7979959</v>
      </c>
      <c r="E27" s="9">
        <v>3325216</v>
      </c>
      <c r="F27" s="9">
        <v>3325216</v>
      </c>
      <c r="G27" s="22">
        <f t="shared" si="1"/>
        <v>-7061100.4600000009</v>
      </c>
    </row>
    <row r="28" spans="1:7" ht="12.75" x14ac:dyDescent="0.2">
      <c r="A28" s="18" t="s">
        <v>27</v>
      </c>
      <c r="B28" s="24">
        <f t="shared" ref="B28:G28" si="2">SUM(B29:B33)</f>
        <v>2575182.2000000002</v>
      </c>
      <c r="C28" s="25">
        <f t="shared" si="2"/>
        <v>127330.81999999995</v>
      </c>
      <c r="D28" s="24">
        <f t="shared" si="2"/>
        <v>2702513.02</v>
      </c>
      <c r="E28" s="24">
        <f t="shared" si="2"/>
        <v>962479.64999999991</v>
      </c>
      <c r="F28" s="24">
        <f t="shared" si="2"/>
        <v>962479.64999999991</v>
      </c>
      <c r="G28" s="22">
        <f t="shared" si="2"/>
        <v>-1612702.55</v>
      </c>
    </row>
    <row r="29" spans="1:7" ht="12.75" x14ac:dyDescent="0.2">
      <c r="A29" s="23" t="s">
        <v>28</v>
      </c>
      <c r="B29" s="10">
        <v>36057.019999999997</v>
      </c>
      <c r="C29" s="19">
        <v>0</v>
      </c>
      <c r="D29" s="10">
        <v>36057.019999999997</v>
      </c>
      <c r="E29" s="10">
        <v>6902.22</v>
      </c>
      <c r="F29" s="10">
        <v>6902.22</v>
      </c>
      <c r="G29" s="22">
        <f>F29-B29</f>
        <v>-29154.799999999996</v>
      </c>
    </row>
    <row r="30" spans="1:7" ht="12.75" x14ac:dyDescent="0.2">
      <c r="A30" s="23" t="s">
        <v>29</v>
      </c>
      <c r="B30" s="10">
        <v>262080.36</v>
      </c>
      <c r="C30" s="11">
        <v>6768.640000000014</v>
      </c>
      <c r="D30" s="10">
        <v>268849</v>
      </c>
      <c r="E30" s="10">
        <v>67212.149999999994</v>
      </c>
      <c r="F30" s="10">
        <v>67212.149999999994</v>
      </c>
      <c r="G30" s="22">
        <f>F30-B30</f>
        <v>-194868.21</v>
      </c>
    </row>
    <row r="31" spans="1:7" ht="12.75" x14ac:dyDescent="0.2">
      <c r="A31" s="23" t="s">
        <v>30</v>
      </c>
      <c r="B31" s="10">
        <v>1362569.36</v>
      </c>
      <c r="C31" s="11">
        <v>330045.6399999999</v>
      </c>
      <c r="D31" s="10">
        <v>1692615</v>
      </c>
      <c r="E31" s="10">
        <v>502443.62</v>
      </c>
      <c r="F31" s="10">
        <v>502443.62</v>
      </c>
      <c r="G31" s="22">
        <f t="shared" ref="G31:G33" si="3">F31-B31</f>
        <v>-860125.74000000011</v>
      </c>
    </row>
    <row r="32" spans="1:7" ht="12.75" x14ac:dyDescent="0.2">
      <c r="A32" s="23" t="s">
        <v>31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26">
        <f>F32-B32</f>
        <v>0</v>
      </c>
    </row>
    <row r="33" spans="1:8" ht="12.75" x14ac:dyDescent="0.2">
      <c r="A33" s="23" t="s">
        <v>32</v>
      </c>
      <c r="B33" s="10">
        <v>914475.46</v>
      </c>
      <c r="C33" s="11">
        <v>-209483.45999999996</v>
      </c>
      <c r="D33" s="10">
        <v>704992</v>
      </c>
      <c r="E33" s="10">
        <v>385921.66</v>
      </c>
      <c r="F33" s="10">
        <v>385921.66</v>
      </c>
      <c r="G33" s="22">
        <f t="shared" si="3"/>
        <v>-528553.80000000005</v>
      </c>
    </row>
    <row r="34" spans="1:8" ht="12.75" x14ac:dyDescent="0.2">
      <c r="A34" s="18" t="s">
        <v>33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8" ht="12.75" x14ac:dyDescent="0.2">
      <c r="A35" s="18" t="s">
        <v>34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8" ht="12.75" x14ac:dyDescent="0.2">
      <c r="A36" s="23" t="s">
        <v>35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8" ht="12.75" x14ac:dyDescent="0.2">
      <c r="A37" s="18" t="s">
        <v>36</v>
      </c>
      <c r="B37" s="21">
        <f t="shared" ref="B37:G37" si="4">B38+B39</f>
        <v>0</v>
      </c>
      <c r="C37" s="21">
        <f t="shared" si="4"/>
        <v>0</v>
      </c>
      <c r="D37" s="21">
        <f t="shared" si="4"/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</row>
    <row r="38" spans="1:8" ht="12.75" x14ac:dyDescent="0.2">
      <c r="A38" s="23" t="s">
        <v>37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8" ht="12.75" x14ac:dyDescent="0.2">
      <c r="A39" s="23" t="s">
        <v>38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</row>
    <row r="40" spans="1:8" ht="12.75" x14ac:dyDescent="0.2">
      <c r="A40" s="27"/>
      <c r="B40" s="22"/>
      <c r="C40" s="22"/>
      <c r="D40" s="22"/>
      <c r="E40" s="22"/>
      <c r="F40" s="22"/>
      <c r="G40" s="22"/>
    </row>
    <row r="41" spans="1:8" x14ac:dyDescent="0.2">
      <c r="A41" s="12" t="s">
        <v>39</v>
      </c>
      <c r="B41" s="13">
        <f t="shared" ref="B41:G41" si="5">SUM(B9,B10,B11,B12,B13,B14,B15,B16,B28,B34,B35,B37)</f>
        <v>190120006.28999999</v>
      </c>
      <c r="C41" s="13">
        <f t="shared" si="5"/>
        <v>2049783.0299999961</v>
      </c>
      <c r="D41" s="13">
        <f t="shared" si="5"/>
        <v>192169789.32000002</v>
      </c>
      <c r="E41" s="13">
        <f t="shared" si="5"/>
        <v>57341535.749999993</v>
      </c>
      <c r="F41" s="13">
        <f t="shared" si="5"/>
        <v>57341535.749999993</v>
      </c>
      <c r="G41" s="13">
        <f t="shared" si="5"/>
        <v>-132778470.53999998</v>
      </c>
    </row>
    <row r="42" spans="1:8" x14ac:dyDescent="0.25">
      <c r="A42" s="12" t="s">
        <v>40</v>
      </c>
      <c r="B42" s="28"/>
      <c r="C42" s="28"/>
      <c r="D42" s="28"/>
      <c r="E42" s="28"/>
      <c r="F42" s="28"/>
      <c r="G42" s="14">
        <f>IF(G41&gt;0,G41,0)</f>
        <v>0</v>
      </c>
      <c r="H42" s="8"/>
    </row>
    <row r="43" spans="1:8" ht="12.75" x14ac:dyDescent="0.2">
      <c r="A43" s="27"/>
      <c r="B43" s="27"/>
      <c r="C43" s="27"/>
      <c r="D43" s="27"/>
      <c r="E43" s="27"/>
      <c r="F43" s="27"/>
      <c r="G43" s="27"/>
    </row>
    <row r="44" spans="1:8" x14ac:dyDescent="0.2">
      <c r="A44" s="12" t="s">
        <v>41</v>
      </c>
      <c r="B44" s="27"/>
      <c r="C44" s="27"/>
      <c r="D44" s="27"/>
      <c r="E44" s="27"/>
      <c r="F44" s="27"/>
      <c r="G44" s="27"/>
    </row>
    <row r="45" spans="1:8" ht="12.75" x14ac:dyDescent="0.2">
      <c r="A45" s="18" t="s">
        <v>42</v>
      </c>
      <c r="B45" s="21">
        <f t="shared" ref="B45:G45" si="6">SUM(B46:B53)</f>
        <v>157911528.05000001</v>
      </c>
      <c r="C45" s="21">
        <f t="shared" si="6"/>
        <v>668429.94999999995</v>
      </c>
      <c r="D45" s="21">
        <f t="shared" si="6"/>
        <v>158579958</v>
      </c>
      <c r="E45" s="21">
        <f t="shared" si="6"/>
        <v>43300110</v>
      </c>
      <c r="F45" s="21">
        <f t="shared" si="6"/>
        <v>43300110</v>
      </c>
      <c r="G45" s="21">
        <f t="shared" si="6"/>
        <v>-114611418.05</v>
      </c>
    </row>
    <row r="46" spans="1:8" ht="12.75" x14ac:dyDescent="0.2">
      <c r="A46" s="29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8" ht="12.75" x14ac:dyDescent="0.2">
      <c r="A47" s="29" t="s">
        <v>44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8" ht="12.75" x14ac:dyDescent="0.2">
      <c r="A48" s="29" t="s">
        <v>45</v>
      </c>
      <c r="B48" s="19">
        <v>70669652</v>
      </c>
      <c r="C48" s="19">
        <v>2432737</v>
      </c>
      <c r="D48" s="19">
        <v>73102389</v>
      </c>
      <c r="E48" s="19">
        <v>21930717</v>
      </c>
      <c r="F48" s="19">
        <v>21930717</v>
      </c>
      <c r="G48" s="19">
        <v>-48738935</v>
      </c>
    </row>
    <row r="49" spans="1:7" ht="25.5" x14ac:dyDescent="0.2">
      <c r="A49" s="29" t="s">
        <v>46</v>
      </c>
      <c r="B49" s="19">
        <v>87241876.049999997</v>
      </c>
      <c r="C49" s="19">
        <v>-1764307.05</v>
      </c>
      <c r="D49" s="19">
        <v>85477569</v>
      </c>
      <c r="E49" s="19">
        <v>21369393</v>
      </c>
      <c r="F49" s="19">
        <v>21369393</v>
      </c>
      <c r="G49" s="19">
        <v>-65872483.049999997</v>
      </c>
    </row>
    <row r="50" spans="1:7" ht="12.75" x14ac:dyDescent="0.2">
      <c r="A50" s="29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</row>
    <row r="51" spans="1:7" ht="12.75" x14ac:dyDescent="0.2">
      <c r="A51" s="29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</row>
    <row r="52" spans="1:7" ht="12.75" x14ac:dyDescent="0.2">
      <c r="A52" s="30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</row>
    <row r="53" spans="1:7" ht="12.75" x14ac:dyDescent="0.2">
      <c r="A53" s="23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ht="12.75" x14ac:dyDescent="0.2">
      <c r="A54" s="18" t="s">
        <v>51</v>
      </c>
      <c r="B54" s="21">
        <f t="shared" ref="B54:F54" si="7">SUM(B55:B58)</f>
        <v>81348739.609999999</v>
      </c>
      <c r="C54" s="21">
        <f t="shared" si="7"/>
        <v>13888926.210000001</v>
      </c>
      <c r="D54" s="21">
        <f t="shared" si="7"/>
        <v>95237665.819999993</v>
      </c>
      <c r="E54" s="21">
        <f t="shared" si="7"/>
        <v>7401473.1699999999</v>
      </c>
      <c r="F54" s="21">
        <f t="shared" si="7"/>
        <v>7401473.1699999999</v>
      </c>
      <c r="G54" s="21">
        <f>SUM(G55:G58)</f>
        <v>-73947266.439999998</v>
      </c>
    </row>
    <row r="55" spans="1:7" ht="12.75" x14ac:dyDescent="0.2">
      <c r="A55" s="30" t="s">
        <v>52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</row>
    <row r="56" spans="1:7" ht="12.75" x14ac:dyDescent="0.2">
      <c r="A56" s="29" t="s">
        <v>53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</row>
    <row r="57" spans="1:7" ht="12.75" x14ac:dyDescent="0.2">
      <c r="A57" s="29" t="s">
        <v>54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</row>
    <row r="58" spans="1:7" ht="12.75" x14ac:dyDescent="0.2">
      <c r="A58" s="30" t="s">
        <v>55</v>
      </c>
      <c r="B58" s="19">
        <v>81348739.609999999</v>
      </c>
      <c r="C58" s="19">
        <v>13888926.210000001</v>
      </c>
      <c r="D58" s="19">
        <v>95237665.819999993</v>
      </c>
      <c r="E58" s="19">
        <v>7401473.1699999999</v>
      </c>
      <c r="F58" s="19">
        <v>7401473.1699999999</v>
      </c>
      <c r="G58" s="19">
        <v>-73947266.439999998</v>
      </c>
    </row>
    <row r="59" spans="1:7" ht="12.75" x14ac:dyDescent="0.2">
      <c r="A59" s="18" t="s">
        <v>56</v>
      </c>
      <c r="B59" s="21">
        <f t="shared" ref="B59:F59" si="8">SUM(B60:B61)</f>
        <v>0</v>
      </c>
      <c r="C59" s="21">
        <f t="shared" si="8"/>
        <v>0</v>
      </c>
      <c r="D59" s="21">
        <f t="shared" si="8"/>
        <v>0</v>
      </c>
      <c r="E59" s="21">
        <f t="shared" si="8"/>
        <v>0</v>
      </c>
      <c r="F59" s="21">
        <f t="shared" si="8"/>
        <v>0</v>
      </c>
      <c r="G59" s="21">
        <f>SUM(G60:G61)</f>
        <v>0</v>
      </c>
    </row>
    <row r="60" spans="1:7" ht="12.75" x14ac:dyDescent="0.2">
      <c r="A60" s="29" t="s">
        <v>57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</row>
    <row r="61" spans="1:7" ht="12.75" x14ac:dyDescent="0.2">
      <c r="A61" s="29" t="s">
        <v>58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</row>
    <row r="62" spans="1:7" ht="12.75" x14ac:dyDescent="0.2">
      <c r="A62" s="18" t="s">
        <v>59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</row>
    <row r="63" spans="1:7" ht="12.75" x14ac:dyDescent="0.2">
      <c r="A63" s="18" t="s">
        <v>60</v>
      </c>
      <c r="B63" s="19">
        <v>3491250</v>
      </c>
      <c r="C63" s="19">
        <v>0</v>
      </c>
      <c r="D63" s="19">
        <v>3491250</v>
      </c>
      <c r="E63" s="19">
        <v>883165.53</v>
      </c>
      <c r="F63" s="19">
        <v>883165.53</v>
      </c>
      <c r="G63" s="19">
        <f>F63-B63</f>
        <v>-2608084.4699999997</v>
      </c>
    </row>
    <row r="64" spans="1:7" ht="12.75" x14ac:dyDescent="0.2">
      <c r="A64" s="27"/>
      <c r="B64" s="27"/>
      <c r="C64" s="27"/>
      <c r="D64" s="27"/>
      <c r="E64" s="27"/>
      <c r="F64" s="27"/>
      <c r="G64" s="27"/>
    </row>
    <row r="65" spans="1:7" x14ac:dyDescent="0.2">
      <c r="A65" s="12" t="s">
        <v>61</v>
      </c>
      <c r="B65" s="13">
        <f>B45+B54+B59+B62+B63</f>
        <v>242751517.66000003</v>
      </c>
      <c r="C65" s="13">
        <f t="shared" ref="C65:F65" si="9">C45+C54+C59+C62+C63</f>
        <v>14557356.16</v>
      </c>
      <c r="D65" s="13">
        <f>D45+D54+D59+D62+D63</f>
        <v>257308873.81999999</v>
      </c>
      <c r="E65" s="13">
        <f t="shared" si="9"/>
        <v>51584748.700000003</v>
      </c>
      <c r="F65" s="13">
        <f t="shared" si="9"/>
        <v>51584748.700000003</v>
      </c>
      <c r="G65" s="13">
        <f>G45+G54+G59+G62+G63</f>
        <v>-191166768.96000001</v>
      </c>
    </row>
    <row r="66" spans="1:7" ht="12.75" x14ac:dyDescent="0.2">
      <c r="A66" s="27"/>
      <c r="B66" s="27"/>
      <c r="C66" s="27"/>
      <c r="D66" s="27"/>
      <c r="E66" s="27"/>
      <c r="F66" s="27"/>
      <c r="G66" s="27"/>
    </row>
    <row r="67" spans="1:7" x14ac:dyDescent="0.2">
      <c r="A67" s="12" t="s">
        <v>62</v>
      </c>
      <c r="B67" s="13">
        <f t="shared" ref="B67:G67" si="10">B68</f>
        <v>20000000</v>
      </c>
      <c r="C67" s="13">
        <f t="shared" si="10"/>
        <v>168469576.96000001</v>
      </c>
      <c r="D67" s="13">
        <f t="shared" si="10"/>
        <v>188469576.96000001</v>
      </c>
      <c r="E67" s="13">
        <f t="shared" si="10"/>
        <v>89321095.140000001</v>
      </c>
      <c r="F67" s="13">
        <f t="shared" si="10"/>
        <v>89321095.140000001</v>
      </c>
      <c r="G67" s="13">
        <f t="shared" si="10"/>
        <v>69321095.140000001</v>
      </c>
    </row>
    <row r="68" spans="1:7" ht="12.75" x14ac:dyDescent="0.2">
      <c r="A68" s="18" t="s">
        <v>63</v>
      </c>
      <c r="B68" s="19">
        <v>20000000</v>
      </c>
      <c r="C68" s="19">
        <v>168469576.96000001</v>
      </c>
      <c r="D68" s="19">
        <v>188469576.96000001</v>
      </c>
      <c r="E68" s="19">
        <v>89321095.140000001</v>
      </c>
      <c r="F68" s="19">
        <v>89321095.140000001</v>
      </c>
      <c r="G68" s="19">
        <v>69321095.140000001</v>
      </c>
    </row>
    <row r="69" spans="1:7" ht="12.75" x14ac:dyDescent="0.2">
      <c r="A69" s="27"/>
      <c r="B69" s="27"/>
      <c r="C69" s="27"/>
      <c r="D69" s="27"/>
      <c r="E69" s="27"/>
      <c r="F69" s="27"/>
      <c r="G69" s="27"/>
    </row>
    <row r="70" spans="1:7" x14ac:dyDescent="0.2">
      <c r="A70" s="12" t="s">
        <v>64</v>
      </c>
      <c r="B70" s="13">
        <f t="shared" ref="B70:G70" si="11">B41+B65+B67</f>
        <v>452871523.95000005</v>
      </c>
      <c r="C70" s="13">
        <f t="shared" si="11"/>
        <v>185076716.15000001</v>
      </c>
      <c r="D70" s="13">
        <f>D41+D65+D67</f>
        <v>637948240.10000002</v>
      </c>
      <c r="E70" s="13">
        <f t="shared" si="11"/>
        <v>198247379.58999997</v>
      </c>
      <c r="F70" s="13">
        <f t="shared" si="11"/>
        <v>198247379.58999997</v>
      </c>
      <c r="G70" s="13">
        <f t="shared" si="11"/>
        <v>-254624144.36000001</v>
      </c>
    </row>
    <row r="71" spans="1:7" ht="12.75" x14ac:dyDescent="0.2">
      <c r="A71" s="27"/>
      <c r="B71" s="27"/>
      <c r="C71" s="27"/>
      <c r="D71" s="27"/>
      <c r="E71" s="27"/>
      <c r="F71" s="27"/>
      <c r="G71" s="27"/>
    </row>
    <row r="72" spans="1:7" x14ac:dyDescent="0.2">
      <c r="A72" s="12" t="s">
        <v>65</v>
      </c>
      <c r="B72" s="27"/>
      <c r="C72" s="27"/>
      <c r="D72" s="27"/>
      <c r="E72" s="27"/>
      <c r="F72" s="27"/>
      <c r="G72" s="27"/>
    </row>
    <row r="73" spans="1:7" ht="12.75" x14ac:dyDescent="0.2">
      <c r="A73" s="31" t="s">
        <v>66</v>
      </c>
      <c r="B73" s="19">
        <v>20000000</v>
      </c>
      <c r="C73" s="19">
        <v>30254959.870000001</v>
      </c>
      <c r="D73" s="19">
        <v>50254959.870000005</v>
      </c>
      <c r="E73" s="19">
        <v>7338943.3600000003</v>
      </c>
      <c r="F73" s="19">
        <v>7338943.3600000003</v>
      </c>
      <c r="G73" s="19">
        <v>-12661056.640000001</v>
      </c>
    </row>
    <row r="74" spans="1:7" ht="12.75" x14ac:dyDescent="0.2">
      <c r="A74" s="31" t="s">
        <v>67</v>
      </c>
      <c r="B74" s="19">
        <v>0</v>
      </c>
      <c r="C74" s="19">
        <v>138214617.09</v>
      </c>
      <c r="D74" s="19">
        <v>138214617.09</v>
      </c>
      <c r="E74" s="19">
        <v>81982151.780000001</v>
      </c>
      <c r="F74" s="19">
        <v>81982151.780000001</v>
      </c>
      <c r="G74" s="19">
        <v>81982151.780000001</v>
      </c>
    </row>
    <row r="75" spans="1:7" x14ac:dyDescent="0.2">
      <c r="A75" s="15" t="s">
        <v>68</v>
      </c>
      <c r="B75" s="13">
        <f t="shared" ref="B75:G75" si="12">B73+B74</f>
        <v>20000000</v>
      </c>
      <c r="C75" s="13">
        <f t="shared" si="12"/>
        <v>168469576.96000001</v>
      </c>
      <c r="D75" s="13">
        <f t="shared" si="12"/>
        <v>188469576.96000001</v>
      </c>
      <c r="E75" s="13">
        <f t="shared" si="12"/>
        <v>89321095.140000001</v>
      </c>
      <c r="F75" s="13">
        <f t="shared" si="12"/>
        <v>89321095.140000001</v>
      </c>
      <c r="G75" s="13">
        <f t="shared" si="12"/>
        <v>69321095.140000001</v>
      </c>
    </row>
    <row r="76" spans="1:7" ht="12.75" x14ac:dyDescent="0.2">
      <c r="A76" s="32"/>
      <c r="B76" s="33"/>
      <c r="C76" s="33"/>
      <c r="D76" s="33"/>
      <c r="E76" s="33"/>
      <c r="F76" s="33"/>
      <c r="G76" s="33"/>
    </row>
    <row r="81" ht="15" customHeight="1" x14ac:dyDescent="0.2"/>
    <row r="241" ht="15" customHeight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5" customHeight="1" x14ac:dyDescent="0.2"/>
  </sheetData>
  <mergeCells count="8">
    <mergeCell ref="A6:A7"/>
    <mergeCell ref="B6:F6"/>
    <mergeCell ref="G6:G7"/>
    <mergeCell ref="A1:G1"/>
    <mergeCell ref="A2:G2"/>
    <mergeCell ref="A4:G4"/>
    <mergeCell ref="A5:G5"/>
    <mergeCell ref="A3:G3"/>
  </mergeCells>
  <dataValidations count="2">
    <dataValidation type="decimal" allowBlank="1" showInputMessage="1" showErrorMessage="1" error="Solo se aceptan valores numéricos." sqref="H45:XFD62">
      <formula1>#REF!</formula1>
      <formula2>#REF!</formula2>
    </dataValidation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Mike</cp:lastModifiedBy>
  <cp:lastPrinted>2017-04-26T17:32:56Z</cp:lastPrinted>
  <dcterms:created xsi:type="dcterms:W3CDTF">2017-01-11T17:22:08Z</dcterms:created>
  <dcterms:modified xsi:type="dcterms:W3CDTF">2018-05-30T14:37:33Z</dcterms:modified>
</cp:coreProperties>
</file>