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F6a!$A$4:$G$155</definedName>
    <definedName name="ENTE_PUBLICO_A">#REF!</definedName>
    <definedName name="_xlnm.Print_Titles" localSheetId="1">F6a!$1:$4</definedName>
    <definedName name="TRIMESTRE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F150" i="1"/>
  <c r="E150" i="1"/>
  <c r="D150" i="1"/>
  <c r="C150" i="1"/>
  <c r="B150" i="1"/>
  <c r="G149" i="1"/>
  <c r="G148" i="1"/>
  <c r="G147" i="1"/>
  <c r="F146" i="1"/>
  <c r="E146" i="1"/>
  <c r="D146" i="1"/>
  <c r="C146" i="1"/>
  <c r="B146" i="1"/>
  <c r="B85" i="1"/>
  <c r="B93" i="1"/>
  <c r="B103" i="1"/>
  <c r="B113" i="1"/>
  <c r="B123" i="1"/>
  <c r="B133" i="1"/>
  <c r="B137" i="1"/>
  <c r="B84" i="1"/>
  <c r="G145" i="1"/>
  <c r="G144" i="1"/>
  <c r="G143" i="1"/>
  <c r="G142" i="1"/>
  <c r="G141" i="1"/>
  <c r="G140" i="1"/>
  <c r="G139" i="1"/>
  <c r="G138" i="1"/>
  <c r="G137" i="1"/>
  <c r="F137" i="1"/>
  <c r="E137" i="1"/>
  <c r="D137" i="1"/>
  <c r="C137" i="1"/>
  <c r="G136" i="1"/>
  <c r="G135" i="1"/>
  <c r="F134" i="1"/>
  <c r="F133" i="1"/>
  <c r="F85" i="1"/>
  <c r="F93" i="1"/>
  <c r="F103" i="1"/>
  <c r="F113" i="1"/>
  <c r="F123" i="1"/>
  <c r="F84" i="1"/>
  <c r="E134" i="1"/>
  <c r="G134" i="1"/>
  <c r="G133" i="1"/>
  <c r="D133" i="1"/>
  <c r="C133" i="1"/>
  <c r="G132" i="1"/>
  <c r="G131" i="1"/>
  <c r="G130" i="1"/>
  <c r="G129" i="1"/>
  <c r="G128" i="1"/>
  <c r="G127" i="1"/>
  <c r="G126" i="1"/>
  <c r="G125" i="1"/>
  <c r="G124" i="1"/>
  <c r="E123" i="1"/>
  <c r="D123" i="1"/>
  <c r="C123" i="1"/>
  <c r="G122" i="1"/>
  <c r="G121" i="1"/>
  <c r="G120" i="1"/>
  <c r="G119" i="1"/>
  <c r="G118" i="1"/>
  <c r="G117" i="1"/>
  <c r="G116" i="1"/>
  <c r="G115" i="1"/>
  <c r="G114" i="1"/>
  <c r="E113" i="1"/>
  <c r="D113" i="1"/>
  <c r="C113" i="1"/>
  <c r="G112" i="1"/>
  <c r="G111" i="1"/>
  <c r="G110" i="1"/>
  <c r="G109" i="1"/>
  <c r="G108" i="1"/>
  <c r="G107" i="1"/>
  <c r="G106" i="1"/>
  <c r="G105" i="1"/>
  <c r="G104" i="1"/>
  <c r="E103" i="1"/>
  <c r="D103" i="1"/>
  <c r="C103" i="1"/>
  <c r="G102" i="1"/>
  <c r="G101" i="1"/>
  <c r="G100" i="1"/>
  <c r="G99" i="1"/>
  <c r="G98" i="1"/>
  <c r="G97" i="1"/>
  <c r="G96" i="1"/>
  <c r="G95" i="1"/>
  <c r="G94" i="1"/>
  <c r="G93" i="1"/>
  <c r="E93" i="1"/>
  <c r="D93" i="1"/>
  <c r="C93" i="1"/>
  <c r="G92" i="1"/>
  <c r="G91" i="1"/>
  <c r="G90" i="1"/>
  <c r="G89" i="1"/>
  <c r="G88" i="1"/>
  <c r="G87" i="1"/>
  <c r="G86" i="1"/>
  <c r="E85" i="1"/>
  <c r="D85" i="1"/>
  <c r="D84" i="1"/>
  <c r="C85" i="1"/>
  <c r="G82" i="1"/>
  <c r="G81" i="1"/>
  <c r="G80" i="1"/>
  <c r="G79" i="1"/>
  <c r="G78" i="1"/>
  <c r="G77" i="1"/>
  <c r="G76" i="1"/>
  <c r="D75" i="1"/>
  <c r="E75" i="1"/>
  <c r="G75" i="1"/>
  <c r="F75" i="1"/>
  <c r="C75" i="1"/>
  <c r="B75" i="1"/>
  <c r="G74" i="1"/>
  <c r="G73" i="1"/>
  <c r="G72" i="1"/>
  <c r="F71" i="1"/>
  <c r="E71" i="1"/>
  <c r="D71" i="1"/>
  <c r="G71" i="1"/>
  <c r="C71" i="1"/>
  <c r="B71" i="1"/>
  <c r="G70" i="1"/>
  <c r="G69" i="1"/>
  <c r="G68" i="1"/>
  <c r="G67" i="1"/>
  <c r="G66" i="1"/>
  <c r="G65" i="1"/>
  <c r="G64" i="1"/>
  <c r="G63" i="1"/>
  <c r="F62" i="1"/>
  <c r="E62" i="1"/>
  <c r="D62" i="1"/>
  <c r="G62" i="1"/>
  <c r="C62" i="1"/>
  <c r="B62" i="1"/>
  <c r="G58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3" i="1"/>
  <c r="G42" i="1"/>
  <c r="G41" i="1"/>
  <c r="G40" i="1"/>
  <c r="G39" i="1"/>
  <c r="G38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F28" i="1"/>
  <c r="F10" i="1"/>
  <c r="F18" i="1"/>
  <c r="F9" i="1"/>
  <c r="F159" i="1"/>
  <c r="E28" i="1"/>
  <c r="D28" i="1"/>
  <c r="C28" i="1"/>
  <c r="B28" i="1"/>
  <c r="B10" i="1"/>
  <c r="B18" i="1"/>
  <c r="B9" i="1"/>
  <c r="G27" i="1"/>
  <c r="G26" i="1"/>
  <c r="G25" i="1"/>
  <c r="G24" i="1"/>
  <c r="G23" i="1"/>
  <c r="G22" i="1"/>
  <c r="G21" i="1"/>
  <c r="G20" i="1"/>
  <c r="G19" i="1"/>
  <c r="G18" i="1"/>
  <c r="E18" i="1"/>
  <c r="D18" i="1"/>
  <c r="C18" i="1"/>
  <c r="G17" i="1"/>
  <c r="G15" i="1"/>
  <c r="G14" i="1"/>
  <c r="G13" i="1"/>
  <c r="G12" i="1"/>
  <c r="G11" i="1"/>
  <c r="E10" i="1"/>
  <c r="D10" i="1"/>
  <c r="C10" i="1"/>
  <c r="C9" i="1"/>
  <c r="B159" i="1"/>
  <c r="G10" i="1"/>
  <c r="G28" i="1"/>
  <c r="G113" i="1"/>
  <c r="G146" i="1"/>
  <c r="G150" i="1"/>
  <c r="E9" i="1"/>
  <c r="G103" i="1"/>
  <c r="G123" i="1"/>
  <c r="E133" i="1"/>
  <c r="E84" i="1"/>
  <c r="D9" i="1"/>
  <c r="G85" i="1"/>
  <c r="C84" i="1"/>
  <c r="C159" i="1"/>
  <c r="G9" i="1"/>
  <c r="D159" i="1"/>
  <c r="G84" i="1"/>
  <c r="E159" i="1"/>
  <c r="G159" i="1"/>
</calcChain>
</file>

<file path=xl/sharedStrings.xml><?xml version="1.0" encoding="utf-8"?>
<sst xmlns="http://schemas.openxmlformats.org/spreadsheetml/2006/main" count="164" uniqueCount="91">
  <si>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</si>
  <si>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</si>
  <si>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</si>
  <si>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</si>
  <si>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</si>
  <si>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</si>
  <si>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</si>
  <si>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</si>
  <si>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</si>
  <si>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</si>
  <si>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</si>
  <si>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</si>
  <si>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</si>
  <si>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</si>
  <si>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</si>
  <si>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</si>
  <si>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</si>
  <si>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</si>
  <si>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</si>
  <si>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</si>
  <si>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</si>
  <si>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</si>
  <si>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</si>
  <si>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</si>
  <si>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</si>
  <si>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</si>
  <si>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</si>
  <si>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</si>
  <si>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</si>
  <si>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</si>
  <si>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</si>
  <si>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</si>
  <si>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</si>
  <si>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</si>
  <si>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</si>
  <si>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</si>
  <si>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</si>
  <si>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</si>
  <si>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</si>
  <si>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</si>
  <si>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</si>
  <si>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</si>
  <si>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</si>
  <si>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</si>
  <si>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</si>
  <si>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</si>
  <si>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</si>
  <si>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</si>
  <si>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</si>
  <si>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</si>
  <si>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</si>
  <si>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</si>
  <si>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</si>
  <si>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</si>
  <si>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</si>
  <si>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</si>
  <si>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</si>
  <si>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</si>
  <si>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</si>
  <si>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</si>
  <si>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</si>
  <si>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</si>
  <si>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</si>
  <si>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</si>
  <si>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</si>
  <si>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</si>
  <si>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</si>
  <si>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</si>
  <si>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</si>
  <si>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</si>
  <si>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</si>
  <si>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</si>
  <si>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</si>
  <si>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</si>
  <si>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</si>
  <si>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</si>
  <si>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</si>
  <si>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</si>
  <si>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</si>
  <si>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</si>
  <si>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</si>
  <si>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</si>
  <si>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</si>
  <si>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</si>
  <si>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</si>
  <si>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</si>
  <si>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</si>
  <si>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          Fideicomiso de Desastres Naturales (Informativo)</t>
  </si>
  <si>
    <t>Del 1 de enero al 30 de marzo de 2018 (b)</t>
  </si>
  <si>
    <t>Formato 6 a) Estado Analítico del Ejercicio del Presupuesto de Egresos Detallado - LDF 
                       (Clasificación por Objeto del Gasto)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</si>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</sst>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indent="3"/>
    </xf>
    <xf numFmtId="4" fontId="4" fillId="3" borderId="4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>
      <alignment horizontal="left" vertical="center" indent="3"/>
    </xf>
    <xf numFmtId="0" fontId="4" fillId="3" borderId="4" xfId="0" applyFont="1" applyFill="1" applyBorder="1" applyAlignment="1">
      <alignment horizontal="left" indent="3"/>
    </xf>
    <xf numFmtId="0" fontId="6" fillId="0" borderId="0" xfId="0" applyFont="1"/>
    <xf numFmtId="0" fontId="6" fillId="3" borderId="4" xfId="0" applyFont="1" applyFill="1" applyBorder="1" applyAlignment="1">
      <alignment horizontal="left" vertical="center" indent="6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left" vertical="center" indent="9"/>
    </xf>
    <xf numFmtId="4" fontId="7" fillId="0" borderId="4" xfId="2" applyNumberFormat="1" applyFont="1" applyBorder="1" applyAlignment="1" applyProtection="1">
      <alignment vertical="center"/>
      <protection locked="0"/>
    </xf>
    <xf numFmtId="4" fontId="7" fillId="0" borderId="4" xfId="2" applyNumberFormat="1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 indent="3"/>
    </xf>
    <xf numFmtId="0" fontId="6" fillId="3" borderId="4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left" indent="9"/>
    </xf>
    <xf numFmtId="0" fontId="6" fillId="3" borderId="4" xfId="0" applyFont="1" applyFill="1" applyBorder="1" applyAlignment="1">
      <alignment horizontal="left" indent="3"/>
    </xf>
    <xf numFmtId="0" fontId="6" fillId="0" borderId="3" xfId="0" applyFont="1" applyBorder="1" applyAlignment="1">
      <alignment vertical="center"/>
    </xf>
    <xf numFmtId="0" fontId="6" fillId="0" borderId="3" xfId="0" applyFont="1" applyBorder="1"/>
    <xf numFmtId="4" fontId="6" fillId="0" borderId="3" xfId="0" applyNumberFormat="1" applyFont="1" applyBorder="1"/>
    <xf numFmtId="0" fontId="6" fillId="0" borderId="0" xfId="0" applyFont="1" applyBorder="1"/>
    <xf numFmtId="4" fontId="6" fillId="0" borderId="0" xfId="0" applyNumberFormat="1" applyFont="1"/>
    <xf numFmtId="0" fontId="4" fillId="2" borderId="4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28576</xdr:rowOff>
    </xdr:from>
    <xdr:to>
      <xdr:col>0</xdr:col>
      <xdr:colOff>2133600</xdr:colOff>
      <xdr:row>4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04775" y="742951"/>
          <a:ext cx="2028825" cy="6953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83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84"/>
  <sheetViews>
    <sheetView tabSelected="1" workbookViewId="0">
      <selection activeCell="A2" sqref="A2:G2"/>
    </sheetView>
  </sheetViews>
  <sheetFormatPr baseColWidth="10" defaultColWidth="12.5" defaultRowHeight="15" customHeight="1" zeroHeight="1" x14ac:dyDescent="0.2"/>
  <cols>
    <col min="1" max="1" width="120" style="9" customWidth="1"/>
    <col min="2" max="6" width="24.1640625" style="9" customWidth="1"/>
    <col min="7" max="7" width="20.5" style="24" customWidth="1"/>
    <col min="8" max="16383" width="0" style="9" hidden="1" customWidth="1"/>
    <col min="16384" max="16384" width="1.5" style="9" hidden="1" customWidth="1"/>
  </cols>
  <sheetData>
    <row r="1" spans="1:7" ht="56.25" customHeight="1" x14ac:dyDescent="0.2">
      <c r="A1" s="29" t="s">
        <v>89</v>
      </c>
      <c r="B1" s="30"/>
      <c r="C1" s="30"/>
      <c r="D1" s="30"/>
      <c r="E1" s="30"/>
      <c r="F1" s="30"/>
      <c r="G1" s="30"/>
    </row>
    <row r="2" spans="1:7" x14ac:dyDescent="0.2">
      <c r="A2" s="31" t="s">
        <v>90</v>
      </c>
      <c r="B2" s="31"/>
      <c r="C2" s="31"/>
      <c r="D2" s="31"/>
      <c r="E2" s="31"/>
      <c r="F2" s="31"/>
      <c r="G2" s="31"/>
    </row>
    <row r="3" spans="1:7" x14ac:dyDescent="0.2">
      <c r="A3" s="31" t="s">
        <v>84</v>
      </c>
      <c r="B3" s="31"/>
      <c r="C3" s="31"/>
      <c r="D3" s="31"/>
      <c r="E3" s="31"/>
      <c r="F3" s="31"/>
      <c r="G3" s="31"/>
    </row>
    <row r="4" spans="1:7" x14ac:dyDescent="0.2">
      <c r="A4" s="32" t="s">
        <v>85</v>
      </c>
      <c r="B4" s="32"/>
      <c r="C4" s="32"/>
      <c r="D4" s="32"/>
      <c r="E4" s="32"/>
      <c r="F4" s="32"/>
      <c r="G4" s="32"/>
    </row>
    <row r="5" spans="1:7" x14ac:dyDescent="0.2">
      <c r="A5" s="32" t="s">
        <v>88</v>
      </c>
      <c r="B5" s="32"/>
      <c r="C5" s="32"/>
      <c r="D5" s="32"/>
      <c r="E5" s="32"/>
      <c r="F5" s="32"/>
      <c r="G5" s="32"/>
    </row>
    <row r="6" spans="1:7" x14ac:dyDescent="0.2">
      <c r="A6" s="25" t="s">
        <v>86</v>
      </c>
      <c r="B6" s="25"/>
      <c r="C6" s="25"/>
      <c r="D6" s="25"/>
      <c r="E6" s="25"/>
      <c r="F6" s="25"/>
      <c r="G6" s="25"/>
    </row>
    <row r="7" spans="1:7" ht="15" customHeight="1" x14ac:dyDescent="0.2">
      <c r="A7" s="26" t="s">
        <v>1</v>
      </c>
      <c r="B7" s="26" t="s">
        <v>0</v>
      </c>
      <c r="C7" s="26"/>
      <c r="D7" s="26"/>
      <c r="E7" s="26"/>
      <c r="F7" s="26"/>
      <c r="G7" s="27" t="s">
        <v>7</v>
      </c>
    </row>
    <row r="8" spans="1:7" ht="30" x14ac:dyDescent="0.2">
      <c r="A8" s="26"/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28"/>
    </row>
    <row r="9" spans="1:7" x14ac:dyDescent="0.2">
      <c r="A9" s="5" t="s">
        <v>8</v>
      </c>
      <c r="B9" s="6">
        <f t="shared" ref="B9:G9" si="0">SUM(B10,B18,B28,B38,B48,B58,B62,B71,B75)</f>
        <v>210120006.28999999</v>
      </c>
      <c r="C9" s="6">
        <f t="shared" si="0"/>
        <v>32304742.900000002</v>
      </c>
      <c r="D9" s="6">
        <f t="shared" si="0"/>
        <v>242424749.19</v>
      </c>
      <c r="E9" s="6">
        <f t="shared" si="0"/>
        <v>42737563.199999996</v>
      </c>
      <c r="F9" s="6">
        <f t="shared" si="0"/>
        <v>38637756.390000001</v>
      </c>
      <c r="G9" s="6">
        <f t="shared" si="0"/>
        <v>199687185.99000001</v>
      </c>
    </row>
    <row r="10" spans="1:7" ht="12.75" x14ac:dyDescent="0.2">
      <c r="A10" s="10" t="s">
        <v>9</v>
      </c>
      <c r="B10" s="11">
        <f t="shared" ref="B10:F10" si="1">SUM(B11:B17)</f>
        <v>99269623.770000011</v>
      </c>
      <c r="C10" s="11">
        <f t="shared" si="1"/>
        <v>891104.93</v>
      </c>
      <c r="D10" s="11">
        <f t="shared" si="1"/>
        <v>100160728.70000002</v>
      </c>
      <c r="E10" s="11">
        <f t="shared" si="1"/>
        <v>19203804.59</v>
      </c>
      <c r="F10" s="11">
        <f t="shared" si="1"/>
        <v>18936255.870000001</v>
      </c>
      <c r="G10" s="11">
        <f>SUM(G11:G17)</f>
        <v>80956924.109999999</v>
      </c>
    </row>
    <row r="11" spans="1:7" ht="12.75" x14ac:dyDescent="0.2">
      <c r="A11" s="12" t="s">
        <v>10</v>
      </c>
      <c r="B11" s="13">
        <v>58168608</v>
      </c>
      <c r="C11" s="13">
        <v>-91018</v>
      </c>
      <c r="D11" s="13">
        <v>58077590</v>
      </c>
      <c r="E11" s="13">
        <v>14253866.18</v>
      </c>
      <c r="F11" s="13">
        <v>14253589.189999999</v>
      </c>
      <c r="G11" s="11">
        <f>D11-E11</f>
        <v>43823723.82</v>
      </c>
    </row>
    <row r="12" spans="1:7" ht="12.75" x14ac:dyDescent="0.2">
      <c r="A12" s="12" t="s">
        <v>11</v>
      </c>
      <c r="B12" s="13">
        <v>3188338</v>
      </c>
      <c r="C12" s="13">
        <v>938672.65</v>
      </c>
      <c r="D12" s="13">
        <v>4127010.65</v>
      </c>
      <c r="E12" s="13">
        <v>429202.34</v>
      </c>
      <c r="F12" s="13">
        <v>429202.34</v>
      </c>
      <c r="G12" s="11">
        <f>D12-E12</f>
        <v>3697808.31</v>
      </c>
    </row>
    <row r="13" spans="1:7" ht="12.75" x14ac:dyDescent="0.2">
      <c r="A13" s="12" t="s">
        <v>12</v>
      </c>
      <c r="B13" s="13">
        <v>14829296</v>
      </c>
      <c r="C13" s="13">
        <v>-23083</v>
      </c>
      <c r="D13" s="13">
        <v>14806213</v>
      </c>
      <c r="E13" s="13">
        <v>188564.05</v>
      </c>
      <c r="F13" s="13">
        <v>183766.39</v>
      </c>
      <c r="G13" s="11">
        <f>D13-E13</f>
        <v>14617648.949999999</v>
      </c>
    </row>
    <row r="14" spans="1:7" ht="12.75" x14ac:dyDescent="0.2">
      <c r="A14" s="12" t="s">
        <v>13</v>
      </c>
      <c r="B14" s="13">
        <v>4107711.37</v>
      </c>
      <c r="C14" s="13">
        <v>0</v>
      </c>
      <c r="D14" s="13">
        <v>4107711.37</v>
      </c>
      <c r="E14" s="13">
        <v>711719.92</v>
      </c>
      <c r="F14" s="13">
        <v>495882.5</v>
      </c>
      <c r="G14" s="11">
        <f>D14-E14</f>
        <v>3395991.45</v>
      </c>
    </row>
    <row r="15" spans="1:7" ht="12.75" x14ac:dyDescent="0.2">
      <c r="A15" s="12" t="s">
        <v>14</v>
      </c>
      <c r="B15" s="13">
        <v>18925670.399999999</v>
      </c>
      <c r="C15" s="13">
        <v>66533.279999999999</v>
      </c>
      <c r="D15" s="13">
        <v>18992203.68</v>
      </c>
      <c r="E15" s="13">
        <v>3605452.1</v>
      </c>
      <c r="F15" s="13">
        <v>3558815.45</v>
      </c>
      <c r="G15" s="11">
        <f>D15-E15</f>
        <v>15386751.58</v>
      </c>
    </row>
    <row r="16" spans="1:7" ht="12.75" x14ac:dyDescent="0.2">
      <c r="A16" s="12" t="s">
        <v>15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ht="12.75" x14ac:dyDescent="0.2">
      <c r="A17" s="12" t="s">
        <v>16</v>
      </c>
      <c r="B17" s="13">
        <v>50000</v>
      </c>
      <c r="C17" s="13">
        <v>0</v>
      </c>
      <c r="D17" s="13">
        <v>50000</v>
      </c>
      <c r="E17" s="13">
        <v>15000</v>
      </c>
      <c r="F17" s="13">
        <v>15000</v>
      </c>
      <c r="G17" s="11">
        <f>D17-E17</f>
        <v>35000</v>
      </c>
    </row>
    <row r="18" spans="1:7" ht="12.75" x14ac:dyDescent="0.2">
      <c r="A18" s="10" t="s">
        <v>17</v>
      </c>
      <c r="B18" s="11">
        <f t="shared" ref="B18:G18" si="2">SUM(B19:B27)</f>
        <v>9381893.1699999999</v>
      </c>
      <c r="C18" s="11">
        <f t="shared" si="2"/>
        <v>2271600.96</v>
      </c>
      <c r="D18" s="11">
        <f t="shared" si="2"/>
        <v>11653494.130000001</v>
      </c>
      <c r="E18" s="11">
        <f t="shared" si="2"/>
        <v>1482579.83</v>
      </c>
      <c r="F18" s="11">
        <f t="shared" si="2"/>
        <v>1046975.38</v>
      </c>
      <c r="G18" s="11">
        <f t="shared" si="2"/>
        <v>10170914.299999999</v>
      </c>
    </row>
    <row r="19" spans="1:7" ht="12.75" x14ac:dyDescent="0.2">
      <c r="A19" s="12" t="s">
        <v>18</v>
      </c>
      <c r="B19" s="13">
        <v>2423360.4900000002</v>
      </c>
      <c r="C19" s="13">
        <v>-1820</v>
      </c>
      <c r="D19" s="13">
        <v>2421540.4900000002</v>
      </c>
      <c r="E19" s="13">
        <v>544067.37</v>
      </c>
      <c r="F19" s="13">
        <v>265274.99</v>
      </c>
      <c r="G19" s="11">
        <f t="shared" ref="G19:G27" si="3">D19-E19</f>
        <v>1877473.12</v>
      </c>
    </row>
    <row r="20" spans="1:7" ht="12.75" x14ac:dyDescent="0.2">
      <c r="A20" s="12" t="s">
        <v>19</v>
      </c>
      <c r="B20" s="13">
        <v>551282.36</v>
      </c>
      <c r="C20" s="13">
        <v>0</v>
      </c>
      <c r="D20" s="13">
        <v>551282.36</v>
      </c>
      <c r="E20" s="13">
        <v>62937.21</v>
      </c>
      <c r="F20" s="13">
        <v>44276.7</v>
      </c>
      <c r="G20" s="11">
        <f t="shared" si="3"/>
        <v>488345.14999999997</v>
      </c>
    </row>
    <row r="21" spans="1:7" ht="12.75" x14ac:dyDescent="0.2">
      <c r="A21" s="12" t="s">
        <v>20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1">
        <f t="shared" si="3"/>
        <v>0</v>
      </c>
    </row>
    <row r="22" spans="1:7" ht="12.75" x14ac:dyDescent="0.2">
      <c r="A22" s="12" t="s">
        <v>21</v>
      </c>
      <c r="B22" s="13">
        <v>2506129</v>
      </c>
      <c r="C22" s="13">
        <v>2097944.46</v>
      </c>
      <c r="D22" s="13">
        <v>4604073.46</v>
      </c>
      <c r="E22" s="13">
        <v>271926.06</v>
      </c>
      <c r="F22" s="13">
        <v>231622.22</v>
      </c>
      <c r="G22" s="11">
        <f t="shared" si="3"/>
        <v>4332147.4000000004</v>
      </c>
    </row>
    <row r="23" spans="1:7" ht="12.75" x14ac:dyDescent="0.2">
      <c r="A23" s="12" t="s">
        <v>22</v>
      </c>
      <c r="B23" s="13">
        <v>444583</v>
      </c>
      <c r="C23" s="13">
        <v>182406.5</v>
      </c>
      <c r="D23" s="13">
        <v>626989.5</v>
      </c>
      <c r="E23" s="13">
        <v>71441.81</v>
      </c>
      <c r="F23" s="13">
        <v>57026.78</v>
      </c>
      <c r="G23" s="11">
        <f t="shared" si="3"/>
        <v>555547.68999999994</v>
      </c>
    </row>
    <row r="24" spans="1:7" ht="12.75" x14ac:dyDescent="0.2">
      <c r="A24" s="12" t="s">
        <v>23</v>
      </c>
      <c r="B24" s="13">
        <v>1592028.32</v>
      </c>
      <c r="C24" s="13">
        <v>-10000</v>
      </c>
      <c r="D24" s="13">
        <v>1582028.32</v>
      </c>
      <c r="E24" s="13">
        <v>370490.81</v>
      </c>
      <c r="F24" s="13">
        <v>353332.55</v>
      </c>
      <c r="G24" s="11">
        <f t="shared" si="3"/>
        <v>1211537.51</v>
      </c>
    </row>
    <row r="25" spans="1:7" ht="12.75" x14ac:dyDescent="0.2">
      <c r="A25" s="12" t="s">
        <v>24</v>
      </c>
      <c r="B25" s="13">
        <v>971299</v>
      </c>
      <c r="C25" s="13">
        <v>-9983</v>
      </c>
      <c r="D25" s="13">
        <v>961316</v>
      </c>
      <c r="E25" s="13">
        <v>8026.99</v>
      </c>
      <c r="F25" s="13">
        <v>0</v>
      </c>
      <c r="G25" s="11">
        <f t="shared" si="3"/>
        <v>953289.01</v>
      </c>
    </row>
    <row r="26" spans="1:7" ht="12.75" x14ac:dyDescent="0.2">
      <c r="A26" s="12" t="s">
        <v>25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1">
        <f t="shared" si="3"/>
        <v>0</v>
      </c>
    </row>
    <row r="27" spans="1:7" ht="12.75" x14ac:dyDescent="0.2">
      <c r="A27" s="12" t="s">
        <v>26</v>
      </c>
      <c r="B27" s="13">
        <v>893211</v>
      </c>
      <c r="C27" s="13">
        <v>13053</v>
      </c>
      <c r="D27" s="13">
        <v>906264</v>
      </c>
      <c r="E27" s="13">
        <v>153689.57999999999</v>
      </c>
      <c r="F27" s="13">
        <v>95442.14</v>
      </c>
      <c r="G27" s="11">
        <f t="shared" si="3"/>
        <v>752574.42</v>
      </c>
    </row>
    <row r="28" spans="1:7" ht="12.75" x14ac:dyDescent="0.2">
      <c r="A28" s="10" t="s">
        <v>27</v>
      </c>
      <c r="B28" s="11">
        <f t="shared" ref="B28:F28" si="4">SUM(B29:B37)</f>
        <v>31543816.150000002</v>
      </c>
      <c r="C28" s="11">
        <f t="shared" si="4"/>
        <v>1937120.75</v>
      </c>
      <c r="D28" s="11">
        <f t="shared" si="4"/>
        <v>33480936.900000002</v>
      </c>
      <c r="E28" s="11">
        <f t="shared" si="4"/>
        <v>3580261.4099999997</v>
      </c>
      <c r="F28" s="11">
        <f t="shared" si="4"/>
        <v>3414633.4699999997</v>
      </c>
      <c r="G28" s="11">
        <f>SUM(G29:G37)</f>
        <v>29900675.490000002</v>
      </c>
    </row>
    <row r="29" spans="1:7" ht="12.75" x14ac:dyDescent="0.2">
      <c r="A29" s="12" t="s">
        <v>28</v>
      </c>
      <c r="B29" s="13">
        <v>12872323.380000001</v>
      </c>
      <c r="C29" s="13">
        <v>-25000</v>
      </c>
      <c r="D29" s="13">
        <v>12847323.380000001</v>
      </c>
      <c r="E29" s="13">
        <v>1974410.19</v>
      </c>
      <c r="F29" s="13">
        <v>1925904.75</v>
      </c>
      <c r="G29" s="11">
        <f t="shared" ref="G29:G37" si="5">D29-E29</f>
        <v>10872913.190000001</v>
      </c>
    </row>
    <row r="30" spans="1:7" ht="12.75" x14ac:dyDescent="0.2">
      <c r="A30" s="12" t="s">
        <v>29</v>
      </c>
      <c r="B30" s="13">
        <v>424525</v>
      </c>
      <c r="C30" s="13">
        <v>0</v>
      </c>
      <c r="D30" s="13">
        <v>424525</v>
      </c>
      <c r="E30" s="13">
        <v>87000</v>
      </c>
      <c r="F30" s="13">
        <v>58000</v>
      </c>
      <c r="G30" s="11">
        <f t="shared" si="5"/>
        <v>337525</v>
      </c>
    </row>
    <row r="31" spans="1:7" ht="12.75" x14ac:dyDescent="0.2">
      <c r="A31" s="12" t="s">
        <v>30</v>
      </c>
      <c r="B31" s="13">
        <v>3597105</v>
      </c>
      <c r="C31" s="13">
        <v>108556</v>
      </c>
      <c r="D31" s="13">
        <v>3705661</v>
      </c>
      <c r="E31" s="13">
        <v>1055311.2</v>
      </c>
      <c r="F31" s="13">
        <v>1026806.8</v>
      </c>
      <c r="G31" s="11">
        <f t="shared" si="5"/>
        <v>2650349.7999999998</v>
      </c>
    </row>
    <row r="32" spans="1:7" ht="12.75" x14ac:dyDescent="0.2">
      <c r="A32" s="12" t="s">
        <v>31</v>
      </c>
      <c r="B32" s="13">
        <v>243103.9</v>
      </c>
      <c r="C32" s="13">
        <v>0</v>
      </c>
      <c r="D32" s="13">
        <v>243103.9</v>
      </c>
      <c r="E32" s="13">
        <v>81182.179999999993</v>
      </c>
      <c r="F32" s="13">
        <v>81182.179999999993</v>
      </c>
      <c r="G32" s="11">
        <f t="shared" si="5"/>
        <v>161921.72</v>
      </c>
    </row>
    <row r="33" spans="1:7" ht="12.75" x14ac:dyDescent="0.2">
      <c r="A33" s="12" t="s">
        <v>32</v>
      </c>
      <c r="B33" s="13">
        <v>459703</v>
      </c>
      <c r="C33" s="13">
        <v>8444</v>
      </c>
      <c r="D33" s="13">
        <v>468147</v>
      </c>
      <c r="E33" s="13">
        <v>28980.34</v>
      </c>
      <c r="F33" s="13">
        <v>19326.34</v>
      </c>
      <c r="G33" s="11">
        <f t="shared" si="5"/>
        <v>439166.66</v>
      </c>
    </row>
    <row r="34" spans="1:7" ht="12.75" x14ac:dyDescent="0.2">
      <c r="A34" s="12" t="s">
        <v>33</v>
      </c>
      <c r="B34" s="13">
        <v>2019050</v>
      </c>
      <c r="C34" s="13">
        <v>0</v>
      </c>
      <c r="D34" s="13">
        <v>2019050</v>
      </c>
      <c r="E34" s="13">
        <v>39336</v>
      </c>
      <c r="F34" s="13">
        <v>8480</v>
      </c>
      <c r="G34" s="11">
        <f t="shared" si="5"/>
        <v>1979714</v>
      </c>
    </row>
    <row r="35" spans="1:7" ht="12.75" x14ac:dyDescent="0.2">
      <c r="A35" s="12" t="s">
        <v>34</v>
      </c>
      <c r="B35" s="13">
        <v>147715</v>
      </c>
      <c r="C35" s="13">
        <v>10000</v>
      </c>
      <c r="D35" s="13">
        <v>157715</v>
      </c>
      <c r="E35" s="13">
        <v>37277.26</v>
      </c>
      <c r="F35" s="13">
        <v>37277.26</v>
      </c>
      <c r="G35" s="11">
        <f t="shared" si="5"/>
        <v>120437.73999999999</v>
      </c>
    </row>
    <row r="36" spans="1:7" ht="12.75" x14ac:dyDescent="0.2">
      <c r="A36" s="12" t="s">
        <v>35</v>
      </c>
      <c r="B36" s="13">
        <v>1958154.98</v>
      </c>
      <c r="C36" s="13">
        <v>0</v>
      </c>
      <c r="D36" s="13">
        <v>1958154.98</v>
      </c>
      <c r="E36" s="13">
        <v>90855.1</v>
      </c>
      <c r="F36" s="13">
        <v>71747</v>
      </c>
      <c r="G36" s="11">
        <f t="shared" si="5"/>
        <v>1867299.88</v>
      </c>
    </row>
    <row r="37" spans="1:7" ht="12.75" x14ac:dyDescent="0.2">
      <c r="A37" s="12" t="s">
        <v>36</v>
      </c>
      <c r="B37" s="13">
        <v>9822135.8900000006</v>
      </c>
      <c r="C37" s="13">
        <v>1835120.75</v>
      </c>
      <c r="D37" s="13">
        <v>11657256.640000001</v>
      </c>
      <c r="E37" s="13">
        <v>185909.14</v>
      </c>
      <c r="F37" s="13">
        <v>185909.14</v>
      </c>
      <c r="G37" s="11">
        <f t="shared" si="5"/>
        <v>11471347.5</v>
      </c>
    </row>
    <row r="38" spans="1:7" ht="12.75" x14ac:dyDescent="0.2">
      <c r="A38" s="10" t="s">
        <v>37</v>
      </c>
      <c r="B38" s="11">
        <f t="shared" ref="B38:G38" si="6">SUM(B39:B47)</f>
        <v>32679311.199999999</v>
      </c>
      <c r="C38" s="11">
        <f t="shared" si="6"/>
        <v>2069874</v>
      </c>
      <c r="D38" s="11">
        <f t="shared" si="6"/>
        <v>34749185.200000003</v>
      </c>
      <c r="E38" s="11">
        <f t="shared" si="6"/>
        <v>11305598.75</v>
      </c>
      <c r="F38" s="11">
        <f t="shared" si="6"/>
        <v>10734319.149999999</v>
      </c>
      <c r="G38" s="11">
        <f t="shared" si="6"/>
        <v>23443586.449999999</v>
      </c>
    </row>
    <row r="39" spans="1:7" ht="12.75" x14ac:dyDescent="0.2">
      <c r="A39" s="12" t="s">
        <v>38</v>
      </c>
      <c r="B39" s="13"/>
      <c r="C39" s="13"/>
      <c r="D39" s="13">
        <v>0</v>
      </c>
      <c r="E39" s="13"/>
      <c r="F39" s="13"/>
      <c r="G39" s="11">
        <f>D39-E39</f>
        <v>0</v>
      </c>
    </row>
    <row r="40" spans="1:7" ht="12.75" x14ac:dyDescent="0.2">
      <c r="A40" s="12" t="s">
        <v>39</v>
      </c>
      <c r="B40" s="13">
        <v>13163143.199999999</v>
      </c>
      <c r="C40" s="13">
        <v>163000</v>
      </c>
      <c r="D40" s="13">
        <v>13326143.199999999</v>
      </c>
      <c r="E40" s="13">
        <v>3290785.8</v>
      </c>
      <c r="F40" s="13">
        <v>3290785.8</v>
      </c>
      <c r="G40" s="11">
        <f>D40-E40</f>
        <v>10035357.399999999</v>
      </c>
    </row>
    <row r="41" spans="1:7" ht="12.75" x14ac:dyDescent="0.2">
      <c r="A41" s="12" t="s">
        <v>40</v>
      </c>
      <c r="B41" s="13">
        <v>1455660</v>
      </c>
      <c r="C41" s="13">
        <v>1744900</v>
      </c>
      <c r="D41" s="13">
        <v>3200560</v>
      </c>
      <c r="E41" s="13">
        <v>0</v>
      </c>
      <c r="F41" s="13">
        <v>0</v>
      </c>
      <c r="G41" s="11">
        <f>D41-E41</f>
        <v>3200560</v>
      </c>
    </row>
    <row r="42" spans="1:7" ht="12.75" x14ac:dyDescent="0.2">
      <c r="A42" s="12" t="s">
        <v>41</v>
      </c>
      <c r="B42" s="13">
        <v>11651480</v>
      </c>
      <c r="C42" s="13">
        <v>141974</v>
      </c>
      <c r="D42" s="13">
        <v>11793454</v>
      </c>
      <c r="E42" s="13">
        <v>7135465.9500000002</v>
      </c>
      <c r="F42" s="13">
        <v>6564186.3499999996</v>
      </c>
      <c r="G42" s="11">
        <f>D42-E42</f>
        <v>4657988.05</v>
      </c>
    </row>
    <row r="43" spans="1:7" ht="12.75" x14ac:dyDescent="0.2">
      <c r="A43" s="12" t="s">
        <v>42</v>
      </c>
      <c r="B43" s="13">
        <v>6268428</v>
      </c>
      <c r="C43" s="13">
        <v>0</v>
      </c>
      <c r="D43" s="13">
        <v>6268428</v>
      </c>
      <c r="E43" s="13">
        <v>859347</v>
      </c>
      <c r="F43" s="13">
        <v>859347</v>
      </c>
      <c r="G43" s="11">
        <f t="shared" ref="G43" si="7">D43-E43</f>
        <v>5409081</v>
      </c>
    </row>
    <row r="44" spans="1:7" ht="12.75" x14ac:dyDescent="0.2">
      <c r="A44" s="12" t="s">
        <v>43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1:7" ht="12.75" x14ac:dyDescent="0.2">
      <c r="A45" s="12" t="s">
        <v>44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1:7" ht="12.75" x14ac:dyDescent="0.2">
      <c r="A46" s="12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1:7" ht="12.75" x14ac:dyDescent="0.2">
      <c r="A47" s="12" t="s">
        <v>46</v>
      </c>
      <c r="B47" s="13">
        <v>140600</v>
      </c>
      <c r="C47" s="13">
        <v>20000</v>
      </c>
      <c r="D47" s="13">
        <v>160600</v>
      </c>
      <c r="E47" s="13">
        <v>20000</v>
      </c>
      <c r="F47" s="13">
        <v>20000</v>
      </c>
      <c r="G47" s="11">
        <f>D47-E47</f>
        <v>140600</v>
      </c>
    </row>
    <row r="48" spans="1:7" ht="12.75" x14ac:dyDescent="0.2">
      <c r="A48" s="10" t="s">
        <v>47</v>
      </c>
      <c r="B48" s="11">
        <f t="shared" ref="B48:F48" si="8">SUM(B49:B57)</f>
        <v>849942</v>
      </c>
      <c r="C48" s="11">
        <f t="shared" si="8"/>
        <v>63500</v>
      </c>
      <c r="D48" s="11">
        <f t="shared" si="8"/>
        <v>913442</v>
      </c>
      <c r="E48" s="11">
        <f t="shared" si="8"/>
        <v>56574.51</v>
      </c>
      <c r="F48" s="11">
        <f t="shared" si="8"/>
        <v>0</v>
      </c>
      <c r="G48" s="11">
        <f>SUM(G49:G57)</f>
        <v>856867.49</v>
      </c>
    </row>
    <row r="49" spans="1:7" ht="12.75" x14ac:dyDescent="0.2">
      <c r="A49" s="12" t="s">
        <v>48</v>
      </c>
      <c r="B49" s="14">
        <v>641418</v>
      </c>
      <c r="C49" s="14">
        <v>13500</v>
      </c>
      <c r="D49" s="14">
        <v>654918</v>
      </c>
      <c r="E49" s="14">
        <v>56574.51</v>
      </c>
      <c r="F49" s="14">
        <v>0</v>
      </c>
      <c r="G49" s="11">
        <f>D49-E49</f>
        <v>598343.49</v>
      </c>
    </row>
    <row r="50" spans="1:7" ht="12.75" x14ac:dyDescent="0.2">
      <c r="A50" s="12" t="s">
        <v>49</v>
      </c>
      <c r="B50" s="14">
        <v>96729</v>
      </c>
      <c r="C50" s="14">
        <v>0</v>
      </c>
      <c r="D50" s="14">
        <v>96729</v>
      </c>
      <c r="E50" s="14">
        <v>0</v>
      </c>
      <c r="F50" s="14">
        <v>0</v>
      </c>
      <c r="G50" s="11">
        <f>D50-E50</f>
        <v>96729</v>
      </c>
    </row>
    <row r="51" spans="1:7" ht="12.75" x14ac:dyDescent="0.2">
      <c r="A51" s="12" t="s">
        <v>50</v>
      </c>
      <c r="B51" s="14"/>
      <c r="C51" s="14"/>
      <c r="D51" s="14">
        <v>0</v>
      </c>
      <c r="E51" s="14"/>
      <c r="F51" s="14"/>
      <c r="G51" s="11">
        <f t="shared" ref="G51:G57" si="9">D51-E51</f>
        <v>0</v>
      </c>
    </row>
    <row r="52" spans="1:7" ht="12.75" x14ac:dyDescent="0.2">
      <c r="A52" s="12" t="s">
        <v>51</v>
      </c>
      <c r="B52" s="14">
        <v>20000</v>
      </c>
      <c r="C52" s="14">
        <v>0</v>
      </c>
      <c r="D52" s="14">
        <v>20000</v>
      </c>
      <c r="E52" s="14">
        <v>0</v>
      </c>
      <c r="F52" s="14">
        <v>0</v>
      </c>
      <c r="G52" s="11">
        <f t="shared" si="9"/>
        <v>20000</v>
      </c>
    </row>
    <row r="53" spans="1:7" ht="12.75" x14ac:dyDescent="0.2">
      <c r="A53" s="12" t="s">
        <v>52</v>
      </c>
      <c r="B53" s="14"/>
      <c r="C53" s="14"/>
      <c r="D53" s="14">
        <v>0</v>
      </c>
      <c r="E53" s="14"/>
      <c r="F53" s="14"/>
      <c r="G53" s="11">
        <f t="shared" si="9"/>
        <v>0</v>
      </c>
    </row>
    <row r="54" spans="1:7" ht="12.75" x14ac:dyDescent="0.2">
      <c r="A54" s="12" t="s">
        <v>53</v>
      </c>
      <c r="B54" s="14">
        <v>53895</v>
      </c>
      <c r="C54" s="14">
        <v>50000</v>
      </c>
      <c r="D54" s="14">
        <v>103895</v>
      </c>
      <c r="E54" s="14">
        <v>0</v>
      </c>
      <c r="F54" s="14">
        <v>0</v>
      </c>
      <c r="G54" s="11">
        <f t="shared" si="9"/>
        <v>103895</v>
      </c>
    </row>
    <row r="55" spans="1:7" ht="12.75" x14ac:dyDescent="0.2">
      <c r="A55" s="12" t="s">
        <v>54</v>
      </c>
      <c r="B55" s="14"/>
      <c r="C55" s="14"/>
      <c r="D55" s="14">
        <v>0</v>
      </c>
      <c r="E55" s="14"/>
      <c r="F55" s="14"/>
      <c r="G55" s="11">
        <f t="shared" si="9"/>
        <v>0</v>
      </c>
    </row>
    <row r="56" spans="1:7" ht="12.75" x14ac:dyDescent="0.2">
      <c r="A56" s="12" t="s">
        <v>55</v>
      </c>
      <c r="B56" s="14"/>
      <c r="C56" s="14"/>
      <c r="D56" s="14">
        <v>0</v>
      </c>
      <c r="E56" s="14"/>
      <c r="F56" s="14"/>
      <c r="G56" s="11">
        <f t="shared" si="9"/>
        <v>0</v>
      </c>
    </row>
    <row r="57" spans="1:7" ht="12.75" x14ac:dyDescent="0.2">
      <c r="A57" s="12" t="s">
        <v>56</v>
      </c>
      <c r="B57" s="14">
        <v>37900</v>
      </c>
      <c r="C57" s="14">
        <v>0</v>
      </c>
      <c r="D57" s="14">
        <v>37900</v>
      </c>
      <c r="E57" s="14">
        <v>0</v>
      </c>
      <c r="F57" s="14">
        <v>0</v>
      </c>
      <c r="G57" s="11">
        <f t="shared" si="9"/>
        <v>37900</v>
      </c>
    </row>
    <row r="58" spans="1:7" ht="12.75" x14ac:dyDescent="0.2">
      <c r="A58" s="10" t="s">
        <v>57</v>
      </c>
      <c r="B58" s="11">
        <f>SUM(B59:B61)</f>
        <v>36395420</v>
      </c>
      <c r="C58" s="11">
        <f>SUM(C59:C61)</f>
        <v>25071542.260000002</v>
      </c>
      <c r="D58" s="11">
        <f>SUM(D59:D61)</f>
        <v>61466962.260000005</v>
      </c>
      <c r="E58" s="11">
        <f>SUM(E59:E61)</f>
        <v>7108744.1100000003</v>
      </c>
      <c r="F58" s="11">
        <f>SUM(F59:F61)</f>
        <v>4505572.5199999996</v>
      </c>
      <c r="G58" s="11">
        <f t="shared" ref="G58" si="10">SUM(G59:G61)</f>
        <v>54358218.150000006</v>
      </c>
    </row>
    <row r="59" spans="1:7" ht="12.75" x14ac:dyDescent="0.2">
      <c r="A59" s="12" t="s">
        <v>58</v>
      </c>
      <c r="B59" s="14">
        <v>36395420</v>
      </c>
      <c r="C59" s="14">
        <v>25071542.260000002</v>
      </c>
      <c r="D59" s="14">
        <v>61466962.260000005</v>
      </c>
      <c r="E59" s="14">
        <v>7108744.1100000003</v>
      </c>
      <c r="F59" s="14">
        <v>4505572.5199999996</v>
      </c>
      <c r="G59" s="14">
        <v>54358218.150000006</v>
      </c>
    </row>
    <row r="60" spans="1:7" ht="12.75" x14ac:dyDescent="0.2">
      <c r="A60" s="12" t="s">
        <v>59</v>
      </c>
      <c r="B60" s="14"/>
      <c r="C60" s="14"/>
      <c r="D60" s="14">
        <v>0</v>
      </c>
      <c r="E60" s="14"/>
      <c r="F60" s="14"/>
      <c r="G60" s="14">
        <v>0</v>
      </c>
    </row>
    <row r="61" spans="1:7" ht="12.75" x14ac:dyDescent="0.2">
      <c r="A61" s="12" t="s">
        <v>60</v>
      </c>
      <c r="B61" s="14"/>
      <c r="C61" s="14"/>
      <c r="D61" s="14">
        <v>0</v>
      </c>
      <c r="E61" s="14"/>
      <c r="F61" s="14"/>
      <c r="G61" s="14">
        <v>0</v>
      </c>
    </row>
    <row r="62" spans="1:7" ht="12.75" x14ac:dyDescent="0.2">
      <c r="A62" s="10" t="s">
        <v>61</v>
      </c>
      <c r="B62" s="11">
        <f>SUM(B63:B67,B69:B70)</f>
        <v>0</v>
      </c>
      <c r="C62" s="11">
        <f>SUM(C63:C67,C69:C70)</f>
        <v>0</v>
      </c>
      <c r="D62" s="11">
        <f>SUM(D63:D67,D69:D70)</f>
        <v>0</v>
      </c>
      <c r="E62" s="11">
        <f>SUM(E63:E67,E69:E70)</f>
        <v>0</v>
      </c>
      <c r="F62" s="11">
        <f>SUM(F63:F67,F69:F70)</f>
        <v>0</v>
      </c>
      <c r="G62" s="11">
        <f t="shared" ref="G62:G80" si="11">D62-E62</f>
        <v>0</v>
      </c>
    </row>
    <row r="63" spans="1:7" ht="12.75" x14ac:dyDescent="0.2">
      <c r="A63" s="12" t="s">
        <v>62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1">
        <f t="shared" si="11"/>
        <v>0</v>
      </c>
    </row>
    <row r="64" spans="1:7" ht="12.75" x14ac:dyDescent="0.2">
      <c r="A64" s="12" t="s">
        <v>63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1">
        <f t="shared" si="11"/>
        <v>0</v>
      </c>
    </row>
    <row r="65" spans="1:7" ht="12.75" x14ac:dyDescent="0.2">
      <c r="A65" s="12" t="s">
        <v>64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1">
        <f t="shared" si="11"/>
        <v>0</v>
      </c>
    </row>
    <row r="66" spans="1:7" ht="12.75" x14ac:dyDescent="0.2">
      <c r="A66" s="12" t="s">
        <v>65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1">
        <f t="shared" si="11"/>
        <v>0</v>
      </c>
    </row>
    <row r="67" spans="1:7" ht="12.75" x14ac:dyDescent="0.2">
      <c r="A67" s="12" t="s">
        <v>66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1">
        <f t="shared" si="11"/>
        <v>0</v>
      </c>
    </row>
    <row r="68" spans="1:7" ht="12.75" x14ac:dyDescent="0.2">
      <c r="A68" s="12" t="s">
        <v>87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1">
        <f t="shared" si="11"/>
        <v>0</v>
      </c>
    </row>
    <row r="69" spans="1:7" ht="12.75" x14ac:dyDescent="0.2">
      <c r="A69" s="12" t="s">
        <v>67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1">
        <f t="shared" si="11"/>
        <v>0</v>
      </c>
    </row>
    <row r="70" spans="1:7" ht="12.75" x14ac:dyDescent="0.2">
      <c r="A70" s="12" t="s">
        <v>68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1">
        <f t="shared" si="11"/>
        <v>0</v>
      </c>
    </row>
    <row r="71" spans="1:7" ht="12.75" x14ac:dyDescent="0.2">
      <c r="A71" s="10" t="s">
        <v>69</v>
      </c>
      <c r="B71" s="11">
        <f>SUM(B72:B74)</f>
        <v>0</v>
      </c>
      <c r="C71" s="11">
        <f>SUM(C72:C74)</f>
        <v>0</v>
      </c>
      <c r="D71" s="11">
        <f>SUM(D72:D74)</f>
        <v>0</v>
      </c>
      <c r="E71" s="11">
        <f>SUM(E72:E74)</f>
        <v>0</v>
      </c>
      <c r="F71" s="11">
        <f>SUM(F72:F74)</f>
        <v>0</v>
      </c>
      <c r="G71" s="11">
        <f t="shared" si="11"/>
        <v>0</v>
      </c>
    </row>
    <row r="72" spans="1:7" ht="12.75" x14ac:dyDescent="0.2">
      <c r="A72" s="12" t="s">
        <v>70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1">
        <f t="shared" si="11"/>
        <v>0</v>
      </c>
    </row>
    <row r="73" spans="1:7" ht="12.75" x14ac:dyDescent="0.2">
      <c r="A73" s="12" t="s">
        <v>71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1">
        <f t="shared" si="11"/>
        <v>0</v>
      </c>
    </row>
    <row r="74" spans="1:7" ht="12.75" x14ac:dyDescent="0.2">
      <c r="A74" s="12" t="s">
        <v>72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1">
        <f t="shared" si="11"/>
        <v>0</v>
      </c>
    </row>
    <row r="75" spans="1:7" ht="12.75" x14ac:dyDescent="0.2">
      <c r="A75" s="10" t="s">
        <v>73</v>
      </c>
      <c r="B75" s="11">
        <f>SUM(B76:B82)</f>
        <v>0</v>
      </c>
      <c r="C75" s="11">
        <f>SUM(C76:C82)</f>
        <v>0</v>
      </c>
      <c r="D75" s="11">
        <f>SUM(D76:D82)</f>
        <v>0</v>
      </c>
      <c r="E75" s="11">
        <f>SUM(E76:E82)</f>
        <v>0</v>
      </c>
      <c r="F75" s="11">
        <f>SUM(F76:F82)</f>
        <v>0</v>
      </c>
      <c r="G75" s="11">
        <f t="shared" si="11"/>
        <v>0</v>
      </c>
    </row>
    <row r="76" spans="1:7" ht="12.75" x14ac:dyDescent="0.2">
      <c r="A76" s="12" t="s">
        <v>74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1">
        <f t="shared" si="11"/>
        <v>0</v>
      </c>
    </row>
    <row r="77" spans="1:7" ht="12.75" x14ac:dyDescent="0.2">
      <c r="A77" s="12" t="s">
        <v>75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1">
        <f t="shared" si="11"/>
        <v>0</v>
      </c>
    </row>
    <row r="78" spans="1:7" ht="12.75" x14ac:dyDescent="0.2">
      <c r="A78" s="12" t="s">
        <v>76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1">
        <f t="shared" si="11"/>
        <v>0</v>
      </c>
    </row>
    <row r="79" spans="1:7" ht="12.75" x14ac:dyDescent="0.2">
      <c r="A79" s="12" t="s">
        <v>77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1">
        <f t="shared" si="11"/>
        <v>0</v>
      </c>
    </row>
    <row r="80" spans="1:7" ht="12.75" x14ac:dyDescent="0.2">
      <c r="A80" s="12" t="s">
        <v>78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1">
        <f t="shared" si="11"/>
        <v>0</v>
      </c>
    </row>
    <row r="81" spans="1:7" ht="12.75" x14ac:dyDescent="0.2">
      <c r="A81" s="12" t="s">
        <v>79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1">
        <f>D81-E81</f>
        <v>0</v>
      </c>
    </row>
    <row r="82" spans="1:7" ht="12.75" x14ac:dyDescent="0.2">
      <c r="A82" s="12" t="s">
        <v>80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1">
        <f>D82-E82</f>
        <v>0</v>
      </c>
    </row>
    <row r="83" spans="1:7" ht="12.75" x14ac:dyDescent="0.2">
      <c r="A83" s="15"/>
      <c r="B83" s="16"/>
      <c r="C83" s="16"/>
      <c r="D83" s="16"/>
      <c r="E83" s="16"/>
      <c r="F83" s="16"/>
      <c r="G83" s="17"/>
    </row>
    <row r="84" spans="1:7" x14ac:dyDescent="0.2">
      <c r="A84" s="7" t="s">
        <v>81</v>
      </c>
      <c r="B84" s="6">
        <f t="shared" ref="B84:G84" si="12">SUM(B85,B93,B103,B113,B123,B133,B137,B146,B150)</f>
        <v>242751517.66000006</v>
      </c>
      <c r="C84" s="6">
        <f t="shared" si="12"/>
        <v>152771973.25</v>
      </c>
      <c r="D84" s="6">
        <f t="shared" si="12"/>
        <v>395523490.90999997</v>
      </c>
      <c r="E84" s="6">
        <f t="shared" si="12"/>
        <v>97069849.340000004</v>
      </c>
      <c r="F84" s="6">
        <f t="shared" si="12"/>
        <v>76678686.670000002</v>
      </c>
      <c r="G84" s="6">
        <f t="shared" si="12"/>
        <v>298453641.56999999</v>
      </c>
    </row>
    <row r="85" spans="1:7" ht="12.75" x14ac:dyDescent="0.2">
      <c r="A85" s="10" t="s">
        <v>9</v>
      </c>
      <c r="B85" s="11">
        <f>SUM(B86:B92)</f>
        <v>50341018.260000005</v>
      </c>
      <c r="C85" s="11">
        <f>SUM(C86:C92)</f>
        <v>4380970.37</v>
      </c>
      <c r="D85" s="11">
        <f>SUM(D86:D92)</f>
        <v>54721988.630000003</v>
      </c>
      <c r="E85" s="11">
        <f>SUM(E86:E92)</f>
        <v>8982782.8499999996</v>
      </c>
      <c r="F85" s="11">
        <f>SUM(F86:F92)</f>
        <v>8620529.0299999993</v>
      </c>
      <c r="G85" s="11">
        <f t="shared" ref="G85" si="13">SUM(G86:G92)</f>
        <v>45739205.780000001</v>
      </c>
    </row>
    <row r="86" spans="1:7" ht="12.75" x14ac:dyDescent="0.2">
      <c r="A86" s="12" t="s">
        <v>10</v>
      </c>
      <c r="B86" s="14">
        <v>32209856</v>
      </c>
      <c r="C86" s="14">
        <v>0</v>
      </c>
      <c r="D86" s="14">
        <v>32209856</v>
      </c>
      <c r="E86" s="14">
        <v>6543687.7699999996</v>
      </c>
      <c r="F86" s="14">
        <v>6537284.7199999997</v>
      </c>
      <c r="G86" s="11">
        <f>D86-E86</f>
        <v>25666168.23</v>
      </c>
    </row>
    <row r="87" spans="1:7" ht="12.75" x14ac:dyDescent="0.2">
      <c r="A87" s="12" t="s">
        <v>11</v>
      </c>
      <c r="B87" s="14">
        <v>480419.26</v>
      </c>
      <c r="C87" s="14">
        <v>2443970.37</v>
      </c>
      <c r="D87" s="14">
        <v>2924389.63</v>
      </c>
      <c r="E87" s="14">
        <v>0</v>
      </c>
      <c r="F87" s="14">
        <v>0</v>
      </c>
      <c r="G87" s="11">
        <f t="shared" ref="G87:G89" si="14">D87-E87</f>
        <v>2924389.63</v>
      </c>
    </row>
    <row r="88" spans="1:7" ht="12.75" x14ac:dyDescent="0.2">
      <c r="A88" s="12" t="s">
        <v>12</v>
      </c>
      <c r="B88" s="14">
        <v>6568743</v>
      </c>
      <c r="C88" s="14">
        <v>-3000</v>
      </c>
      <c r="D88" s="14">
        <v>6565743</v>
      </c>
      <c r="E88" s="14">
        <v>257991.71</v>
      </c>
      <c r="F88" s="14">
        <v>160059.66</v>
      </c>
      <c r="G88" s="11">
        <f t="shared" si="14"/>
        <v>6307751.29</v>
      </c>
    </row>
    <row r="89" spans="1:7" ht="12.75" x14ac:dyDescent="0.2">
      <c r="A89" s="12" t="s">
        <v>13</v>
      </c>
      <c r="B89" s="14">
        <v>4600000</v>
      </c>
      <c r="C89" s="14">
        <v>0</v>
      </c>
      <c r="D89" s="14">
        <v>4600000</v>
      </c>
      <c r="E89" s="14">
        <v>780204.55</v>
      </c>
      <c r="F89" s="14">
        <v>549364</v>
      </c>
      <c r="G89" s="11">
        <f t="shared" si="14"/>
        <v>3819795.45</v>
      </c>
    </row>
    <row r="90" spans="1:7" ht="12.75" x14ac:dyDescent="0.2">
      <c r="A90" s="12" t="s">
        <v>14</v>
      </c>
      <c r="B90" s="14">
        <v>6482000</v>
      </c>
      <c r="C90" s="14">
        <v>1940000</v>
      </c>
      <c r="D90" s="14">
        <v>8422000</v>
      </c>
      <c r="E90" s="14">
        <v>1400898.82</v>
      </c>
      <c r="F90" s="14">
        <v>1373820.65</v>
      </c>
      <c r="G90" s="11">
        <f>D90-E90</f>
        <v>7021101.1799999997</v>
      </c>
    </row>
    <row r="91" spans="1:7" ht="12.75" x14ac:dyDescent="0.2">
      <c r="A91" s="12" t="s">
        <v>15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1">
        <f>D91-E91</f>
        <v>0</v>
      </c>
    </row>
    <row r="92" spans="1:7" ht="12.75" x14ac:dyDescent="0.2">
      <c r="A92" s="12" t="s">
        <v>16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1">
        <f>D92-E92</f>
        <v>0</v>
      </c>
    </row>
    <row r="93" spans="1:7" ht="12.75" x14ac:dyDescent="0.2">
      <c r="A93" s="10" t="s">
        <v>17</v>
      </c>
      <c r="B93" s="11">
        <f t="shared" ref="B93:G93" si="15">SUM(B94:B102)</f>
        <v>16341786.399999999</v>
      </c>
      <c r="C93" s="11">
        <f t="shared" si="15"/>
        <v>10217858.200000001</v>
      </c>
      <c r="D93" s="11">
        <f t="shared" si="15"/>
        <v>26559644.600000001</v>
      </c>
      <c r="E93" s="11">
        <f t="shared" si="15"/>
        <v>3476256.91</v>
      </c>
      <c r="F93" s="11">
        <f t="shared" si="15"/>
        <v>2286344.65</v>
      </c>
      <c r="G93" s="11">
        <f t="shared" si="15"/>
        <v>23083387.689999998</v>
      </c>
    </row>
    <row r="94" spans="1:7" ht="12.75" x14ac:dyDescent="0.2">
      <c r="A94" s="12" t="s">
        <v>18</v>
      </c>
      <c r="B94" s="14">
        <v>507975.77</v>
      </c>
      <c r="C94" s="14">
        <v>4000</v>
      </c>
      <c r="D94" s="14">
        <v>511975.77</v>
      </c>
      <c r="E94" s="14">
        <v>84829.19</v>
      </c>
      <c r="F94" s="14">
        <v>5996.57</v>
      </c>
      <c r="G94" s="11">
        <f>D94-E94</f>
        <v>427146.58</v>
      </c>
    </row>
    <row r="95" spans="1:7" ht="12.75" x14ac:dyDescent="0.2">
      <c r="A95" s="12" t="s">
        <v>19</v>
      </c>
      <c r="B95" s="14">
        <v>127435.85</v>
      </c>
      <c r="C95" s="14">
        <v>-4000</v>
      </c>
      <c r="D95" s="14">
        <v>123435.85</v>
      </c>
      <c r="E95" s="14">
        <v>19356.849999999999</v>
      </c>
      <c r="F95" s="14">
        <v>969.4</v>
      </c>
      <c r="G95" s="11">
        <f t="shared" ref="G95:G102" si="16">D95-E95</f>
        <v>104079</v>
      </c>
    </row>
    <row r="96" spans="1:7" ht="12.75" x14ac:dyDescent="0.2">
      <c r="A96" s="12" t="s">
        <v>20</v>
      </c>
      <c r="B96" s="14">
        <v>16000</v>
      </c>
      <c r="C96" s="14">
        <v>0</v>
      </c>
      <c r="D96" s="14">
        <v>16000</v>
      </c>
      <c r="E96" s="14">
        <v>0</v>
      </c>
      <c r="F96" s="14">
        <v>0</v>
      </c>
      <c r="G96" s="11">
        <f t="shared" si="16"/>
        <v>16000</v>
      </c>
    </row>
    <row r="97" spans="1:7" ht="12.75" x14ac:dyDescent="0.2">
      <c r="A97" s="12" t="s">
        <v>21</v>
      </c>
      <c r="B97" s="14">
        <v>4181247.78</v>
      </c>
      <c r="C97" s="14">
        <v>4278559.6399999997</v>
      </c>
      <c r="D97" s="14">
        <v>8459807.4199999999</v>
      </c>
      <c r="E97" s="14">
        <v>678116.01</v>
      </c>
      <c r="F97" s="14">
        <v>193015.41</v>
      </c>
      <c r="G97" s="11">
        <f t="shared" si="16"/>
        <v>7781691.4100000001</v>
      </c>
    </row>
    <row r="98" spans="1:7" ht="12.75" x14ac:dyDescent="0.2">
      <c r="A98" s="18" t="s">
        <v>22</v>
      </c>
      <c r="B98" s="14">
        <v>61631</v>
      </c>
      <c r="C98" s="14">
        <v>157614.32</v>
      </c>
      <c r="D98" s="14">
        <v>219245.32</v>
      </c>
      <c r="E98" s="14">
        <v>4716.97</v>
      </c>
      <c r="F98" s="14">
        <v>0</v>
      </c>
      <c r="G98" s="11">
        <f t="shared" si="16"/>
        <v>214528.35</v>
      </c>
    </row>
    <row r="99" spans="1:7" ht="12.75" x14ac:dyDescent="0.2">
      <c r="A99" s="12" t="s">
        <v>23</v>
      </c>
      <c r="B99" s="14">
        <v>7424014</v>
      </c>
      <c r="C99" s="14">
        <v>4365000</v>
      </c>
      <c r="D99" s="14">
        <v>11789014</v>
      </c>
      <c r="E99" s="14">
        <v>2378456.33</v>
      </c>
      <c r="F99" s="14">
        <v>1939802.72</v>
      </c>
      <c r="G99" s="11">
        <f t="shared" si="16"/>
        <v>9410557.6699999999</v>
      </c>
    </row>
    <row r="100" spans="1:7" ht="12.75" x14ac:dyDescent="0.2">
      <c r="A100" s="12" t="s">
        <v>24</v>
      </c>
      <c r="B100" s="14">
        <v>1033021</v>
      </c>
      <c r="C100" s="14">
        <v>1534435</v>
      </c>
      <c r="D100" s="14">
        <v>2567456</v>
      </c>
      <c r="E100" s="14">
        <v>7362.98</v>
      </c>
      <c r="F100" s="14">
        <v>7362.98</v>
      </c>
      <c r="G100" s="11">
        <f t="shared" si="16"/>
        <v>2560093.02</v>
      </c>
    </row>
    <row r="101" spans="1:7" ht="12.75" x14ac:dyDescent="0.2">
      <c r="A101" s="12" t="s">
        <v>25</v>
      </c>
      <c r="B101" s="14">
        <v>48000</v>
      </c>
      <c r="C101" s="14">
        <v>48000</v>
      </c>
      <c r="D101" s="14">
        <v>96000</v>
      </c>
      <c r="E101" s="14">
        <v>0</v>
      </c>
      <c r="F101" s="14">
        <v>0</v>
      </c>
      <c r="G101" s="11">
        <f t="shared" si="16"/>
        <v>96000</v>
      </c>
    </row>
    <row r="102" spans="1:7" ht="12.75" x14ac:dyDescent="0.2">
      <c r="A102" s="12" t="s">
        <v>26</v>
      </c>
      <c r="B102" s="14">
        <v>2942461</v>
      </c>
      <c r="C102" s="14">
        <v>-165750.76</v>
      </c>
      <c r="D102" s="14">
        <v>2776710.24</v>
      </c>
      <c r="E102" s="14">
        <v>303418.58</v>
      </c>
      <c r="F102" s="14">
        <v>139197.57</v>
      </c>
      <c r="G102" s="11">
        <f t="shared" si="16"/>
        <v>2473291.66</v>
      </c>
    </row>
    <row r="103" spans="1:7" ht="12.75" x14ac:dyDescent="0.2">
      <c r="A103" s="10" t="s">
        <v>27</v>
      </c>
      <c r="B103" s="11">
        <f>SUM(B104:B112)</f>
        <v>21176763.350000001</v>
      </c>
      <c r="C103" s="11">
        <f>SUM(C104:C112)</f>
        <v>3043395.0100000002</v>
      </c>
      <c r="D103" s="11">
        <f>SUM(D104:D112)</f>
        <v>24220158.359999999</v>
      </c>
      <c r="E103" s="11">
        <f>SUM(E104:E112)</f>
        <v>3280914.79</v>
      </c>
      <c r="F103" s="11">
        <f>SUM(F104:F112)</f>
        <v>2974006.33</v>
      </c>
      <c r="G103" s="11">
        <f t="shared" ref="G103" si="17">SUM(G104:G112)</f>
        <v>20939243.57</v>
      </c>
    </row>
    <row r="104" spans="1:7" ht="12.75" x14ac:dyDescent="0.2">
      <c r="A104" s="12" t="s">
        <v>28</v>
      </c>
      <c r="B104" s="14">
        <v>2400</v>
      </c>
      <c r="C104" s="14">
        <v>5000</v>
      </c>
      <c r="D104" s="14">
        <v>7400</v>
      </c>
      <c r="E104" s="14">
        <v>0</v>
      </c>
      <c r="F104" s="14">
        <v>0</v>
      </c>
      <c r="G104" s="11">
        <f>D104-E104</f>
        <v>7400</v>
      </c>
    </row>
    <row r="105" spans="1:7" ht="12.75" x14ac:dyDescent="0.2">
      <c r="A105" s="12" t="s">
        <v>29</v>
      </c>
      <c r="B105" s="14">
        <v>28000</v>
      </c>
      <c r="C105" s="14">
        <v>-23000</v>
      </c>
      <c r="D105" s="14">
        <v>5000</v>
      </c>
      <c r="E105" s="14">
        <v>0</v>
      </c>
      <c r="F105" s="14">
        <v>0</v>
      </c>
      <c r="G105" s="11">
        <f t="shared" ref="G105:G112" si="18">D105-E105</f>
        <v>5000</v>
      </c>
    </row>
    <row r="106" spans="1:7" ht="12.75" x14ac:dyDescent="0.2">
      <c r="A106" s="12" t="s">
        <v>30</v>
      </c>
      <c r="B106" s="14">
        <v>1133000</v>
      </c>
      <c r="C106" s="14">
        <v>3677700</v>
      </c>
      <c r="D106" s="14">
        <v>4810700</v>
      </c>
      <c r="E106" s="14">
        <v>596941.80000000005</v>
      </c>
      <c r="F106" s="14">
        <v>596941.80000000005</v>
      </c>
      <c r="G106" s="11">
        <f t="shared" si="18"/>
        <v>4213758.2</v>
      </c>
    </row>
    <row r="107" spans="1:7" ht="12.75" x14ac:dyDescent="0.2">
      <c r="A107" s="12" t="s">
        <v>31</v>
      </c>
      <c r="B107" s="14">
        <v>1423375.5</v>
      </c>
      <c r="C107" s="14">
        <v>20769.91</v>
      </c>
      <c r="D107" s="14">
        <v>1444145.41</v>
      </c>
      <c r="E107" s="14">
        <v>525866.62</v>
      </c>
      <c r="F107" s="14">
        <v>330530.05</v>
      </c>
      <c r="G107" s="11">
        <f t="shared" si="18"/>
        <v>918278.78999999992</v>
      </c>
    </row>
    <row r="108" spans="1:7" ht="12.75" x14ac:dyDescent="0.2">
      <c r="A108" s="12" t="s">
        <v>32</v>
      </c>
      <c r="B108" s="14">
        <v>1457956.31</v>
      </c>
      <c r="C108" s="14">
        <v>40000</v>
      </c>
      <c r="D108" s="14">
        <v>1497956.31</v>
      </c>
      <c r="E108" s="14">
        <v>161171.60999999999</v>
      </c>
      <c r="F108" s="14">
        <v>75337.64</v>
      </c>
      <c r="G108" s="11">
        <f t="shared" si="18"/>
        <v>1336784.7000000002</v>
      </c>
    </row>
    <row r="109" spans="1:7" ht="12.75" x14ac:dyDescent="0.2">
      <c r="A109" s="12" t="s">
        <v>33</v>
      </c>
      <c r="B109" s="14">
        <v>0</v>
      </c>
      <c r="C109" s="14">
        <v>40000</v>
      </c>
      <c r="D109" s="14">
        <v>40000</v>
      </c>
      <c r="E109" s="14">
        <v>0</v>
      </c>
      <c r="F109" s="14">
        <v>0</v>
      </c>
      <c r="G109" s="11">
        <f t="shared" si="18"/>
        <v>40000</v>
      </c>
    </row>
    <row r="110" spans="1:7" ht="12.75" x14ac:dyDescent="0.2">
      <c r="A110" s="12" t="s">
        <v>34</v>
      </c>
      <c r="B110" s="14">
        <v>19000</v>
      </c>
      <c r="C110" s="14">
        <v>56000</v>
      </c>
      <c r="D110" s="14">
        <v>75000</v>
      </c>
      <c r="E110" s="14">
        <v>3887.92</v>
      </c>
      <c r="F110" s="14">
        <v>80</v>
      </c>
      <c r="G110" s="11">
        <f t="shared" si="18"/>
        <v>71112.08</v>
      </c>
    </row>
    <row r="111" spans="1:7" ht="12.75" x14ac:dyDescent="0.2">
      <c r="A111" s="12" t="s">
        <v>35</v>
      </c>
      <c r="B111" s="14">
        <v>5000000</v>
      </c>
      <c r="C111" s="14">
        <v>0</v>
      </c>
      <c r="D111" s="14">
        <v>5000000</v>
      </c>
      <c r="E111" s="14">
        <v>0</v>
      </c>
      <c r="F111" s="14">
        <v>0</v>
      </c>
      <c r="G111" s="11">
        <f t="shared" si="18"/>
        <v>5000000</v>
      </c>
    </row>
    <row r="112" spans="1:7" ht="12.75" x14ac:dyDescent="0.2">
      <c r="A112" s="12" t="s">
        <v>36</v>
      </c>
      <c r="B112" s="14">
        <v>12113031.539999999</v>
      </c>
      <c r="C112" s="14">
        <v>-773074.9</v>
      </c>
      <c r="D112" s="14">
        <v>11339956.639999999</v>
      </c>
      <c r="E112" s="14">
        <v>1993046.84</v>
      </c>
      <c r="F112" s="14">
        <v>1971116.84</v>
      </c>
      <c r="G112" s="11">
        <f t="shared" si="18"/>
        <v>9346909.7999999989</v>
      </c>
    </row>
    <row r="113" spans="1:7" ht="12.75" x14ac:dyDescent="0.2">
      <c r="A113" s="10" t="s">
        <v>37</v>
      </c>
      <c r="B113" s="11">
        <f>SUM(B114:B122)</f>
        <v>2863500</v>
      </c>
      <c r="C113" s="11">
        <f>SUM(C114:C122)</f>
        <v>6757000</v>
      </c>
      <c r="D113" s="11">
        <f>SUM(D114:D122)</f>
        <v>9620500</v>
      </c>
      <c r="E113" s="11">
        <f>SUM(E114:E122)</f>
        <v>0</v>
      </c>
      <c r="F113" s="11">
        <f>SUM(F114:F122)</f>
        <v>0</v>
      </c>
      <c r="G113" s="11">
        <f t="shared" ref="G113" si="19">SUM(G114:G122)</f>
        <v>9620500</v>
      </c>
    </row>
    <row r="114" spans="1:7" ht="12.75" x14ac:dyDescent="0.2">
      <c r="A114" s="12" t="s">
        <v>38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1">
        <f>D114-E114</f>
        <v>0</v>
      </c>
    </row>
    <row r="115" spans="1:7" ht="12.75" x14ac:dyDescent="0.2">
      <c r="A115" s="12" t="s">
        <v>39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1">
        <f t="shared" ref="G115:G122" si="20">D115-E115</f>
        <v>0</v>
      </c>
    </row>
    <row r="116" spans="1:7" ht="12.75" x14ac:dyDescent="0.2">
      <c r="A116" s="12" t="s">
        <v>40</v>
      </c>
      <c r="B116" s="14">
        <v>2663500</v>
      </c>
      <c r="C116" s="14">
        <v>4352000</v>
      </c>
      <c r="D116" s="14">
        <v>7015500</v>
      </c>
      <c r="E116" s="14">
        <v>0</v>
      </c>
      <c r="F116" s="14">
        <v>0</v>
      </c>
      <c r="G116" s="11">
        <f t="shared" si="20"/>
        <v>7015500</v>
      </c>
    </row>
    <row r="117" spans="1:7" ht="12.75" x14ac:dyDescent="0.2">
      <c r="A117" s="12" t="s">
        <v>41</v>
      </c>
      <c r="B117" s="14">
        <v>200000</v>
      </c>
      <c r="C117" s="14">
        <v>2405000</v>
      </c>
      <c r="D117" s="14">
        <v>2605000</v>
      </c>
      <c r="E117" s="14">
        <v>0</v>
      </c>
      <c r="F117" s="14">
        <v>0</v>
      </c>
      <c r="G117" s="11">
        <f t="shared" si="20"/>
        <v>2605000</v>
      </c>
    </row>
    <row r="118" spans="1:7" ht="12.75" x14ac:dyDescent="0.2">
      <c r="A118" s="12" t="s">
        <v>42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1">
        <f t="shared" si="20"/>
        <v>0</v>
      </c>
    </row>
    <row r="119" spans="1:7" ht="12.75" x14ac:dyDescent="0.2">
      <c r="A119" s="12" t="s">
        <v>43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1">
        <f t="shared" si="20"/>
        <v>0</v>
      </c>
    </row>
    <row r="120" spans="1:7" ht="12.75" x14ac:dyDescent="0.2">
      <c r="A120" s="12" t="s">
        <v>44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1">
        <f t="shared" si="20"/>
        <v>0</v>
      </c>
    </row>
    <row r="121" spans="1:7" ht="12.75" x14ac:dyDescent="0.2">
      <c r="A121" s="12" t="s">
        <v>45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1">
        <f t="shared" si="20"/>
        <v>0</v>
      </c>
    </row>
    <row r="122" spans="1:7" ht="12.75" x14ac:dyDescent="0.2">
      <c r="A122" s="12" t="s">
        <v>46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1">
        <f t="shared" si="20"/>
        <v>0</v>
      </c>
    </row>
    <row r="123" spans="1:7" ht="12.75" x14ac:dyDescent="0.2">
      <c r="A123" s="10" t="s">
        <v>47</v>
      </c>
      <c r="B123" s="11">
        <f>SUM(B124:B132)</f>
        <v>2912500</v>
      </c>
      <c r="C123" s="11">
        <f>SUM(C124:C132)</f>
        <v>3443276.74</v>
      </c>
      <c r="D123" s="11">
        <f>SUM(D124:D132)</f>
        <v>6355776.7400000002</v>
      </c>
      <c r="E123" s="11">
        <f>SUM(E124:E132)</f>
        <v>89666.22</v>
      </c>
      <c r="F123" s="11">
        <f>SUM(F124:F132)</f>
        <v>0</v>
      </c>
      <c r="G123" s="11">
        <f t="shared" ref="G123" si="21">SUM(G124:G132)</f>
        <v>6266110.5199999996</v>
      </c>
    </row>
    <row r="124" spans="1:7" ht="12.75" x14ac:dyDescent="0.2">
      <c r="A124" s="12" t="s">
        <v>48</v>
      </c>
      <c r="B124" s="14">
        <v>377000</v>
      </c>
      <c r="C124" s="14">
        <v>101694.74</v>
      </c>
      <c r="D124" s="14">
        <v>478694.74</v>
      </c>
      <c r="E124" s="14">
        <v>85016.23</v>
      </c>
      <c r="F124" s="14">
        <v>0</v>
      </c>
      <c r="G124" s="11">
        <f>D124-E124</f>
        <v>393678.51</v>
      </c>
    </row>
    <row r="125" spans="1:7" ht="12.75" x14ac:dyDescent="0.2">
      <c r="A125" s="12" t="s">
        <v>49</v>
      </c>
      <c r="B125" s="14">
        <v>32000</v>
      </c>
      <c r="C125" s="14">
        <v>411782</v>
      </c>
      <c r="D125" s="14">
        <v>443782</v>
      </c>
      <c r="E125" s="14">
        <v>0</v>
      </c>
      <c r="F125" s="14">
        <v>0</v>
      </c>
      <c r="G125" s="11">
        <f t="shared" ref="G125:G132" si="22">D125-E125</f>
        <v>443782</v>
      </c>
    </row>
    <row r="126" spans="1:7" ht="12.75" x14ac:dyDescent="0.2">
      <c r="A126" s="12" t="s">
        <v>50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1">
        <f t="shared" si="22"/>
        <v>0</v>
      </c>
    </row>
    <row r="127" spans="1:7" ht="12.75" x14ac:dyDescent="0.2">
      <c r="A127" s="12" t="s">
        <v>51</v>
      </c>
      <c r="B127" s="14">
        <v>2150000</v>
      </c>
      <c r="C127" s="14">
        <v>1500000</v>
      </c>
      <c r="D127" s="14">
        <v>3650000</v>
      </c>
      <c r="E127" s="14">
        <v>0</v>
      </c>
      <c r="F127" s="14">
        <v>0</v>
      </c>
      <c r="G127" s="11">
        <f t="shared" si="22"/>
        <v>3650000</v>
      </c>
    </row>
    <row r="128" spans="1:7" ht="12.75" x14ac:dyDescent="0.2">
      <c r="A128" s="12" t="s">
        <v>52</v>
      </c>
      <c r="B128" s="14">
        <v>0</v>
      </c>
      <c r="C128" s="14">
        <v>1636800</v>
      </c>
      <c r="D128" s="14">
        <v>1636800</v>
      </c>
      <c r="E128" s="14">
        <v>0</v>
      </c>
      <c r="F128" s="14">
        <v>0</v>
      </c>
      <c r="G128" s="11">
        <f t="shared" si="22"/>
        <v>1636800</v>
      </c>
    </row>
    <row r="129" spans="1:7" ht="12.75" x14ac:dyDescent="0.2">
      <c r="A129" s="12" t="s">
        <v>53</v>
      </c>
      <c r="B129" s="14">
        <v>333500</v>
      </c>
      <c r="C129" s="14">
        <v>-207000</v>
      </c>
      <c r="D129" s="14">
        <v>126500</v>
      </c>
      <c r="E129" s="14">
        <v>4649.99</v>
      </c>
      <c r="F129" s="14">
        <v>0</v>
      </c>
      <c r="G129" s="11">
        <f t="shared" si="22"/>
        <v>121850.01</v>
      </c>
    </row>
    <row r="130" spans="1:7" ht="12.75" x14ac:dyDescent="0.2">
      <c r="A130" s="12" t="s">
        <v>54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1">
        <f t="shared" si="22"/>
        <v>0</v>
      </c>
    </row>
    <row r="131" spans="1:7" ht="12.75" x14ac:dyDescent="0.2">
      <c r="A131" s="12" t="s">
        <v>55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1">
        <f t="shared" si="22"/>
        <v>0</v>
      </c>
    </row>
    <row r="132" spans="1:7" ht="12.75" x14ac:dyDescent="0.2">
      <c r="A132" s="12" t="s">
        <v>56</v>
      </c>
      <c r="B132" s="14">
        <v>20000</v>
      </c>
      <c r="C132" s="14">
        <v>0</v>
      </c>
      <c r="D132" s="14">
        <v>20000</v>
      </c>
      <c r="E132" s="14">
        <v>0</v>
      </c>
      <c r="F132" s="14">
        <v>0</v>
      </c>
      <c r="G132" s="11">
        <f t="shared" si="22"/>
        <v>20000</v>
      </c>
    </row>
    <row r="133" spans="1:7" ht="12.75" x14ac:dyDescent="0.2">
      <c r="A133" s="10" t="s">
        <v>57</v>
      </c>
      <c r="B133" s="11">
        <f t="shared" ref="B133:G133" si="23">SUM(B134:B136)</f>
        <v>145192538.57000002</v>
      </c>
      <c r="C133" s="11">
        <f t="shared" si="23"/>
        <v>124929472.93000001</v>
      </c>
      <c r="D133" s="11">
        <f t="shared" si="23"/>
        <v>270122011.5</v>
      </c>
      <c r="E133" s="11">
        <f t="shared" si="23"/>
        <v>80547670.260000005</v>
      </c>
      <c r="F133" s="11">
        <f t="shared" si="23"/>
        <v>62105248.350000001</v>
      </c>
      <c r="G133" s="11">
        <f t="shared" si="23"/>
        <v>189574341.24000004</v>
      </c>
    </row>
    <row r="134" spans="1:7" ht="12.75" x14ac:dyDescent="0.2">
      <c r="A134" s="12" t="s">
        <v>58</v>
      </c>
      <c r="B134" s="14">
        <v>144895169.61000001</v>
      </c>
      <c r="C134" s="14">
        <v>124929472.93000001</v>
      </c>
      <c r="D134" s="14">
        <v>269824642.54000002</v>
      </c>
      <c r="E134" s="14">
        <f>81332574.97-784904.71</f>
        <v>80547670.260000005</v>
      </c>
      <c r="F134" s="14">
        <f>62890153.06-784904.71</f>
        <v>62105248.350000001</v>
      </c>
      <c r="G134" s="11">
        <f>D134-E134</f>
        <v>189276972.28000003</v>
      </c>
    </row>
    <row r="135" spans="1:7" ht="12.75" x14ac:dyDescent="0.2">
      <c r="A135" s="12" t="s">
        <v>59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1">
        <f t="shared" ref="G135:G136" si="24">D135-E135</f>
        <v>0</v>
      </c>
    </row>
    <row r="136" spans="1:7" ht="12.75" x14ac:dyDescent="0.2">
      <c r="A136" s="12" t="s">
        <v>60</v>
      </c>
      <c r="B136" s="14">
        <v>297368.96000000002</v>
      </c>
      <c r="C136" s="14">
        <v>0</v>
      </c>
      <c r="D136" s="14">
        <v>297368.96000000002</v>
      </c>
      <c r="E136" s="14">
        <v>0</v>
      </c>
      <c r="F136" s="14">
        <v>0</v>
      </c>
      <c r="G136" s="11">
        <f t="shared" si="24"/>
        <v>297368.96000000002</v>
      </c>
    </row>
    <row r="137" spans="1:7" ht="12.75" x14ac:dyDescent="0.2">
      <c r="A137" s="10" t="s">
        <v>61</v>
      </c>
      <c r="B137" s="11">
        <f t="shared" ref="B137:G137" si="25">SUM(B138:B142,B144:B145)</f>
        <v>0</v>
      </c>
      <c r="C137" s="11">
        <f t="shared" si="25"/>
        <v>0</v>
      </c>
      <c r="D137" s="11">
        <f t="shared" si="25"/>
        <v>0</v>
      </c>
      <c r="E137" s="11">
        <f t="shared" si="25"/>
        <v>0</v>
      </c>
      <c r="F137" s="11">
        <f t="shared" si="25"/>
        <v>0</v>
      </c>
      <c r="G137" s="11">
        <f t="shared" si="25"/>
        <v>0</v>
      </c>
    </row>
    <row r="138" spans="1:7" ht="12.75" x14ac:dyDescent="0.2">
      <c r="A138" s="12" t="s">
        <v>62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1">
        <f>D138-E138</f>
        <v>0</v>
      </c>
    </row>
    <row r="139" spans="1:7" ht="12.75" x14ac:dyDescent="0.2">
      <c r="A139" s="12" t="s">
        <v>63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1">
        <f t="shared" ref="G139:G145" si="26">D139-E139</f>
        <v>0</v>
      </c>
    </row>
    <row r="140" spans="1:7" ht="12.75" x14ac:dyDescent="0.2">
      <c r="A140" s="12" t="s">
        <v>64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1">
        <f t="shared" si="26"/>
        <v>0</v>
      </c>
    </row>
    <row r="141" spans="1:7" ht="12.75" x14ac:dyDescent="0.2">
      <c r="A141" s="12" t="s">
        <v>65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1">
        <f t="shared" si="26"/>
        <v>0</v>
      </c>
    </row>
    <row r="142" spans="1:7" ht="12.75" x14ac:dyDescent="0.2">
      <c r="A142" s="12" t="s">
        <v>66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1">
        <f t="shared" si="26"/>
        <v>0</v>
      </c>
    </row>
    <row r="143" spans="1:7" ht="12.75" x14ac:dyDescent="0.2">
      <c r="A143" s="12" t="s">
        <v>87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1">
        <f t="shared" si="26"/>
        <v>0</v>
      </c>
    </row>
    <row r="144" spans="1:7" ht="12.75" x14ac:dyDescent="0.2">
      <c r="A144" s="12" t="s">
        <v>67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1">
        <f t="shared" si="26"/>
        <v>0</v>
      </c>
    </row>
    <row r="145" spans="1:7" ht="12.75" x14ac:dyDescent="0.2">
      <c r="A145" s="12" t="s">
        <v>68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1">
        <f t="shared" si="26"/>
        <v>0</v>
      </c>
    </row>
    <row r="146" spans="1:7" ht="12.75" x14ac:dyDescent="0.2">
      <c r="A146" s="10" t="s">
        <v>69</v>
      </c>
      <c r="B146" s="11">
        <f>SUM(B147:B149)</f>
        <v>0</v>
      </c>
      <c r="C146" s="11">
        <f>SUM(C147:C149)</f>
        <v>0</v>
      </c>
      <c r="D146" s="11">
        <f>SUM(D147:D149)</f>
        <v>0</v>
      </c>
      <c r="E146" s="11">
        <f>SUM(E147:E149)</f>
        <v>0</v>
      </c>
      <c r="F146" s="11">
        <f>SUM(F147:F149)</f>
        <v>0</v>
      </c>
      <c r="G146" s="11">
        <f t="shared" ref="G146" si="27">SUM(G147:G149)</f>
        <v>0</v>
      </c>
    </row>
    <row r="147" spans="1:7" ht="12.75" x14ac:dyDescent="0.2">
      <c r="A147" s="12" t="s">
        <v>70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1">
        <f>D147-E147</f>
        <v>0</v>
      </c>
    </row>
    <row r="148" spans="1:7" ht="12.75" x14ac:dyDescent="0.2">
      <c r="A148" s="12" t="s">
        <v>71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1">
        <f t="shared" ref="G148:G149" si="28">D148-E148</f>
        <v>0</v>
      </c>
    </row>
    <row r="149" spans="1:7" ht="12.75" x14ac:dyDescent="0.2">
      <c r="A149" s="12" t="s">
        <v>72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1">
        <f t="shared" si="28"/>
        <v>0</v>
      </c>
    </row>
    <row r="150" spans="1:7" ht="12.75" x14ac:dyDescent="0.2">
      <c r="A150" s="10" t="s">
        <v>73</v>
      </c>
      <c r="B150" s="11">
        <f t="shared" ref="B150:G150" si="29">SUM(B151:B157)</f>
        <v>3923411.08</v>
      </c>
      <c r="C150" s="11">
        <f t="shared" si="29"/>
        <v>0</v>
      </c>
      <c r="D150" s="11">
        <f t="shared" si="29"/>
        <v>3923411.08</v>
      </c>
      <c r="E150" s="11">
        <f t="shared" si="29"/>
        <v>692558.31</v>
      </c>
      <c r="F150" s="11">
        <f t="shared" si="29"/>
        <v>692558.31</v>
      </c>
      <c r="G150" s="11">
        <f t="shared" si="29"/>
        <v>3230852.77</v>
      </c>
    </row>
    <row r="151" spans="1:7" ht="12.75" x14ac:dyDescent="0.2">
      <c r="A151" s="12" t="s">
        <v>74</v>
      </c>
      <c r="B151" s="14">
        <v>2423411.08</v>
      </c>
      <c r="C151" s="14">
        <v>0</v>
      </c>
      <c r="D151" s="14">
        <v>2423411.08</v>
      </c>
      <c r="E151" s="14">
        <v>692558.31</v>
      </c>
      <c r="F151" s="14">
        <v>692558.31</v>
      </c>
      <c r="G151" s="11">
        <f>D151-E151</f>
        <v>1730852.77</v>
      </c>
    </row>
    <row r="152" spans="1:7" ht="12.75" x14ac:dyDescent="0.2">
      <c r="A152" s="12" t="s">
        <v>75</v>
      </c>
      <c r="B152" s="14">
        <v>1500000</v>
      </c>
      <c r="C152" s="14">
        <v>0</v>
      </c>
      <c r="D152" s="14">
        <v>1500000</v>
      </c>
      <c r="E152" s="14">
        <v>0</v>
      </c>
      <c r="F152" s="14">
        <v>0</v>
      </c>
      <c r="G152" s="11">
        <f>D152-E152</f>
        <v>1500000</v>
      </c>
    </row>
    <row r="153" spans="1:7" ht="12.75" x14ac:dyDescent="0.2">
      <c r="A153" s="12" t="s">
        <v>76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1">
        <f>D153-E153</f>
        <v>0</v>
      </c>
    </row>
    <row r="154" spans="1:7" ht="12.75" x14ac:dyDescent="0.2">
      <c r="A154" s="18" t="s">
        <v>77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1">
        <f t="shared" ref="G154:G157" si="30">D154-E154</f>
        <v>0</v>
      </c>
    </row>
    <row r="155" spans="1:7" ht="12.75" x14ac:dyDescent="0.2">
      <c r="A155" s="12" t="s">
        <v>78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1">
        <f t="shared" si="30"/>
        <v>0</v>
      </c>
    </row>
    <row r="156" spans="1:7" ht="12.75" x14ac:dyDescent="0.2">
      <c r="A156" s="12" t="s">
        <v>79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1">
        <f t="shared" si="30"/>
        <v>0</v>
      </c>
    </row>
    <row r="157" spans="1:7" ht="12.75" x14ac:dyDescent="0.2">
      <c r="A157" s="12" t="s">
        <v>80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1">
        <f t="shared" si="30"/>
        <v>0</v>
      </c>
    </row>
    <row r="158" spans="1:7" ht="12.75" x14ac:dyDescent="0.2">
      <c r="A158" s="19"/>
      <c r="B158" s="16"/>
      <c r="C158" s="16"/>
      <c r="D158" s="16"/>
      <c r="E158" s="16"/>
      <c r="F158" s="16"/>
      <c r="G158" s="17"/>
    </row>
    <row r="159" spans="1:7" x14ac:dyDescent="0.25">
      <c r="A159" s="8" t="s">
        <v>82</v>
      </c>
      <c r="B159" s="6">
        <f t="shared" ref="B159:F159" si="31">B9+B84</f>
        <v>452871523.95000005</v>
      </c>
      <c r="C159" s="6">
        <f t="shared" si="31"/>
        <v>185076716.15000001</v>
      </c>
      <c r="D159" s="6">
        <f t="shared" si="31"/>
        <v>637948240.0999999</v>
      </c>
      <c r="E159" s="6">
        <f t="shared" si="31"/>
        <v>139807412.53999999</v>
      </c>
      <c r="F159" s="6">
        <f t="shared" si="31"/>
        <v>115316443.06</v>
      </c>
      <c r="G159" s="6">
        <f>G9+G84</f>
        <v>498140827.56</v>
      </c>
    </row>
    <row r="160" spans="1:7" ht="12.75" x14ac:dyDescent="0.2">
      <c r="A160" s="20"/>
      <c r="B160" s="21"/>
      <c r="C160" s="21"/>
      <c r="D160" s="21"/>
      <c r="E160" s="21"/>
      <c r="F160" s="21"/>
      <c r="G160" s="22"/>
    </row>
    <row r="161" spans="1:1" ht="12.75" hidden="1" x14ac:dyDescent="0.2">
      <c r="A161" s="23"/>
    </row>
    <row r="177" ht="15" customHeight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73" ht="15" customHeight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</sheetData>
  <mergeCells count="9">
    <mergeCell ref="A6:G6"/>
    <mergeCell ref="A7:A8"/>
    <mergeCell ref="B7:F7"/>
    <mergeCell ref="G7:G8"/>
    <mergeCell ref="A1:G1"/>
    <mergeCell ref="A2:G2"/>
    <mergeCell ref="A4:G4"/>
    <mergeCell ref="A5:G5"/>
    <mergeCell ref="A3:G3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2017-04-26T22:47:19Z</cp:lastPrinted>
  <dcterms:created xsi:type="dcterms:W3CDTF">2017-01-11T17:22:36Z</dcterms:created>
  <dcterms:modified xsi:type="dcterms:W3CDTF">2018-05-30T14:40:22Z</dcterms:modified>
</cp:coreProperties>
</file>