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68" i="1"/>
  <c r="D29" i="1"/>
  <c r="C30" i="1"/>
  <c r="C25" i="1"/>
  <c r="D25" i="1"/>
  <c r="E25" i="1"/>
  <c r="F25" i="1"/>
  <c r="B25" i="1"/>
  <c r="E13" i="1"/>
  <c r="C15" i="1"/>
  <c r="C16" i="1"/>
  <c r="C19" i="1"/>
  <c r="C20" i="1"/>
  <c r="C21" i="1"/>
  <c r="C22" i="1"/>
  <c r="C23" i="1"/>
  <c r="C14" i="1"/>
  <c r="G69" i="1" l="1"/>
  <c r="G63" i="1"/>
  <c r="G59" i="1"/>
  <c r="G58" i="1"/>
  <c r="G57" i="1"/>
  <c r="G56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6" i="1"/>
  <c r="G15" i="1"/>
  <c r="G14" i="1"/>
  <c r="G12" i="1"/>
  <c r="G11" i="1"/>
  <c r="G10" i="1"/>
  <c r="G9" i="1"/>
  <c r="G8" i="1"/>
  <c r="G7" i="1"/>
  <c r="G6" i="1"/>
  <c r="G25" i="1" l="1"/>
  <c r="G70" i="1"/>
  <c r="G62" i="1" l="1"/>
  <c r="G55" i="1"/>
  <c r="G41" i="1"/>
  <c r="G34" i="1"/>
  <c r="G32" i="1"/>
  <c r="D69" i="1" l="1"/>
  <c r="D68" i="1"/>
  <c r="D63" i="1"/>
  <c r="D59" i="1"/>
  <c r="D58" i="1"/>
  <c r="D57" i="1"/>
  <c r="D56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24" i="1"/>
  <c r="D13" i="1" s="1"/>
  <c r="D12" i="1"/>
  <c r="D11" i="1"/>
  <c r="D10" i="1"/>
  <c r="D9" i="1"/>
  <c r="D8" i="1"/>
  <c r="D7" i="1"/>
  <c r="D6" i="1"/>
  <c r="F70" i="1" l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C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13" i="1"/>
  <c r="F60" i="1" l="1"/>
  <c r="F37" i="1"/>
  <c r="E60" i="1"/>
  <c r="E37" i="1"/>
  <c r="C60" i="1"/>
  <c r="F65" i="1" l="1"/>
  <c r="E65" i="1"/>
  <c r="D37" i="1"/>
  <c r="G18" i="1"/>
  <c r="C18" i="1"/>
  <c r="G17" i="1"/>
  <c r="B13" i="1"/>
  <c r="B37" i="1" s="1"/>
  <c r="C17" i="1"/>
  <c r="G13" i="1" l="1"/>
  <c r="G37" i="1" s="1"/>
  <c r="C13" i="1"/>
  <c r="C37" i="1" s="1"/>
  <c r="C65" i="1" s="1"/>
  <c r="G54" i="1"/>
  <c r="G50" i="1" s="1"/>
  <c r="G60" i="1" s="1"/>
  <c r="G65" i="1" s="1"/>
  <c r="D50" i="1"/>
  <c r="D60" i="1" s="1"/>
  <c r="D65" i="1" s="1"/>
  <c r="B50" i="1"/>
  <c r="B60" i="1" s="1"/>
  <c r="B65" i="1" s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<sst xmlns="http://schemas.openxmlformats.org/spreadsheetml/2006/main" count="72" uniqueCount="72">
  <si>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</si>
  <si>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</si>
  <si>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</si>
  <si>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</si>
  <si>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</si>
  <si>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</si>
  <si>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</si>
  <si>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</si>
  <si>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</si>
  <si>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</si>
  <si>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</si>
  <si>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</si>
  <si>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</si>
  <si>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</si>
  <si>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</si>
  <si>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</si>
  <si>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</si>
  <si>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</si>
  <si>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</si>
  <si>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</si>
  <si>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</si>
  <si>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</si>
  <si>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</si>
  <si>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</si>
  <si>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</si>
  <si>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</si>
  <si>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</si>
  <si>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</si>
  <si>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</si>
  <si>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</si>
  <si>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</si>
  <si>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</si>
  <si>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</si>
  <si>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</si>
  <si>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</si>
  <si>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</si>
  <si>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</si>
  <si>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</si>
  <si>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</si>
  <si>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</si>
  <si>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</si>
  <si>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</si>
  <si>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</si>
  <si>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</si>
  <si>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</si>
  <si>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</si>
  <si>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</si>
  <si>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</si>
  <si>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</si>
  <si>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</si>
  <si>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</si>
  <si>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</si>
  <si>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</si>
  <si>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</si>
  <si>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</si>
  <si>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</si>
  <si>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</si>
  <si>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</si>
  <si>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</si>
  <si>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</si>
  <si>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</si>
  <si>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</si>
  <si>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</si>
  <si>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</si>
  <si>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</si>
  <si>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</si>
  <si>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</si>
  <si>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</si>
  <si>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</si>
  <si>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</si>
  <si>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</si>
  <si>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 GTO
ESTADO ANALITICO DE INGRESOS DETALLADO - LDF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</si>
</sst>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0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165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4" fontId="5" fillId="0" borderId="6" xfId="0" applyNumberFormat="1" applyFont="1" applyBorder="1" applyAlignment="1">
      <alignment vertical="center"/>
    </xf>
    <xf numFmtId="4" fontId="3" fillId="3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4" fontId="5" fillId="4" borderId="6" xfId="0" applyNumberFormat="1" applyFont="1" applyFill="1" applyBorder="1" applyAlignment="1">
      <alignment vertical="center"/>
    </xf>
    <xf numFmtId="4" fontId="3" fillId="0" borderId="6" xfId="3" applyNumberFormat="1" applyFont="1" applyBorder="1"/>
    <xf numFmtId="4" fontId="3" fillId="0" borderId="0" xfId="0" applyNumberFormat="1" applyFont="1"/>
    <xf numFmtId="4" fontId="3" fillId="0" borderId="7" xfId="0" applyNumberFormat="1" applyFont="1" applyBorder="1" applyAlignment="1">
      <alignment vertical="center"/>
    </xf>
    <xf numFmtId="4" fontId="3" fillId="0" borderId="6" xfId="4" applyNumberFormat="1" applyFont="1" applyBorder="1" applyAlignment="1">
      <alignment vertical="center"/>
    </xf>
    <xf numFmtId="4" fontId="3" fillId="0" borderId="0" xfId="3" applyNumberFormat="1" applyFont="1"/>
    <xf numFmtId="43" fontId="3" fillId="0" borderId="0" xfId="2" applyFont="1"/>
    <xf numFmtId="43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40">
    <cellStyle name="=C:\WINNT\SYSTEM32\COMMAND.COM" xfId="6"/>
    <cellStyle name="Euro" xfId="7"/>
    <cellStyle name="Millares" xfId="2" builtinId="3"/>
    <cellStyle name="Millares 2" xfId="8"/>
    <cellStyle name="Millares 2 10" xfId="132"/>
    <cellStyle name="Millares 2 2" xfId="9"/>
    <cellStyle name="Millares 2 2 2" xfId="23"/>
    <cellStyle name="Millares 2 2 2 2" xfId="70"/>
    <cellStyle name="Millares 2 2 2 2 2" xfId="115"/>
    <cellStyle name="Millares 2 2 2 3" xfId="97"/>
    <cellStyle name="Millares 2 2 2 4" xfId="52"/>
    <cellStyle name="Millares 2 2 3" xfId="43"/>
    <cellStyle name="Millares 2 2 3 2" xfId="88"/>
    <cellStyle name="Millares 2 2 4" xfId="61"/>
    <cellStyle name="Millares 2 2 4 2" xfId="106"/>
    <cellStyle name="Millares 2 2 5" xfId="79"/>
    <cellStyle name="Millares 2 2 6" xfId="34"/>
    <cellStyle name="Millares 2 2 7" xfId="124"/>
    <cellStyle name="Millares 2 2 8" xfId="133"/>
    <cellStyle name="Millares 2 3" xfId="10"/>
    <cellStyle name="Millares 2 3 2" xfId="24"/>
    <cellStyle name="Millares 2 3 2 2" xfId="71"/>
    <cellStyle name="Millares 2 3 2 2 2" xfId="116"/>
    <cellStyle name="Millares 2 3 2 3" xfId="98"/>
    <cellStyle name="Millares 2 3 2 4" xfId="53"/>
    <cellStyle name="Millares 2 3 3" xfId="44"/>
    <cellStyle name="Millares 2 3 3 2" xfId="89"/>
    <cellStyle name="Millares 2 3 4" xfId="62"/>
    <cellStyle name="Millares 2 3 4 2" xfId="107"/>
    <cellStyle name="Millares 2 3 5" xfId="80"/>
    <cellStyle name="Millares 2 3 6" xfId="35"/>
    <cellStyle name="Millares 2 3 7" xfId="125"/>
    <cellStyle name="Millares 2 3 8" xfId="134"/>
    <cellStyle name="Millares 2 4" xfId="22"/>
    <cellStyle name="Millares 2 4 2" xfId="69"/>
    <cellStyle name="Millares 2 4 2 2" xfId="114"/>
    <cellStyle name="Millares 2 4 3" xfId="96"/>
    <cellStyle name="Millares 2 4 4" xfId="51"/>
    <cellStyle name="Millares 2 5" xfId="42"/>
    <cellStyle name="Millares 2 5 2" xfId="87"/>
    <cellStyle name="Millares 2 6" xfId="60"/>
    <cellStyle name="Millares 2 6 2" xfId="105"/>
    <cellStyle name="Millares 2 7" xfId="78"/>
    <cellStyle name="Millares 2 8" xfId="33"/>
    <cellStyle name="Millares 2 9" xfId="123"/>
    <cellStyle name="Millares 3" xfId="11"/>
    <cellStyle name="Millares 3 2" xfId="25"/>
    <cellStyle name="Millares 3 2 2" xfId="72"/>
    <cellStyle name="Millares 3 2 2 2" xfId="117"/>
    <cellStyle name="Millares 3 2 3" xfId="99"/>
    <cellStyle name="Millares 3 2 4" xfId="54"/>
    <cellStyle name="Millares 3 3" xfId="45"/>
    <cellStyle name="Millares 3 3 2" xfId="90"/>
    <cellStyle name="Millares 3 4" xfId="63"/>
    <cellStyle name="Millares 3 4 2" xfId="108"/>
    <cellStyle name="Millares 3 5" xfId="81"/>
    <cellStyle name="Millares 3 6" xfId="36"/>
    <cellStyle name="Millares 3 7" xfId="126"/>
    <cellStyle name="Millares 3 8" xfId="135"/>
    <cellStyle name="Millares 4" xfId="131"/>
    <cellStyle name="Moneda 2" xfId="5"/>
    <cellStyle name="Moneda 2 2" xfId="26"/>
    <cellStyle name="Moneda 2 2 2" xfId="73"/>
    <cellStyle name="Moneda 2 2 2 2" xfId="118"/>
    <cellStyle name="Moneda 2 2 3" xfId="100"/>
    <cellStyle name="Moneda 2 2 4" xfId="55"/>
    <cellStyle name="Moneda 2 3" xfId="46"/>
    <cellStyle name="Moneda 2 3 2" xfId="91"/>
    <cellStyle name="Moneda 2 4" xfId="64"/>
    <cellStyle name="Moneda 2 4 2" xfId="109"/>
    <cellStyle name="Moneda 2 5" xfId="82"/>
    <cellStyle name="Moneda 2 6" xfId="37"/>
    <cellStyle name="Moneda 2 7" xfId="127"/>
    <cellStyle name="Moneda 2 8" xfId="136"/>
    <cellStyle name="Moneda 2 9" xfId="12"/>
    <cellStyle name="Normal" xfId="0" builtinId="0"/>
    <cellStyle name="Normal 2" xfId="1"/>
    <cellStyle name="Normal 2 10" xfId="13"/>
    <cellStyle name="Normal 2 2" xfId="14"/>
    <cellStyle name="Normal 2 3" xfId="30"/>
    <cellStyle name="Normal 2 3 2" xfId="74"/>
    <cellStyle name="Normal 2 3 2 2" xfId="119"/>
    <cellStyle name="Normal 2 3 3" xfId="101"/>
    <cellStyle name="Normal 2 3 4" xfId="56"/>
    <cellStyle name="Normal 2 4" xfId="27"/>
    <cellStyle name="Normal 2 4 2" xfId="92"/>
    <cellStyle name="Normal 2 4 3" xfId="47"/>
    <cellStyle name="Normal 2 5" xfId="65"/>
    <cellStyle name="Normal 2 5 2" xfId="110"/>
    <cellStyle name="Normal 2 6" xfId="83"/>
    <cellStyle name="Normal 2 7" xfId="38"/>
    <cellStyle name="Normal 2 8" xfId="128"/>
    <cellStyle name="Normal 2 9" xfId="137"/>
    <cellStyle name="Normal 3" xfId="4"/>
    <cellStyle name="Normal 3 2" xfId="57"/>
    <cellStyle name="Normal 3 2 2" xfId="75"/>
    <cellStyle name="Normal 3 2 2 2" xfId="120"/>
    <cellStyle name="Normal 3 2 3" xfId="102"/>
    <cellStyle name="Normal 3 3" xfId="48"/>
    <cellStyle name="Normal 3 3 2" xfId="93"/>
    <cellStyle name="Normal 3 4" xfId="66"/>
    <cellStyle name="Normal 3 4 2" xfId="111"/>
    <cellStyle name="Normal 3 5" xfId="84"/>
    <cellStyle name="Normal 3 6" xfId="39"/>
    <cellStyle name="Normal 4" xfId="3"/>
    <cellStyle name="Normal 4 2" xfId="16"/>
    <cellStyle name="Normal 4 3" xfId="15"/>
    <cellStyle name="Normal 5" xfId="17"/>
    <cellStyle name="Normal 5 2" xfId="18"/>
    <cellStyle name="Normal 6" xfId="19"/>
    <cellStyle name="Normal 6 2" xfId="20"/>
    <cellStyle name="Normal 6 2 2" xfId="29"/>
    <cellStyle name="Normal 6 2 2 2" xfId="77"/>
    <cellStyle name="Normal 6 2 2 2 2" xfId="122"/>
    <cellStyle name="Normal 6 2 2 3" xfId="104"/>
    <cellStyle name="Normal 6 2 2 4" xfId="59"/>
    <cellStyle name="Normal 6 2 3" xfId="50"/>
    <cellStyle name="Normal 6 2 3 2" xfId="95"/>
    <cellStyle name="Normal 6 2 4" xfId="68"/>
    <cellStyle name="Normal 6 2 4 2" xfId="113"/>
    <cellStyle name="Normal 6 2 5" xfId="86"/>
    <cellStyle name="Normal 6 2 6" xfId="41"/>
    <cellStyle name="Normal 6 2 7" xfId="130"/>
    <cellStyle name="Normal 6 2 8" xfId="139"/>
    <cellStyle name="Normal 6 3" xfId="28"/>
    <cellStyle name="Normal 6 3 2" xfId="76"/>
    <cellStyle name="Normal 6 3 2 2" xfId="121"/>
    <cellStyle name="Normal 6 3 3" xfId="103"/>
    <cellStyle name="Normal 6 3 4" xfId="58"/>
    <cellStyle name="Normal 6 4" xfId="49"/>
    <cellStyle name="Normal 6 4 2" xfId="94"/>
    <cellStyle name="Normal 6 5" xfId="67"/>
    <cellStyle name="Normal 6 5 2" xfId="112"/>
    <cellStyle name="Normal 6 6" xfId="85"/>
    <cellStyle name="Normal 6 7" xfId="40"/>
    <cellStyle name="Normal 6 8" xfId="129"/>
    <cellStyle name="Normal 6 9" xfId="138"/>
    <cellStyle name="Normal 7" xfId="32"/>
    <cellStyle name="Normal 8" xfId="31"/>
    <cellStyle name="Porcentu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1331887</xdr:colOff>
      <xdr:row>0</xdr:row>
      <xdr:rowOff>565043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"/>
          <a:ext cx="1331886" cy="56504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="118" zoomScaleNormal="118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31" t="s">
        <v>71</v>
      </c>
      <c r="B1" s="32"/>
      <c r="C1" s="32"/>
      <c r="D1" s="32"/>
      <c r="E1" s="32"/>
      <c r="F1" s="32"/>
      <c r="G1" s="33"/>
    </row>
    <row r="2" spans="1:7" x14ac:dyDescent="0.2">
      <c r="A2" s="2"/>
      <c r="B2" s="34" t="s">
        <v>0</v>
      </c>
      <c r="C2" s="34"/>
      <c r="D2" s="34"/>
      <c r="E2" s="34"/>
      <c r="F2" s="34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17139871.98</v>
      </c>
      <c r="C6" s="10">
        <v>133519.37</v>
      </c>
      <c r="D6" s="10">
        <f>B6+C6</f>
        <v>17273391.350000001</v>
      </c>
      <c r="E6" s="10">
        <v>16438679.23</v>
      </c>
      <c r="F6" s="10">
        <v>16438679.23</v>
      </c>
      <c r="G6" s="10">
        <f>F6-B6</f>
        <v>-701192.75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4683157.54</v>
      </c>
      <c r="C8" s="10">
        <v>1194471.01</v>
      </c>
      <c r="D8" s="10">
        <f t="shared" si="0"/>
        <v>5877628.5499999998</v>
      </c>
      <c r="E8" s="10">
        <v>5262130.46</v>
      </c>
      <c r="F8" s="10">
        <v>5262130.46</v>
      </c>
      <c r="G8" s="10">
        <f t="shared" si="1"/>
        <v>578972.91999999993</v>
      </c>
    </row>
    <row r="9" spans="1:7" x14ac:dyDescent="0.2">
      <c r="A9" s="11" t="s">
        <v>12</v>
      </c>
      <c r="B9" s="10">
        <v>24293047.43</v>
      </c>
      <c r="C9" s="10">
        <v>293226.11</v>
      </c>
      <c r="D9" s="26">
        <f t="shared" si="0"/>
        <v>24586273.539999999</v>
      </c>
      <c r="E9" s="10">
        <v>16542201.880000001</v>
      </c>
      <c r="F9" s="10">
        <v>16542201.880000001</v>
      </c>
      <c r="G9" s="10">
        <f t="shared" si="1"/>
        <v>-7750845.5499999989</v>
      </c>
    </row>
    <row r="10" spans="1:7" x14ac:dyDescent="0.2">
      <c r="A10" s="11" t="s">
        <v>13</v>
      </c>
      <c r="B10" s="10">
        <v>3214454.9</v>
      </c>
      <c r="C10" s="10">
        <v>746430.82</v>
      </c>
      <c r="D10" s="26">
        <f t="shared" si="0"/>
        <v>3960885.7199999997</v>
      </c>
      <c r="E10" s="10">
        <v>3201186.06</v>
      </c>
      <c r="F10" s="10">
        <v>3201186.06</v>
      </c>
      <c r="G10" s="10">
        <f t="shared" si="1"/>
        <v>-13268.839999999851</v>
      </c>
    </row>
    <row r="11" spans="1:7" x14ac:dyDescent="0.2">
      <c r="A11" s="11" t="s">
        <v>14</v>
      </c>
      <c r="B11" s="10">
        <v>2665994.4500000002</v>
      </c>
      <c r="C11" s="10">
        <v>-657108.68999999994</v>
      </c>
      <c r="D11" s="26">
        <f t="shared" si="0"/>
        <v>2008885.7600000002</v>
      </c>
      <c r="E11" s="10">
        <v>1038806.91</v>
      </c>
      <c r="F11" s="10">
        <v>1038806.91</v>
      </c>
      <c r="G11" s="10">
        <f t="shared" si="1"/>
        <v>-1627187.54</v>
      </c>
    </row>
    <row r="12" spans="1:7" x14ac:dyDescent="0.2">
      <c r="A12" s="11" t="s">
        <v>15</v>
      </c>
      <c r="B12" s="10">
        <v>0</v>
      </c>
      <c r="C12" s="10">
        <v>0</v>
      </c>
      <c r="D12" s="26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135548297.78999999</v>
      </c>
      <c r="C13" s="10">
        <f>SUM(C14:C24)</f>
        <v>1922452.2099999962</v>
      </c>
      <c r="D13" s="26">
        <f>SUM(D14:D24)</f>
        <v>137470750</v>
      </c>
      <c r="E13" s="10">
        <f>SUM(E14:E23)</f>
        <v>108012354.72999999</v>
      </c>
      <c r="F13" s="10">
        <f t="shared" ref="F13:G13" si="2">SUM(F14:F24)</f>
        <v>108012354.72999999</v>
      </c>
      <c r="G13" s="10">
        <f t="shared" si="2"/>
        <v>-27535943.06000001</v>
      </c>
    </row>
    <row r="14" spans="1:7" x14ac:dyDescent="0.2">
      <c r="A14" s="12" t="s">
        <v>17</v>
      </c>
      <c r="B14" s="28">
        <v>89678668.840000004</v>
      </c>
      <c r="C14" s="10">
        <f>D14-B14</f>
        <v>3093249.1599999964</v>
      </c>
      <c r="D14" s="28">
        <v>92771918</v>
      </c>
      <c r="E14" s="24">
        <v>73304323.409999996</v>
      </c>
      <c r="F14" s="24">
        <v>73304323.409999996</v>
      </c>
      <c r="G14" s="10">
        <f t="shared" ref="G14:G24" si="3">F14-B14</f>
        <v>-16374345.430000007</v>
      </c>
    </row>
    <row r="15" spans="1:7" x14ac:dyDescent="0.2">
      <c r="A15" s="12" t="s">
        <v>18</v>
      </c>
      <c r="B15" s="28">
        <v>21841740.879999999</v>
      </c>
      <c r="C15" s="10">
        <f t="shared" ref="C15:C23" si="4">D15-B15</f>
        <v>654589.12000000104</v>
      </c>
      <c r="D15" s="28">
        <v>22496330</v>
      </c>
      <c r="E15" s="24">
        <v>18135136.469999999</v>
      </c>
      <c r="F15" s="24">
        <v>18135136.469999999</v>
      </c>
      <c r="G15" s="10">
        <f t="shared" si="3"/>
        <v>-3706604.41</v>
      </c>
    </row>
    <row r="16" spans="1:7" x14ac:dyDescent="0.2">
      <c r="A16" s="12" t="s">
        <v>19</v>
      </c>
      <c r="B16" s="28">
        <v>6757418.9199999999</v>
      </c>
      <c r="C16" s="10">
        <f t="shared" si="4"/>
        <v>702603.08000000007</v>
      </c>
      <c r="D16" s="28">
        <v>7460022</v>
      </c>
      <c r="E16" s="24">
        <v>5143151.92</v>
      </c>
      <c r="F16" s="24">
        <v>5143151.92</v>
      </c>
      <c r="G16" s="10">
        <f t="shared" si="3"/>
        <v>-1614267</v>
      </c>
    </row>
    <row r="17" spans="1:7" x14ac:dyDescent="0.2">
      <c r="A17" s="12" t="s">
        <v>20</v>
      </c>
      <c r="B17" s="28">
        <v>0</v>
      </c>
      <c r="C17" s="10">
        <f t="shared" si="4"/>
        <v>0</v>
      </c>
      <c r="D17" s="28">
        <v>0</v>
      </c>
      <c r="E17" s="24">
        <v>0</v>
      </c>
      <c r="F17" s="24">
        <v>0</v>
      </c>
      <c r="G17" s="10">
        <f t="shared" si="3"/>
        <v>0</v>
      </c>
    </row>
    <row r="18" spans="1:7" x14ac:dyDescent="0.2">
      <c r="A18" s="12" t="s">
        <v>21</v>
      </c>
      <c r="B18" s="28">
        <v>0</v>
      </c>
      <c r="C18" s="10">
        <f t="shared" si="4"/>
        <v>0</v>
      </c>
      <c r="D18" s="28">
        <v>0</v>
      </c>
      <c r="E18" s="24">
        <v>0</v>
      </c>
      <c r="F18" s="24">
        <v>0</v>
      </c>
      <c r="G18" s="10">
        <f t="shared" si="3"/>
        <v>0</v>
      </c>
    </row>
    <row r="19" spans="1:7" x14ac:dyDescent="0.2">
      <c r="A19" s="12" t="s">
        <v>22</v>
      </c>
      <c r="B19" s="28">
        <v>2059467.57</v>
      </c>
      <c r="C19" s="10">
        <f t="shared" si="4"/>
        <v>83402.429999999935</v>
      </c>
      <c r="D19" s="28">
        <v>2142870</v>
      </c>
      <c r="E19" s="24">
        <v>1675083.72</v>
      </c>
      <c r="F19" s="24">
        <v>1675083.72</v>
      </c>
      <c r="G19" s="10">
        <f t="shared" si="3"/>
        <v>-384383.85000000009</v>
      </c>
    </row>
    <row r="20" spans="1:7" x14ac:dyDescent="0.2">
      <c r="A20" s="12" t="s">
        <v>23</v>
      </c>
      <c r="B20" s="28">
        <v>0</v>
      </c>
      <c r="C20" s="10">
        <f t="shared" si="4"/>
        <v>0</v>
      </c>
      <c r="D20" s="28">
        <v>0</v>
      </c>
      <c r="E20" s="24">
        <v>0</v>
      </c>
      <c r="F20" s="24">
        <v>0</v>
      </c>
      <c r="G20" s="10">
        <f t="shared" si="3"/>
        <v>0</v>
      </c>
    </row>
    <row r="21" spans="1:7" x14ac:dyDescent="0.2">
      <c r="A21" s="12" t="s">
        <v>24</v>
      </c>
      <c r="B21" s="28">
        <v>0</v>
      </c>
      <c r="C21" s="10">
        <f t="shared" si="4"/>
        <v>0</v>
      </c>
      <c r="D21" s="28">
        <v>0</v>
      </c>
      <c r="E21" s="24">
        <v>0</v>
      </c>
      <c r="F21" s="24">
        <v>0</v>
      </c>
      <c r="G21" s="10">
        <f t="shared" si="3"/>
        <v>0</v>
      </c>
    </row>
    <row r="22" spans="1:7" x14ac:dyDescent="0.2">
      <c r="A22" s="12" t="s">
        <v>25</v>
      </c>
      <c r="B22" s="28">
        <v>4824685.12</v>
      </c>
      <c r="C22" s="10">
        <f t="shared" si="4"/>
        <v>-205034.12000000011</v>
      </c>
      <c r="D22" s="28">
        <v>4619651</v>
      </c>
      <c r="E22" s="24">
        <v>3428801.21</v>
      </c>
      <c r="F22" s="24">
        <v>3428801.21</v>
      </c>
      <c r="G22" s="10">
        <f t="shared" si="3"/>
        <v>-1395883.9100000001</v>
      </c>
    </row>
    <row r="23" spans="1:7" x14ac:dyDescent="0.2">
      <c r="A23" s="12" t="s">
        <v>26</v>
      </c>
      <c r="B23" s="28">
        <v>10386316.460000001</v>
      </c>
      <c r="C23" s="10">
        <f t="shared" si="4"/>
        <v>-2406357.4600000009</v>
      </c>
      <c r="D23" s="28">
        <v>7979959</v>
      </c>
      <c r="E23" s="24">
        <v>6325858</v>
      </c>
      <c r="F23" s="24">
        <v>6325858</v>
      </c>
      <c r="G23" s="10">
        <f t="shared" si="3"/>
        <v>-4060458.4600000009</v>
      </c>
    </row>
    <row r="24" spans="1:7" x14ac:dyDescent="0.2">
      <c r="A24" s="12" t="s">
        <v>27</v>
      </c>
      <c r="B24" s="28">
        <v>0</v>
      </c>
      <c r="C24" s="24">
        <v>0</v>
      </c>
      <c r="D24" s="26">
        <f t="shared" si="0"/>
        <v>0</v>
      </c>
      <c r="E24" s="24">
        <v>0</v>
      </c>
      <c r="F24" s="24">
        <v>0</v>
      </c>
      <c r="G24" s="10">
        <f t="shared" si="3"/>
        <v>0</v>
      </c>
    </row>
    <row r="25" spans="1:7" x14ac:dyDescent="0.2">
      <c r="A25" s="11" t="s">
        <v>28</v>
      </c>
      <c r="B25" s="26">
        <f>SUM(B26:B30)</f>
        <v>2575182.2000000002</v>
      </c>
      <c r="C25" s="10">
        <f>SUM(C26:C30)</f>
        <v>127330.81999999995</v>
      </c>
      <c r="D25" s="26">
        <f t="shared" ref="D25:G25" si="5">SUM(D26:D30)</f>
        <v>2702513.02</v>
      </c>
      <c r="E25" s="10">
        <f t="shared" si="5"/>
        <v>2237309.52</v>
      </c>
      <c r="F25" s="10">
        <f t="shared" si="5"/>
        <v>2237309.52</v>
      </c>
      <c r="G25" s="10">
        <f t="shared" si="5"/>
        <v>-337872.68000000005</v>
      </c>
    </row>
    <row r="26" spans="1:7" x14ac:dyDescent="0.2">
      <c r="A26" s="12" t="s">
        <v>29</v>
      </c>
      <c r="B26" s="28">
        <v>36057.019999999997</v>
      </c>
      <c r="C26" s="27">
        <v>0</v>
      </c>
      <c r="D26" s="28">
        <v>36057.019999999997</v>
      </c>
      <c r="E26" s="24">
        <v>14321.86</v>
      </c>
      <c r="F26" s="24">
        <v>14321.86</v>
      </c>
      <c r="G26" s="10">
        <f t="shared" ref="G26:G31" si="6">F26-B26</f>
        <v>-21735.159999999996</v>
      </c>
    </row>
    <row r="27" spans="1:7" x14ac:dyDescent="0.2">
      <c r="A27" s="12" t="s">
        <v>30</v>
      </c>
      <c r="B27" s="28">
        <v>262080.36</v>
      </c>
      <c r="C27" s="27">
        <v>6768.640000000014</v>
      </c>
      <c r="D27" s="28">
        <v>268849</v>
      </c>
      <c r="E27" s="24">
        <v>202433.31</v>
      </c>
      <c r="F27" s="24">
        <v>202433.31</v>
      </c>
      <c r="G27" s="10">
        <f t="shared" si="6"/>
        <v>-59647.049999999988</v>
      </c>
    </row>
    <row r="28" spans="1:7" x14ac:dyDescent="0.2">
      <c r="A28" s="12" t="s">
        <v>31</v>
      </c>
      <c r="B28" s="28">
        <v>1362569.36</v>
      </c>
      <c r="C28" s="27">
        <v>330045.6399999999</v>
      </c>
      <c r="D28" s="28">
        <v>1692615</v>
      </c>
      <c r="E28" s="24">
        <v>1314162.53</v>
      </c>
      <c r="F28" s="24">
        <v>1314162.53</v>
      </c>
      <c r="G28" s="10">
        <f t="shared" si="6"/>
        <v>-48406.830000000075</v>
      </c>
    </row>
    <row r="29" spans="1:7" x14ac:dyDescent="0.2">
      <c r="A29" s="12" t="s">
        <v>32</v>
      </c>
      <c r="B29" s="10">
        <v>0</v>
      </c>
      <c r="C29" s="10">
        <v>0</v>
      </c>
      <c r="D29" s="26">
        <f t="shared" ref="D29" si="7">B29+C29</f>
        <v>0</v>
      </c>
      <c r="E29" s="10">
        <v>0</v>
      </c>
      <c r="F29" s="10">
        <v>0</v>
      </c>
      <c r="G29" s="10">
        <f t="shared" si="6"/>
        <v>0</v>
      </c>
    </row>
    <row r="30" spans="1:7" x14ac:dyDescent="0.2">
      <c r="A30" s="12" t="s">
        <v>33</v>
      </c>
      <c r="B30" s="28">
        <v>914475.46</v>
      </c>
      <c r="C30" s="10">
        <f>D30-B30</f>
        <v>-209483.45999999996</v>
      </c>
      <c r="D30" s="28">
        <v>704992</v>
      </c>
      <c r="E30" s="24">
        <v>706391.82</v>
      </c>
      <c r="F30" s="24">
        <v>706391.82</v>
      </c>
      <c r="G30" s="10">
        <f t="shared" si="6"/>
        <v>-208083.64</v>
      </c>
    </row>
    <row r="31" spans="1:7" x14ac:dyDescent="0.2">
      <c r="A31" s="11" t="s">
        <v>34</v>
      </c>
      <c r="B31" s="10">
        <v>0</v>
      </c>
      <c r="C31" s="10">
        <v>0</v>
      </c>
      <c r="D31" s="26">
        <f t="shared" si="0"/>
        <v>0</v>
      </c>
      <c r="E31" s="10">
        <v>0</v>
      </c>
      <c r="F31" s="10">
        <v>0</v>
      </c>
      <c r="G31" s="10">
        <f t="shared" si="6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8">SUM(C33)</f>
        <v>2465000</v>
      </c>
      <c r="D32" s="26">
        <f t="shared" si="8"/>
        <v>2465000</v>
      </c>
      <c r="E32" s="10">
        <f t="shared" si="8"/>
        <v>1465000</v>
      </c>
      <c r="F32" s="10">
        <f t="shared" si="8"/>
        <v>1465000</v>
      </c>
      <c r="G32" s="10">
        <f t="shared" si="8"/>
        <v>1465000</v>
      </c>
    </row>
    <row r="33" spans="1:7" x14ac:dyDescent="0.2">
      <c r="A33" s="12" t="s">
        <v>36</v>
      </c>
      <c r="B33" s="10">
        <v>0</v>
      </c>
      <c r="C33" s="10">
        <v>2465000</v>
      </c>
      <c r="D33" s="26">
        <f t="shared" si="0"/>
        <v>2465000</v>
      </c>
      <c r="E33" s="10">
        <v>1465000</v>
      </c>
      <c r="F33" s="10">
        <v>1465000</v>
      </c>
      <c r="G33" s="10">
        <f>F33-B33</f>
        <v>1465000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9">SUM(C35:C36)</f>
        <v>0</v>
      </c>
      <c r="D34" s="10">
        <f t="shared" si="9"/>
        <v>0</v>
      </c>
      <c r="E34" s="10">
        <f t="shared" si="9"/>
        <v>0</v>
      </c>
      <c r="F34" s="10">
        <f t="shared" si="9"/>
        <v>0</v>
      </c>
      <c r="G34" s="10">
        <f t="shared" si="9"/>
        <v>0</v>
      </c>
    </row>
    <row r="35" spans="1:7" x14ac:dyDescent="0.2">
      <c r="A35" s="12" t="s">
        <v>38</v>
      </c>
      <c r="B35" s="10">
        <v>0</v>
      </c>
      <c r="C35" s="10">
        <v>0</v>
      </c>
      <c r="D35" s="10">
        <f t="shared" si="0"/>
        <v>0</v>
      </c>
      <c r="E35" s="10">
        <v>0</v>
      </c>
      <c r="F35" s="10">
        <v>0</v>
      </c>
      <c r="G35" s="10">
        <f t="shared" ref="G35:G36" si="10">F35-B35</f>
        <v>0</v>
      </c>
    </row>
    <row r="36" spans="1:7" x14ac:dyDescent="0.2">
      <c r="A36" s="12" t="s">
        <v>39</v>
      </c>
      <c r="B36" s="10">
        <v>0</v>
      </c>
      <c r="C36" s="10">
        <v>0</v>
      </c>
      <c r="D36" s="10">
        <f t="shared" si="0"/>
        <v>0</v>
      </c>
      <c r="E36" s="10">
        <v>0</v>
      </c>
      <c r="F36" s="10">
        <v>0</v>
      </c>
      <c r="G36" s="10">
        <f t="shared" si="10"/>
        <v>0</v>
      </c>
    </row>
    <row r="37" spans="1:7" x14ac:dyDescent="0.2">
      <c r="A37" s="9" t="s">
        <v>40</v>
      </c>
      <c r="B37" s="23">
        <f t="shared" ref="B37:G37" si="11">SUM(B6:B13)+B25+B31+B32+B34</f>
        <v>190120006.28999999</v>
      </c>
      <c r="C37" s="23">
        <f t="shared" si="11"/>
        <v>6225321.6499999957</v>
      </c>
      <c r="D37" s="23">
        <f t="shared" si="11"/>
        <v>196345327.94</v>
      </c>
      <c r="E37" s="23">
        <f t="shared" si="11"/>
        <v>154197668.78999999</v>
      </c>
      <c r="F37" s="23">
        <f t="shared" si="11"/>
        <v>154197668.78999999</v>
      </c>
      <c r="G37" s="23">
        <f t="shared" si="11"/>
        <v>-35922337.500000007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157911528.05000001</v>
      </c>
      <c r="C41" s="10">
        <f t="shared" ref="C41:G41" si="12">SUM(C42:C49)</f>
        <v>668429.94999999995</v>
      </c>
      <c r="D41" s="10">
        <f t="shared" si="12"/>
        <v>158579958</v>
      </c>
      <c r="E41" s="10">
        <f t="shared" si="12"/>
        <v>129900330</v>
      </c>
      <c r="F41" s="10">
        <f t="shared" si="12"/>
        <v>129900330</v>
      </c>
      <c r="G41" s="10">
        <f t="shared" si="12"/>
        <v>-28011198.049999997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3">B42+C42</f>
        <v>0</v>
      </c>
      <c r="E42" s="10">
        <v>0</v>
      </c>
      <c r="F42" s="10">
        <v>0</v>
      </c>
      <c r="G42" s="10">
        <f t="shared" ref="G42:G49" si="14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3"/>
        <v>0</v>
      </c>
      <c r="E43" s="10">
        <v>0</v>
      </c>
      <c r="F43" s="10">
        <v>0</v>
      </c>
      <c r="G43" s="10">
        <f t="shared" si="14"/>
        <v>0</v>
      </c>
    </row>
    <row r="44" spans="1:7" x14ac:dyDescent="0.2">
      <c r="A44" s="12" t="s">
        <v>46</v>
      </c>
      <c r="B44" s="10">
        <v>70669652</v>
      </c>
      <c r="C44" s="10">
        <v>2432737</v>
      </c>
      <c r="D44" s="10">
        <f t="shared" si="13"/>
        <v>73102389</v>
      </c>
      <c r="E44" s="10">
        <v>65792151</v>
      </c>
      <c r="F44" s="10">
        <v>65792151</v>
      </c>
      <c r="G44" s="10">
        <f t="shared" si="14"/>
        <v>-4877501</v>
      </c>
    </row>
    <row r="45" spans="1:7" ht="22.5" x14ac:dyDescent="0.2">
      <c r="A45" s="16" t="s">
        <v>47</v>
      </c>
      <c r="B45" s="10">
        <v>87241876.049999997</v>
      </c>
      <c r="C45" s="10">
        <v>-1764307.05</v>
      </c>
      <c r="D45" s="10">
        <f t="shared" si="13"/>
        <v>85477569</v>
      </c>
      <c r="E45" s="10">
        <v>64108179</v>
      </c>
      <c r="F45" s="10">
        <v>64108179</v>
      </c>
      <c r="G45" s="10">
        <f t="shared" si="14"/>
        <v>-23133697.049999997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3"/>
        <v>0</v>
      </c>
      <c r="E46" s="10">
        <v>0</v>
      </c>
      <c r="F46" s="10">
        <v>0</v>
      </c>
      <c r="G46" s="10">
        <f t="shared" si="14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3"/>
        <v>0</v>
      </c>
      <c r="E47" s="10">
        <v>0</v>
      </c>
      <c r="F47" s="10">
        <v>0</v>
      </c>
      <c r="G47" s="10">
        <f t="shared" si="14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3"/>
        <v>0</v>
      </c>
      <c r="E48" s="10">
        <v>0</v>
      </c>
      <c r="F48" s="10">
        <v>0</v>
      </c>
      <c r="G48" s="10">
        <f t="shared" si="14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3"/>
        <v>0</v>
      </c>
      <c r="E49" s="10">
        <v>0</v>
      </c>
      <c r="F49" s="10">
        <v>0</v>
      </c>
      <c r="G49" s="10">
        <f t="shared" si="14"/>
        <v>0</v>
      </c>
    </row>
    <row r="50" spans="1:7" x14ac:dyDescent="0.2">
      <c r="A50" s="11" t="s">
        <v>52</v>
      </c>
      <c r="B50" s="10">
        <f>SUM(B51:B54)</f>
        <v>81343739.60999994</v>
      </c>
      <c r="C50" s="10">
        <f t="shared" ref="C50:G50" si="15">SUM(C51:C54)</f>
        <v>-38645053.880000003</v>
      </c>
      <c r="D50" s="10">
        <f t="shared" si="15"/>
        <v>42698685.729999997</v>
      </c>
      <c r="E50" s="10">
        <f t="shared" si="15"/>
        <v>28709930.42000002</v>
      </c>
      <c r="F50" s="10">
        <f t="shared" si="15"/>
        <v>28709930.42000002</v>
      </c>
      <c r="G50" s="10">
        <f t="shared" si="15"/>
        <v>-52633809.189999923</v>
      </c>
    </row>
    <row r="51" spans="1:7" x14ac:dyDescent="0.2">
      <c r="A51" s="12" t="s">
        <v>53</v>
      </c>
      <c r="B51" s="10">
        <v>0</v>
      </c>
      <c r="C51" s="10">
        <v>0</v>
      </c>
      <c r="D51" s="10">
        <f t="shared" ref="D51:D53" si="16">B51+C51</f>
        <v>0</v>
      </c>
      <c r="E51" s="10">
        <v>0</v>
      </c>
      <c r="F51" s="10">
        <v>0</v>
      </c>
      <c r="G51" s="10">
        <f t="shared" ref="G51:G54" si="17">F51-B51</f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f t="shared" si="16"/>
        <v>0</v>
      </c>
      <c r="E52" s="10">
        <v>0</v>
      </c>
      <c r="F52" s="10">
        <v>0</v>
      </c>
      <c r="G52" s="10">
        <f t="shared" si="17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f t="shared" si="16"/>
        <v>0</v>
      </c>
      <c r="E53" s="10">
        <v>0</v>
      </c>
      <c r="F53" s="10">
        <v>0</v>
      </c>
      <c r="G53" s="10">
        <f t="shared" si="17"/>
        <v>0</v>
      </c>
    </row>
    <row r="54" spans="1:7" x14ac:dyDescent="0.2">
      <c r="A54" s="12" t="s">
        <v>56</v>
      </c>
      <c r="B54" s="10">
        <v>81343739.60999994</v>
      </c>
      <c r="C54" s="10">
        <v>-38645053.880000003</v>
      </c>
      <c r="D54" s="10">
        <v>42698685.729999997</v>
      </c>
      <c r="E54" s="10">
        <v>28709930.42000002</v>
      </c>
      <c r="F54" s="10">
        <v>28709930.42000002</v>
      </c>
      <c r="G54" s="10">
        <f t="shared" si="17"/>
        <v>-52633809.189999923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8">SUM(C56:C57)</f>
        <v>0</v>
      </c>
      <c r="D55" s="10">
        <f t="shared" si="18"/>
        <v>0</v>
      </c>
      <c r="E55" s="10">
        <f t="shared" si="18"/>
        <v>0</v>
      </c>
      <c r="F55" s="10">
        <f t="shared" si="18"/>
        <v>0</v>
      </c>
      <c r="G55" s="10">
        <f t="shared" si="18"/>
        <v>0</v>
      </c>
    </row>
    <row r="56" spans="1:7" x14ac:dyDescent="0.2">
      <c r="A56" s="12" t="s">
        <v>58</v>
      </c>
      <c r="B56" s="10">
        <v>0</v>
      </c>
      <c r="C56" s="10">
        <v>0</v>
      </c>
      <c r="D56" s="10">
        <f t="shared" ref="D56:D59" si="19">B56+C56</f>
        <v>0</v>
      </c>
      <c r="E56" s="10">
        <v>0</v>
      </c>
      <c r="F56" s="10">
        <v>0</v>
      </c>
      <c r="G56" s="10">
        <f t="shared" ref="G56:G59" si="20">F56-B56</f>
        <v>0</v>
      </c>
    </row>
    <row r="57" spans="1:7" x14ac:dyDescent="0.2">
      <c r="A57" s="12" t="s">
        <v>59</v>
      </c>
      <c r="B57" s="10">
        <v>0</v>
      </c>
      <c r="C57" s="10">
        <v>0</v>
      </c>
      <c r="D57" s="10">
        <f t="shared" si="19"/>
        <v>0</v>
      </c>
      <c r="E57" s="10">
        <v>0</v>
      </c>
      <c r="F57" s="10">
        <v>0</v>
      </c>
      <c r="G57" s="10">
        <f t="shared" si="20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f t="shared" si="19"/>
        <v>0</v>
      </c>
      <c r="E58" s="10">
        <v>0</v>
      </c>
      <c r="F58" s="10">
        <v>0</v>
      </c>
      <c r="G58" s="10">
        <f t="shared" si="20"/>
        <v>0</v>
      </c>
    </row>
    <row r="59" spans="1:7" x14ac:dyDescent="0.2">
      <c r="A59" s="11" t="s">
        <v>61</v>
      </c>
      <c r="B59" s="10">
        <v>3496250</v>
      </c>
      <c r="C59" s="10">
        <v>60000</v>
      </c>
      <c r="D59" s="10">
        <f t="shared" si="19"/>
        <v>3556250</v>
      </c>
      <c r="E59" s="10">
        <v>2129711.96</v>
      </c>
      <c r="F59" s="10">
        <v>2129711.96</v>
      </c>
      <c r="G59" s="10">
        <f t="shared" si="20"/>
        <v>-1366538.04</v>
      </c>
    </row>
    <row r="60" spans="1:7" x14ac:dyDescent="0.2">
      <c r="A60" s="9" t="s">
        <v>62</v>
      </c>
      <c r="B60" s="23">
        <f t="shared" ref="B60:G60" si="21">B41+B50+B55+B58+B59</f>
        <v>242751517.65999997</v>
      </c>
      <c r="C60" s="23">
        <f t="shared" si="21"/>
        <v>-37916623.93</v>
      </c>
      <c r="D60" s="23">
        <f t="shared" si="21"/>
        <v>204834893.72999999</v>
      </c>
      <c r="E60" s="23">
        <f t="shared" si="21"/>
        <v>160739972.38000003</v>
      </c>
      <c r="F60" s="23">
        <f t="shared" si="21"/>
        <v>160739972.38000003</v>
      </c>
      <c r="G60" s="23">
        <f t="shared" si="21"/>
        <v>-82011545.279999927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20000000</v>
      </c>
      <c r="C62" s="23">
        <f t="shared" ref="C62:G62" si="22">SUM(C63)</f>
        <v>168352667.37</v>
      </c>
      <c r="D62" s="23">
        <f t="shared" si="22"/>
        <v>188352667.37</v>
      </c>
      <c r="E62" s="23">
        <f t="shared" si="22"/>
        <v>144451775.91</v>
      </c>
      <c r="F62" s="23">
        <f t="shared" si="22"/>
        <v>144451775.91</v>
      </c>
      <c r="G62" s="23">
        <f t="shared" si="22"/>
        <v>124451775.91</v>
      </c>
    </row>
    <row r="63" spans="1:7" x14ac:dyDescent="0.2">
      <c r="A63" s="11" t="s">
        <v>64</v>
      </c>
      <c r="B63" s="10">
        <v>20000000</v>
      </c>
      <c r="C63" s="10">
        <v>168352667.37</v>
      </c>
      <c r="D63" s="10">
        <f t="shared" ref="D63" si="23">B63+C63</f>
        <v>188352667.37</v>
      </c>
      <c r="E63" s="10">
        <v>144451775.91</v>
      </c>
      <c r="F63" s="10">
        <v>144451775.91</v>
      </c>
      <c r="G63" s="10">
        <f>F63-B63</f>
        <v>124451775.91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4">B37+B60+B62</f>
        <v>452871523.94999993</v>
      </c>
      <c r="C65" s="23">
        <f t="shared" si="24"/>
        <v>136661365.09</v>
      </c>
      <c r="D65" s="23">
        <f t="shared" si="24"/>
        <v>589532889.03999996</v>
      </c>
      <c r="E65" s="23">
        <f t="shared" si="24"/>
        <v>459389417.08000004</v>
      </c>
      <c r="F65" s="23">
        <f t="shared" si="24"/>
        <v>459389417.08000004</v>
      </c>
      <c r="G65" s="23">
        <f t="shared" si="24"/>
        <v>6517893.1300000548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20000000</v>
      </c>
      <c r="C68" s="10">
        <v>30254959.870000001</v>
      </c>
      <c r="D68" s="10">
        <f t="shared" ref="D68:D69" si="25">B68+C68</f>
        <v>50254959.870000005</v>
      </c>
      <c r="E68" s="10">
        <v>33814788.579999998</v>
      </c>
      <c r="F68" s="10">
        <v>33814788.579999998</v>
      </c>
      <c r="G68" s="10">
        <f>F68-B68</f>
        <v>13814788.579999998</v>
      </c>
    </row>
    <row r="69" spans="1:7" x14ac:dyDescent="0.2">
      <c r="A69" s="11" t="s">
        <v>68</v>
      </c>
      <c r="B69" s="10">
        <v>0</v>
      </c>
      <c r="C69" s="10">
        <v>138097707.5</v>
      </c>
      <c r="D69" s="10">
        <f t="shared" si="25"/>
        <v>138097707.5</v>
      </c>
      <c r="E69" s="10">
        <v>110636987.33</v>
      </c>
      <c r="F69" s="10">
        <v>110636987.33</v>
      </c>
      <c r="G69" s="10">
        <f t="shared" ref="G69" si="26">F69-B69</f>
        <v>110636987.33</v>
      </c>
    </row>
    <row r="70" spans="1:7" x14ac:dyDescent="0.2">
      <c r="A70" s="17" t="s">
        <v>69</v>
      </c>
      <c r="B70" s="13">
        <f>B68+B69</f>
        <v>20000000</v>
      </c>
      <c r="C70" s="13">
        <f t="shared" ref="C70:G70" si="27">C68+C69</f>
        <v>168352667.37</v>
      </c>
      <c r="D70" s="13">
        <f t="shared" si="27"/>
        <v>188352667.37</v>
      </c>
      <c r="E70" s="13">
        <f t="shared" si="27"/>
        <v>144451775.91</v>
      </c>
      <c r="F70" s="13">
        <f t="shared" si="27"/>
        <v>144451775.91</v>
      </c>
      <c r="G70" s="13">
        <f t="shared" si="27"/>
        <v>124451775.91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4" spans="1:7" x14ac:dyDescent="0.2">
      <c r="B74" s="25"/>
      <c r="C74" s="25"/>
      <c r="D74" s="25"/>
      <c r="E74" s="25"/>
      <c r="F74" s="25"/>
      <c r="G74" s="25"/>
    </row>
    <row r="75" spans="1:7" x14ac:dyDescent="0.2">
      <c r="B75" s="25"/>
      <c r="C75" s="25"/>
      <c r="D75" s="25"/>
      <c r="E75" s="25"/>
      <c r="F75" s="25"/>
      <c r="G75" s="25"/>
    </row>
    <row r="76" spans="1:7" x14ac:dyDescent="0.2">
      <c r="D76" s="29"/>
    </row>
    <row r="77" spans="1:7" x14ac:dyDescent="0.2">
      <c r="D77" s="30"/>
    </row>
    <row r="78" spans="1:7" x14ac:dyDescent="0.2">
      <c r="B78" s="25"/>
      <c r="C78" s="25"/>
      <c r="D78" s="25"/>
      <c r="E78" s="25"/>
      <c r="F78" s="25"/>
      <c r="G78" s="25"/>
    </row>
    <row r="80" spans="1:7" x14ac:dyDescent="0.2">
      <c r="B80" s="25"/>
      <c r="C80" s="25"/>
      <c r="D80" s="25"/>
      <c r="E80" s="25"/>
      <c r="F80" s="25"/>
      <c r="G80" s="25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2017-01-11T17:22:08Z</dcterms:created>
  <dcterms:modified xsi:type="dcterms:W3CDTF">2018-10-08T15:22:24Z</dcterms:modified>
</cp:coreProperties>
</file>