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-OCTUBRE- DICIEMBRE 2018\DIGITAL\"/>
    </mc:Choice>
  </mc:AlternateContent>
  <bookViews>
    <workbookView xWindow="0" yWindow="0" windowWidth="28800" windowHeight="1204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9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<sst xmlns="http://schemas.openxmlformats.org/spreadsheetml/2006/main" count="27" uniqueCount="27">
  <si>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</si>
  <si>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</si>
  <si>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</si>
  <si>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</si>
  <si>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</si>
  <si>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</si>
  <si>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</si>
  <si>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</si>
  <si>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</si>
  <si>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</si>
  <si>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</si>
  <si>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</si>
  <si>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</si>
  <si>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</si>
  <si>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</si>
  <si>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</si>
  <si>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</si>
  <si>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</si>
  <si>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</si>
  <si>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</si>
  <si>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</si>
  <si>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</si>
  <si>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</si>
  <si>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</si>
  <si>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</si>
  <si>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</si>
  <si>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 GTO
ESTADO ANALÍTICO DEL ACTIVO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</si>
</sst>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370010165.16999996</v>
      </c>
      <c r="D4" s="13">
        <f>SUM(D6+D15)</f>
        <v>2026436893.1999998</v>
      </c>
      <c r="E4" s="13">
        <f>SUM(E6+E15)</f>
        <v>1955146562.5700002</v>
      </c>
      <c r="F4" s="13">
        <f>SUM(F6+F15)</f>
        <v>441300495.80000001</v>
      </c>
      <c r="G4" s="13">
        <f>SUM(G6+G15)</f>
        <v>71290330.629999995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231179719.03</v>
      </c>
      <c r="D6" s="13">
        <f>SUM(D7:D13)</f>
        <v>1787656595.3699999</v>
      </c>
      <c r="E6" s="13">
        <f>SUM(E7:E13)</f>
        <v>1848765532.0100002</v>
      </c>
      <c r="F6" s="13">
        <f>SUM(F7:F13)</f>
        <v>170070782.38999999</v>
      </c>
      <c r="G6" s="18">
        <f>SUM(G7:G13)</f>
        <v>-61108936.640000023</v>
      </c>
    </row>
    <row r="7" spans="1:7" x14ac:dyDescent="0.2">
      <c r="A7" s="3">
        <v>1110</v>
      </c>
      <c r="B7" s="7" t="s">
        <v>9</v>
      </c>
      <c r="C7" s="18">
        <v>172793943.24000001</v>
      </c>
      <c r="D7" s="18">
        <v>1228155479.5599999</v>
      </c>
      <c r="E7" s="18">
        <v>1271914498.49</v>
      </c>
      <c r="F7" s="18">
        <f>C7+D7-E7</f>
        <v>129034924.30999994</v>
      </c>
      <c r="G7" s="18">
        <f t="shared" ref="G7:G13" si="0">F7-C7</f>
        <v>-43759018.930000067</v>
      </c>
    </row>
    <row r="8" spans="1:7" x14ac:dyDescent="0.2">
      <c r="A8" s="3">
        <v>1120</v>
      </c>
      <c r="B8" s="7" t="s">
        <v>10</v>
      </c>
      <c r="C8" s="18">
        <v>28085402.789999999</v>
      </c>
      <c r="D8" s="18">
        <v>453427944.75999999</v>
      </c>
      <c r="E8" s="18">
        <v>472438955.88999999</v>
      </c>
      <c r="F8" s="18">
        <f t="shared" ref="F8:F13" si="1">C8+D8-E8</f>
        <v>9074391.6600000262</v>
      </c>
      <c r="G8" s="18">
        <f t="shared" si="0"/>
        <v>-19011011.129999973</v>
      </c>
    </row>
    <row r="9" spans="1:7" x14ac:dyDescent="0.2">
      <c r="A9" s="3">
        <v>1130</v>
      </c>
      <c r="B9" s="7" t="s">
        <v>11</v>
      </c>
      <c r="C9" s="18">
        <v>30300373</v>
      </c>
      <c r="D9" s="18">
        <v>106073171.05</v>
      </c>
      <c r="E9" s="18">
        <v>104412077.63</v>
      </c>
      <c r="F9" s="18">
        <f t="shared" si="1"/>
        <v>31961466.420000017</v>
      </c>
      <c r="G9" s="18">
        <f t="shared" si="0"/>
        <v>1661093.4200000167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138830446.13999999</v>
      </c>
      <c r="D15" s="13">
        <f>SUM(D16:D24)</f>
        <v>238780297.82999998</v>
      </c>
      <c r="E15" s="13">
        <f>SUM(E16:E24)</f>
        <v>106381030.56</v>
      </c>
      <c r="F15" s="13">
        <f>SUM(F16:F24)</f>
        <v>271229713.41000003</v>
      </c>
      <c r="G15" s="13">
        <f>SUM(G16:G24)</f>
        <v>132399267.27000003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94067197.129999995</v>
      </c>
      <c r="D18" s="19">
        <v>222117683.97</v>
      </c>
      <c r="E18" s="19">
        <v>91649027.930000007</v>
      </c>
      <c r="F18" s="19">
        <f t="shared" si="3"/>
        <v>224535853.17000002</v>
      </c>
      <c r="G18" s="19">
        <f t="shared" si="2"/>
        <v>130468656.04000002</v>
      </c>
    </row>
    <row r="19" spans="1:7" x14ac:dyDescent="0.2">
      <c r="A19" s="3">
        <v>1240</v>
      </c>
      <c r="B19" s="7" t="s">
        <v>18</v>
      </c>
      <c r="C19" s="18">
        <v>69922657.319999993</v>
      </c>
      <c r="D19" s="18">
        <v>16261899.41</v>
      </c>
      <c r="E19" s="18">
        <v>6700050.5</v>
      </c>
      <c r="F19" s="18">
        <f t="shared" si="3"/>
        <v>79484506.229999989</v>
      </c>
      <c r="G19" s="18">
        <f t="shared" si="2"/>
        <v>9561848.9099999964</v>
      </c>
    </row>
    <row r="20" spans="1:7" x14ac:dyDescent="0.2">
      <c r="A20" s="3">
        <v>1250</v>
      </c>
      <c r="B20" s="7" t="s">
        <v>19</v>
      </c>
      <c r="C20" s="18">
        <v>109817.91</v>
      </c>
      <c r="D20" s="18">
        <v>1749</v>
      </c>
      <c r="E20" s="18">
        <v>0</v>
      </c>
      <c r="F20" s="18">
        <f t="shared" si="3"/>
        <v>111566.91</v>
      </c>
      <c r="G20" s="18">
        <f t="shared" si="2"/>
        <v>1749</v>
      </c>
    </row>
    <row r="21" spans="1:7" x14ac:dyDescent="0.2">
      <c r="A21" s="3">
        <v>1260</v>
      </c>
      <c r="B21" s="7" t="s">
        <v>20</v>
      </c>
      <c r="C21" s="18">
        <v>-26047020.440000001</v>
      </c>
      <c r="D21" s="18">
        <v>0</v>
      </c>
      <c r="E21" s="18">
        <v>8031952.1299999999</v>
      </c>
      <c r="F21" s="18">
        <f t="shared" si="3"/>
        <v>-34078972.57</v>
      </c>
      <c r="G21" s="18">
        <f t="shared" si="2"/>
        <v>-8031952.129999999</v>
      </c>
    </row>
    <row r="22" spans="1:7" x14ac:dyDescent="0.2">
      <c r="A22" s="3">
        <v>1270</v>
      </c>
      <c r="B22" s="7" t="s">
        <v>21</v>
      </c>
      <c r="C22" s="18">
        <v>777794.22</v>
      </c>
      <c r="D22" s="18">
        <v>398965.45</v>
      </c>
      <c r="E22" s="18">
        <v>0</v>
      </c>
      <c r="F22" s="18">
        <f t="shared" si="3"/>
        <v>1176759.67</v>
      </c>
      <c r="G22" s="18">
        <f t="shared" si="2"/>
        <v>398965.44999999995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2019-01-30T18:02:34Z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