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28800" windowHeight="1213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definedNames>
    <definedName name="_xlnm.Print_Titles" localSheetId="3">EA!$1:$3</definedName>
  </definedNames>
  <calcPr calcId="152511"/>
</workbook>
</file>

<file path=xl/calcChain.xml><?xml version="1.0" encoding="utf-8"?>
<calcChain xmlns="http://schemas.openxmlformats.org/spreadsheetml/2006/main">
  <c r="E60" i="59" l="1"/>
  <c r="D60" i="59"/>
  <c r="C60" i="59"/>
  <c r="D15" i="63" l="1"/>
  <c r="D26" i="64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55" i="60" l="1"/>
  <c r="C46" i="62"/>
  <c r="C183" i="60"/>
  <c r="C168" i="60"/>
  <c r="C158" i="60"/>
  <c r="C125" i="60"/>
  <c r="C97" i="60"/>
  <c r="C70" i="60"/>
  <c r="C8" i="60"/>
  <c r="D15" i="62"/>
  <c r="C15" i="62"/>
  <c r="C96" i="60" l="1"/>
  <c r="E3" i="60"/>
  <c r="E2" i="60"/>
  <c r="H3" i="59"/>
  <c r="H2" i="59"/>
  <c r="D7" i="64" l="1"/>
  <c r="D35" i="64" s="1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</calcChain>
</file>

<file path=xl/sharedStrings.xml><?xml version="1.0" encoding="utf-8"?>
<sst xmlns="http://schemas.openxmlformats.org/spreadsheetml/2006/main" count="759" uniqueCount="539">
  <si>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</si>
  <si>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</si>
  <si>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</si>
  <si>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</si>
  <si>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</si>
  <si>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</si>
  <si>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</si>
  <si>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</si>
  <si>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</si>
  <si>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</si>
  <si>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</si>
  <si>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</si>
  <si>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</si>
  <si>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</si>
  <si>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</si>
  <si>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</si>
  <si>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</si>
  <si>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</si>
  <si>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</si>
  <si>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</si>
  <si>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</si>
  <si>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</si>
  <si>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</si>
  <si>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</si>
  <si>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</si>
  <si>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</si>
  <si>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</si>
  <si>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</si>
  <si>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</si>
  <si>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</si>
  <si>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</si>
  <si>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</si>
  <si>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</si>
  <si>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</si>
  <si>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</si>
  <si>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</si>
  <si>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</si>
  <si>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</si>
  <si>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</si>
  <si>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</si>
  <si>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</si>
  <si>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</si>
  <si>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</si>
  <si>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</si>
  <si>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</si>
  <si>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</si>
  <si>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</si>
  <si>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</si>
  <si>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</si>
  <si>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</si>
  <si>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</si>
  <si>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</si>
  <si>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</si>
  <si>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</si>
  <si>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</si>
  <si>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</si>
  <si>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</si>
  <si>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</si>
  <si>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</si>
  <si>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</si>
  <si>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</si>
  <si>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</si>
  <si>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</si>
  <si>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</si>
  <si>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</si>
  <si>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</si>
  <si>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</si>
  <si>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</si>
  <si>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</si>
  <si>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</si>
  <si>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</si>
  <si>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</si>
  <si>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</si>
  <si>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</si>
  <si>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</si>
  <si>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</si>
  <si>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</si>
  <si>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</si>
  <si>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</si>
  <si>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</si>
  <si>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</si>
  <si>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</si>
  <si>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</si>
  <si>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</si>
  <si>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</si>
  <si>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</si>
  <si>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</si>
  <si>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</si>
  <si>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</si>
  <si>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</si>
  <si>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</si>
  <si>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</si>
  <si>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</si>
  <si>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</si>
  <si>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</si>
  <si>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</si>
  <si>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</si>
  <si>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</si>
  <si>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</si>
  <si>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</si>
  <si>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</si>
  <si>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</si>
  <si>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</si>
  <si>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</si>
  <si>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</si>
  <si>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</si>
  <si>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</si>
  <si>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</si>
  <si>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</si>
  <si>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</si>
  <si>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</si>
  <si>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</si>
  <si>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</si>
  <si>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</si>
  <si>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</si>
  <si>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</si>
  <si>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</si>
  <si>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</si>
  <si>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</si>
  <si>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</si>
  <si>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</si>
  <si>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</si>
  <si>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</si>
  <si>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</si>
  <si>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</si>
  <si>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</si>
  <si>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</si>
  <si>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</si>
  <si>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</si>
  <si>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</si>
  <si>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</si>
  <si>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</si>
  <si>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</si>
  <si>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</si>
  <si>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</si>
  <si>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</si>
  <si>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</si>
  <si>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</si>
  <si>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</si>
  <si>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</si>
  <si>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</si>
  <si>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</si>
  <si>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</si>
  <si>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</si>
  <si>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</si>
  <si>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</si>
  <si>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</si>
  <si>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</si>
  <si>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</si>
  <si>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</si>
  <si>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</si>
  <si>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</si>
  <si>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</si>
  <si>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</si>
  <si>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</si>
  <si>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</si>
  <si>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</si>
  <si>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</si>
  <si>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</si>
  <si>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</si>
  <si>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</si>
  <si>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</si>
  <si>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</si>
  <si>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</si>
  <si>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</si>
  <si>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</si>
  <si>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</si>
  <si>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</si>
  <si>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</si>
  <si>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</si>
  <si>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</si>
  <si>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</si>
  <si>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</si>
  <si>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</si>
  <si>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</si>
  <si>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</si>
  <si>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</si>
  <si>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</si>
  <si>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</si>
  <si>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</si>
  <si>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</si>
  <si>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</si>
  <si>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</si>
  <si>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</si>
  <si>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</si>
  <si>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</si>
  <si>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</si>
  <si>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</si>
  <si>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</si>
  <si>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</si>
  <si>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</si>
  <si>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</si>
  <si>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</si>
  <si>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</si>
  <si>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</si>
  <si>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</si>
  <si>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</si>
  <si>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</si>
  <si>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</si>
  <si>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</si>
  <si>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</si>
  <si>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</si>
  <si>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</si>
  <si>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</si>
  <si>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</si>
  <si>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</si>
  <si>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</si>
  <si>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</si>
  <si>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</si>
  <si>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</si>
  <si>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</si>
  <si>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</si>
  <si>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</si>
  <si>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</si>
  <si>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</si>
  <si>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</si>
  <si>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</si>
  <si>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</si>
  <si>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</si>
  <si>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</si>
  <si>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</si>
  <si>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</si>
  <si>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</si>
  <si>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</si>
  <si>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</si>
  <si>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</si>
  <si>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</si>
  <si>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</si>
  <si>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</si>
  <si>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</si>
  <si>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</si>
  <si>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</si>
  <si>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</si>
  <si>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</si>
  <si>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</si>
  <si>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</si>
  <si>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</si>
  <si>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</si>
  <si>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</si>
  <si>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</si>
  <si>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</si>
  <si>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</si>
  <si>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</si>
  <si>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</si>
  <si>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</si>
  <si>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</si>
  <si>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</si>
  <si>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</si>
  <si>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</si>
  <si>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</si>
  <si>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</si>
  <si>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</si>
  <si>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</si>
  <si>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</si>
  <si>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</si>
  <si>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</si>
  <si>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</si>
  <si>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</si>
  <si>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</si>
  <si>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</si>
  <si>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</si>
  <si>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</si>
  <si>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</si>
  <si>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</si>
  <si>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</si>
  <si>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</si>
  <si>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</si>
  <si>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</si>
  <si>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</si>
  <si>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</si>
  <si>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</si>
  <si>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</si>
  <si>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</si>
  <si>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</si>
  <si>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</si>
  <si>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</si>
  <si>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</si>
  <si>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</si>
  <si>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</si>
  <si>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</si>
  <si>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</si>
  <si>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</si>
  <si>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</si>
  <si>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</si>
  <si>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</si>
  <si>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</si>
  <si>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</si>
  <si>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</si>
  <si>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</si>
  <si>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</si>
  <si>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</si>
  <si>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</si>
  <si>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</si>
  <si>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</si>
  <si>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</si>
  <si>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</si>
  <si>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</si>
  <si>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</si>
  <si>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</si>
  <si>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</si>
  <si>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</si>
  <si>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</si>
  <si>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</si>
  <si>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</si>
  <si>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</si>
  <si>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</si>
  <si>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</si>
  <si>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</si>
  <si>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</si>
  <si>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</si>
  <si>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</si>
  <si>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</si>
  <si>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</si>
  <si>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</si>
  <si>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</si>
  <si>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</si>
  <si>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</si>
  <si>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</si>
  <si>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</si>
  <si>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</si>
  <si>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</si>
  <si>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</si>
  <si>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</si>
  <si>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</si>
  <si>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</si>
  <si>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</si>
  <si>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</si>
  <si>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</si>
  <si>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</si>
  <si>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</si>
  <si>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</si>
  <si>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</si>
  <si>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</si>
  <si>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</si>
  <si>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</si>
  <si>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</si>
  <si>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</si>
  <si>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</si>
  <si>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</si>
  <si>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</si>
  <si>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</si>
  <si>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</si>
  <si>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</si>
  <si>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</si>
  <si>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</si>
  <si>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</si>
  <si>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</si>
  <si>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</si>
  <si>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</si>
  <si>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</si>
  <si>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</si>
  <si>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</si>
  <si>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</si>
  <si>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</si>
  <si>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</si>
  <si>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</si>
  <si>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</si>
  <si>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</si>
  <si>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</si>
  <si>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</si>
  <si>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</si>
  <si>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</si>
  <si>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</si>
  <si>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</si>
  <si>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</si>
  <si>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</si>
  <si>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</si>
  <si>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</si>
  <si>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</si>
  <si>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</si>
  <si>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</si>
  <si>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</si>
  <si>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</si>
  <si>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</si>
  <si>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</si>
  <si>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</si>
  <si>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</si>
  <si>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</si>
  <si>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</si>
  <si>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</si>
  <si>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</si>
  <si>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</si>
  <si>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</si>
  <si>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</si>
  <si>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</si>
  <si>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</si>
  <si>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</si>
  <si>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</si>
  <si>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</si>
  <si>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</si>
  <si>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</si>
  <si>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</si>
  <si>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</si>
  <si>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</si>
  <si>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</si>
  <si>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</si>
  <si>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</si>
  <si>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</si>
  <si>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</si>
  <si>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</si>
  <si>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</si>
  <si>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</si>
  <si>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</si>
  <si>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</si>
  <si>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</si>
  <si>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</si>
  <si>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</si>
  <si>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</si>
  <si>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</si>
  <si>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</si>
  <si>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</si>
  <si>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</si>
  <si>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</si>
  <si>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</si>
  <si>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</si>
  <si>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</si>
  <si>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</si>
  <si>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</si>
  <si>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</si>
  <si>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</si>
  <si>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</si>
  <si>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</si>
  <si>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</si>
  <si>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</si>
  <si>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</si>
  <si>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</si>
  <si>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</si>
  <si>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</si>
  <si>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</si>
  <si>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</si>
  <si>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</si>
  <si>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</si>
  <si>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</si>
  <si>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</si>
  <si>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</si>
  <si>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</si>
  <si>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</si>
  <si>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</si>
  <si>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</si>
  <si>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</si>
  <si>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</si>
  <si>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</si>
  <si>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</si>
  <si>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</si>
  <si>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</si>
  <si>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</si>
  <si>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</si>
  <si>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</si>
  <si>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</si>
  <si>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</si>
  <si>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</si>
  <si>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</si>
  <si>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</si>
  <si>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</si>
  <si>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</si>
  <si>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</si>
  <si>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</si>
  <si>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</si>
  <si>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</si>
  <si>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</si>
  <si>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</si>
  <si>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</si>
  <si>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</si>
  <si>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</si>
  <si>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</si>
  <si>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</si>
  <si>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</si>
  <si>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</si>
  <si>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</si>
  <si>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</si>
  <si>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</si>
  <si>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</si>
  <si>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</si>
  <si>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</si>
  <si>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</si>
  <si>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</si>
  <si>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</si>
  <si>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</si>
  <si>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</si>
  <si>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</si>
  <si>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</si>
  <si>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</si>
  <si>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</si>
  <si>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</si>
  <si>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</si>
  <si>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</si>
  <si>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</si>
  <si>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</si>
  <si>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</si>
  <si>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</si>
  <si>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</si>
  <si>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</si>
  <si>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</si>
  <si>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</si>
  <si>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</si>
  <si>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</si>
  <si>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</si>
  <si>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</si>
  <si>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</si>
  <si>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</si>
  <si>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</si>
  <si>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</si>
  <si>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</si>
  <si>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</si>
  <si>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</si>
  <si>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</si>
  <si>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</si>
  <si>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</si>
  <si>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</si>
  <si>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</si>
  <si>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</si>
  <si>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</si>
  <si>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</si>
  <si>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</si>
  <si>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</si>
  <si>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</si>
  <si>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</si>
  <si>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</si>
  <si>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</si>
  <si>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</si>
  <si>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</si>
  <si>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</si>
  <si>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</si>
  <si>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</si>
  <si>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</si>
  <si>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</si>
  <si>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</si>
  <si>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</si>
  <si>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</si>
  <si>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</si>
  <si>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</si>
  <si>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Conciliación entre los Ingresos Presupuestarios y Contables</t>
  </si>
  <si>
    <t>Conciliación entre los Egresos Presupuestarios y los Gastos Contables</t>
  </si>
  <si>
    <t>Notas de Desglose y Memoria</t>
  </si>
  <si>
    <t>.</t>
  </si>
  <si>
    <t>MUNICIPIO DE VALLE DE SANTIAGO GTO</t>
  </si>
  <si>
    <t>Correspondiente del 1 de Enero al 31 de Diciembre de 2018</t>
  </si>
  <si>
    <t>Correspondiente del 1 de Enero al 31 de Diciembre del 2018</t>
  </si>
  <si>
    <t>Correspondiente del 1 de Enero al 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</si>
</sst>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</cellStyleXfs>
  <cellXfs count="131">
    <xf numFmtId="0" fontId="0" fillId="0" borderId="0" xfId="0"/>
    <xf numFmtId="0" fontId="7" fillId="0" borderId="0" xfId="0" applyFont="1"/>
    <xf numFmtId="0" fontId="7" fillId="0" borderId="0" xfId="0" applyFont="1" applyFill="1"/>
    <xf numFmtId="0" fontId="7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7" fillId="0" borderId="0" xfId="0" applyFont="1" applyAlignment="1"/>
    <xf numFmtId="0" fontId="7" fillId="0" borderId="0" xfId="0" applyFont="1"/>
    <xf numFmtId="0" fontId="7" fillId="0" borderId="0" xfId="0" applyFont="1"/>
    <xf numFmtId="0" fontId="2" fillId="0" borderId="0" xfId="3" applyFont="1" applyBorder="1" applyAlignment="1">
      <alignment vertical="top"/>
    </xf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9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7" fillId="0" borderId="0" xfId="0" applyFont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top" indent="1"/>
    </xf>
    <xf numFmtId="0" fontId="5" fillId="0" borderId="0" xfId="3" applyFont="1" applyBorder="1" applyAlignment="1">
      <alignment horizontal="left" vertical="top" indent="1"/>
    </xf>
    <xf numFmtId="0" fontId="9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3" applyFont="1" applyFill="1" applyBorder="1" applyAlignment="1">
      <alignment horizontal="left" vertical="top" indent="1"/>
    </xf>
    <xf numFmtId="0" fontId="7" fillId="0" borderId="0" xfId="0" applyFont="1" applyBorder="1" applyAlignment="1"/>
    <xf numFmtId="0" fontId="5" fillId="0" borderId="0" xfId="3" applyFont="1" applyBorder="1" applyAlignment="1">
      <alignment horizontal="left" vertical="top" wrapText="1" indent="1"/>
    </xf>
    <xf numFmtId="0" fontId="10" fillId="4" borderId="0" xfId="8" applyFont="1" applyFill="1" applyAlignment="1">
      <alignment horizontal="right" vertical="center"/>
    </xf>
    <xf numFmtId="0" fontId="13" fillId="4" borderId="0" xfId="8" applyFont="1" applyFill="1" applyAlignment="1">
      <alignment horizontal="lef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9" fontId="11" fillId="0" borderId="0" xfId="8" applyNumberFormat="1" applyFont="1"/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9" fillId="0" borderId="0" xfId="10" applyFont="1" applyBorder="1"/>
    <xf numFmtId="0" fontId="2" fillId="0" borderId="15" xfId="10" applyFont="1" applyFill="1" applyBorder="1" applyAlignment="1" applyProtection="1">
      <alignment horizontal="center" vertical="center" wrapText="1"/>
      <protection locked="0"/>
    </xf>
    <xf numFmtId="0" fontId="2" fillId="0" borderId="17" xfId="10" applyFont="1" applyFill="1" applyBorder="1" applyAlignment="1" applyProtection="1">
      <alignment horizontal="center" vertical="center" wrapText="1"/>
      <protection locked="0"/>
    </xf>
    <xf numFmtId="0" fontId="10" fillId="3" borderId="1" xfId="10" applyFont="1" applyFill="1" applyBorder="1" applyAlignment="1">
      <alignment vertical="center"/>
    </xf>
    <xf numFmtId="0" fontId="10" fillId="0" borderId="1" xfId="10" applyFont="1" applyFill="1" applyBorder="1" applyAlignment="1">
      <alignment horizontal="right" vertical="center"/>
    </xf>
    <xf numFmtId="4" fontId="9" fillId="3" borderId="1" xfId="10" applyNumberFormat="1" applyFont="1" applyFill="1" applyBorder="1" applyAlignment="1">
      <alignment horizontal="right"/>
    </xf>
    <xf numFmtId="0" fontId="10" fillId="0" borderId="9" xfId="10" applyFont="1" applyFill="1" applyBorder="1" applyAlignment="1">
      <alignment vertical="center"/>
    </xf>
    <xf numFmtId="0" fontId="10" fillId="0" borderId="9" xfId="10" applyFont="1" applyFill="1" applyBorder="1" applyAlignment="1">
      <alignment horizontal="right" vertical="center"/>
    </xf>
    <xf numFmtId="4" fontId="9" fillId="0" borderId="9" xfId="10" applyNumberFormat="1" applyFont="1" applyFill="1" applyBorder="1" applyAlignment="1">
      <alignment horizontal="right"/>
    </xf>
    <xf numFmtId="0" fontId="10" fillId="0" borderId="2" xfId="10" applyFont="1" applyFill="1" applyBorder="1" applyAlignment="1">
      <alignment vertical="center"/>
    </xf>
    <xf numFmtId="0" fontId="10" fillId="0" borderId="12" xfId="10" applyFont="1" applyFill="1" applyBorder="1" applyAlignment="1">
      <alignment vertical="center" wrapText="1"/>
    </xf>
    <xf numFmtId="4" fontId="10" fillId="0" borderId="1" xfId="10" applyNumberFormat="1" applyFont="1" applyFill="1" applyBorder="1" applyAlignment="1">
      <alignment horizontal="right" vertical="center" wrapText="1"/>
    </xf>
    <xf numFmtId="4" fontId="7" fillId="0" borderId="1" xfId="10" applyNumberFormat="1" applyFont="1" applyFill="1" applyBorder="1" applyAlignment="1">
      <alignment horizontal="right"/>
    </xf>
    <xf numFmtId="0" fontId="7" fillId="0" borderId="2" xfId="10" applyFont="1" applyBorder="1"/>
    <xf numFmtId="0" fontId="11" fillId="0" borderId="12" xfId="10" applyFont="1" applyFill="1" applyBorder="1" applyAlignment="1">
      <alignment horizontal="left" vertical="center" wrapText="1"/>
    </xf>
    <xf numFmtId="4" fontId="11" fillId="0" borderId="1" xfId="10" applyNumberFormat="1" applyFont="1" applyFill="1" applyBorder="1" applyAlignment="1">
      <alignment horizontal="right" vertical="center" wrapText="1" indent="1"/>
    </xf>
    <xf numFmtId="4" fontId="11" fillId="0" borderId="16" xfId="10" applyNumberFormat="1" applyFont="1" applyFill="1" applyBorder="1" applyAlignment="1">
      <alignment horizontal="right" vertical="center"/>
    </xf>
    <xf numFmtId="4" fontId="11" fillId="0" borderId="10" xfId="10" applyNumberFormat="1" applyFont="1" applyFill="1" applyBorder="1" applyAlignment="1">
      <alignment horizontal="right" vertical="center"/>
    </xf>
    <xf numFmtId="0" fontId="11" fillId="0" borderId="2" xfId="10" applyFont="1" applyFill="1" applyBorder="1" applyAlignment="1">
      <alignment horizontal="left" vertical="center"/>
    </xf>
    <xf numFmtId="0" fontId="11" fillId="0" borderId="9" xfId="10" applyFont="1" applyFill="1" applyBorder="1" applyAlignment="1">
      <alignment horizontal="left" vertical="center" wrapText="1"/>
    </xf>
    <xf numFmtId="4" fontId="11" fillId="0" borderId="9" xfId="10" applyNumberFormat="1" applyFont="1" applyFill="1" applyBorder="1" applyAlignment="1">
      <alignment horizontal="right" vertical="center" wrapText="1" indent="1"/>
    </xf>
    <xf numFmtId="4" fontId="11" fillId="0" borderId="17" xfId="10" applyNumberFormat="1" applyFont="1" applyFill="1" applyBorder="1" applyAlignment="1">
      <alignment horizontal="right" vertical="center"/>
    </xf>
    <xf numFmtId="0" fontId="11" fillId="0" borderId="12" xfId="10" applyFont="1" applyFill="1" applyBorder="1" applyAlignment="1">
      <alignment horizontal="left" vertical="center"/>
    </xf>
    <xf numFmtId="4" fontId="11" fillId="0" borderId="1" xfId="10" applyNumberFormat="1" applyFont="1" applyFill="1" applyBorder="1" applyAlignment="1">
      <alignment horizontal="right" vertical="center" indent="1"/>
    </xf>
    <xf numFmtId="0" fontId="11" fillId="0" borderId="9" xfId="10" applyFont="1" applyFill="1" applyBorder="1" applyAlignment="1">
      <alignment horizontal="left" vertical="center"/>
    </xf>
    <xf numFmtId="4" fontId="11" fillId="0" borderId="11" xfId="10" applyNumberFormat="1" applyFont="1" applyFill="1" applyBorder="1" applyAlignment="1">
      <alignment horizontal="right" vertical="center" indent="1"/>
    </xf>
    <xf numFmtId="4" fontId="10" fillId="0" borderId="18" xfId="10" applyNumberFormat="1" applyFont="1" applyFill="1" applyBorder="1" applyAlignment="1">
      <alignment horizontal="right" vertical="center"/>
    </xf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0" fillId="3" borderId="15" xfId="10" applyFont="1" applyFill="1" applyBorder="1" applyAlignment="1">
      <alignment vertical="center"/>
    </xf>
    <xf numFmtId="0" fontId="10" fillId="3" borderId="2" xfId="10" applyFont="1" applyFill="1" applyBorder="1" applyAlignment="1">
      <alignment vertical="center"/>
    </xf>
    <xf numFmtId="4" fontId="10" fillId="0" borderId="2" xfId="10" applyNumberFormat="1" applyFont="1" applyFill="1" applyBorder="1" applyAlignment="1">
      <alignment horizontal="right" vertical="center"/>
    </xf>
    <xf numFmtId="4" fontId="9" fillId="3" borderId="1" xfId="10" applyNumberFormat="1" applyFont="1" applyFill="1" applyBorder="1"/>
    <xf numFmtId="0" fontId="7" fillId="0" borderId="9" xfId="10" applyFont="1" applyBorder="1"/>
    <xf numFmtId="4" fontId="10" fillId="0" borderId="9" xfId="10" applyNumberFormat="1" applyFont="1" applyFill="1" applyBorder="1" applyAlignment="1">
      <alignment horizontal="right" vertical="center"/>
    </xf>
    <xf numFmtId="4" fontId="9" fillId="0" borderId="9" xfId="10" applyNumberFormat="1" applyFont="1" applyFill="1" applyBorder="1"/>
    <xf numFmtId="0" fontId="10" fillId="0" borderId="12" xfId="10" applyFont="1" applyFill="1" applyBorder="1" applyAlignment="1">
      <alignment vertical="center"/>
    </xf>
    <xf numFmtId="4" fontId="9" fillId="0" borderId="1" xfId="10" applyNumberFormat="1" applyFont="1" applyFill="1" applyBorder="1"/>
    <xf numFmtId="0" fontId="11" fillId="0" borderId="12" xfId="10" applyFont="1" applyFill="1" applyBorder="1" applyAlignment="1">
      <alignment horizontal="left" vertical="center" wrapText="1" indent="1"/>
    </xf>
    <xf numFmtId="4" fontId="7" fillId="0" borderId="16" xfId="10" applyNumberFormat="1" applyFont="1" applyFill="1" applyBorder="1"/>
    <xf numFmtId="4" fontId="7" fillId="0" borderId="10" xfId="10" applyNumberFormat="1" applyFont="1" applyFill="1" applyBorder="1"/>
    <xf numFmtId="0" fontId="11" fillId="0" borderId="12" xfId="10" applyFont="1" applyFill="1" applyBorder="1" applyAlignment="1">
      <alignment horizontal="left" vertical="center" indent="1"/>
    </xf>
    <xf numFmtId="0" fontId="11" fillId="0" borderId="9" xfId="10" applyFont="1" applyFill="1" applyBorder="1" applyAlignment="1">
      <alignment vertical="center"/>
    </xf>
    <xf numFmtId="4" fontId="11" fillId="0" borderId="9" xfId="10" applyNumberFormat="1" applyFont="1" applyFill="1" applyBorder="1" applyAlignment="1">
      <alignment horizontal="right" vertical="center"/>
    </xf>
    <xf numFmtId="4" fontId="7" fillId="0" borderId="17" xfId="10" applyNumberFormat="1" applyFont="1" applyFill="1" applyBorder="1"/>
    <xf numFmtId="4" fontId="10" fillId="0" borderId="1" xfId="10" applyNumberFormat="1" applyFont="1" applyFill="1" applyBorder="1" applyAlignment="1">
      <alignment horizontal="right" vertical="center"/>
    </xf>
    <xf numFmtId="4" fontId="7" fillId="0" borderId="0" xfId="10" applyNumberFormat="1" applyFont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7" fillId="0" borderId="0" xfId="9" applyFont="1"/>
    <xf numFmtId="0" fontId="3" fillId="0" borderId="0" xfId="3" applyFont="1" applyFill="1" applyBorder="1" applyProtection="1">
      <protection locked="0"/>
    </xf>
    <xf numFmtId="0" fontId="3" fillId="0" borderId="0" xfId="3" applyFont="1" applyFill="1" applyBorder="1" applyAlignment="1" applyProtection="1">
      <protection locked="0"/>
    </xf>
    <xf numFmtId="0" fontId="3" fillId="0" borderId="0" xfId="3" applyFont="1" applyAlignment="1">
      <alignment vertical="top"/>
    </xf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0" xfId="10" applyFont="1" applyFill="1" applyBorder="1" applyAlignment="1">
      <alignment horizontal="center" vertical="center"/>
    </xf>
    <xf numFmtId="0" fontId="9" fillId="8" borderId="0" xfId="10" applyFont="1" applyFill="1" applyBorder="1" applyAlignment="1">
      <alignment horizontal="center"/>
    </xf>
    <xf numFmtId="0" fontId="2" fillId="8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6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F20" sqref="F20"/>
    </sheetView>
  </sheetViews>
  <sheetFormatPr baseColWidth="10" defaultColWidth="12.85546875" defaultRowHeight="11.25" x14ac:dyDescent="0.2"/>
  <cols>
    <col min="1" max="1" width="14.7109375" style="12" customWidth="1"/>
    <col min="2" max="2" width="73.85546875" style="12" bestFit="1" customWidth="1"/>
    <col min="3" max="3" width="8" style="12" customWidth="1"/>
    <col min="4" max="16384" width="12.85546875" style="12"/>
  </cols>
  <sheetData>
    <row r="1" spans="1:5" ht="18.95" customHeight="1" x14ac:dyDescent="0.2">
      <c r="A1" s="121" t="s">
        <v>535</v>
      </c>
      <c r="B1" s="121"/>
      <c r="C1" s="44"/>
      <c r="D1" s="41" t="s">
        <v>198</v>
      </c>
      <c r="E1" s="42">
        <v>2018</v>
      </c>
    </row>
    <row r="2" spans="1:5" ht="18.95" customHeight="1" x14ac:dyDescent="0.2">
      <c r="A2" s="122" t="s">
        <v>533</v>
      </c>
      <c r="B2" s="122"/>
      <c r="C2" s="64"/>
      <c r="D2" s="41" t="s">
        <v>200</v>
      </c>
      <c r="E2" s="44" t="s">
        <v>201</v>
      </c>
    </row>
    <row r="3" spans="1:5" ht="18.95" customHeight="1" x14ac:dyDescent="0.2">
      <c r="A3" s="123" t="s">
        <v>536</v>
      </c>
      <c r="B3" s="123"/>
      <c r="C3" s="44"/>
      <c r="D3" s="41" t="s">
        <v>202</v>
      </c>
      <c r="E3" s="42">
        <v>1</v>
      </c>
    </row>
    <row r="4" spans="1:5" ht="15" customHeight="1" x14ac:dyDescent="0.2">
      <c r="A4" s="22" t="s">
        <v>37</v>
      </c>
      <c r="B4" s="23" t="s">
        <v>38</v>
      </c>
    </row>
    <row r="5" spans="1:5" x14ac:dyDescent="0.2">
      <c r="A5" s="13" t="s">
        <v>534</v>
      </c>
      <c r="B5" s="14"/>
    </row>
    <row r="6" spans="1:5" x14ac:dyDescent="0.2">
      <c r="A6" s="15"/>
      <c r="B6" s="16" t="s">
        <v>41</v>
      </c>
    </row>
    <row r="7" spans="1:5" x14ac:dyDescent="0.2">
      <c r="A7" s="15"/>
      <c r="B7" s="16"/>
    </row>
    <row r="8" spans="1:5" x14ac:dyDescent="0.2">
      <c r="A8" s="15"/>
      <c r="B8" s="17" t="s">
        <v>0</v>
      </c>
    </row>
    <row r="9" spans="1:5" x14ac:dyDescent="0.2">
      <c r="A9" s="115" t="s">
        <v>1</v>
      </c>
      <c r="B9" s="116" t="s">
        <v>2</v>
      </c>
    </row>
    <row r="10" spans="1:5" x14ac:dyDescent="0.2">
      <c r="A10" s="115" t="s">
        <v>3</v>
      </c>
      <c r="B10" s="116" t="s">
        <v>4</v>
      </c>
    </row>
    <row r="11" spans="1:5" x14ac:dyDescent="0.2">
      <c r="A11" s="115" t="s">
        <v>5</v>
      </c>
      <c r="B11" s="116" t="s">
        <v>6</v>
      </c>
    </row>
    <row r="12" spans="1:5" x14ac:dyDescent="0.2">
      <c r="A12" s="115" t="s">
        <v>131</v>
      </c>
      <c r="B12" s="116" t="s">
        <v>191</v>
      </c>
    </row>
    <row r="13" spans="1:5" x14ac:dyDescent="0.2">
      <c r="A13" s="115" t="s">
        <v>7</v>
      </c>
      <c r="B13" s="116" t="s">
        <v>190</v>
      </c>
    </row>
    <row r="14" spans="1:5" x14ac:dyDescent="0.2">
      <c r="A14" s="115" t="s">
        <v>8</v>
      </c>
      <c r="B14" s="116" t="s">
        <v>130</v>
      </c>
    </row>
    <row r="15" spans="1:5" x14ac:dyDescent="0.2">
      <c r="A15" s="115" t="s">
        <v>9</v>
      </c>
      <c r="B15" s="116" t="s">
        <v>10</v>
      </c>
    </row>
    <row r="16" spans="1:5" x14ac:dyDescent="0.2">
      <c r="A16" s="115" t="s">
        <v>11</v>
      </c>
      <c r="B16" s="116" t="s">
        <v>12</v>
      </c>
    </row>
    <row r="17" spans="1:2" x14ac:dyDescent="0.2">
      <c r="A17" s="115" t="s">
        <v>13</v>
      </c>
      <c r="B17" s="116" t="s">
        <v>14</v>
      </c>
    </row>
    <row r="18" spans="1:2" x14ac:dyDescent="0.2">
      <c r="A18" s="115" t="s">
        <v>15</v>
      </c>
      <c r="B18" s="116" t="s">
        <v>16</v>
      </c>
    </row>
    <row r="19" spans="1:2" x14ac:dyDescent="0.2">
      <c r="A19" s="115" t="s">
        <v>17</v>
      </c>
      <c r="B19" s="116" t="s">
        <v>18</v>
      </c>
    </row>
    <row r="20" spans="1:2" x14ac:dyDescent="0.2">
      <c r="A20" s="115" t="s">
        <v>19</v>
      </c>
      <c r="B20" s="116" t="s">
        <v>20</v>
      </c>
    </row>
    <row r="21" spans="1:2" x14ac:dyDescent="0.2">
      <c r="A21" s="115" t="s">
        <v>21</v>
      </c>
      <c r="B21" s="116" t="s">
        <v>185</v>
      </c>
    </row>
    <row r="22" spans="1:2" x14ac:dyDescent="0.2">
      <c r="A22" s="115" t="s">
        <v>22</v>
      </c>
      <c r="B22" s="116" t="s">
        <v>23</v>
      </c>
    </row>
    <row r="23" spans="1:2" x14ac:dyDescent="0.2">
      <c r="A23" s="115" t="s">
        <v>76</v>
      </c>
      <c r="B23" s="116" t="s">
        <v>24</v>
      </c>
    </row>
    <row r="24" spans="1:2" x14ac:dyDescent="0.2">
      <c r="A24" s="115" t="s">
        <v>77</v>
      </c>
      <c r="B24" s="116" t="s">
        <v>25</v>
      </c>
    </row>
    <row r="25" spans="1:2" x14ac:dyDescent="0.2">
      <c r="A25" s="115" t="s">
        <v>78</v>
      </c>
      <c r="B25" s="116" t="s">
        <v>26</v>
      </c>
    </row>
    <row r="26" spans="1:2" x14ac:dyDescent="0.2">
      <c r="A26" s="115" t="s">
        <v>27</v>
      </c>
      <c r="B26" s="116" t="s">
        <v>28</v>
      </c>
    </row>
    <row r="27" spans="1:2" x14ac:dyDescent="0.2">
      <c r="A27" s="115" t="s">
        <v>29</v>
      </c>
      <c r="B27" s="116" t="s">
        <v>30</v>
      </c>
    </row>
    <row r="28" spans="1:2" x14ac:dyDescent="0.2">
      <c r="A28" s="115" t="s">
        <v>31</v>
      </c>
      <c r="B28" s="116" t="s">
        <v>32</v>
      </c>
    </row>
    <row r="29" spans="1:2" x14ac:dyDescent="0.2">
      <c r="A29" s="115" t="s">
        <v>33</v>
      </c>
      <c r="B29" s="116" t="s">
        <v>34</v>
      </c>
    </row>
    <row r="30" spans="1:2" x14ac:dyDescent="0.2">
      <c r="A30" s="115" t="s">
        <v>74</v>
      </c>
      <c r="B30" s="116" t="s">
        <v>75</v>
      </c>
    </row>
    <row r="31" spans="1:2" x14ac:dyDescent="0.2">
      <c r="A31" s="15"/>
      <c r="B31" s="18"/>
    </row>
    <row r="32" spans="1:2" x14ac:dyDescent="0.2">
      <c r="A32" s="15"/>
      <c r="B32" s="17"/>
    </row>
    <row r="33" spans="1:2" x14ac:dyDescent="0.2">
      <c r="A33" s="115" t="s">
        <v>44</v>
      </c>
      <c r="B33" s="116" t="s">
        <v>39</v>
      </c>
    </row>
    <row r="34" spans="1:2" x14ac:dyDescent="0.2">
      <c r="A34" s="115" t="s">
        <v>45</v>
      </c>
      <c r="B34" s="116" t="s">
        <v>40</v>
      </c>
    </row>
    <row r="35" spans="1:2" x14ac:dyDescent="0.2">
      <c r="A35" s="15"/>
      <c r="B35" s="18"/>
    </row>
    <row r="36" spans="1:2" x14ac:dyDescent="0.2">
      <c r="A36" s="15"/>
      <c r="B36" s="16" t="s">
        <v>42</v>
      </c>
    </row>
    <row r="37" spans="1:2" x14ac:dyDescent="0.2">
      <c r="A37" s="15" t="s">
        <v>43</v>
      </c>
      <c r="B37" s="116" t="s">
        <v>35</v>
      </c>
    </row>
    <row r="38" spans="1:2" x14ac:dyDescent="0.2">
      <c r="A38" s="15"/>
      <c r="B38" s="116" t="s">
        <v>36</v>
      </c>
    </row>
    <row r="39" spans="1:2" ht="12" thickBot="1" x14ac:dyDescent="0.25">
      <c r="A39" s="19"/>
      <c r="B39" s="20"/>
    </row>
    <row r="42" spans="1:2" x14ac:dyDescent="0.2">
      <c r="A42" s="118"/>
      <c r="B42" s="119"/>
    </row>
    <row r="43" spans="1:2" x14ac:dyDescent="0.2">
      <c r="A43" s="10"/>
      <c r="B43" s="8"/>
    </row>
    <row r="44" spans="1:2" x14ac:dyDescent="0.2">
      <c r="A44" s="10"/>
      <c r="B44" s="8"/>
    </row>
    <row r="45" spans="1:2" x14ac:dyDescent="0.2">
      <c r="A45" s="10"/>
      <c r="B45" s="8"/>
    </row>
    <row r="46" spans="1:2" x14ac:dyDescent="0.2">
      <c r="A46" s="120"/>
      <c r="B46" s="120"/>
    </row>
    <row r="47" spans="1:2" x14ac:dyDescent="0.2">
      <c r="A47" s="120"/>
      <c r="B47" s="120"/>
    </row>
    <row r="48" spans="1:2" x14ac:dyDescent="0.2">
      <c r="A48" s="120"/>
      <c r="B48" s="120"/>
    </row>
    <row r="49" spans="1:2" x14ac:dyDescent="0.2">
      <c r="A49" s="120"/>
      <c r="B49" s="120"/>
    </row>
    <row r="50" spans="1:2" x14ac:dyDescent="0.2">
      <c r="A50" s="118"/>
      <c r="B50" s="119"/>
    </row>
    <row r="51" spans="1:2" x14ac:dyDescent="0.2">
      <c r="A51" s="118"/>
      <c r="B51" s="119"/>
    </row>
    <row r="52" spans="1:2" x14ac:dyDescent="0.2">
      <c r="A52" s="118"/>
      <c r="B52" s="119"/>
    </row>
    <row r="53" spans="1:2" x14ac:dyDescent="0.2">
      <c r="A53" s="118"/>
      <c r="B53" s="119"/>
    </row>
    <row r="54" spans="1:2" x14ac:dyDescent="0.2">
      <c r="A54" s="118"/>
      <c r="B54" s="119"/>
    </row>
    <row r="55" spans="1:2" x14ac:dyDescent="0.2">
      <c r="A55" s="118"/>
      <c r="B55" s="119"/>
    </row>
    <row r="56" spans="1:2" x14ac:dyDescent="0.2">
      <c r="A56" s="118"/>
      <c r="B56" s="119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workbookViewId="0">
      <selection activeCell="I33" sqref="I33"/>
    </sheetView>
  </sheetViews>
  <sheetFormatPr baseColWidth="10" defaultColWidth="9.140625" defaultRowHeight="11.25" x14ac:dyDescent="0.2"/>
  <cols>
    <col min="1" max="1" width="10" style="47" customWidth="1"/>
    <col min="2" max="2" width="64.5703125" style="47" bestFit="1" customWidth="1"/>
    <col min="3" max="3" width="16.42578125" style="47" bestFit="1" customWidth="1"/>
    <col min="4" max="4" width="19.140625" style="47" customWidth="1"/>
    <col min="5" max="5" width="28" style="47" customWidth="1"/>
    <col min="6" max="6" width="22.7109375" style="47" customWidth="1"/>
    <col min="7" max="8" width="16.7109375" style="47" customWidth="1"/>
    <col min="9" max="9" width="27.140625" style="47" customWidth="1"/>
    <col min="10" max="16384" width="9.140625" style="47"/>
  </cols>
  <sheetData>
    <row r="1" spans="1:8" s="43" customFormat="1" ht="18.95" customHeight="1" x14ac:dyDescent="0.25">
      <c r="A1" s="124" t="s">
        <v>535</v>
      </c>
      <c r="B1" s="125"/>
      <c r="C1" s="125"/>
      <c r="D1" s="125"/>
      <c r="E1" s="125"/>
      <c r="F1" s="125"/>
      <c r="G1" s="41" t="s">
        <v>198</v>
      </c>
      <c r="H1" s="52">
        <v>2018</v>
      </c>
    </row>
    <row r="2" spans="1:8" s="43" customFormat="1" ht="18.95" customHeight="1" x14ac:dyDescent="0.25">
      <c r="A2" s="124" t="s">
        <v>199</v>
      </c>
      <c r="B2" s="125"/>
      <c r="C2" s="125"/>
      <c r="D2" s="125"/>
      <c r="E2" s="125"/>
      <c r="F2" s="125"/>
      <c r="G2" s="41" t="s">
        <v>200</v>
      </c>
      <c r="H2" s="52" t="str">
        <f>'Notas a los Edos Financieros'!E2</f>
        <v>Trimestral</v>
      </c>
    </row>
    <row r="3" spans="1:8" s="43" customFormat="1" ht="18.95" customHeight="1" x14ac:dyDescent="0.25">
      <c r="A3" s="124" t="s">
        <v>537</v>
      </c>
      <c r="B3" s="125"/>
      <c r="C3" s="125"/>
      <c r="D3" s="125"/>
      <c r="E3" s="125"/>
      <c r="F3" s="125"/>
      <c r="G3" s="41" t="s">
        <v>202</v>
      </c>
      <c r="H3" s="52">
        <f>'Notas a los Edos Financieros'!E3</f>
        <v>1</v>
      </c>
    </row>
    <row r="4" spans="1:8" x14ac:dyDescent="0.2">
      <c r="A4" s="45" t="s">
        <v>203</v>
      </c>
      <c r="B4" s="46"/>
      <c r="C4" s="46"/>
      <c r="D4" s="46"/>
      <c r="E4" s="46"/>
      <c r="F4" s="46"/>
      <c r="G4" s="46"/>
      <c r="H4" s="46"/>
    </row>
    <row r="6" spans="1:8" x14ac:dyDescent="0.2">
      <c r="A6" s="46" t="s">
        <v>155</v>
      </c>
      <c r="B6" s="46"/>
      <c r="C6" s="46"/>
      <c r="D6" s="46"/>
      <c r="E6" s="46"/>
      <c r="F6" s="46"/>
      <c r="G6" s="46"/>
      <c r="H6" s="46"/>
    </row>
    <row r="7" spans="1:8" x14ac:dyDescent="0.2">
      <c r="A7" s="48" t="s">
        <v>146</v>
      </c>
      <c r="B7" s="48" t="s">
        <v>142</v>
      </c>
      <c r="C7" s="48" t="s">
        <v>143</v>
      </c>
      <c r="D7" s="48" t="s">
        <v>145</v>
      </c>
      <c r="E7" s="48"/>
      <c r="F7" s="48"/>
      <c r="G7" s="48"/>
      <c r="H7" s="48"/>
    </row>
    <row r="8" spans="1:8" x14ac:dyDescent="0.2">
      <c r="A8" s="49">
        <v>1114</v>
      </c>
      <c r="B8" s="47" t="s">
        <v>204</v>
      </c>
      <c r="C8" s="51">
        <v>88825483.569999993</v>
      </c>
    </row>
    <row r="9" spans="1:8" x14ac:dyDescent="0.2">
      <c r="A9" s="49">
        <v>1115</v>
      </c>
      <c r="B9" s="47" t="s">
        <v>205</v>
      </c>
      <c r="C9" s="51">
        <v>13350808.060000001</v>
      </c>
    </row>
    <row r="10" spans="1:8" x14ac:dyDescent="0.2">
      <c r="A10" s="49">
        <v>1121</v>
      </c>
      <c r="B10" s="47" t="s">
        <v>206</v>
      </c>
      <c r="C10" s="51">
        <v>0</v>
      </c>
    </row>
    <row r="11" spans="1:8" x14ac:dyDescent="0.2">
      <c r="A11" s="49">
        <v>1211</v>
      </c>
      <c r="B11" s="47" t="s">
        <v>207</v>
      </c>
      <c r="C11" s="51">
        <v>0</v>
      </c>
    </row>
    <row r="13" spans="1:8" x14ac:dyDescent="0.2">
      <c r="A13" s="46" t="s">
        <v>156</v>
      </c>
      <c r="B13" s="46"/>
      <c r="C13" s="46"/>
      <c r="D13" s="46"/>
      <c r="E13" s="46"/>
      <c r="F13" s="46"/>
      <c r="G13" s="46"/>
      <c r="H13" s="46"/>
    </row>
    <row r="14" spans="1:8" x14ac:dyDescent="0.2">
      <c r="A14" s="48" t="s">
        <v>146</v>
      </c>
      <c r="B14" s="48" t="s">
        <v>142</v>
      </c>
      <c r="C14" s="48" t="s">
        <v>143</v>
      </c>
      <c r="D14" s="48">
        <v>2017</v>
      </c>
      <c r="E14" s="48">
        <f>D14-1</f>
        <v>2016</v>
      </c>
      <c r="F14" s="48">
        <f>E14-1</f>
        <v>2015</v>
      </c>
      <c r="G14" s="48">
        <f>F14-1</f>
        <v>2014</v>
      </c>
      <c r="H14" s="48" t="s">
        <v>187</v>
      </c>
    </row>
    <row r="15" spans="1:8" x14ac:dyDescent="0.2">
      <c r="A15" s="49">
        <v>1122</v>
      </c>
      <c r="B15" s="47" t="s">
        <v>208</v>
      </c>
      <c r="C15" s="51">
        <v>936471.35</v>
      </c>
      <c r="D15" s="51">
        <v>944512.65</v>
      </c>
      <c r="E15" s="51">
        <v>935747.47</v>
      </c>
      <c r="F15" s="51">
        <v>948700.24</v>
      </c>
      <c r="G15" s="51">
        <v>0</v>
      </c>
    </row>
    <row r="16" spans="1:8" x14ac:dyDescent="0.2">
      <c r="A16" s="49">
        <v>1124</v>
      </c>
      <c r="B16" s="47" t="s">
        <v>209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8" spans="1:8" x14ac:dyDescent="0.2">
      <c r="A18" s="46" t="s">
        <v>157</v>
      </c>
      <c r="B18" s="46"/>
      <c r="C18" s="46"/>
      <c r="D18" s="46"/>
      <c r="E18" s="46"/>
      <c r="F18" s="46"/>
      <c r="G18" s="46"/>
      <c r="H18" s="46"/>
    </row>
    <row r="19" spans="1:8" x14ac:dyDescent="0.2">
      <c r="A19" s="48" t="s">
        <v>146</v>
      </c>
      <c r="B19" s="48" t="s">
        <v>142</v>
      </c>
      <c r="C19" s="48" t="s">
        <v>143</v>
      </c>
      <c r="D19" s="48" t="s">
        <v>210</v>
      </c>
      <c r="E19" s="48" t="s">
        <v>211</v>
      </c>
      <c r="F19" s="48" t="s">
        <v>212</v>
      </c>
      <c r="G19" s="48" t="s">
        <v>213</v>
      </c>
      <c r="H19" s="48" t="s">
        <v>214</v>
      </c>
    </row>
    <row r="20" spans="1:8" x14ac:dyDescent="0.2">
      <c r="A20" s="49">
        <v>1123</v>
      </c>
      <c r="B20" s="47" t="s">
        <v>215</v>
      </c>
      <c r="C20" s="51">
        <v>295648.26</v>
      </c>
      <c r="D20" s="51">
        <v>295648.26</v>
      </c>
      <c r="E20" s="51">
        <v>0</v>
      </c>
      <c r="F20" s="51">
        <v>0</v>
      </c>
      <c r="G20" s="51">
        <v>0</v>
      </c>
    </row>
    <row r="21" spans="1:8" x14ac:dyDescent="0.2">
      <c r="A21" s="49">
        <v>1125</v>
      </c>
      <c r="B21" s="47" t="s">
        <v>216</v>
      </c>
      <c r="C21" s="51">
        <v>65943.179999999993</v>
      </c>
      <c r="D21" s="51">
        <v>65943.179999999993</v>
      </c>
      <c r="E21" s="51">
        <v>0</v>
      </c>
      <c r="F21" s="51">
        <v>0</v>
      </c>
      <c r="G21" s="51">
        <v>0</v>
      </c>
    </row>
    <row r="22" spans="1:8" x14ac:dyDescent="0.2">
      <c r="A22" s="49">
        <v>1131</v>
      </c>
      <c r="B22" s="47" t="s">
        <v>217</v>
      </c>
      <c r="C22" s="51">
        <v>683474.81</v>
      </c>
      <c r="D22" s="51">
        <v>683474.81</v>
      </c>
      <c r="E22" s="51">
        <v>0</v>
      </c>
      <c r="F22" s="51">
        <v>0</v>
      </c>
      <c r="G22" s="51">
        <v>0</v>
      </c>
    </row>
    <row r="23" spans="1:8" x14ac:dyDescent="0.2">
      <c r="A23" s="49">
        <v>1132</v>
      </c>
      <c r="B23" s="47" t="s">
        <v>218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8" x14ac:dyDescent="0.2">
      <c r="A24" s="49">
        <v>1133</v>
      </c>
      <c r="B24" s="47" t="s">
        <v>219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8" x14ac:dyDescent="0.2">
      <c r="A25" s="49">
        <v>1134</v>
      </c>
      <c r="B25" s="47" t="s">
        <v>220</v>
      </c>
      <c r="C25" s="51">
        <v>31277991.609999999</v>
      </c>
      <c r="D25" s="51">
        <v>31277991.609999999</v>
      </c>
      <c r="E25" s="51">
        <v>0</v>
      </c>
      <c r="F25" s="51">
        <v>0</v>
      </c>
      <c r="G25" s="51">
        <v>0</v>
      </c>
    </row>
    <row r="26" spans="1:8" x14ac:dyDescent="0.2">
      <c r="A26" s="49">
        <v>1139</v>
      </c>
      <c r="B26" s="47" t="s">
        <v>221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8" spans="1:8" x14ac:dyDescent="0.2">
      <c r="A28" s="46" t="s">
        <v>222</v>
      </c>
      <c r="B28" s="46"/>
      <c r="C28" s="46"/>
      <c r="D28" s="46"/>
      <c r="E28" s="46"/>
      <c r="F28" s="46"/>
      <c r="G28" s="46"/>
      <c r="H28" s="46"/>
    </row>
    <row r="29" spans="1:8" x14ac:dyDescent="0.2">
      <c r="A29" s="48" t="s">
        <v>146</v>
      </c>
      <c r="B29" s="48" t="s">
        <v>142</v>
      </c>
      <c r="C29" s="48" t="s">
        <v>143</v>
      </c>
      <c r="D29" s="48" t="s">
        <v>160</v>
      </c>
      <c r="E29" s="48" t="s">
        <v>159</v>
      </c>
      <c r="F29" s="48" t="s">
        <v>223</v>
      </c>
      <c r="G29" s="48" t="s">
        <v>162</v>
      </c>
      <c r="H29" s="48"/>
    </row>
    <row r="30" spans="1:8" x14ac:dyDescent="0.2">
      <c r="A30" s="49">
        <v>1140</v>
      </c>
      <c r="B30" s="47" t="s">
        <v>224</v>
      </c>
      <c r="C30" s="51">
        <f>SUM(C31:C35)</f>
        <v>0</v>
      </c>
    </row>
    <row r="31" spans="1:8" x14ac:dyDescent="0.2">
      <c r="A31" s="49">
        <v>1141</v>
      </c>
      <c r="B31" s="47" t="s">
        <v>225</v>
      </c>
      <c r="C31" s="51">
        <v>0</v>
      </c>
    </row>
    <row r="32" spans="1:8" x14ac:dyDescent="0.2">
      <c r="A32" s="49">
        <v>1142</v>
      </c>
      <c r="B32" s="47" t="s">
        <v>226</v>
      </c>
      <c r="C32" s="51">
        <v>0</v>
      </c>
    </row>
    <row r="33" spans="1:8" x14ac:dyDescent="0.2">
      <c r="A33" s="49">
        <v>1143</v>
      </c>
      <c r="B33" s="47" t="s">
        <v>227</v>
      </c>
      <c r="C33" s="51">
        <v>0</v>
      </c>
    </row>
    <row r="34" spans="1:8" x14ac:dyDescent="0.2">
      <c r="A34" s="49">
        <v>1144</v>
      </c>
      <c r="B34" s="47" t="s">
        <v>228</v>
      </c>
      <c r="C34" s="51">
        <v>0</v>
      </c>
    </row>
    <row r="35" spans="1:8" x14ac:dyDescent="0.2">
      <c r="A35" s="49">
        <v>1145</v>
      </c>
      <c r="B35" s="47" t="s">
        <v>229</v>
      </c>
      <c r="C35" s="51">
        <v>0</v>
      </c>
    </row>
    <row r="37" spans="1:8" x14ac:dyDescent="0.2">
      <c r="A37" s="46" t="s">
        <v>230</v>
      </c>
      <c r="B37" s="46"/>
      <c r="C37" s="46"/>
      <c r="D37" s="46"/>
      <c r="E37" s="46"/>
      <c r="F37" s="46"/>
      <c r="G37" s="46"/>
      <c r="H37" s="46"/>
    </row>
    <row r="38" spans="1:8" x14ac:dyDescent="0.2">
      <c r="A38" s="48" t="s">
        <v>146</v>
      </c>
      <c r="B38" s="48" t="s">
        <v>142</v>
      </c>
      <c r="C38" s="48" t="s">
        <v>143</v>
      </c>
      <c r="D38" s="48" t="s">
        <v>158</v>
      </c>
      <c r="E38" s="48" t="s">
        <v>161</v>
      </c>
      <c r="F38" s="48" t="s">
        <v>231</v>
      </c>
      <c r="G38" s="48"/>
      <c r="H38" s="48"/>
    </row>
    <row r="39" spans="1:8" x14ac:dyDescent="0.2">
      <c r="A39" s="49">
        <v>1150</v>
      </c>
      <c r="B39" s="47" t="s">
        <v>232</v>
      </c>
      <c r="C39" s="51">
        <f>SUM(C40)</f>
        <v>0</v>
      </c>
    </row>
    <row r="40" spans="1:8" x14ac:dyDescent="0.2">
      <c r="A40" s="49">
        <v>1151</v>
      </c>
      <c r="B40" s="47" t="s">
        <v>233</v>
      </c>
      <c r="C40" s="51">
        <v>0</v>
      </c>
    </row>
    <row r="42" spans="1:8" x14ac:dyDescent="0.2">
      <c r="A42" s="46" t="s">
        <v>163</v>
      </c>
      <c r="B42" s="46"/>
      <c r="C42" s="46"/>
      <c r="D42" s="46"/>
      <c r="E42" s="46"/>
      <c r="F42" s="46"/>
      <c r="G42" s="46"/>
      <c r="H42" s="46"/>
    </row>
    <row r="43" spans="1:8" x14ac:dyDescent="0.2">
      <c r="A43" s="48" t="s">
        <v>146</v>
      </c>
      <c r="B43" s="48" t="s">
        <v>142</v>
      </c>
      <c r="C43" s="48" t="s">
        <v>143</v>
      </c>
      <c r="D43" s="48" t="s">
        <v>145</v>
      </c>
      <c r="E43" s="48" t="s">
        <v>214</v>
      </c>
      <c r="F43" s="48"/>
      <c r="G43" s="48"/>
      <c r="H43" s="48"/>
    </row>
    <row r="44" spans="1:8" x14ac:dyDescent="0.2">
      <c r="A44" s="49">
        <v>1213</v>
      </c>
      <c r="B44" s="47" t="s">
        <v>234</v>
      </c>
      <c r="C44" s="51">
        <v>0</v>
      </c>
    </row>
    <row r="46" spans="1:8" x14ac:dyDescent="0.2">
      <c r="A46" s="46" t="s">
        <v>164</v>
      </c>
      <c r="B46" s="46"/>
      <c r="C46" s="46"/>
      <c r="D46" s="46"/>
      <c r="E46" s="46"/>
      <c r="F46" s="46"/>
      <c r="G46" s="46"/>
      <c r="H46" s="46"/>
    </row>
    <row r="47" spans="1:8" x14ac:dyDescent="0.2">
      <c r="A47" s="48" t="s">
        <v>146</v>
      </c>
      <c r="B47" s="48" t="s">
        <v>142</v>
      </c>
      <c r="C47" s="48" t="s">
        <v>143</v>
      </c>
      <c r="D47" s="48"/>
      <c r="E47" s="48"/>
      <c r="F47" s="48"/>
      <c r="G47" s="48"/>
      <c r="H47" s="48"/>
    </row>
    <row r="48" spans="1:8" x14ac:dyDescent="0.2">
      <c r="A48" s="49">
        <v>1214</v>
      </c>
      <c r="B48" s="47" t="s">
        <v>235</v>
      </c>
      <c r="C48" s="51">
        <v>0</v>
      </c>
    </row>
    <row r="50" spans="1:9" x14ac:dyDescent="0.2">
      <c r="A50" s="46" t="s">
        <v>168</v>
      </c>
      <c r="B50" s="46"/>
      <c r="C50" s="46"/>
      <c r="D50" s="46"/>
      <c r="E50" s="46"/>
      <c r="F50" s="46"/>
      <c r="G50" s="46"/>
      <c r="H50" s="46"/>
      <c r="I50" s="46"/>
    </row>
    <row r="51" spans="1:9" x14ac:dyDescent="0.2">
      <c r="A51" s="48" t="s">
        <v>146</v>
      </c>
      <c r="B51" s="48" t="s">
        <v>142</v>
      </c>
      <c r="C51" s="48" t="s">
        <v>143</v>
      </c>
      <c r="D51" s="48" t="s">
        <v>165</v>
      </c>
      <c r="E51" s="48" t="s">
        <v>166</v>
      </c>
      <c r="F51" s="48" t="s">
        <v>158</v>
      </c>
      <c r="G51" s="48" t="s">
        <v>236</v>
      </c>
      <c r="H51" s="48" t="s">
        <v>167</v>
      </c>
      <c r="I51" s="48" t="s">
        <v>237</v>
      </c>
    </row>
    <row r="52" spans="1:9" x14ac:dyDescent="0.2">
      <c r="A52" s="49">
        <v>1230</v>
      </c>
      <c r="B52" s="47" t="s">
        <v>238</v>
      </c>
      <c r="C52" s="51">
        <f>SUM(C53:C59)</f>
        <v>224535853.17000002</v>
      </c>
      <c r="D52" s="51">
        <f t="shared" ref="D52:E52" si="0">SUM(D53:D59)</f>
        <v>0</v>
      </c>
      <c r="E52" s="51">
        <f t="shared" si="0"/>
        <v>0</v>
      </c>
    </row>
    <row r="53" spans="1:9" x14ac:dyDescent="0.2">
      <c r="A53" s="49">
        <v>1231</v>
      </c>
      <c r="B53" s="47" t="s">
        <v>239</v>
      </c>
      <c r="C53" s="51">
        <v>18977650.859999999</v>
      </c>
      <c r="D53" s="51">
        <v>0</v>
      </c>
      <c r="E53" s="51">
        <v>0</v>
      </c>
    </row>
    <row r="54" spans="1:9" x14ac:dyDescent="0.2">
      <c r="A54" s="49">
        <v>1232</v>
      </c>
      <c r="B54" s="47" t="s">
        <v>240</v>
      </c>
      <c r="C54" s="51">
        <v>0</v>
      </c>
      <c r="D54" s="51">
        <v>0</v>
      </c>
      <c r="E54" s="51">
        <v>0</v>
      </c>
    </row>
    <row r="55" spans="1:9" x14ac:dyDescent="0.2">
      <c r="A55" s="49">
        <v>1233</v>
      </c>
      <c r="B55" s="47" t="s">
        <v>241</v>
      </c>
      <c r="C55" s="51">
        <v>0</v>
      </c>
      <c r="D55" s="51">
        <v>0</v>
      </c>
      <c r="E55" s="51">
        <v>0</v>
      </c>
    </row>
    <row r="56" spans="1:9" x14ac:dyDescent="0.2">
      <c r="A56" s="49">
        <v>1234</v>
      </c>
      <c r="B56" s="47" t="s">
        <v>242</v>
      </c>
      <c r="C56" s="51">
        <v>0</v>
      </c>
      <c r="D56" s="51">
        <v>0</v>
      </c>
      <c r="E56" s="51">
        <v>0</v>
      </c>
    </row>
    <row r="57" spans="1:9" x14ac:dyDescent="0.2">
      <c r="A57" s="49">
        <v>1235</v>
      </c>
      <c r="B57" s="47" t="s">
        <v>243</v>
      </c>
      <c r="C57" s="51">
        <v>202637660.31999999</v>
      </c>
      <c r="D57" s="51">
        <v>0</v>
      </c>
      <c r="E57" s="51">
        <v>0</v>
      </c>
    </row>
    <row r="58" spans="1:9" x14ac:dyDescent="0.2">
      <c r="A58" s="49">
        <v>1236</v>
      </c>
      <c r="B58" s="47" t="s">
        <v>244</v>
      </c>
      <c r="C58" s="51">
        <v>2920541.99</v>
      </c>
      <c r="D58" s="51">
        <v>0</v>
      </c>
      <c r="E58" s="51">
        <v>0</v>
      </c>
    </row>
    <row r="59" spans="1:9" x14ac:dyDescent="0.2">
      <c r="A59" s="49">
        <v>1239</v>
      </c>
      <c r="B59" s="47" t="s">
        <v>245</v>
      </c>
      <c r="C59" s="51">
        <v>0</v>
      </c>
      <c r="D59" s="51">
        <v>0</v>
      </c>
      <c r="E59" s="51">
        <v>0</v>
      </c>
    </row>
    <row r="60" spans="1:9" x14ac:dyDescent="0.2">
      <c r="A60" s="49">
        <v>1240</v>
      </c>
      <c r="B60" s="47" t="s">
        <v>246</v>
      </c>
      <c r="C60" s="51">
        <f>SUM(C61:C68)</f>
        <v>79484506.229999989</v>
      </c>
      <c r="D60" s="51">
        <f>SUM(D61:D68)</f>
        <v>8024064.3399999999</v>
      </c>
      <c r="E60" s="51">
        <f>SUM(E61:E68)</f>
        <v>-34057650.869999997</v>
      </c>
    </row>
    <row r="61" spans="1:9" x14ac:dyDescent="0.2">
      <c r="A61" s="49">
        <v>1241</v>
      </c>
      <c r="B61" s="47" t="s">
        <v>247</v>
      </c>
      <c r="C61" s="51">
        <v>10270370.720000001</v>
      </c>
      <c r="D61" s="51">
        <v>1044741.19</v>
      </c>
      <c r="E61" s="51">
        <v>-4289360.58</v>
      </c>
    </row>
    <row r="62" spans="1:9" x14ac:dyDescent="0.2">
      <c r="A62" s="49">
        <v>1242</v>
      </c>
      <c r="B62" s="47" t="s">
        <v>248</v>
      </c>
      <c r="C62" s="51">
        <v>1651577.52</v>
      </c>
      <c r="D62" s="51">
        <v>113705.51</v>
      </c>
      <c r="E62" s="51">
        <v>-284289.31</v>
      </c>
    </row>
    <row r="63" spans="1:9" x14ac:dyDescent="0.2">
      <c r="A63" s="49">
        <v>1243</v>
      </c>
      <c r="B63" s="47" t="s">
        <v>249</v>
      </c>
      <c r="C63" s="51">
        <v>217961</v>
      </c>
      <c r="D63" s="51">
        <v>21796.1</v>
      </c>
      <c r="E63" s="51">
        <v>-76229.19</v>
      </c>
    </row>
    <row r="64" spans="1:9" x14ac:dyDescent="0.2">
      <c r="A64" s="49">
        <v>1244</v>
      </c>
      <c r="B64" s="47" t="s">
        <v>250</v>
      </c>
      <c r="C64" s="51">
        <v>55464592.549999997</v>
      </c>
      <c r="D64" s="51">
        <v>6416200.7300000004</v>
      </c>
      <c r="E64" s="51">
        <v>-27364027.07</v>
      </c>
    </row>
    <row r="65" spans="1:9" x14ac:dyDescent="0.2">
      <c r="A65" s="49">
        <v>1245</v>
      </c>
      <c r="B65" s="47" t="s">
        <v>251</v>
      </c>
      <c r="C65" s="51">
        <v>3804472.75</v>
      </c>
      <c r="D65" s="51">
        <v>78734.81</v>
      </c>
      <c r="E65" s="51">
        <v>-242172.68</v>
      </c>
    </row>
    <row r="66" spans="1:9" x14ac:dyDescent="0.2">
      <c r="A66" s="49">
        <v>1246</v>
      </c>
      <c r="B66" s="47" t="s">
        <v>252</v>
      </c>
      <c r="C66" s="51">
        <v>8075531.6900000004</v>
      </c>
      <c r="D66" s="51">
        <v>348886</v>
      </c>
      <c r="E66" s="51">
        <v>-1801572.04</v>
      </c>
    </row>
    <row r="67" spans="1:9" x14ac:dyDescent="0.2">
      <c r="A67" s="49">
        <v>1247</v>
      </c>
      <c r="B67" s="47" t="s">
        <v>253</v>
      </c>
      <c r="C67" s="51">
        <v>0</v>
      </c>
      <c r="D67" s="51">
        <v>0</v>
      </c>
      <c r="E67" s="51">
        <v>0</v>
      </c>
    </row>
    <row r="68" spans="1:9" x14ac:dyDescent="0.2">
      <c r="A68" s="49">
        <v>1248</v>
      </c>
      <c r="B68" s="47" t="s">
        <v>254</v>
      </c>
      <c r="C68" s="51">
        <v>0</v>
      </c>
      <c r="D68" s="51">
        <v>0</v>
      </c>
      <c r="E68" s="51">
        <v>0</v>
      </c>
    </row>
    <row r="70" spans="1:9" x14ac:dyDescent="0.2">
      <c r="A70" s="46" t="s">
        <v>169</v>
      </c>
      <c r="B70" s="46"/>
      <c r="C70" s="46"/>
      <c r="D70" s="46"/>
      <c r="E70" s="46"/>
      <c r="F70" s="46"/>
      <c r="G70" s="46"/>
      <c r="H70" s="46"/>
      <c r="I70" s="46"/>
    </row>
    <row r="71" spans="1:9" x14ac:dyDescent="0.2">
      <c r="A71" s="48" t="s">
        <v>146</v>
      </c>
      <c r="B71" s="48" t="s">
        <v>142</v>
      </c>
      <c r="C71" s="48" t="s">
        <v>143</v>
      </c>
      <c r="D71" s="48" t="s">
        <v>170</v>
      </c>
      <c r="E71" s="48" t="s">
        <v>255</v>
      </c>
      <c r="F71" s="48" t="s">
        <v>158</v>
      </c>
      <c r="G71" s="48" t="s">
        <v>236</v>
      </c>
      <c r="H71" s="48" t="s">
        <v>167</v>
      </c>
      <c r="I71" s="48" t="s">
        <v>237</v>
      </c>
    </row>
    <row r="72" spans="1:9" x14ac:dyDescent="0.2">
      <c r="A72" s="49">
        <v>1250</v>
      </c>
      <c r="B72" s="47" t="s">
        <v>256</v>
      </c>
      <c r="C72" s="51">
        <f>SUM(C73:C77)</f>
        <v>111566.91</v>
      </c>
      <c r="D72" s="51">
        <f t="shared" ref="D72:E72" si="1">SUM(D73:D77)</f>
        <v>7887.79</v>
      </c>
      <c r="E72" s="51">
        <f t="shared" si="1"/>
        <v>0</v>
      </c>
    </row>
    <row r="73" spans="1:9" x14ac:dyDescent="0.2">
      <c r="A73" s="49">
        <v>1251</v>
      </c>
      <c r="B73" s="47" t="s">
        <v>257</v>
      </c>
      <c r="C73" s="51">
        <v>80626.91</v>
      </c>
      <c r="D73" s="51">
        <v>7887.79</v>
      </c>
      <c r="E73" s="51">
        <v>0</v>
      </c>
    </row>
    <row r="74" spans="1:9" x14ac:dyDescent="0.2">
      <c r="A74" s="49">
        <v>1252</v>
      </c>
      <c r="B74" s="47" t="s">
        <v>258</v>
      </c>
      <c r="C74" s="51">
        <v>0</v>
      </c>
      <c r="D74" s="51">
        <v>0</v>
      </c>
      <c r="E74" s="51">
        <v>0</v>
      </c>
    </row>
    <row r="75" spans="1:9" x14ac:dyDescent="0.2">
      <c r="A75" s="49">
        <v>1253</v>
      </c>
      <c r="B75" s="47" t="s">
        <v>259</v>
      </c>
      <c r="C75" s="51">
        <v>0</v>
      </c>
      <c r="D75" s="51">
        <v>0</v>
      </c>
      <c r="E75" s="51">
        <v>0</v>
      </c>
    </row>
    <row r="76" spans="1:9" x14ac:dyDescent="0.2">
      <c r="A76" s="49">
        <v>1254</v>
      </c>
      <c r="B76" s="47" t="s">
        <v>260</v>
      </c>
      <c r="C76" s="51">
        <v>30940</v>
      </c>
      <c r="D76" s="51">
        <v>0</v>
      </c>
      <c r="E76" s="51">
        <v>0</v>
      </c>
    </row>
    <row r="77" spans="1:9" x14ac:dyDescent="0.2">
      <c r="A77" s="49">
        <v>1259</v>
      </c>
      <c r="B77" s="47" t="s">
        <v>261</v>
      </c>
      <c r="C77" s="51">
        <v>0</v>
      </c>
      <c r="D77" s="51">
        <v>0</v>
      </c>
      <c r="E77" s="51">
        <v>0</v>
      </c>
    </row>
    <row r="78" spans="1:9" x14ac:dyDescent="0.2">
      <c r="A78" s="49">
        <v>1270</v>
      </c>
      <c r="B78" s="47" t="s">
        <v>262</v>
      </c>
      <c r="C78" s="51">
        <f>SUM(C79:C84)</f>
        <v>1176759.67</v>
      </c>
      <c r="D78" s="51">
        <f t="shared" ref="D78:E78" si="2">SUM(D79:D84)</f>
        <v>0</v>
      </c>
      <c r="E78" s="51">
        <f t="shared" si="2"/>
        <v>0</v>
      </c>
    </row>
    <row r="79" spans="1:9" x14ac:dyDescent="0.2">
      <c r="A79" s="49">
        <v>1271</v>
      </c>
      <c r="B79" s="47" t="s">
        <v>263</v>
      </c>
      <c r="C79" s="51">
        <v>1176759.67</v>
      </c>
      <c r="D79" s="51">
        <v>0</v>
      </c>
      <c r="E79" s="51">
        <v>0</v>
      </c>
    </row>
    <row r="80" spans="1:9" x14ac:dyDescent="0.2">
      <c r="A80" s="49">
        <v>1272</v>
      </c>
      <c r="B80" s="47" t="s">
        <v>264</v>
      </c>
      <c r="C80" s="51">
        <v>0</v>
      </c>
      <c r="D80" s="51">
        <v>0</v>
      </c>
      <c r="E80" s="51">
        <v>0</v>
      </c>
    </row>
    <row r="81" spans="1:8" x14ac:dyDescent="0.2">
      <c r="A81" s="49">
        <v>1273</v>
      </c>
      <c r="B81" s="47" t="s">
        <v>265</v>
      </c>
      <c r="C81" s="51">
        <v>0</v>
      </c>
      <c r="D81" s="51">
        <v>0</v>
      </c>
      <c r="E81" s="51">
        <v>0</v>
      </c>
    </row>
    <row r="82" spans="1:8" x14ac:dyDescent="0.2">
      <c r="A82" s="49">
        <v>1274</v>
      </c>
      <c r="B82" s="47" t="s">
        <v>266</v>
      </c>
      <c r="C82" s="51">
        <v>0</v>
      </c>
      <c r="D82" s="51">
        <v>0</v>
      </c>
      <c r="E82" s="51">
        <v>0</v>
      </c>
    </row>
    <row r="83" spans="1:8" x14ac:dyDescent="0.2">
      <c r="A83" s="49">
        <v>1275</v>
      </c>
      <c r="B83" s="47" t="s">
        <v>267</v>
      </c>
      <c r="C83" s="51">
        <v>0</v>
      </c>
      <c r="D83" s="51">
        <v>0</v>
      </c>
      <c r="E83" s="51">
        <v>0</v>
      </c>
    </row>
    <row r="84" spans="1:8" x14ac:dyDescent="0.2">
      <c r="A84" s="49">
        <v>1279</v>
      </c>
      <c r="B84" s="47" t="s">
        <v>268</v>
      </c>
      <c r="C84" s="51">
        <v>0</v>
      </c>
      <c r="D84" s="51">
        <v>0</v>
      </c>
      <c r="E84" s="51">
        <v>0</v>
      </c>
    </row>
    <row r="86" spans="1:8" x14ac:dyDescent="0.2">
      <c r="A86" s="46" t="s">
        <v>171</v>
      </c>
      <c r="B86" s="46"/>
      <c r="C86" s="46"/>
      <c r="D86" s="46"/>
      <c r="E86" s="46"/>
      <c r="F86" s="46"/>
      <c r="G86" s="46"/>
      <c r="H86" s="46"/>
    </row>
    <row r="87" spans="1:8" x14ac:dyDescent="0.2">
      <c r="A87" s="48" t="s">
        <v>146</v>
      </c>
      <c r="B87" s="48" t="s">
        <v>142</v>
      </c>
      <c r="C87" s="48" t="s">
        <v>143</v>
      </c>
      <c r="D87" s="48" t="s">
        <v>269</v>
      </c>
      <c r="E87" s="48"/>
      <c r="F87" s="48"/>
      <c r="G87" s="48"/>
      <c r="H87" s="48"/>
    </row>
    <row r="88" spans="1:8" x14ac:dyDescent="0.2">
      <c r="A88" s="49">
        <v>1160</v>
      </c>
      <c r="B88" s="47" t="s">
        <v>270</v>
      </c>
      <c r="C88" s="51">
        <f>SUM(C89:C90)</f>
        <v>0</v>
      </c>
    </row>
    <row r="89" spans="1:8" x14ac:dyDescent="0.2">
      <c r="A89" s="49">
        <v>1161</v>
      </c>
      <c r="B89" s="47" t="s">
        <v>271</v>
      </c>
      <c r="C89" s="51">
        <v>0</v>
      </c>
    </row>
    <row r="90" spans="1:8" x14ac:dyDescent="0.2">
      <c r="A90" s="49">
        <v>1162</v>
      </c>
      <c r="B90" s="47" t="s">
        <v>272</v>
      </c>
      <c r="C90" s="51">
        <v>0</v>
      </c>
    </row>
    <row r="92" spans="1:8" x14ac:dyDescent="0.2">
      <c r="A92" s="46" t="s">
        <v>173</v>
      </c>
      <c r="B92" s="46"/>
      <c r="C92" s="46"/>
      <c r="D92" s="46"/>
      <c r="E92" s="46"/>
      <c r="F92" s="46"/>
      <c r="G92" s="46"/>
      <c r="H92" s="46"/>
    </row>
    <row r="93" spans="1:8" x14ac:dyDescent="0.2">
      <c r="A93" s="48" t="s">
        <v>146</v>
      </c>
      <c r="B93" s="48" t="s">
        <v>142</v>
      </c>
      <c r="C93" s="48" t="s">
        <v>143</v>
      </c>
      <c r="D93" s="48" t="s">
        <v>214</v>
      </c>
      <c r="E93" s="48"/>
      <c r="F93" s="48"/>
      <c r="G93" s="48"/>
      <c r="H93" s="48"/>
    </row>
    <row r="94" spans="1:8" x14ac:dyDescent="0.2">
      <c r="A94" s="49">
        <v>1290</v>
      </c>
      <c r="B94" s="47" t="s">
        <v>273</v>
      </c>
      <c r="C94" s="51">
        <f>SUM(C95:C97)</f>
        <v>0</v>
      </c>
    </row>
    <row r="95" spans="1:8" x14ac:dyDescent="0.2">
      <c r="A95" s="49">
        <v>1291</v>
      </c>
      <c r="B95" s="47" t="s">
        <v>274</v>
      </c>
      <c r="C95" s="51">
        <v>0</v>
      </c>
    </row>
    <row r="96" spans="1:8" x14ac:dyDescent="0.2">
      <c r="A96" s="49">
        <v>1292</v>
      </c>
      <c r="B96" s="47" t="s">
        <v>275</v>
      </c>
      <c r="C96" s="51">
        <v>0</v>
      </c>
    </row>
    <row r="97" spans="1:8" x14ac:dyDescent="0.2">
      <c r="A97" s="49">
        <v>1293</v>
      </c>
      <c r="B97" s="47" t="s">
        <v>276</v>
      </c>
      <c r="C97" s="51">
        <v>0</v>
      </c>
    </row>
    <row r="99" spans="1:8" x14ac:dyDescent="0.2">
      <c r="A99" s="46" t="s">
        <v>174</v>
      </c>
      <c r="B99" s="46"/>
      <c r="C99" s="46"/>
      <c r="D99" s="46"/>
      <c r="E99" s="46"/>
      <c r="F99" s="46"/>
      <c r="G99" s="46"/>
      <c r="H99" s="46"/>
    </row>
    <row r="100" spans="1:8" x14ac:dyDescent="0.2">
      <c r="A100" s="48" t="s">
        <v>146</v>
      </c>
      <c r="B100" s="48" t="s">
        <v>142</v>
      </c>
      <c r="C100" s="48" t="s">
        <v>143</v>
      </c>
      <c r="D100" s="48" t="s">
        <v>210</v>
      </c>
      <c r="E100" s="48" t="s">
        <v>211</v>
      </c>
      <c r="F100" s="48" t="s">
        <v>212</v>
      </c>
      <c r="G100" s="48" t="s">
        <v>277</v>
      </c>
      <c r="H100" s="48" t="s">
        <v>278</v>
      </c>
    </row>
    <row r="101" spans="1:8" x14ac:dyDescent="0.2">
      <c r="A101" s="49">
        <v>2110</v>
      </c>
      <c r="B101" s="47" t="s">
        <v>279</v>
      </c>
      <c r="C101" s="51">
        <f>SUM(C102:C110)</f>
        <v>60261310.960000008</v>
      </c>
      <c r="D101" s="51">
        <f t="shared" ref="D101:E101" si="3">SUM(D102:D110)</f>
        <v>0</v>
      </c>
      <c r="E101" s="51">
        <f t="shared" si="3"/>
        <v>0</v>
      </c>
      <c r="F101" s="51">
        <v>0</v>
      </c>
      <c r="G101" s="51">
        <v>0</v>
      </c>
    </row>
    <row r="102" spans="1:8" x14ac:dyDescent="0.2">
      <c r="A102" s="49">
        <v>2111</v>
      </c>
      <c r="B102" s="47" t="s">
        <v>280</v>
      </c>
      <c r="C102" s="51">
        <v>3718669.08</v>
      </c>
      <c r="D102" s="51">
        <v>0</v>
      </c>
      <c r="E102" s="51">
        <v>0</v>
      </c>
      <c r="F102" s="51">
        <v>0</v>
      </c>
      <c r="G102" s="51">
        <v>0</v>
      </c>
    </row>
    <row r="103" spans="1:8" x14ac:dyDescent="0.2">
      <c r="A103" s="49">
        <v>2112</v>
      </c>
      <c r="B103" s="47" t="s">
        <v>281</v>
      </c>
      <c r="C103" s="51">
        <v>14451945.390000001</v>
      </c>
      <c r="D103" s="51">
        <v>0</v>
      </c>
      <c r="E103" s="51">
        <v>0</v>
      </c>
      <c r="F103" s="51">
        <v>0</v>
      </c>
      <c r="G103" s="51">
        <v>0</v>
      </c>
    </row>
    <row r="104" spans="1:8" x14ac:dyDescent="0.2">
      <c r="A104" s="49">
        <v>2113</v>
      </c>
      <c r="B104" s="47" t="s">
        <v>282</v>
      </c>
      <c r="C104" s="51">
        <v>32598867.210000001</v>
      </c>
      <c r="D104" s="51">
        <v>0</v>
      </c>
      <c r="E104" s="51">
        <v>0</v>
      </c>
      <c r="F104" s="51">
        <v>0</v>
      </c>
      <c r="G104" s="51">
        <v>0</v>
      </c>
    </row>
    <row r="105" spans="1:8" x14ac:dyDescent="0.2">
      <c r="A105" s="49">
        <v>2114</v>
      </c>
      <c r="B105" s="47" t="s">
        <v>283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</row>
    <row r="106" spans="1:8" x14ac:dyDescent="0.2">
      <c r="A106" s="49">
        <v>2115</v>
      </c>
      <c r="B106" s="47" t="s">
        <v>284</v>
      </c>
      <c r="C106" s="51">
        <v>444477.67</v>
      </c>
      <c r="D106" s="51">
        <v>0</v>
      </c>
      <c r="E106" s="51">
        <v>0</v>
      </c>
      <c r="F106" s="51">
        <v>0</v>
      </c>
      <c r="G106" s="51">
        <v>0</v>
      </c>
    </row>
    <row r="107" spans="1:8" x14ac:dyDescent="0.2">
      <c r="A107" s="49">
        <v>2116</v>
      </c>
      <c r="B107" s="47" t="s">
        <v>285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</row>
    <row r="108" spans="1:8" x14ac:dyDescent="0.2">
      <c r="A108" s="49">
        <v>2117</v>
      </c>
      <c r="B108" s="47" t="s">
        <v>286</v>
      </c>
      <c r="C108" s="51">
        <v>3011294.66</v>
      </c>
      <c r="D108" s="51">
        <v>0</v>
      </c>
      <c r="E108" s="51">
        <v>0</v>
      </c>
      <c r="F108" s="51">
        <v>0</v>
      </c>
      <c r="G108" s="51">
        <v>0</v>
      </c>
    </row>
    <row r="109" spans="1:8" x14ac:dyDescent="0.2">
      <c r="A109" s="49">
        <v>2118</v>
      </c>
      <c r="B109" s="47" t="s">
        <v>287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</row>
    <row r="110" spans="1:8" x14ac:dyDescent="0.2">
      <c r="A110" s="49">
        <v>2119</v>
      </c>
      <c r="B110" s="47" t="s">
        <v>288</v>
      </c>
      <c r="C110" s="51">
        <v>6036056.9500000002</v>
      </c>
      <c r="D110" s="51">
        <v>0</v>
      </c>
      <c r="E110" s="51">
        <v>0</v>
      </c>
      <c r="F110" s="51">
        <v>0</v>
      </c>
      <c r="G110" s="51">
        <v>0</v>
      </c>
    </row>
    <row r="111" spans="1:8" x14ac:dyDescent="0.2">
      <c r="A111" s="49">
        <v>2120</v>
      </c>
      <c r="B111" s="47" t="s">
        <v>289</v>
      </c>
      <c r="C111" s="51">
        <f>SUM(C112:C114)</f>
        <v>0</v>
      </c>
      <c r="D111" s="51">
        <f t="shared" ref="D111:E111" si="4">SUM(D112:D114)</f>
        <v>0</v>
      </c>
      <c r="E111" s="51">
        <f t="shared" si="4"/>
        <v>0</v>
      </c>
      <c r="F111" s="51">
        <v>0</v>
      </c>
      <c r="G111" s="51">
        <v>0</v>
      </c>
    </row>
    <row r="112" spans="1:8" x14ac:dyDescent="0.2">
      <c r="A112" s="49">
        <v>2121</v>
      </c>
      <c r="B112" s="47" t="s">
        <v>290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</row>
    <row r="113" spans="1:8" x14ac:dyDescent="0.2">
      <c r="A113" s="49">
        <v>2122</v>
      </c>
      <c r="B113" s="47" t="s">
        <v>291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</row>
    <row r="114" spans="1:8" x14ac:dyDescent="0.2">
      <c r="A114" s="49">
        <v>2129</v>
      </c>
      <c r="B114" s="47" t="s">
        <v>292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</row>
    <row r="116" spans="1:8" x14ac:dyDescent="0.2">
      <c r="A116" s="46" t="s">
        <v>175</v>
      </c>
      <c r="B116" s="46"/>
      <c r="C116" s="46"/>
      <c r="D116" s="46"/>
      <c r="E116" s="46"/>
      <c r="F116" s="46"/>
      <c r="G116" s="46"/>
      <c r="H116" s="46"/>
    </row>
    <row r="117" spans="1:8" x14ac:dyDescent="0.2">
      <c r="A117" s="48" t="s">
        <v>146</v>
      </c>
      <c r="B117" s="48" t="s">
        <v>142</v>
      </c>
      <c r="C117" s="48" t="s">
        <v>143</v>
      </c>
      <c r="D117" s="48" t="s">
        <v>147</v>
      </c>
      <c r="E117" s="48" t="s">
        <v>214</v>
      </c>
      <c r="F117" s="48"/>
      <c r="G117" s="48"/>
      <c r="H117" s="48"/>
    </row>
    <row r="118" spans="1:8" x14ac:dyDescent="0.2">
      <c r="A118" s="49">
        <v>2160</v>
      </c>
      <c r="B118" s="47" t="s">
        <v>293</v>
      </c>
      <c r="C118" s="51">
        <f>SUM(C119:C124)</f>
        <v>0</v>
      </c>
    </row>
    <row r="119" spans="1:8" x14ac:dyDescent="0.2">
      <c r="A119" s="49">
        <v>2161</v>
      </c>
      <c r="B119" s="47" t="s">
        <v>294</v>
      </c>
      <c r="C119" s="51">
        <v>0</v>
      </c>
    </row>
    <row r="120" spans="1:8" x14ac:dyDescent="0.2">
      <c r="A120" s="49">
        <v>2162</v>
      </c>
      <c r="B120" s="47" t="s">
        <v>295</v>
      </c>
      <c r="C120" s="51">
        <v>0</v>
      </c>
    </row>
    <row r="121" spans="1:8" x14ac:dyDescent="0.2">
      <c r="A121" s="49">
        <v>2163</v>
      </c>
      <c r="B121" s="47" t="s">
        <v>296</v>
      </c>
      <c r="C121" s="51">
        <v>0</v>
      </c>
    </row>
    <row r="122" spans="1:8" x14ac:dyDescent="0.2">
      <c r="A122" s="49">
        <v>2164</v>
      </c>
      <c r="B122" s="47" t="s">
        <v>297</v>
      </c>
      <c r="C122" s="51">
        <v>0</v>
      </c>
    </row>
    <row r="123" spans="1:8" x14ac:dyDescent="0.2">
      <c r="A123" s="49">
        <v>2165</v>
      </c>
      <c r="B123" s="47" t="s">
        <v>298</v>
      </c>
      <c r="C123" s="51">
        <v>0</v>
      </c>
    </row>
    <row r="124" spans="1:8" x14ac:dyDescent="0.2">
      <c r="A124" s="49">
        <v>2166</v>
      </c>
      <c r="B124" s="47" t="s">
        <v>299</v>
      </c>
      <c r="C124" s="51">
        <v>0</v>
      </c>
    </row>
    <row r="125" spans="1:8" x14ac:dyDescent="0.2">
      <c r="A125" s="49">
        <v>2250</v>
      </c>
      <c r="B125" s="47" t="s">
        <v>300</v>
      </c>
      <c r="C125" s="51">
        <f>SUM(C126:C131)</f>
        <v>0</v>
      </c>
    </row>
    <row r="126" spans="1:8" x14ac:dyDescent="0.2">
      <c r="A126" s="49">
        <v>2251</v>
      </c>
      <c r="B126" s="47" t="s">
        <v>301</v>
      </c>
      <c r="C126" s="51">
        <v>0</v>
      </c>
    </row>
    <row r="127" spans="1:8" x14ac:dyDescent="0.2">
      <c r="A127" s="49">
        <v>2252</v>
      </c>
      <c r="B127" s="47" t="s">
        <v>302</v>
      </c>
      <c r="C127" s="51">
        <v>0</v>
      </c>
    </row>
    <row r="128" spans="1:8" x14ac:dyDescent="0.2">
      <c r="A128" s="49">
        <v>2253</v>
      </c>
      <c r="B128" s="47" t="s">
        <v>303</v>
      </c>
      <c r="C128" s="51">
        <v>0</v>
      </c>
    </row>
    <row r="129" spans="1:8" x14ac:dyDescent="0.2">
      <c r="A129" s="49">
        <v>2254</v>
      </c>
      <c r="B129" s="47" t="s">
        <v>304</v>
      </c>
      <c r="C129" s="51">
        <v>0</v>
      </c>
    </row>
    <row r="130" spans="1:8" x14ac:dyDescent="0.2">
      <c r="A130" s="49">
        <v>2255</v>
      </c>
      <c r="B130" s="47" t="s">
        <v>305</v>
      </c>
      <c r="C130" s="51">
        <v>0</v>
      </c>
    </row>
    <row r="131" spans="1:8" x14ac:dyDescent="0.2">
      <c r="A131" s="49">
        <v>2256</v>
      </c>
      <c r="B131" s="47" t="s">
        <v>306</v>
      </c>
      <c r="C131" s="51">
        <v>0</v>
      </c>
    </row>
    <row r="133" spans="1:8" x14ac:dyDescent="0.2">
      <c r="A133" s="46" t="s">
        <v>176</v>
      </c>
      <c r="B133" s="46"/>
      <c r="C133" s="46"/>
      <c r="D133" s="46"/>
      <c r="E133" s="46"/>
      <c r="F133" s="46"/>
      <c r="G133" s="46"/>
      <c r="H133" s="46"/>
    </row>
    <row r="134" spans="1:8" x14ac:dyDescent="0.2">
      <c r="A134" s="50" t="s">
        <v>146</v>
      </c>
      <c r="B134" s="50" t="s">
        <v>142</v>
      </c>
      <c r="C134" s="50" t="s">
        <v>143</v>
      </c>
      <c r="D134" s="50" t="s">
        <v>147</v>
      </c>
      <c r="E134" s="50" t="s">
        <v>214</v>
      </c>
      <c r="F134" s="50"/>
      <c r="G134" s="50"/>
      <c r="H134" s="50"/>
    </row>
    <row r="135" spans="1:8" x14ac:dyDescent="0.2">
      <c r="A135" s="49">
        <v>2159</v>
      </c>
      <c r="B135" s="47" t="s">
        <v>307</v>
      </c>
      <c r="C135" s="51">
        <v>0</v>
      </c>
    </row>
    <row r="136" spans="1:8" x14ac:dyDescent="0.2">
      <c r="A136" s="49">
        <v>2199</v>
      </c>
      <c r="B136" s="47" t="s">
        <v>308</v>
      </c>
      <c r="C136" s="51">
        <v>0</v>
      </c>
    </row>
    <row r="137" spans="1:8" x14ac:dyDescent="0.2">
      <c r="A137" s="49">
        <v>2240</v>
      </c>
      <c r="B137" s="47" t="s">
        <v>309</v>
      </c>
      <c r="C137" s="51">
        <f>SUM(C138:C140)</f>
        <v>0</v>
      </c>
    </row>
    <row r="138" spans="1:8" x14ac:dyDescent="0.2">
      <c r="A138" s="49">
        <v>2241</v>
      </c>
      <c r="B138" s="47" t="s">
        <v>310</v>
      </c>
      <c r="C138" s="51">
        <v>0</v>
      </c>
    </row>
    <row r="139" spans="1:8" x14ac:dyDescent="0.2">
      <c r="A139" s="49">
        <v>2242</v>
      </c>
      <c r="B139" s="47" t="s">
        <v>311</v>
      </c>
      <c r="C139" s="51">
        <v>0</v>
      </c>
    </row>
    <row r="140" spans="1:8" x14ac:dyDescent="0.2">
      <c r="A140" s="49">
        <v>2249</v>
      </c>
      <c r="B140" s="47" t="s">
        <v>312</v>
      </c>
      <c r="C140" s="5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6"/>
    <col min="2" max="2" width="124.28515625" style="6" customWidth="1"/>
    <col min="3" max="16384" width="11.42578125" style="6"/>
  </cols>
  <sheetData>
    <row r="2" spans="1:2" ht="15" customHeight="1" x14ac:dyDescent="0.2">
      <c r="A2" s="27" t="s">
        <v>192</v>
      </c>
      <c r="B2" s="24" t="s">
        <v>46</v>
      </c>
    </row>
    <row r="3" spans="1:2" x14ac:dyDescent="0.2">
      <c r="B3" s="11"/>
    </row>
    <row r="4" spans="1:2" ht="15" customHeight="1" x14ac:dyDescent="0.2">
      <c r="A4" s="35" t="s">
        <v>1</v>
      </c>
      <c r="B4" s="28" t="s">
        <v>79</v>
      </c>
    </row>
    <row r="5" spans="1:2" ht="15" customHeight="1" x14ac:dyDescent="0.2">
      <c r="A5" s="36"/>
      <c r="B5" s="28" t="s">
        <v>47</v>
      </c>
    </row>
    <row r="6" spans="1:2" ht="15" customHeight="1" x14ac:dyDescent="0.2">
      <c r="A6" s="36"/>
      <c r="B6" s="25" t="s">
        <v>150</v>
      </c>
    </row>
    <row r="7" spans="1:2" ht="15" customHeight="1" x14ac:dyDescent="0.2">
      <c r="A7" s="36"/>
      <c r="B7" s="28" t="s">
        <v>48</v>
      </c>
    </row>
    <row r="8" spans="1:2" x14ac:dyDescent="0.2">
      <c r="A8" s="36"/>
    </row>
    <row r="9" spans="1:2" ht="15" customHeight="1" x14ac:dyDescent="0.2">
      <c r="A9" s="35" t="s">
        <v>3</v>
      </c>
      <c r="B9" s="29" t="s">
        <v>125</v>
      </c>
    </row>
    <row r="10" spans="1:2" ht="15" customHeight="1" x14ac:dyDescent="0.2">
      <c r="A10" s="36"/>
      <c r="B10" s="29" t="s">
        <v>124</v>
      </c>
    </row>
    <row r="11" spans="1:2" ht="15" customHeight="1" x14ac:dyDescent="0.2">
      <c r="A11" s="36"/>
      <c r="B11" s="29" t="s">
        <v>123</v>
      </c>
    </row>
    <row r="12" spans="1:2" ht="15" customHeight="1" x14ac:dyDescent="0.2">
      <c r="A12" s="36"/>
      <c r="B12" s="29" t="s">
        <v>49</v>
      </c>
    </row>
    <row r="13" spans="1:2" ht="15" customHeight="1" x14ac:dyDescent="0.2">
      <c r="A13" s="36"/>
      <c r="B13" s="29" t="s">
        <v>126</v>
      </c>
    </row>
    <row r="14" spans="1:2" x14ac:dyDescent="0.2">
      <c r="A14" s="36"/>
    </row>
    <row r="15" spans="1:2" ht="15" customHeight="1" x14ac:dyDescent="0.2">
      <c r="A15" s="35" t="s">
        <v>5</v>
      </c>
      <c r="B15" s="30" t="s">
        <v>50</v>
      </c>
    </row>
    <row r="16" spans="1:2" ht="15" customHeight="1" x14ac:dyDescent="0.2">
      <c r="A16" s="36"/>
      <c r="B16" s="30" t="s">
        <v>51</v>
      </c>
    </row>
    <row r="17" spans="1:2" ht="15" customHeight="1" x14ac:dyDescent="0.2">
      <c r="A17" s="36"/>
      <c r="B17" s="30" t="s">
        <v>52</v>
      </c>
    </row>
    <row r="18" spans="1:2" ht="15" customHeight="1" x14ac:dyDescent="0.2">
      <c r="A18" s="36"/>
      <c r="B18" s="28" t="s">
        <v>53</v>
      </c>
    </row>
    <row r="19" spans="1:2" ht="15" customHeight="1" x14ac:dyDescent="0.2">
      <c r="A19" s="36"/>
      <c r="B19" s="31" t="s">
        <v>135</v>
      </c>
    </row>
    <row r="20" spans="1:2" x14ac:dyDescent="0.2">
      <c r="A20" s="36"/>
    </row>
    <row r="21" spans="1:2" ht="15" customHeight="1" x14ac:dyDescent="0.2">
      <c r="A21" s="35" t="s">
        <v>131</v>
      </c>
      <c r="B21" s="5" t="s">
        <v>188</v>
      </c>
    </row>
    <row r="22" spans="1:2" ht="15" customHeight="1" x14ac:dyDescent="0.2">
      <c r="A22" s="36"/>
      <c r="B22" s="32" t="s">
        <v>189</v>
      </c>
    </row>
    <row r="23" spans="1:2" x14ac:dyDescent="0.2">
      <c r="A23" s="36"/>
    </row>
    <row r="24" spans="1:2" ht="15" customHeight="1" x14ac:dyDescent="0.2">
      <c r="A24" s="35" t="s">
        <v>7</v>
      </c>
      <c r="B24" s="21" t="s">
        <v>54</v>
      </c>
    </row>
    <row r="25" spans="1:2" ht="15" customHeight="1" x14ac:dyDescent="0.2">
      <c r="A25" s="36"/>
      <c r="B25" s="21" t="s">
        <v>127</v>
      </c>
    </row>
    <row r="26" spans="1:2" ht="15" customHeight="1" x14ac:dyDescent="0.2">
      <c r="A26" s="36"/>
      <c r="B26" s="21" t="s">
        <v>128</v>
      </c>
    </row>
    <row r="27" spans="1:2" x14ac:dyDescent="0.2">
      <c r="A27" s="36"/>
    </row>
    <row r="28" spans="1:2" ht="15" customHeight="1" x14ac:dyDescent="0.2">
      <c r="A28" s="35" t="s">
        <v>8</v>
      </c>
      <c r="B28" s="21" t="s">
        <v>55</v>
      </c>
    </row>
    <row r="29" spans="1:2" ht="15" customHeight="1" x14ac:dyDescent="0.2">
      <c r="A29" s="36"/>
      <c r="B29" s="31" t="s">
        <v>134</v>
      </c>
    </row>
    <row r="30" spans="1:2" ht="15" customHeight="1" x14ac:dyDescent="0.2">
      <c r="A30" s="36"/>
      <c r="B30" s="31" t="s">
        <v>56</v>
      </c>
    </row>
    <row r="31" spans="1:2" ht="15" customHeight="1" x14ac:dyDescent="0.2">
      <c r="A31" s="36"/>
      <c r="B31" s="33" t="s">
        <v>57</v>
      </c>
    </row>
    <row r="32" spans="1:2" x14ac:dyDescent="0.2">
      <c r="A32" s="36"/>
    </row>
    <row r="33" spans="1:2" ht="15" customHeight="1" x14ac:dyDescent="0.2">
      <c r="A33" s="35" t="s">
        <v>9</v>
      </c>
      <c r="B33" s="31" t="s">
        <v>58</v>
      </c>
    </row>
    <row r="34" spans="1:2" ht="15" customHeight="1" x14ac:dyDescent="0.2">
      <c r="A34" s="36"/>
      <c r="B34" s="21" t="s">
        <v>59</v>
      </c>
    </row>
    <row r="35" spans="1:2" x14ac:dyDescent="0.2">
      <c r="A35" s="36"/>
    </row>
    <row r="36" spans="1:2" ht="15" customHeight="1" x14ac:dyDescent="0.2">
      <c r="A36" s="35" t="s">
        <v>11</v>
      </c>
      <c r="B36" s="28" t="s">
        <v>129</v>
      </c>
    </row>
    <row r="37" spans="1:2" ht="15" customHeight="1" x14ac:dyDescent="0.2">
      <c r="A37" s="36"/>
      <c r="B37" s="28" t="s">
        <v>136</v>
      </c>
    </row>
    <row r="38" spans="1:2" ht="15" customHeight="1" x14ac:dyDescent="0.2">
      <c r="A38" s="36"/>
      <c r="B38" s="34" t="s">
        <v>193</v>
      </c>
    </row>
    <row r="39" spans="1:2" ht="15" customHeight="1" x14ac:dyDescent="0.2">
      <c r="A39" s="36"/>
      <c r="B39" s="28" t="s">
        <v>194</v>
      </c>
    </row>
    <row r="40" spans="1:2" ht="15" customHeight="1" x14ac:dyDescent="0.2">
      <c r="A40" s="36"/>
      <c r="B40" s="28" t="s">
        <v>132</v>
      </c>
    </row>
    <row r="41" spans="1:2" ht="15" customHeight="1" x14ac:dyDescent="0.2">
      <c r="A41" s="36"/>
      <c r="B41" s="28" t="s">
        <v>133</v>
      </c>
    </row>
    <row r="42" spans="1:2" x14ac:dyDescent="0.2">
      <c r="A42" s="36"/>
    </row>
    <row r="43" spans="1:2" ht="15" customHeight="1" x14ac:dyDescent="0.2">
      <c r="A43" s="35" t="s">
        <v>13</v>
      </c>
      <c r="B43" s="28" t="s">
        <v>137</v>
      </c>
    </row>
    <row r="44" spans="1:2" ht="15" customHeight="1" x14ac:dyDescent="0.2">
      <c r="A44" s="36"/>
      <c r="B44" s="28" t="s">
        <v>140</v>
      </c>
    </row>
    <row r="45" spans="1:2" ht="15" customHeight="1" x14ac:dyDescent="0.2">
      <c r="A45" s="36"/>
      <c r="B45" s="34" t="s">
        <v>195</v>
      </c>
    </row>
    <row r="46" spans="1:2" ht="15" customHeight="1" x14ac:dyDescent="0.2">
      <c r="A46" s="36"/>
      <c r="B46" s="28" t="s">
        <v>196</v>
      </c>
    </row>
    <row r="47" spans="1:2" ht="15" customHeight="1" x14ac:dyDescent="0.2">
      <c r="A47" s="36"/>
      <c r="B47" s="28" t="s">
        <v>139</v>
      </c>
    </row>
    <row r="48" spans="1:2" ht="15" customHeight="1" x14ac:dyDescent="0.2">
      <c r="A48" s="36"/>
      <c r="B48" s="28" t="s">
        <v>138</v>
      </c>
    </row>
    <row r="49" spans="1:2" x14ac:dyDescent="0.2">
      <c r="A49" s="36"/>
    </row>
    <row r="50" spans="1:2" ht="25.5" customHeight="1" x14ac:dyDescent="0.2">
      <c r="A50" s="35" t="s">
        <v>15</v>
      </c>
      <c r="B50" s="25" t="s">
        <v>172</v>
      </c>
    </row>
    <row r="51" spans="1:2" x14ac:dyDescent="0.2">
      <c r="A51" s="36"/>
    </row>
    <row r="52" spans="1:2" ht="15" customHeight="1" x14ac:dyDescent="0.2">
      <c r="A52" s="35" t="s">
        <v>17</v>
      </c>
      <c r="B52" s="29" t="s">
        <v>61</v>
      </c>
    </row>
    <row r="53" spans="1:2" x14ac:dyDescent="0.2">
      <c r="A53" s="36"/>
    </row>
    <row r="54" spans="1:2" ht="15" customHeight="1" x14ac:dyDescent="0.2">
      <c r="A54" s="35" t="s">
        <v>19</v>
      </c>
      <c r="B54" s="30" t="s">
        <v>62</v>
      </c>
    </row>
    <row r="55" spans="1:2" ht="15" customHeight="1" x14ac:dyDescent="0.2">
      <c r="A55" s="36"/>
      <c r="B55" s="30" t="s">
        <v>63</v>
      </c>
    </row>
    <row r="56" spans="1:2" ht="15" customHeight="1" x14ac:dyDescent="0.2">
      <c r="A56" s="36"/>
      <c r="B56" s="30" t="s">
        <v>64</v>
      </c>
    </row>
    <row r="57" spans="1:2" ht="15" customHeight="1" x14ac:dyDescent="0.2">
      <c r="A57" s="36"/>
      <c r="B57" s="30" t="s">
        <v>65</v>
      </c>
    </row>
    <row r="58" spans="1:2" ht="15" customHeight="1" x14ac:dyDescent="0.2">
      <c r="A58" s="36"/>
      <c r="B58" s="30" t="s">
        <v>66</v>
      </c>
    </row>
    <row r="59" spans="1:2" x14ac:dyDescent="0.2">
      <c r="A59" s="36"/>
    </row>
    <row r="60" spans="1:2" ht="15" customHeight="1" x14ac:dyDescent="0.2">
      <c r="A60" s="35" t="s">
        <v>21</v>
      </c>
      <c r="B60" s="21" t="s">
        <v>67</v>
      </c>
    </row>
    <row r="61" spans="1:2" ht="15" customHeight="1" x14ac:dyDescent="0.2">
      <c r="A61" s="35" t="s">
        <v>22</v>
      </c>
      <c r="B61" s="29" t="s">
        <v>61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activeCell="D35" sqref="D35"/>
    </sheetView>
  </sheetViews>
  <sheetFormatPr baseColWidth="10" defaultColWidth="9.140625" defaultRowHeight="11.25" x14ac:dyDescent="0.2"/>
  <cols>
    <col min="1" max="1" width="10" style="47" customWidth="1"/>
    <col min="2" max="2" width="83" style="47" customWidth="1"/>
    <col min="3" max="3" width="27.42578125" style="47" customWidth="1"/>
    <col min="4" max="4" width="30" style="47" customWidth="1"/>
    <col min="5" max="5" width="16.7109375" style="47" customWidth="1"/>
    <col min="6" max="16384" width="9.140625" style="47"/>
  </cols>
  <sheetData>
    <row r="1" spans="1:5" s="53" customFormat="1" ht="18.95" customHeight="1" x14ac:dyDescent="0.25">
      <c r="A1" s="122" t="s">
        <v>535</v>
      </c>
      <c r="B1" s="122"/>
      <c r="C1" s="122"/>
      <c r="D1" s="41" t="s">
        <v>198</v>
      </c>
      <c r="E1" s="52">
        <v>2018</v>
      </c>
    </row>
    <row r="2" spans="1:5" s="43" customFormat="1" ht="18.95" customHeight="1" x14ac:dyDescent="0.25">
      <c r="A2" s="122" t="s">
        <v>313</v>
      </c>
      <c r="B2" s="122"/>
      <c r="C2" s="122"/>
      <c r="D2" s="41" t="s">
        <v>200</v>
      </c>
      <c r="E2" s="52" t="str">
        <f>'Notas a los Edos Financieros'!E2</f>
        <v>Trimestral</v>
      </c>
    </row>
    <row r="3" spans="1:5" s="43" customFormat="1" ht="18.95" customHeight="1" x14ac:dyDescent="0.25">
      <c r="A3" s="122" t="s">
        <v>538</v>
      </c>
      <c r="B3" s="122"/>
      <c r="C3" s="122"/>
      <c r="D3" s="41" t="s">
        <v>202</v>
      </c>
      <c r="E3" s="52">
        <f>'Notas a los Edos Financieros'!E3</f>
        <v>1</v>
      </c>
    </row>
    <row r="4" spans="1:5" x14ac:dyDescent="0.2">
      <c r="A4" s="45" t="s">
        <v>203</v>
      </c>
      <c r="B4" s="46"/>
      <c r="C4" s="46"/>
      <c r="D4" s="46"/>
      <c r="E4" s="46"/>
    </row>
    <row r="6" spans="1:5" x14ac:dyDescent="0.2">
      <c r="A6" s="46" t="s">
        <v>141</v>
      </c>
      <c r="B6" s="46"/>
      <c r="C6" s="46"/>
      <c r="D6" s="46"/>
      <c r="E6" s="46"/>
    </row>
    <row r="7" spans="1:5" x14ac:dyDescent="0.2">
      <c r="A7" s="48" t="s">
        <v>146</v>
      </c>
      <c r="B7" s="48" t="s">
        <v>142</v>
      </c>
      <c r="C7" s="48" t="s">
        <v>143</v>
      </c>
      <c r="D7" s="48" t="s">
        <v>314</v>
      </c>
      <c r="E7" s="48"/>
    </row>
    <row r="8" spans="1:5" x14ac:dyDescent="0.2">
      <c r="A8" s="49">
        <v>4100</v>
      </c>
      <c r="B8" s="47" t="s">
        <v>315</v>
      </c>
      <c r="C8" s="51">
        <f>SUM(C9+C18+C24+C26+C32+C37+C47+C52)</f>
        <v>52513811.310000002</v>
      </c>
    </row>
    <row r="9" spans="1:5" x14ac:dyDescent="0.2">
      <c r="A9" s="49">
        <v>4110</v>
      </c>
      <c r="B9" s="47" t="s">
        <v>316</v>
      </c>
      <c r="C9" s="51">
        <f>SUM(C10:C17)</f>
        <v>17265944.630000003</v>
      </c>
    </row>
    <row r="10" spans="1:5" x14ac:dyDescent="0.2">
      <c r="A10" s="49">
        <v>4111</v>
      </c>
      <c r="B10" s="47" t="s">
        <v>317</v>
      </c>
      <c r="C10" s="51">
        <v>0</v>
      </c>
    </row>
    <row r="11" spans="1:5" x14ac:dyDescent="0.2">
      <c r="A11" s="49">
        <v>4112</v>
      </c>
      <c r="B11" s="47" t="s">
        <v>318</v>
      </c>
      <c r="C11" s="51">
        <v>16995499.41</v>
      </c>
    </row>
    <row r="12" spans="1:5" x14ac:dyDescent="0.2">
      <c r="A12" s="49">
        <v>4113</v>
      </c>
      <c r="B12" s="47" t="s">
        <v>319</v>
      </c>
      <c r="C12" s="51">
        <v>161464.92000000001</v>
      </c>
    </row>
    <row r="13" spans="1:5" x14ac:dyDescent="0.2">
      <c r="A13" s="49">
        <v>4114</v>
      </c>
      <c r="B13" s="47" t="s">
        <v>320</v>
      </c>
      <c r="C13" s="51">
        <v>0</v>
      </c>
    </row>
    <row r="14" spans="1:5" x14ac:dyDescent="0.2">
      <c r="A14" s="49">
        <v>4115</v>
      </c>
      <c r="B14" s="47" t="s">
        <v>321</v>
      </c>
      <c r="C14" s="51">
        <v>0</v>
      </c>
    </row>
    <row r="15" spans="1:5" x14ac:dyDescent="0.2">
      <c r="A15" s="49">
        <v>4116</v>
      </c>
      <c r="B15" s="47" t="s">
        <v>322</v>
      </c>
      <c r="C15" s="51">
        <v>108980.3</v>
      </c>
    </row>
    <row r="16" spans="1:5" x14ac:dyDescent="0.2">
      <c r="A16" s="49">
        <v>4117</v>
      </c>
      <c r="B16" s="47" t="s">
        <v>323</v>
      </c>
      <c r="C16" s="51">
        <v>0</v>
      </c>
    </row>
    <row r="17" spans="1:3" x14ac:dyDescent="0.2">
      <c r="A17" s="49">
        <v>4119</v>
      </c>
      <c r="B17" s="47" t="s">
        <v>324</v>
      </c>
      <c r="C17" s="51">
        <v>0</v>
      </c>
    </row>
    <row r="18" spans="1:3" x14ac:dyDescent="0.2">
      <c r="A18" s="49">
        <v>4120</v>
      </c>
      <c r="B18" s="47" t="s">
        <v>325</v>
      </c>
      <c r="C18" s="51">
        <f>SUM(C19:C23)</f>
        <v>0</v>
      </c>
    </row>
    <row r="19" spans="1:3" x14ac:dyDescent="0.2">
      <c r="A19" s="49">
        <v>4121</v>
      </c>
      <c r="B19" s="47" t="s">
        <v>326</v>
      </c>
      <c r="C19" s="51">
        <v>0</v>
      </c>
    </row>
    <row r="20" spans="1:3" x14ac:dyDescent="0.2">
      <c r="A20" s="49">
        <v>4122</v>
      </c>
      <c r="B20" s="47" t="s">
        <v>327</v>
      </c>
      <c r="C20" s="51">
        <v>0</v>
      </c>
    </row>
    <row r="21" spans="1:3" x14ac:dyDescent="0.2">
      <c r="A21" s="49">
        <v>4123</v>
      </c>
      <c r="B21" s="47" t="s">
        <v>328</v>
      </c>
      <c r="C21" s="51">
        <v>0</v>
      </c>
    </row>
    <row r="22" spans="1:3" x14ac:dyDescent="0.2">
      <c r="A22" s="49">
        <v>4124</v>
      </c>
      <c r="B22" s="47" t="s">
        <v>329</v>
      </c>
      <c r="C22" s="51">
        <v>0</v>
      </c>
    </row>
    <row r="23" spans="1:3" x14ac:dyDescent="0.2">
      <c r="A23" s="49">
        <v>4129</v>
      </c>
      <c r="B23" s="47" t="s">
        <v>330</v>
      </c>
      <c r="C23" s="51">
        <v>0</v>
      </c>
    </row>
    <row r="24" spans="1:3" x14ac:dyDescent="0.2">
      <c r="A24" s="49">
        <v>4130</v>
      </c>
      <c r="B24" s="47" t="s">
        <v>331</v>
      </c>
      <c r="C24" s="51">
        <f>SUM(C25)</f>
        <v>5738426.1200000001</v>
      </c>
    </row>
    <row r="25" spans="1:3" x14ac:dyDescent="0.2">
      <c r="A25" s="49">
        <v>4131</v>
      </c>
      <c r="B25" s="47" t="s">
        <v>332</v>
      </c>
      <c r="C25" s="51">
        <v>5738426.1200000001</v>
      </c>
    </row>
    <row r="26" spans="1:3" x14ac:dyDescent="0.2">
      <c r="A26" s="49">
        <v>4140</v>
      </c>
      <c r="B26" s="47" t="s">
        <v>333</v>
      </c>
      <c r="C26" s="51">
        <f>SUM(C27:C31)</f>
        <v>23801553.41</v>
      </c>
    </row>
    <row r="27" spans="1:3" x14ac:dyDescent="0.2">
      <c r="A27" s="49">
        <v>4141</v>
      </c>
      <c r="B27" s="47" t="s">
        <v>334</v>
      </c>
      <c r="C27" s="51">
        <v>0</v>
      </c>
    </row>
    <row r="28" spans="1:3" x14ac:dyDescent="0.2">
      <c r="A28" s="49">
        <v>4142</v>
      </c>
      <c r="B28" s="47" t="s">
        <v>335</v>
      </c>
      <c r="C28" s="51">
        <v>0</v>
      </c>
    </row>
    <row r="29" spans="1:3" x14ac:dyDescent="0.2">
      <c r="A29" s="49">
        <v>4143</v>
      </c>
      <c r="B29" s="47" t="s">
        <v>336</v>
      </c>
      <c r="C29" s="51">
        <v>23693698.41</v>
      </c>
    </row>
    <row r="30" spans="1:3" x14ac:dyDescent="0.2">
      <c r="A30" s="49">
        <v>4144</v>
      </c>
      <c r="B30" s="47" t="s">
        <v>337</v>
      </c>
      <c r="C30" s="51">
        <v>0</v>
      </c>
    </row>
    <row r="31" spans="1:3" x14ac:dyDescent="0.2">
      <c r="A31" s="49">
        <v>4149</v>
      </c>
      <c r="B31" s="47" t="s">
        <v>338</v>
      </c>
      <c r="C31" s="51">
        <v>107855</v>
      </c>
    </row>
    <row r="32" spans="1:3" x14ac:dyDescent="0.2">
      <c r="A32" s="49">
        <v>4150</v>
      </c>
      <c r="B32" s="47" t="s">
        <v>339</v>
      </c>
      <c r="C32" s="51">
        <f>SUM(C33:C36)</f>
        <v>4109665.89</v>
      </c>
    </row>
    <row r="33" spans="1:3" x14ac:dyDescent="0.2">
      <c r="A33" s="49">
        <v>4151</v>
      </c>
      <c r="B33" s="47" t="s">
        <v>340</v>
      </c>
      <c r="C33" s="51">
        <v>4109665.89</v>
      </c>
    </row>
    <row r="34" spans="1:3" x14ac:dyDescent="0.2">
      <c r="A34" s="49">
        <v>4152</v>
      </c>
      <c r="B34" s="47" t="s">
        <v>341</v>
      </c>
      <c r="C34" s="51">
        <v>0</v>
      </c>
    </row>
    <row r="35" spans="1:3" x14ac:dyDescent="0.2">
      <c r="A35" s="49">
        <v>4153</v>
      </c>
      <c r="B35" s="47" t="s">
        <v>342</v>
      </c>
      <c r="C35" s="51">
        <v>0</v>
      </c>
    </row>
    <row r="36" spans="1:3" x14ac:dyDescent="0.2">
      <c r="A36" s="49">
        <v>4159</v>
      </c>
      <c r="B36" s="47" t="s">
        <v>343</v>
      </c>
      <c r="C36" s="51">
        <v>0</v>
      </c>
    </row>
    <row r="37" spans="1:3" x14ac:dyDescent="0.2">
      <c r="A37" s="49">
        <v>4160</v>
      </c>
      <c r="B37" s="47" t="s">
        <v>344</v>
      </c>
      <c r="C37" s="51">
        <f>SUM(C38:C46)</f>
        <v>1598221.2600000002</v>
      </c>
    </row>
    <row r="38" spans="1:3" x14ac:dyDescent="0.2">
      <c r="A38" s="49">
        <v>4161</v>
      </c>
      <c r="B38" s="47" t="s">
        <v>345</v>
      </c>
      <c r="C38" s="51">
        <v>280282.78999999998</v>
      </c>
    </row>
    <row r="39" spans="1:3" x14ac:dyDescent="0.2">
      <c r="A39" s="49">
        <v>4162</v>
      </c>
      <c r="B39" s="47" t="s">
        <v>346</v>
      </c>
      <c r="C39" s="51">
        <v>1148242.3500000001</v>
      </c>
    </row>
    <row r="40" spans="1:3" x14ac:dyDescent="0.2">
      <c r="A40" s="49">
        <v>4163</v>
      </c>
      <c r="B40" s="47" t="s">
        <v>347</v>
      </c>
      <c r="C40" s="51">
        <v>0</v>
      </c>
    </row>
    <row r="41" spans="1:3" x14ac:dyDescent="0.2">
      <c r="A41" s="49">
        <v>4164</v>
      </c>
      <c r="B41" s="47" t="s">
        <v>348</v>
      </c>
      <c r="C41" s="51">
        <v>139760.32000000001</v>
      </c>
    </row>
    <row r="42" spans="1:3" x14ac:dyDescent="0.2">
      <c r="A42" s="49">
        <v>4165</v>
      </c>
      <c r="B42" s="47" t="s">
        <v>349</v>
      </c>
      <c r="C42" s="51">
        <v>0</v>
      </c>
    </row>
    <row r="43" spans="1:3" x14ac:dyDescent="0.2">
      <c r="A43" s="49">
        <v>4166</v>
      </c>
      <c r="B43" s="47" t="s">
        <v>350</v>
      </c>
      <c r="C43" s="51">
        <v>0</v>
      </c>
    </row>
    <row r="44" spans="1:3" x14ac:dyDescent="0.2">
      <c r="A44" s="49">
        <v>4167</v>
      </c>
      <c r="B44" s="47" t="s">
        <v>351</v>
      </c>
      <c r="C44" s="51">
        <v>21456.11</v>
      </c>
    </row>
    <row r="45" spans="1:3" x14ac:dyDescent="0.2">
      <c r="A45" s="49">
        <v>4168</v>
      </c>
      <c r="B45" s="47" t="s">
        <v>352</v>
      </c>
      <c r="C45" s="51">
        <v>0</v>
      </c>
    </row>
    <row r="46" spans="1:3" x14ac:dyDescent="0.2">
      <c r="A46" s="49">
        <v>4169</v>
      </c>
      <c r="B46" s="47" t="s">
        <v>353</v>
      </c>
      <c r="C46" s="51">
        <v>8479.69</v>
      </c>
    </row>
    <row r="47" spans="1:3" x14ac:dyDescent="0.2">
      <c r="A47" s="49">
        <v>4170</v>
      </c>
      <c r="B47" s="47" t="s">
        <v>354</v>
      </c>
      <c r="C47" s="51">
        <f>SUM(C48:C51)</f>
        <v>0</v>
      </c>
    </row>
    <row r="48" spans="1:3" x14ac:dyDescent="0.2">
      <c r="A48" s="49">
        <v>4171</v>
      </c>
      <c r="B48" s="47" t="s">
        <v>355</v>
      </c>
      <c r="C48" s="51">
        <v>0</v>
      </c>
    </row>
    <row r="49" spans="1:3" x14ac:dyDescent="0.2">
      <c r="A49" s="49">
        <v>4172</v>
      </c>
      <c r="B49" s="47" t="s">
        <v>356</v>
      </c>
      <c r="C49" s="51">
        <v>0</v>
      </c>
    </row>
    <row r="50" spans="1:3" x14ac:dyDescent="0.2">
      <c r="A50" s="49">
        <v>4173</v>
      </c>
      <c r="B50" s="47" t="s">
        <v>357</v>
      </c>
      <c r="C50" s="51">
        <v>0</v>
      </c>
    </row>
    <row r="51" spans="1:3" x14ac:dyDescent="0.2">
      <c r="A51" s="49">
        <v>4174</v>
      </c>
      <c r="B51" s="47" t="s">
        <v>358</v>
      </c>
      <c r="C51" s="51">
        <v>0</v>
      </c>
    </row>
    <row r="52" spans="1:3" x14ac:dyDescent="0.2">
      <c r="A52" s="49">
        <v>4190</v>
      </c>
      <c r="B52" s="47" t="s">
        <v>359</v>
      </c>
      <c r="C52" s="51">
        <f>SUM(C53:C54)</f>
        <v>0</v>
      </c>
    </row>
    <row r="53" spans="1:3" x14ac:dyDescent="0.2">
      <c r="A53" s="49">
        <v>4191</v>
      </c>
      <c r="B53" s="47" t="s">
        <v>360</v>
      </c>
      <c r="C53" s="51">
        <v>0</v>
      </c>
    </row>
    <row r="54" spans="1:3" x14ac:dyDescent="0.2">
      <c r="A54" s="49">
        <v>4192</v>
      </c>
      <c r="B54" s="47" t="s">
        <v>361</v>
      </c>
      <c r="C54" s="51">
        <v>0</v>
      </c>
    </row>
    <row r="55" spans="1:3" x14ac:dyDescent="0.2">
      <c r="A55" s="49">
        <v>4200</v>
      </c>
      <c r="B55" s="47" t="s">
        <v>362</v>
      </c>
      <c r="C55" s="51">
        <f>SUM(C56+C60)</f>
        <v>344671243.05000001</v>
      </c>
    </row>
    <row r="56" spans="1:3" x14ac:dyDescent="0.2">
      <c r="A56" s="49">
        <v>4210</v>
      </c>
      <c r="B56" s="47" t="s">
        <v>363</v>
      </c>
      <c r="C56" s="51">
        <f>SUM(C57:C59)</f>
        <v>344671243.05000001</v>
      </c>
    </row>
    <row r="57" spans="1:3" x14ac:dyDescent="0.2">
      <c r="A57" s="49">
        <v>4211</v>
      </c>
      <c r="B57" s="47" t="s">
        <v>364</v>
      </c>
      <c r="C57" s="51">
        <v>144562963.77000001</v>
      </c>
    </row>
    <row r="58" spans="1:3" x14ac:dyDescent="0.2">
      <c r="A58" s="49">
        <v>4212</v>
      </c>
      <c r="B58" s="47" t="s">
        <v>365</v>
      </c>
      <c r="C58" s="51">
        <v>161641478.65000001</v>
      </c>
    </row>
    <row r="59" spans="1:3" x14ac:dyDescent="0.2">
      <c r="A59" s="49">
        <v>4213</v>
      </c>
      <c r="B59" s="47" t="s">
        <v>366</v>
      </c>
      <c r="C59" s="51">
        <v>38466800.630000003</v>
      </c>
    </row>
    <row r="60" spans="1:3" x14ac:dyDescent="0.2">
      <c r="A60" s="49">
        <v>4220</v>
      </c>
      <c r="B60" s="47" t="s">
        <v>367</v>
      </c>
      <c r="C60" s="51">
        <f>SUM(C61:C66)</f>
        <v>0</v>
      </c>
    </row>
    <row r="61" spans="1:3" x14ac:dyDescent="0.2">
      <c r="A61" s="49">
        <v>4221</v>
      </c>
      <c r="B61" s="47" t="s">
        <v>368</v>
      </c>
      <c r="C61" s="51">
        <v>0</v>
      </c>
    </row>
    <row r="62" spans="1:3" x14ac:dyDescent="0.2">
      <c r="A62" s="49">
        <v>4222</v>
      </c>
      <c r="B62" s="47" t="s">
        <v>369</v>
      </c>
      <c r="C62" s="51">
        <v>0</v>
      </c>
    </row>
    <row r="63" spans="1:3" x14ac:dyDescent="0.2">
      <c r="A63" s="49">
        <v>4223</v>
      </c>
      <c r="B63" s="47" t="s">
        <v>370</v>
      </c>
      <c r="C63" s="51">
        <v>0</v>
      </c>
    </row>
    <row r="64" spans="1:3" x14ac:dyDescent="0.2">
      <c r="A64" s="49">
        <v>4224</v>
      </c>
      <c r="B64" s="47" t="s">
        <v>371</v>
      </c>
      <c r="C64" s="51">
        <v>0</v>
      </c>
    </row>
    <row r="65" spans="1:5" x14ac:dyDescent="0.2">
      <c r="A65" s="49">
        <v>4225</v>
      </c>
      <c r="B65" s="47" t="s">
        <v>372</v>
      </c>
      <c r="C65" s="51">
        <v>0</v>
      </c>
    </row>
    <row r="66" spans="1:5" x14ac:dyDescent="0.2">
      <c r="A66" s="49">
        <v>4226</v>
      </c>
      <c r="B66" s="47" t="s">
        <v>373</v>
      </c>
      <c r="C66" s="51">
        <v>0</v>
      </c>
    </row>
    <row r="68" spans="1:5" x14ac:dyDescent="0.2">
      <c r="A68" s="46" t="s">
        <v>144</v>
      </c>
      <c r="B68" s="46"/>
      <c r="C68" s="46"/>
      <c r="D68" s="46"/>
      <c r="E68" s="46"/>
    </row>
    <row r="69" spans="1:5" x14ac:dyDescent="0.2">
      <c r="A69" s="48" t="s">
        <v>146</v>
      </c>
      <c r="B69" s="48" t="s">
        <v>142</v>
      </c>
      <c r="C69" s="48" t="s">
        <v>143</v>
      </c>
      <c r="D69" s="48" t="s">
        <v>147</v>
      </c>
      <c r="E69" s="48" t="s">
        <v>214</v>
      </c>
    </row>
    <row r="70" spans="1:5" x14ac:dyDescent="0.2">
      <c r="A70" s="49">
        <v>4300</v>
      </c>
      <c r="B70" s="47" t="s">
        <v>374</v>
      </c>
      <c r="C70" s="51">
        <f>SUM(C71+C74+C80+C82+C84)</f>
        <v>0</v>
      </c>
    </row>
    <row r="71" spans="1:5" x14ac:dyDescent="0.2">
      <c r="A71" s="49">
        <v>4310</v>
      </c>
      <c r="B71" s="47" t="s">
        <v>375</v>
      </c>
      <c r="C71" s="51">
        <f>SUM(C72:C73)</f>
        <v>0</v>
      </c>
    </row>
    <row r="72" spans="1:5" x14ac:dyDescent="0.2">
      <c r="A72" s="49">
        <v>4311</v>
      </c>
      <c r="B72" s="47" t="s">
        <v>376</v>
      </c>
      <c r="C72" s="51">
        <v>0</v>
      </c>
    </row>
    <row r="73" spans="1:5" x14ac:dyDescent="0.2">
      <c r="A73" s="49">
        <v>4319</v>
      </c>
      <c r="B73" s="47" t="s">
        <v>377</v>
      </c>
      <c r="C73" s="51">
        <v>0</v>
      </c>
    </row>
    <row r="74" spans="1:5" x14ac:dyDescent="0.2">
      <c r="A74" s="49">
        <v>4320</v>
      </c>
      <c r="B74" s="47" t="s">
        <v>378</v>
      </c>
      <c r="C74" s="51">
        <f>SUM(C75:C79)</f>
        <v>0</v>
      </c>
    </row>
    <row r="75" spans="1:5" x14ac:dyDescent="0.2">
      <c r="A75" s="49">
        <v>4321</v>
      </c>
      <c r="B75" s="47" t="s">
        <v>379</v>
      </c>
      <c r="C75" s="51">
        <v>0</v>
      </c>
    </row>
    <row r="76" spans="1:5" x14ac:dyDescent="0.2">
      <c r="A76" s="49">
        <v>4322</v>
      </c>
      <c r="B76" s="47" t="s">
        <v>380</v>
      </c>
      <c r="C76" s="51">
        <v>0</v>
      </c>
    </row>
    <row r="77" spans="1:5" x14ac:dyDescent="0.2">
      <c r="A77" s="49">
        <v>4323</v>
      </c>
      <c r="B77" s="47" t="s">
        <v>381</v>
      </c>
      <c r="C77" s="51">
        <v>0</v>
      </c>
    </row>
    <row r="78" spans="1:5" x14ac:dyDescent="0.2">
      <c r="A78" s="49">
        <v>4324</v>
      </c>
      <c r="B78" s="47" t="s">
        <v>382</v>
      </c>
      <c r="C78" s="51">
        <v>0</v>
      </c>
    </row>
    <row r="79" spans="1:5" x14ac:dyDescent="0.2">
      <c r="A79" s="49">
        <v>4325</v>
      </c>
      <c r="B79" s="47" t="s">
        <v>383</v>
      </c>
      <c r="C79" s="51">
        <v>0</v>
      </c>
    </row>
    <row r="80" spans="1:5" x14ac:dyDescent="0.2">
      <c r="A80" s="49">
        <v>4330</v>
      </c>
      <c r="B80" s="47" t="s">
        <v>384</v>
      </c>
      <c r="C80" s="51">
        <f>SUM(C81)</f>
        <v>0</v>
      </c>
    </row>
    <row r="81" spans="1:5" x14ac:dyDescent="0.2">
      <c r="A81" s="49">
        <v>4331</v>
      </c>
      <c r="B81" s="47" t="s">
        <v>384</v>
      </c>
      <c r="C81" s="51">
        <v>0</v>
      </c>
    </row>
    <row r="82" spans="1:5" x14ac:dyDescent="0.2">
      <c r="A82" s="49">
        <v>4340</v>
      </c>
      <c r="B82" s="47" t="s">
        <v>385</v>
      </c>
      <c r="C82" s="51">
        <f>SUM(C83)</f>
        <v>0</v>
      </c>
    </row>
    <row r="83" spans="1:5" x14ac:dyDescent="0.2">
      <c r="A83" s="49">
        <v>4341</v>
      </c>
      <c r="B83" s="47" t="s">
        <v>386</v>
      </c>
      <c r="C83" s="51">
        <v>0</v>
      </c>
    </row>
    <row r="84" spans="1:5" x14ac:dyDescent="0.2">
      <c r="A84" s="49">
        <v>4390</v>
      </c>
      <c r="B84" s="47" t="s">
        <v>387</v>
      </c>
      <c r="C84" s="51">
        <f>SUM(C85:C91)</f>
        <v>0</v>
      </c>
    </row>
    <row r="85" spans="1:5" x14ac:dyDescent="0.2">
      <c r="A85" s="49">
        <v>4391</v>
      </c>
      <c r="B85" s="47" t="s">
        <v>388</v>
      </c>
      <c r="C85" s="51">
        <v>0</v>
      </c>
    </row>
    <row r="86" spans="1:5" x14ac:dyDescent="0.2">
      <c r="A86" s="49">
        <v>4392</v>
      </c>
      <c r="B86" s="47" t="s">
        <v>389</v>
      </c>
      <c r="C86" s="51">
        <v>0</v>
      </c>
    </row>
    <row r="87" spans="1:5" x14ac:dyDescent="0.2">
      <c r="A87" s="49">
        <v>4393</v>
      </c>
      <c r="B87" s="47" t="s">
        <v>390</v>
      </c>
      <c r="C87" s="51">
        <v>0</v>
      </c>
    </row>
    <row r="88" spans="1:5" x14ac:dyDescent="0.2">
      <c r="A88" s="49">
        <v>4394</v>
      </c>
      <c r="B88" s="47" t="s">
        <v>391</v>
      </c>
      <c r="C88" s="51">
        <v>0</v>
      </c>
    </row>
    <row r="89" spans="1:5" x14ac:dyDescent="0.2">
      <c r="A89" s="49">
        <v>4395</v>
      </c>
      <c r="B89" s="47" t="s">
        <v>392</v>
      </c>
      <c r="C89" s="51">
        <v>0</v>
      </c>
    </row>
    <row r="90" spans="1:5" x14ac:dyDescent="0.2">
      <c r="A90" s="49">
        <v>4396</v>
      </c>
      <c r="B90" s="47" t="s">
        <v>393</v>
      </c>
      <c r="C90" s="51">
        <v>0</v>
      </c>
    </row>
    <row r="91" spans="1:5" x14ac:dyDescent="0.2">
      <c r="A91" s="49">
        <v>4399</v>
      </c>
      <c r="B91" s="47" t="s">
        <v>387</v>
      </c>
      <c r="C91" s="51">
        <v>0</v>
      </c>
    </row>
    <row r="94" spans="1:5" x14ac:dyDescent="0.2">
      <c r="A94" s="46" t="s">
        <v>148</v>
      </c>
      <c r="B94" s="46"/>
      <c r="C94" s="46"/>
      <c r="D94" s="46"/>
      <c r="E94" s="46"/>
    </row>
    <row r="95" spans="1:5" x14ac:dyDescent="0.2">
      <c r="A95" s="48" t="s">
        <v>146</v>
      </c>
      <c r="B95" s="48" t="s">
        <v>142</v>
      </c>
      <c r="C95" s="48" t="s">
        <v>143</v>
      </c>
      <c r="D95" s="48" t="s">
        <v>394</v>
      </c>
      <c r="E95" s="48" t="s">
        <v>214</v>
      </c>
    </row>
    <row r="96" spans="1:5" x14ac:dyDescent="0.2">
      <c r="A96" s="49">
        <v>5000</v>
      </c>
      <c r="B96" s="47" t="s">
        <v>395</v>
      </c>
      <c r="C96" s="51">
        <f>SUM(C97+C125+C158+C168+C183+C215)</f>
        <v>317248898.36000001</v>
      </c>
      <c r="D96" s="54">
        <f>C96/C96</f>
        <v>1</v>
      </c>
    </row>
    <row r="97" spans="1:4" x14ac:dyDescent="0.2">
      <c r="A97" s="49">
        <v>5100</v>
      </c>
      <c r="B97" s="47" t="s">
        <v>396</v>
      </c>
      <c r="C97" s="51">
        <f>SUM(C98+C105+C115)</f>
        <v>222310743.93000001</v>
      </c>
      <c r="D97" s="54">
        <f>C97/$C$96</f>
        <v>0.70074551898910498</v>
      </c>
    </row>
    <row r="98" spans="1:4" x14ac:dyDescent="0.2">
      <c r="A98" s="49">
        <v>5110</v>
      </c>
      <c r="B98" s="47" t="s">
        <v>397</v>
      </c>
      <c r="C98" s="51">
        <f>SUM(C99:C104)</f>
        <v>137113904.44999999</v>
      </c>
      <c r="D98" s="54">
        <f t="shared" ref="D98:D161" si="0">C98/$C$96</f>
        <v>0.43219662907831186</v>
      </c>
    </row>
    <row r="99" spans="1:4" x14ac:dyDescent="0.2">
      <c r="A99" s="49">
        <v>5111</v>
      </c>
      <c r="B99" s="47" t="s">
        <v>398</v>
      </c>
      <c r="C99" s="51">
        <v>83676817.980000004</v>
      </c>
      <c r="D99" s="54">
        <f t="shared" si="0"/>
        <v>0.26375763135053426</v>
      </c>
    </row>
    <row r="100" spans="1:4" x14ac:dyDescent="0.2">
      <c r="A100" s="49">
        <v>5112</v>
      </c>
      <c r="B100" s="47" t="s">
        <v>399</v>
      </c>
      <c r="C100" s="51">
        <v>3592119.3</v>
      </c>
      <c r="D100" s="54">
        <f t="shared" si="0"/>
        <v>1.1322716386311361E-2</v>
      </c>
    </row>
    <row r="101" spans="1:4" x14ac:dyDescent="0.2">
      <c r="A101" s="49">
        <v>5113</v>
      </c>
      <c r="B101" s="47" t="s">
        <v>400</v>
      </c>
      <c r="C101" s="51">
        <v>19336420.629999999</v>
      </c>
      <c r="D101" s="54">
        <f t="shared" si="0"/>
        <v>6.0950316076615288E-2</v>
      </c>
    </row>
    <row r="102" spans="1:4" x14ac:dyDescent="0.2">
      <c r="A102" s="49">
        <v>5114</v>
      </c>
      <c r="B102" s="47" t="s">
        <v>401</v>
      </c>
      <c r="C102" s="51">
        <v>7183239.8499999996</v>
      </c>
      <c r="D102" s="54">
        <f t="shared" si="0"/>
        <v>2.2642284613542698E-2</v>
      </c>
    </row>
    <row r="103" spans="1:4" x14ac:dyDescent="0.2">
      <c r="A103" s="49">
        <v>5115</v>
      </c>
      <c r="B103" s="47" t="s">
        <v>402</v>
      </c>
      <c r="C103" s="51">
        <v>23260306.690000001</v>
      </c>
      <c r="D103" s="54">
        <f t="shared" si="0"/>
        <v>7.3318794203046322E-2</v>
      </c>
    </row>
    <row r="104" spans="1:4" x14ac:dyDescent="0.2">
      <c r="A104" s="49">
        <v>5116</v>
      </c>
      <c r="B104" s="47" t="s">
        <v>403</v>
      </c>
      <c r="C104" s="51">
        <v>65000</v>
      </c>
      <c r="D104" s="54">
        <f t="shared" si="0"/>
        <v>2.0488644826196015E-4</v>
      </c>
    </row>
    <row r="105" spans="1:4" x14ac:dyDescent="0.2">
      <c r="A105" s="49">
        <v>5120</v>
      </c>
      <c r="B105" s="47" t="s">
        <v>404</v>
      </c>
      <c r="C105" s="51">
        <f>SUM(C106:C114)</f>
        <v>33368173.149999999</v>
      </c>
      <c r="D105" s="54">
        <f t="shared" si="0"/>
        <v>0.10517979202605543</v>
      </c>
    </row>
    <row r="106" spans="1:4" x14ac:dyDescent="0.2">
      <c r="A106" s="49">
        <v>5121</v>
      </c>
      <c r="B106" s="47" t="s">
        <v>405</v>
      </c>
      <c r="C106" s="51">
        <v>2487964.41</v>
      </c>
      <c r="D106" s="54">
        <f t="shared" si="0"/>
        <v>7.842310636416357E-3</v>
      </c>
    </row>
    <row r="107" spans="1:4" x14ac:dyDescent="0.2">
      <c r="A107" s="49">
        <v>5122</v>
      </c>
      <c r="B107" s="47" t="s">
        <v>406</v>
      </c>
      <c r="C107" s="51">
        <v>674343.92</v>
      </c>
      <c r="D107" s="54">
        <f t="shared" si="0"/>
        <v>2.1255989334745757E-3</v>
      </c>
    </row>
    <row r="108" spans="1:4" x14ac:dyDescent="0.2">
      <c r="A108" s="49">
        <v>5123</v>
      </c>
      <c r="B108" s="47" t="s">
        <v>407</v>
      </c>
      <c r="C108" s="51">
        <v>59.86</v>
      </c>
      <c r="D108" s="54">
        <f t="shared" si="0"/>
        <v>1.8868465835324517E-7</v>
      </c>
    </row>
    <row r="109" spans="1:4" x14ac:dyDescent="0.2">
      <c r="A109" s="49">
        <v>5124</v>
      </c>
      <c r="B109" s="47" t="s">
        <v>408</v>
      </c>
      <c r="C109" s="51">
        <v>10836112.98</v>
      </c>
      <c r="D109" s="54">
        <f t="shared" si="0"/>
        <v>3.4156503099038844E-2</v>
      </c>
    </row>
    <row r="110" spans="1:4" x14ac:dyDescent="0.2">
      <c r="A110" s="49">
        <v>5125</v>
      </c>
      <c r="B110" s="47" t="s">
        <v>409</v>
      </c>
      <c r="C110" s="51">
        <v>396442.97</v>
      </c>
      <c r="D110" s="54">
        <f t="shared" si="0"/>
        <v>1.249627570180351E-3</v>
      </c>
    </row>
    <row r="111" spans="1:4" x14ac:dyDescent="0.2">
      <c r="A111" s="49">
        <v>5126</v>
      </c>
      <c r="B111" s="47" t="s">
        <v>410</v>
      </c>
      <c r="C111" s="51">
        <v>12263869.869999999</v>
      </c>
      <c r="D111" s="54">
        <f t="shared" si="0"/>
        <v>3.8656934455556416E-2</v>
      </c>
    </row>
    <row r="112" spans="1:4" x14ac:dyDescent="0.2">
      <c r="A112" s="49">
        <v>5127</v>
      </c>
      <c r="B112" s="47" t="s">
        <v>411</v>
      </c>
      <c r="C112" s="51">
        <v>2870395</v>
      </c>
      <c r="D112" s="54">
        <f t="shared" si="0"/>
        <v>9.0477697947521397E-3</v>
      </c>
    </row>
    <row r="113" spans="1:4" x14ac:dyDescent="0.2">
      <c r="A113" s="49">
        <v>5128</v>
      </c>
      <c r="B113" s="47" t="s">
        <v>412</v>
      </c>
      <c r="C113" s="51">
        <v>1683980.7</v>
      </c>
      <c r="D113" s="54">
        <f t="shared" si="0"/>
        <v>5.3080742240721457E-3</v>
      </c>
    </row>
    <row r="114" spans="1:4" x14ac:dyDescent="0.2">
      <c r="A114" s="49">
        <v>5129</v>
      </c>
      <c r="B114" s="47" t="s">
        <v>413</v>
      </c>
      <c r="C114" s="51">
        <v>2155003.44</v>
      </c>
      <c r="D114" s="54">
        <f t="shared" si="0"/>
        <v>6.7927846279062483E-3</v>
      </c>
    </row>
    <row r="115" spans="1:4" x14ac:dyDescent="0.2">
      <c r="A115" s="49">
        <v>5130</v>
      </c>
      <c r="B115" s="47" t="s">
        <v>414</v>
      </c>
      <c r="C115" s="51">
        <f>SUM(C116:C124)</f>
        <v>51828666.329999998</v>
      </c>
      <c r="D115" s="54">
        <f t="shared" si="0"/>
        <v>0.16336909788473755</v>
      </c>
    </row>
    <row r="116" spans="1:4" x14ac:dyDescent="0.2">
      <c r="A116" s="49">
        <v>5131</v>
      </c>
      <c r="B116" s="47" t="s">
        <v>415</v>
      </c>
      <c r="C116" s="51">
        <v>12479700.99</v>
      </c>
      <c r="D116" s="54">
        <f t="shared" si="0"/>
        <v>3.9337255557113357E-2</v>
      </c>
    </row>
    <row r="117" spans="1:4" x14ac:dyDescent="0.2">
      <c r="A117" s="49">
        <v>5132</v>
      </c>
      <c r="B117" s="47" t="s">
        <v>416</v>
      </c>
      <c r="C117" s="51">
        <v>347617.35</v>
      </c>
      <c r="D117" s="54">
        <f t="shared" si="0"/>
        <v>1.0957243722420722E-3</v>
      </c>
    </row>
    <row r="118" spans="1:4" x14ac:dyDescent="0.2">
      <c r="A118" s="49">
        <v>5133</v>
      </c>
      <c r="B118" s="47" t="s">
        <v>417</v>
      </c>
      <c r="C118" s="51">
        <v>12832433.17</v>
      </c>
      <c r="D118" s="54">
        <f t="shared" si="0"/>
        <v>4.0449102380927172E-2</v>
      </c>
    </row>
    <row r="119" spans="1:4" x14ac:dyDescent="0.2">
      <c r="A119" s="49">
        <v>5134</v>
      </c>
      <c r="B119" s="47" t="s">
        <v>418</v>
      </c>
      <c r="C119" s="51">
        <v>1212000.3999999999</v>
      </c>
      <c r="D119" s="54">
        <f t="shared" si="0"/>
        <v>3.8203454961242308E-3</v>
      </c>
    </row>
    <row r="120" spans="1:4" x14ac:dyDescent="0.2">
      <c r="A120" s="49">
        <v>5135</v>
      </c>
      <c r="B120" s="47" t="s">
        <v>419</v>
      </c>
      <c r="C120" s="51">
        <v>1120026.8600000001</v>
      </c>
      <c r="D120" s="54">
        <f t="shared" si="0"/>
        <v>3.5304357738983956E-3</v>
      </c>
    </row>
    <row r="121" spans="1:4" x14ac:dyDescent="0.2">
      <c r="A121" s="49">
        <v>5136</v>
      </c>
      <c r="B121" s="47" t="s">
        <v>420</v>
      </c>
      <c r="C121" s="51">
        <v>1273098.81</v>
      </c>
      <c r="D121" s="54">
        <f t="shared" si="0"/>
        <v>4.012933745652739E-3</v>
      </c>
    </row>
    <row r="122" spans="1:4" x14ac:dyDescent="0.2">
      <c r="A122" s="49">
        <v>5137</v>
      </c>
      <c r="B122" s="47" t="s">
        <v>421</v>
      </c>
      <c r="C122" s="51">
        <v>134955.69</v>
      </c>
      <c r="D122" s="54">
        <f t="shared" si="0"/>
        <v>4.2539372302834053E-4</v>
      </c>
    </row>
    <row r="123" spans="1:4" x14ac:dyDescent="0.2">
      <c r="A123" s="49">
        <v>5138</v>
      </c>
      <c r="B123" s="47" t="s">
        <v>422</v>
      </c>
      <c r="C123" s="51">
        <v>1766102</v>
      </c>
      <c r="D123" s="54">
        <f t="shared" si="0"/>
        <v>5.5669287084360673E-3</v>
      </c>
    </row>
    <row r="124" spans="1:4" x14ac:dyDescent="0.2">
      <c r="A124" s="49">
        <v>5139</v>
      </c>
      <c r="B124" s="47" t="s">
        <v>423</v>
      </c>
      <c r="C124" s="51">
        <v>20662731.059999999</v>
      </c>
      <c r="D124" s="54">
        <f t="shared" si="0"/>
        <v>6.5130978127315178E-2</v>
      </c>
    </row>
    <row r="125" spans="1:4" x14ac:dyDescent="0.2">
      <c r="A125" s="49">
        <v>5200</v>
      </c>
      <c r="B125" s="47" t="s">
        <v>424</v>
      </c>
      <c r="C125" s="51">
        <f>SUM(C126+C129+C132+C135+C140+C144+C147+C149+C155)</f>
        <v>48376517.990000002</v>
      </c>
      <c r="D125" s="54">
        <f t="shared" si="0"/>
        <v>0.15248758385002956</v>
      </c>
    </row>
    <row r="126" spans="1:4" x14ac:dyDescent="0.2">
      <c r="A126" s="49">
        <v>5210</v>
      </c>
      <c r="B126" s="47" t="s">
        <v>425</v>
      </c>
      <c r="C126" s="51">
        <f>SUM(C127:C128)</f>
        <v>0</v>
      </c>
      <c r="D126" s="54">
        <f t="shared" si="0"/>
        <v>0</v>
      </c>
    </row>
    <row r="127" spans="1:4" x14ac:dyDescent="0.2">
      <c r="A127" s="49">
        <v>5211</v>
      </c>
      <c r="B127" s="47" t="s">
        <v>426</v>
      </c>
      <c r="C127" s="51">
        <v>0</v>
      </c>
      <c r="D127" s="54">
        <f t="shared" si="0"/>
        <v>0</v>
      </c>
    </row>
    <row r="128" spans="1:4" x14ac:dyDescent="0.2">
      <c r="A128" s="49">
        <v>5212</v>
      </c>
      <c r="B128" s="47" t="s">
        <v>427</v>
      </c>
      <c r="C128" s="51">
        <v>0</v>
      </c>
      <c r="D128" s="54">
        <f t="shared" si="0"/>
        <v>0</v>
      </c>
    </row>
    <row r="129" spans="1:4" x14ac:dyDescent="0.2">
      <c r="A129" s="49">
        <v>5220</v>
      </c>
      <c r="B129" s="47" t="s">
        <v>428</v>
      </c>
      <c r="C129" s="51">
        <f>SUM(C130:C131)</f>
        <v>13326143.199999999</v>
      </c>
      <c r="D129" s="54">
        <f t="shared" si="0"/>
        <v>4.2005325373511877E-2</v>
      </c>
    </row>
    <row r="130" spans="1:4" x14ac:dyDescent="0.2">
      <c r="A130" s="49">
        <v>5221</v>
      </c>
      <c r="B130" s="47" t="s">
        <v>429</v>
      </c>
      <c r="C130" s="51">
        <v>13326143.199999999</v>
      </c>
      <c r="D130" s="54">
        <f t="shared" si="0"/>
        <v>4.2005325373511877E-2</v>
      </c>
    </row>
    <row r="131" spans="1:4" x14ac:dyDescent="0.2">
      <c r="A131" s="49">
        <v>5222</v>
      </c>
      <c r="B131" s="47" t="s">
        <v>430</v>
      </c>
      <c r="C131" s="51">
        <v>0</v>
      </c>
      <c r="D131" s="54">
        <f t="shared" si="0"/>
        <v>0</v>
      </c>
    </row>
    <row r="132" spans="1:4" x14ac:dyDescent="0.2">
      <c r="A132" s="49">
        <v>5230</v>
      </c>
      <c r="B132" s="47" t="s">
        <v>370</v>
      </c>
      <c r="C132" s="51">
        <f>SUM(C133:C134)</f>
        <v>14602039.380000001</v>
      </c>
      <c r="D132" s="54">
        <f t="shared" si="0"/>
        <v>4.6027076706914999E-2</v>
      </c>
    </row>
    <row r="133" spans="1:4" x14ac:dyDescent="0.2">
      <c r="A133" s="49">
        <v>5231</v>
      </c>
      <c r="B133" s="47" t="s">
        <v>431</v>
      </c>
      <c r="C133" s="51">
        <v>14602039.380000001</v>
      </c>
      <c r="D133" s="54">
        <f t="shared" si="0"/>
        <v>4.6027076706914999E-2</v>
      </c>
    </row>
    <row r="134" spans="1:4" x14ac:dyDescent="0.2">
      <c r="A134" s="49">
        <v>5232</v>
      </c>
      <c r="B134" s="47" t="s">
        <v>432</v>
      </c>
      <c r="C134" s="51">
        <v>0</v>
      </c>
      <c r="D134" s="54">
        <f t="shared" si="0"/>
        <v>0</v>
      </c>
    </row>
    <row r="135" spans="1:4" x14ac:dyDescent="0.2">
      <c r="A135" s="49">
        <v>5240</v>
      </c>
      <c r="B135" s="47" t="s">
        <v>371</v>
      </c>
      <c r="C135" s="51">
        <f>SUM(C136:C139)</f>
        <v>14965111.620000001</v>
      </c>
      <c r="D135" s="54">
        <f t="shared" si="0"/>
        <v>4.7171516425624449E-2</v>
      </c>
    </row>
    <row r="136" spans="1:4" x14ac:dyDescent="0.2">
      <c r="A136" s="49">
        <v>5241</v>
      </c>
      <c r="B136" s="47" t="s">
        <v>433</v>
      </c>
      <c r="C136" s="51">
        <v>9863849.2200000007</v>
      </c>
      <c r="D136" s="54">
        <f t="shared" si="0"/>
        <v>3.1091831275035481E-2</v>
      </c>
    </row>
    <row r="137" spans="1:4" x14ac:dyDescent="0.2">
      <c r="A137" s="49">
        <v>5242</v>
      </c>
      <c r="B137" s="47" t="s">
        <v>434</v>
      </c>
      <c r="C137" s="51">
        <v>4064340</v>
      </c>
      <c r="D137" s="54">
        <f t="shared" si="0"/>
        <v>1.2811202878907925E-2</v>
      </c>
    </row>
    <row r="138" spans="1:4" x14ac:dyDescent="0.2">
      <c r="A138" s="49">
        <v>5243</v>
      </c>
      <c r="B138" s="47" t="s">
        <v>435</v>
      </c>
      <c r="C138" s="51">
        <v>837170.4</v>
      </c>
      <c r="D138" s="54">
        <f t="shared" si="0"/>
        <v>2.6388441514776078E-3</v>
      </c>
    </row>
    <row r="139" spans="1:4" x14ac:dyDescent="0.2">
      <c r="A139" s="49">
        <v>5244</v>
      </c>
      <c r="B139" s="47" t="s">
        <v>436</v>
      </c>
      <c r="C139" s="51">
        <v>199752</v>
      </c>
      <c r="D139" s="54">
        <f t="shared" si="0"/>
        <v>6.2963812020343181E-4</v>
      </c>
    </row>
    <row r="140" spans="1:4" x14ac:dyDescent="0.2">
      <c r="A140" s="49">
        <v>5250</v>
      </c>
      <c r="B140" s="47" t="s">
        <v>372</v>
      </c>
      <c r="C140" s="51">
        <f>SUM(C141:C143)</f>
        <v>5323223.79</v>
      </c>
      <c r="D140" s="54">
        <f t="shared" si="0"/>
        <v>1.6779329471333392E-2</v>
      </c>
    </row>
    <row r="141" spans="1:4" x14ac:dyDescent="0.2">
      <c r="A141" s="49">
        <v>5251</v>
      </c>
      <c r="B141" s="47" t="s">
        <v>437</v>
      </c>
      <c r="C141" s="51">
        <v>28543.360000000001</v>
      </c>
      <c r="D141" s="54">
        <f t="shared" si="0"/>
        <v>8.9971502336346209E-5</v>
      </c>
    </row>
    <row r="142" spans="1:4" x14ac:dyDescent="0.2">
      <c r="A142" s="49">
        <v>5252</v>
      </c>
      <c r="B142" s="47" t="s">
        <v>438</v>
      </c>
      <c r="C142" s="51">
        <v>5294680.43</v>
      </c>
      <c r="D142" s="54">
        <f t="shared" si="0"/>
        <v>1.6689357968997044E-2</v>
      </c>
    </row>
    <row r="143" spans="1:4" x14ac:dyDescent="0.2">
      <c r="A143" s="49">
        <v>5259</v>
      </c>
      <c r="B143" s="47" t="s">
        <v>439</v>
      </c>
      <c r="C143" s="51">
        <v>0</v>
      </c>
      <c r="D143" s="54">
        <f t="shared" si="0"/>
        <v>0</v>
      </c>
    </row>
    <row r="144" spans="1:4" x14ac:dyDescent="0.2">
      <c r="A144" s="49">
        <v>5260</v>
      </c>
      <c r="B144" s="47" t="s">
        <v>440</v>
      </c>
      <c r="C144" s="51">
        <f>SUM(C145:C146)</f>
        <v>0</v>
      </c>
      <c r="D144" s="54">
        <f t="shared" si="0"/>
        <v>0</v>
      </c>
    </row>
    <row r="145" spans="1:4" x14ac:dyDescent="0.2">
      <c r="A145" s="49">
        <v>5261</v>
      </c>
      <c r="B145" s="47" t="s">
        <v>441</v>
      </c>
      <c r="C145" s="51">
        <v>0</v>
      </c>
      <c r="D145" s="54">
        <f t="shared" si="0"/>
        <v>0</v>
      </c>
    </row>
    <row r="146" spans="1:4" x14ac:dyDescent="0.2">
      <c r="A146" s="49">
        <v>5262</v>
      </c>
      <c r="B146" s="47" t="s">
        <v>442</v>
      </c>
      <c r="C146" s="51">
        <v>0</v>
      </c>
      <c r="D146" s="54">
        <f t="shared" si="0"/>
        <v>0</v>
      </c>
    </row>
    <row r="147" spans="1:4" x14ac:dyDescent="0.2">
      <c r="A147" s="49">
        <v>5270</v>
      </c>
      <c r="B147" s="47" t="s">
        <v>443</v>
      </c>
      <c r="C147" s="51">
        <f>SUM(C148)</f>
        <v>0</v>
      </c>
      <c r="D147" s="54">
        <f t="shared" si="0"/>
        <v>0</v>
      </c>
    </row>
    <row r="148" spans="1:4" x14ac:dyDescent="0.2">
      <c r="A148" s="49">
        <v>5271</v>
      </c>
      <c r="B148" s="47" t="s">
        <v>444</v>
      </c>
      <c r="C148" s="51">
        <v>0</v>
      </c>
      <c r="D148" s="54">
        <f t="shared" si="0"/>
        <v>0</v>
      </c>
    </row>
    <row r="149" spans="1:4" x14ac:dyDescent="0.2">
      <c r="A149" s="49">
        <v>5280</v>
      </c>
      <c r="B149" s="47" t="s">
        <v>445</v>
      </c>
      <c r="C149" s="51">
        <f>SUM(C150:C154)</f>
        <v>0</v>
      </c>
      <c r="D149" s="54">
        <f t="shared" si="0"/>
        <v>0</v>
      </c>
    </row>
    <row r="150" spans="1:4" x14ac:dyDescent="0.2">
      <c r="A150" s="49">
        <v>5281</v>
      </c>
      <c r="B150" s="47" t="s">
        <v>446</v>
      </c>
      <c r="C150" s="51">
        <v>0</v>
      </c>
      <c r="D150" s="54">
        <f t="shared" si="0"/>
        <v>0</v>
      </c>
    </row>
    <row r="151" spans="1:4" x14ac:dyDescent="0.2">
      <c r="A151" s="49">
        <v>5282</v>
      </c>
      <c r="B151" s="47" t="s">
        <v>447</v>
      </c>
      <c r="C151" s="51">
        <v>0</v>
      </c>
      <c r="D151" s="54">
        <f t="shared" si="0"/>
        <v>0</v>
      </c>
    </row>
    <row r="152" spans="1:4" x14ac:dyDescent="0.2">
      <c r="A152" s="49">
        <v>5283</v>
      </c>
      <c r="B152" s="47" t="s">
        <v>448</v>
      </c>
      <c r="C152" s="51">
        <v>0</v>
      </c>
      <c r="D152" s="54">
        <f t="shared" si="0"/>
        <v>0</v>
      </c>
    </row>
    <row r="153" spans="1:4" x14ac:dyDescent="0.2">
      <c r="A153" s="49">
        <v>5284</v>
      </c>
      <c r="B153" s="47" t="s">
        <v>449</v>
      </c>
      <c r="C153" s="51">
        <v>0</v>
      </c>
      <c r="D153" s="54">
        <f t="shared" si="0"/>
        <v>0</v>
      </c>
    </row>
    <row r="154" spans="1:4" x14ac:dyDescent="0.2">
      <c r="A154" s="49">
        <v>5285</v>
      </c>
      <c r="B154" s="47" t="s">
        <v>450</v>
      </c>
      <c r="C154" s="51">
        <v>0</v>
      </c>
      <c r="D154" s="54">
        <f t="shared" si="0"/>
        <v>0</v>
      </c>
    </row>
    <row r="155" spans="1:4" x14ac:dyDescent="0.2">
      <c r="A155" s="49">
        <v>5290</v>
      </c>
      <c r="B155" s="47" t="s">
        <v>451</v>
      </c>
      <c r="C155" s="51">
        <f>SUM(C156:C157)</f>
        <v>160000</v>
      </c>
      <c r="D155" s="54">
        <f t="shared" si="0"/>
        <v>5.0433587264482496E-4</v>
      </c>
    </row>
    <row r="156" spans="1:4" x14ac:dyDescent="0.2">
      <c r="A156" s="49">
        <v>5291</v>
      </c>
      <c r="B156" s="47" t="s">
        <v>452</v>
      </c>
      <c r="C156" s="51">
        <v>0</v>
      </c>
      <c r="D156" s="54">
        <f t="shared" si="0"/>
        <v>0</v>
      </c>
    </row>
    <row r="157" spans="1:4" x14ac:dyDescent="0.2">
      <c r="A157" s="49">
        <v>5292</v>
      </c>
      <c r="B157" s="47" t="s">
        <v>453</v>
      </c>
      <c r="C157" s="51">
        <v>160000</v>
      </c>
      <c r="D157" s="54">
        <f t="shared" si="0"/>
        <v>5.0433587264482496E-4</v>
      </c>
    </row>
    <row r="158" spans="1:4" x14ac:dyDescent="0.2">
      <c r="A158" s="49">
        <v>5300</v>
      </c>
      <c r="B158" s="47" t="s">
        <v>454</v>
      </c>
      <c r="C158" s="51">
        <f>SUM(C159+C162+C165)</f>
        <v>0</v>
      </c>
      <c r="D158" s="54">
        <f t="shared" si="0"/>
        <v>0</v>
      </c>
    </row>
    <row r="159" spans="1:4" x14ac:dyDescent="0.2">
      <c r="A159" s="49">
        <v>5310</v>
      </c>
      <c r="B159" s="47" t="s">
        <v>364</v>
      </c>
      <c r="C159" s="51">
        <f>SUM(C160:C161)</f>
        <v>0</v>
      </c>
      <c r="D159" s="54">
        <f t="shared" si="0"/>
        <v>0</v>
      </c>
    </row>
    <row r="160" spans="1:4" x14ac:dyDescent="0.2">
      <c r="A160" s="49">
        <v>5311</v>
      </c>
      <c r="B160" s="47" t="s">
        <v>455</v>
      </c>
      <c r="C160" s="51">
        <v>0</v>
      </c>
      <c r="D160" s="54">
        <f t="shared" si="0"/>
        <v>0</v>
      </c>
    </row>
    <row r="161" spans="1:4" x14ac:dyDescent="0.2">
      <c r="A161" s="49">
        <v>5312</v>
      </c>
      <c r="B161" s="47" t="s">
        <v>456</v>
      </c>
      <c r="C161" s="51">
        <v>0</v>
      </c>
      <c r="D161" s="54">
        <f t="shared" si="0"/>
        <v>0</v>
      </c>
    </row>
    <row r="162" spans="1:4" x14ac:dyDescent="0.2">
      <c r="A162" s="49">
        <v>5320</v>
      </c>
      <c r="B162" s="47" t="s">
        <v>365</v>
      </c>
      <c r="C162" s="51">
        <f>SUM(C163:C164)</f>
        <v>0</v>
      </c>
      <c r="D162" s="54">
        <f t="shared" ref="D162:D217" si="1">C162/$C$96</f>
        <v>0</v>
      </c>
    </row>
    <row r="163" spans="1:4" x14ac:dyDescent="0.2">
      <c r="A163" s="49">
        <v>5321</v>
      </c>
      <c r="B163" s="47" t="s">
        <v>457</v>
      </c>
      <c r="C163" s="51">
        <v>0</v>
      </c>
      <c r="D163" s="54">
        <f t="shared" si="1"/>
        <v>0</v>
      </c>
    </row>
    <row r="164" spans="1:4" x14ac:dyDescent="0.2">
      <c r="A164" s="49">
        <v>5322</v>
      </c>
      <c r="B164" s="47" t="s">
        <v>458</v>
      </c>
      <c r="C164" s="51">
        <v>0</v>
      </c>
      <c r="D164" s="54">
        <f t="shared" si="1"/>
        <v>0</v>
      </c>
    </row>
    <row r="165" spans="1:4" x14ac:dyDescent="0.2">
      <c r="A165" s="49">
        <v>5330</v>
      </c>
      <c r="B165" s="47" t="s">
        <v>366</v>
      </c>
      <c r="C165" s="51">
        <f>SUM(C166:C167)</f>
        <v>0</v>
      </c>
      <c r="D165" s="54">
        <f t="shared" si="1"/>
        <v>0</v>
      </c>
    </row>
    <row r="166" spans="1:4" x14ac:dyDescent="0.2">
      <c r="A166" s="49">
        <v>5331</v>
      </c>
      <c r="B166" s="47" t="s">
        <v>459</v>
      </c>
      <c r="C166" s="51">
        <v>0</v>
      </c>
      <c r="D166" s="54">
        <f t="shared" si="1"/>
        <v>0</v>
      </c>
    </row>
    <row r="167" spans="1:4" x14ac:dyDescent="0.2">
      <c r="A167" s="49">
        <v>5332</v>
      </c>
      <c r="B167" s="47" t="s">
        <v>460</v>
      </c>
      <c r="C167" s="51">
        <v>0</v>
      </c>
      <c r="D167" s="54">
        <f t="shared" si="1"/>
        <v>0</v>
      </c>
    </row>
    <row r="168" spans="1:4" x14ac:dyDescent="0.2">
      <c r="A168" s="49">
        <v>5400</v>
      </c>
      <c r="B168" s="47" t="s">
        <v>461</v>
      </c>
      <c r="C168" s="51">
        <f>SUM(C169+C172+C175+C178+C180)</f>
        <v>379167.1</v>
      </c>
      <c r="D168" s="54">
        <f t="shared" si="1"/>
        <v>1.1951723141044226E-3</v>
      </c>
    </row>
    <row r="169" spans="1:4" x14ac:dyDescent="0.2">
      <c r="A169" s="49">
        <v>5410</v>
      </c>
      <c r="B169" s="47" t="s">
        <v>462</v>
      </c>
      <c r="C169" s="51">
        <f>SUM(C170:C171)</f>
        <v>379167.1</v>
      </c>
      <c r="D169" s="54">
        <f t="shared" si="1"/>
        <v>1.1951723141044226E-3</v>
      </c>
    </row>
    <row r="170" spans="1:4" x14ac:dyDescent="0.2">
      <c r="A170" s="49">
        <v>5411</v>
      </c>
      <c r="B170" s="47" t="s">
        <v>463</v>
      </c>
      <c r="C170" s="51">
        <v>379167.1</v>
      </c>
      <c r="D170" s="54">
        <f t="shared" si="1"/>
        <v>1.1951723141044226E-3</v>
      </c>
    </row>
    <row r="171" spans="1:4" x14ac:dyDescent="0.2">
      <c r="A171" s="49">
        <v>5412</v>
      </c>
      <c r="B171" s="47" t="s">
        <v>464</v>
      </c>
      <c r="C171" s="51">
        <v>0</v>
      </c>
      <c r="D171" s="54">
        <f t="shared" si="1"/>
        <v>0</v>
      </c>
    </row>
    <row r="172" spans="1:4" x14ac:dyDescent="0.2">
      <c r="A172" s="49">
        <v>5420</v>
      </c>
      <c r="B172" s="47" t="s">
        <v>465</v>
      </c>
      <c r="C172" s="51">
        <f>SUM(C173:C174)</f>
        <v>0</v>
      </c>
      <c r="D172" s="54">
        <f t="shared" si="1"/>
        <v>0</v>
      </c>
    </row>
    <row r="173" spans="1:4" x14ac:dyDescent="0.2">
      <c r="A173" s="49">
        <v>5421</v>
      </c>
      <c r="B173" s="47" t="s">
        <v>466</v>
      </c>
      <c r="C173" s="51">
        <v>0</v>
      </c>
      <c r="D173" s="54">
        <f t="shared" si="1"/>
        <v>0</v>
      </c>
    </row>
    <row r="174" spans="1:4" x14ac:dyDescent="0.2">
      <c r="A174" s="49">
        <v>5422</v>
      </c>
      <c r="B174" s="47" t="s">
        <v>467</v>
      </c>
      <c r="C174" s="51">
        <v>0</v>
      </c>
      <c r="D174" s="54">
        <f t="shared" si="1"/>
        <v>0</v>
      </c>
    </row>
    <row r="175" spans="1:4" x14ac:dyDescent="0.2">
      <c r="A175" s="49">
        <v>5430</v>
      </c>
      <c r="B175" s="47" t="s">
        <v>468</v>
      </c>
      <c r="C175" s="51">
        <f>SUM(C176:C177)</f>
        <v>0</v>
      </c>
      <c r="D175" s="54">
        <f t="shared" si="1"/>
        <v>0</v>
      </c>
    </row>
    <row r="176" spans="1:4" x14ac:dyDescent="0.2">
      <c r="A176" s="49">
        <v>5431</v>
      </c>
      <c r="B176" s="47" t="s">
        <v>469</v>
      </c>
      <c r="C176" s="51">
        <v>0</v>
      </c>
      <c r="D176" s="54">
        <f t="shared" si="1"/>
        <v>0</v>
      </c>
    </row>
    <row r="177" spans="1:4" x14ac:dyDescent="0.2">
      <c r="A177" s="49">
        <v>5432</v>
      </c>
      <c r="B177" s="47" t="s">
        <v>470</v>
      </c>
      <c r="C177" s="51">
        <v>0</v>
      </c>
      <c r="D177" s="54">
        <f t="shared" si="1"/>
        <v>0</v>
      </c>
    </row>
    <row r="178" spans="1:4" x14ac:dyDescent="0.2">
      <c r="A178" s="49">
        <v>5440</v>
      </c>
      <c r="B178" s="47" t="s">
        <v>471</v>
      </c>
      <c r="C178" s="51">
        <f>SUM(C179)</f>
        <v>0</v>
      </c>
      <c r="D178" s="54">
        <f t="shared" si="1"/>
        <v>0</v>
      </c>
    </row>
    <row r="179" spans="1:4" x14ac:dyDescent="0.2">
      <c r="A179" s="49">
        <v>5441</v>
      </c>
      <c r="B179" s="47" t="s">
        <v>471</v>
      </c>
      <c r="C179" s="51">
        <v>0</v>
      </c>
      <c r="D179" s="54">
        <f t="shared" si="1"/>
        <v>0</v>
      </c>
    </row>
    <row r="180" spans="1:4" x14ac:dyDescent="0.2">
      <c r="A180" s="49">
        <v>5450</v>
      </c>
      <c r="B180" s="47" t="s">
        <v>472</v>
      </c>
      <c r="C180" s="51">
        <f>SUM(C181:C182)</f>
        <v>0</v>
      </c>
      <c r="D180" s="54">
        <f t="shared" si="1"/>
        <v>0</v>
      </c>
    </row>
    <row r="181" spans="1:4" x14ac:dyDescent="0.2">
      <c r="A181" s="49">
        <v>5451</v>
      </c>
      <c r="B181" s="47" t="s">
        <v>473</v>
      </c>
      <c r="C181" s="51">
        <v>0</v>
      </c>
      <c r="D181" s="54">
        <f t="shared" si="1"/>
        <v>0</v>
      </c>
    </row>
    <row r="182" spans="1:4" x14ac:dyDescent="0.2">
      <c r="A182" s="49">
        <v>5452</v>
      </c>
      <c r="B182" s="47" t="s">
        <v>474</v>
      </c>
      <c r="C182" s="51">
        <v>0</v>
      </c>
      <c r="D182" s="54">
        <f t="shared" si="1"/>
        <v>0</v>
      </c>
    </row>
    <row r="183" spans="1:4" x14ac:dyDescent="0.2">
      <c r="A183" s="49">
        <v>5500</v>
      </c>
      <c r="B183" s="47" t="s">
        <v>475</v>
      </c>
      <c r="C183" s="51">
        <f>SUM(C184+C193+C196+C202+C204+C206)</f>
        <v>8031952.1299999999</v>
      </c>
      <c r="D183" s="54">
        <f t="shared" si="1"/>
        <v>2.5317509915781317E-2</v>
      </c>
    </row>
    <row r="184" spans="1:4" x14ac:dyDescent="0.2">
      <c r="A184" s="49">
        <v>5510</v>
      </c>
      <c r="B184" s="47" t="s">
        <v>476</v>
      </c>
      <c r="C184" s="51">
        <f>SUM(C185:C192)</f>
        <v>8031952.1299999999</v>
      </c>
      <c r="D184" s="54">
        <f t="shared" si="1"/>
        <v>2.5317509915781317E-2</v>
      </c>
    </row>
    <row r="185" spans="1:4" x14ac:dyDescent="0.2">
      <c r="A185" s="49">
        <v>5511</v>
      </c>
      <c r="B185" s="47" t="s">
        <v>477</v>
      </c>
      <c r="C185" s="51">
        <v>0</v>
      </c>
      <c r="D185" s="54">
        <f t="shared" si="1"/>
        <v>0</v>
      </c>
    </row>
    <row r="186" spans="1:4" x14ac:dyDescent="0.2">
      <c r="A186" s="49">
        <v>5512</v>
      </c>
      <c r="B186" s="47" t="s">
        <v>478</v>
      </c>
      <c r="C186" s="51">
        <v>0</v>
      </c>
      <c r="D186" s="54">
        <f t="shared" si="1"/>
        <v>0</v>
      </c>
    </row>
    <row r="187" spans="1:4" x14ac:dyDescent="0.2">
      <c r="A187" s="49">
        <v>5513</v>
      </c>
      <c r="B187" s="47" t="s">
        <v>479</v>
      </c>
      <c r="C187" s="51">
        <v>0</v>
      </c>
      <c r="D187" s="54">
        <f t="shared" si="1"/>
        <v>0</v>
      </c>
    </row>
    <row r="188" spans="1:4" x14ac:dyDescent="0.2">
      <c r="A188" s="49">
        <v>5514</v>
      </c>
      <c r="B188" s="47" t="s">
        <v>480</v>
      </c>
      <c r="C188" s="51">
        <v>0</v>
      </c>
      <c r="D188" s="54">
        <f t="shared" si="1"/>
        <v>0</v>
      </c>
    </row>
    <row r="189" spans="1:4" x14ac:dyDescent="0.2">
      <c r="A189" s="49">
        <v>5515</v>
      </c>
      <c r="B189" s="47" t="s">
        <v>481</v>
      </c>
      <c r="C189" s="51">
        <v>8024064.3399999999</v>
      </c>
      <c r="D189" s="54">
        <f t="shared" si="1"/>
        <v>2.5292646819200761E-2</v>
      </c>
    </row>
    <row r="190" spans="1:4" x14ac:dyDescent="0.2">
      <c r="A190" s="49">
        <v>5516</v>
      </c>
      <c r="B190" s="47" t="s">
        <v>482</v>
      </c>
      <c r="C190" s="51">
        <v>0</v>
      </c>
      <c r="D190" s="54">
        <f t="shared" si="1"/>
        <v>0</v>
      </c>
    </row>
    <row r="191" spans="1:4" x14ac:dyDescent="0.2">
      <c r="A191" s="49">
        <v>5517</v>
      </c>
      <c r="B191" s="47" t="s">
        <v>483</v>
      </c>
      <c r="C191" s="51">
        <v>7887.79</v>
      </c>
      <c r="D191" s="54">
        <f t="shared" si="1"/>
        <v>2.4863096580557027E-5</v>
      </c>
    </row>
    <row r="192" spans="1:4" x14ac:dyDescent="0.2">
      <c r="A192" s="49">
        <v>5518</v>
      </c>
      <c r="B192" s="47" t="s">
        <v>86</v>
      </c>
      <c r="C192" s="51">
        <v>0</v>
      </c>
      <c r="D192" s="54">
        <f t="shared" si="1"/>
        <v>0</v>
      </c>
    </row>
    <row r="193" spans="1:4" x14ac:dyDescent="0.2">
      <c r="A193" s="49">
        <v>5520</v>
      </c>
      <c r="B193" s="47" t="s">
        <v>85</v>
      </c>
      <c r="C193" s="51">
        <f>SUM(C194:C195)</f>
        <v>0</v>
      </c>
      <c r="D193" s="54">
        <f t="shared" si="1"/>
        <v>0</v>
      </c>
    </row>
    <row r="194" spans="1:4" x14ac:dyDescent="0.2">
      <c r="A194" s="49">
        <v>5521</v>
      </c>
      <c r="B194" s="47" t="s">
        <v>484</v>
      </c>
      <c r="C194" s="51">
        <v>0</v>
      </c>
      <c r="D194" s="54">
        <f t="shared" si="1"/>
        <v>0</v>
      </c>
    </row>
    <row r="195" spans="1:4" x14ac:dyDescent="0.2">
      <c r="A195" s="49">
        <v>5522</v>
      </c>
      <c r="B195" s="47" t="s">
        <v>485</v>
      </c>
      <c r="C195" s="51">
        <v>0</v>
      </c>
      <c r="D195" s="54">
        <f t="shared" si="1"/>
        <v>0</v>
      </c>
    </row>
    <row r="196" spans="1:4" x14ac:dyDescent="0.2">
      <c r="A196" s="49">
        <v>5530</v>
      </c>
      <c r="B196" s="47" t="s">
        <v>486</v>
      </c>
      <c r="C196" s="51">
        <f>SUM(C197:C201)</f>
        <v>0</v>
      </c>
      <c r="D196" s="54">
        <f t="shared" si="1"/>
        <v>0</v>
      </c>
    </row>
    <row r="197" spans="1:4" x14ac:dyDescent="0.2">
      <c r="A197" s="49">
        <v>5531</v>
      </c>
      <c r="B197" s="47" t="s">
        <v>487</v>
      </c>
      <c r="C197" s="51">
        <v>0</v>
      </c>
      <c r="D197" s="54">
        <f t="shared" si="1"/>
        <v>0</v>
      </c>
    </row>
    <row r="198" spans="1:4" x14ac:dyDescent="0.2">
      <c r="A198" s="49">
        <v>5532</v>
      </c>
      <c r="B198" s="47" t="s">
        <v>488</v>
      </c>
      <c r="C198" s="51">
        <v>0</v>
      </c>
      <c r="D198" s="54">
        <f t="shared" si="1"/>
        <v>0</v>
      </c>
    </row>
    <row r="199" spans="1:4" x14ac:dyDescent="0.2">
      <c r="A199" s="49">
        <v>5533</v>
      </c>
      <c r="B199" s="47" t="s">
        <v>489</v>
      </c>
      <c r="C199" s="51">
        <v>0</v>
      </c>
      <c r="D199" s="54">
        <f t="shared" si="1"/>
        <v>0</v>
      </c>
    </row>
    <row r="200" spans="1:4" x14ac:dyDescent="0.2">
      <c r="A200" s="49">
        <v>5534</v>
      </c>
      <c r="B200" s="47" t="s">
        <v>490</v>
      </c>
      <c r="C200" s="51">
        <v>0</v>
      </c>
      <c r="D200" s="54">
        <f t="shared" si="1"/>
        <v>0</v>
      </c>
    </row>
    <row r="201" spans="1:4" x14ac:dyDescent="0.2">
      <c r="A201" s="49">
        <v>5535</v>
      </c>
      <c r="B201" s="47" t="s">
        <v>491</v>
      </c>
      <c r="C201" s="51">
        <v>0</v>
      </c>
      <c r="D201" s="54">
        <f t="shared" si="1"/>
        <v>0</v>
      </c>
    </row>
    <row r="202" spans="1:4" x14ac:dyDescent="0.2">
      <c r="A202" s="49">
        <v>5540</v>
      </c>
      <c r="B202" s="47" t="s">
        <v>492</v>
      </c>
      <c r="C202" s="51">
        <f>SUM(C203)</f>
        <v>0</v>
      </c>
      <c r="D202" s="54">
        <f t="shared" si="1"/>
        <v>0</v>
      </c>
    </row>
    <row r="203" spans="1:4" x14ac:dyDescent="0.2">
      <c r="A203" s="49">
        <v>5541</v>
      </c>
      <c r="B203" s="47" t="s">
        <v>492</v>
      </c>
      <c r="C203" s="51">
        <v>0</v>
      </c>
      <c r="D203" s="54">
        <f t="shared" si="1"/>
        <v>0</v>
      </c>
    </row>
    <row r="204" spans="1:4" x14ac:dyDescent="0.2">
      <c r="A204" s="49">
        <v>5550</v>
      </c>
      <c r="B204" s="47" t="s">
        <v>493</v>
      </c>
      <c r="C204" s="51">
        <f>SUM(C205)</f>
        <v>0</v>
      </c>
      <c r="D204" s="54">
        <f t="shared" si="1"/>
        <v>0</v>
      </c>
    </row>
    <row r="205" spans="1:4" x14ac:dyDescent="0.2">
      <c r="A205" s="49">
        <v>5551</v>
      </c>
      <c r="B205" s="47" t="s">
        <v>493</v>
      </c>
      <c r="C205" s="51">
        <v>0</v>
      </c>
      <c r="D205" s="54">
        <f t="shared" si="1"/>
        <v>0</v>
      </c>
    </row>
    <row r="206" spans="1:4" x14ac:dyDescent="0.2">
      <c r="A206" s="49">
        <v>5590</v>
      </c>
      <c r="B206" s="47" t="s">
        <v>494</v>
      </c>
      <c r="C206" s="51">
        <f>SUM(C207:C214)</f>
        <v>0</v>
      </c>
      <c r="D206" s="54">
        <f t="shared" si="1"/>
        <v>0</v>
      </c>
    </row>
    <row r="207" spans="1:4" x14ac:dyDescent="0.2">
      <c r="A207" s="49">
        <v>5591</v>
      </c>
      <c r="B207" s="47" t="s">
        <v>495</v>
      </c>
      <c r="C207" s="51">
        <v>0</v>
      </c>
      <c r="D207" s="54">
        <f t="shared" si="1"/>
        <v>0</v>
      </c>
    </row>
    <row r="208" spans="1:4" x14ac:dyDescent="0.2">
      <c r="A208" s="49">
        <v>5592</v>
      </c>
      <c r="B208" s="47" t="s">
        <v>496</v>
      </c>
      <c r="C208" s="51">
        <v>0</v>
      </c>
      <c r="D208" s="54">
        <f t="shared" si="1"/>
        <v>0</v>
      </c>
    </row>
    <row r="209" spans="1:4" x14ac:dyDescent="0.2">
      <c r="A209" s="49">
        <v>5593</v>
      </c>
      <c r="B209" s="47" t="s">
        <v>497</v>
      </c>
      <c r="C209" s="51">
        <v>0</v>
      </c>
      <c r="D209" s="54">
        <f t="shared" si="1"/>
        <v>0</v>
      </c>
    </row>
    <row r="210" spans="1:4" x14ac:dyDescent="0.2">
      <c r="A210" s="49">
        <v>5594</v>
      </c>
      <c r="B210" s="47" t="s">
        <v>498</v>
      </c>
      <c r="C210" s="51">
        <v>0</v>
      </c>
      <c r="D210" s="54">
        <f t="shared" si="1"/>
        <v>0</v>
      </c>
    </row>
    <row r="211" spans="1:4" x14ac:dyDescent="0.2">
      <c r="A211" s="49">
        <v>5595</v>
      </c>
      <c r="B211" s="47" t="s">
        <v>499</v>
      </c>
      <c r="C211" s="51">
        <v>0</v>
      </c>
      <c r="D211" s="54">
        <f t="shared" si="1"/>
        <v>0</v>
      </c>
    </row>
    <row r="212" spans="1:4" x14ac:dyDescent="0.2">
      <c r="A212" s="49">
        <v>5596</v>
      </c>
      <c r="B212" s="47" t="s">
        <v>392</v>
      </c>
      <c r="C212" s="51">
        <v>0</v>
      </c>
      <c r="D212" s="54">
        <f t="shared" si="1"/>
        <v>0</v>
      </c>
    </row>
    <row r="213" spans="1:4" x14ac:dyDescent="0.2">
      <c r="A213" s="49">
        <v>5597</v>
      </c>
      <c r="B213" s="47" t="s">
        <v>500</v>
      </c>
      <c r="C213" s="51">
        <v>0</v>
      </c>
      <c r="D213" s="54">
        <f t="shared" si="1"/>
        <v>0</v>
      </c>
    </row>
    <row r="214" spans="1:4" x14ac:dyDescent="0.2">
      <c r="A214" s="49">
        <v>5599</v>
      </c>
      <c r="B214" s="47" t="s">
        <v>501</v>
      </c>
      <c r="C214" s="51">
        <v>0</v>
      </c>
      <c r="D214" s="54">
        <f t="shared" si="1"/>
        <v>0</v>
      </c>
    </row>
    <row r="215" spans="1:4" x14ac:dyDescent="0.2">
      <c r="A215" s="49">
        <v>5600</v>
      </c>
      <c r="B215" s="47" t="s">
        <v>80</v>
      </c>
      <c r="C215" s="51">
        <f>SUM(C216)</f>
        <v>38150517.210000001</v>
      </c>
      <c r="D215" s="54">
        <f t="shared" si="1"/>
        <v>0.12025421493097978</v>
      </c>
    </row>
    <row r="216" spans="1:4" x14ac:dyDescent="0.2">
      <c r="A216" s="49">
        <v>5610</v>
      </c>
      <c r="B216" s="47" t="s">
        <v>502</v>
      </c>
      <c r="C216" s="51">
        <f>SUM(C217)</f>
        <v>38150517.210000001</v>
      </c>
      <c r="D216" s="54">
        <f t="shared" si="1"/>
        <v>0.12025421493097978</v>
      </c>
    </row>
    <row r="217" spans="1:4" x14ac:dyDescent="0.2">
      <c r="A217" s="49">
        <v>5611</v>
      </c>
      <c r="B217" s="47" t="s">
        <v>503</v>
      </c>
      <c r="C217" s="51">
        <v>38150517.210000001</v>
      </c>
      <c r="D217" s="54">
        <f t="shared" si="1"/>
        <v>0.12025421493097978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10"/>
    <col min="2" max="2" width="124.28515625" style="1" customWidth="1"/>
    <col min="3" max="16384" width="12.42578125" style="1"/>
  </cols>
  <sheetData>
    <row r="1" spans="1:2" s="2" customFormat="1" x14ac:dyDescent="0.2">
      <c r="B1" s="7"/>
    </row>
    <row r="2" spans="1:2" ht="15" customHeight="1" x14ac:dyDescent="0.2">
      <c r="A2" s="27" t="s">
        <v>192</v>
      </c>
      <c r="B2" s="24" t="s">
        <v>46</v>
      </c>
    </row>
    <row r="3" spans="1:2" x14ac:dyDescent="0.2">
      <c r="A3" s="37"/>
      <c r="B3" s="4"/>
    </row>
    <row r="4" spans="1:2" ht="14.1" customHeight="1" x14ac:dyDescent="0.2">
      <c r="A4" s="35" t="s">
        <v>76</v>
      </c>
      <c r="B4" s="28" t="s">
        <v>79</v>
      </c>
    </row>
    <row r="5" spans="1:2" ht="14.1" customHeight="1" x14ac:dyDescent="0.2">
      <c r="A5" s="37"/>
      <c r="B5" s="28" t="s">
        <v>47</v>
      </c>
    </row>
    <row r="6" spans="1:2" ht="14.1" customHeight="1" x14ac:dyDescent="0.2">
      <c r="A6" s="37"/>
      <c r="B6" s="28" t="s">
        <v>149</v>
      </c>
    </row>
    <row r="7" spans="1:2" ht="14.1" customHeight="1" x14ac:dyDescent="0.2">
      <c r="A7" s="37"/>
      <c r="B7" s="29" t="s">
        <v>61</v>
      </c>
    </row>
    <row r="8" spans="1:2" x14ac:dyDescent="0.2">
      <c r="A8" s="37"/>
      <c r="B8" s="3"/>
    </row>
    <row r="9" spans="1:2" ht="15" customHeight="1" x14ac:dyDescent="0.2">
      <c r="A9" s="35" t="s">
        <v>77</v>
      </c>
      <c r="B9" s="25" t="s">
        <v>151</v>
      </c>
    </row>
    <row r="10" spans="1:2" ht="24.95" customHeight="1" x14ac:dyDescent="0.2">
      <c r="A10" s="37"/>
      <c r="B10" s="26" t="s">
        <v>68</v>
      </c>
    </row>
    <row r="11" spans="1:2" ht="15" customHeight="1" x14ac:dyDescent="0.2">
      <c r="A11" s="37"/>
      <c r="B11" s="38" t="s">
        <v>61</v>
      </c>
    </row>
    <row r="12" spans="1:2" x14ac:dyDescent="0.2">
      <c r="A12" s="37"/>
      <c r="B12" s="39"/>
    </row>
    <row r="13" spans="1:2" ht="15" customHeight="1" x14ac:dyDescent="0.2">
      <c r="A13" s="35" t="s">
        <v>78</v>
      </c>
      <c r="B13" s="21" t="s">
        <v>69</v>
      </c>
    </row>
    <row r="14" spans="1:2" ht="15" customHeight="1" x14ac:dyDescent="0.2">
      <c r="A14" s="37"/>
      <c r="B14" s="21" t="s">
        <v>70</v>
      </c>
    </row>
    <row r="15" spans="1:2" x14ac:dyDescent="0.2">
      <c r="A15" s="37"/>
      <c r="B15" s="39"/>
    </row>
    <row r="16" spans="1:2" x14ac:dyDescent="0.2">
      <c r="A16" s="37"/>
      <c r="B16" s="39"/>
    </row>
    <row r="17" spans="1:2" x14ac:dyDescent="0.2">
      <c r="A17" s="37"/>
      <c r="B17" s="8"/>
    </row>
    <row r="18" spans="1:2" x14ac:dyDescent="0.2">
      <c r="A18" s="37"/>
      <c r="B18" s="8"/>
    </row>
    <row r="19" spans="1:2" x14ac:dyDescent="0.2">
      <c r="A19" s="37"/>
      <c r="B19" s="8"/>
    </row>
    <row r="20" spans="1:2" x14ac:dyDescent="0.2">
      <c r="A20" s="37"/>
      <c r="B20" s="8"/>
    </row>
    <row r="21" spans="1:2" x14ac:dyDescent="0.2">
      <c r="A21" s="37"/>
      <c r="B21" s="8"/>
    </row>
    <row r="22" spans="1:2" x14ac:dyDescent="0.2">
      <c r="A22" s="37"/>
      <c r="B22" s="8"/>
    </row>
    <row r="23" spans="1:2" x14ac:dyDescent="0.2">
      <c r="A23" s="37"/>
      <c r="B23" s="8"/>
    </row>
    <row r="24" spans="1:2" x14ac:dyDescent="0.2">
      <c r="A24" s="37"/>
      <c r="B24" s="8"/>
    </row>
    <row r="25" spans="1:2" x14ac:dyDescent="0.2">
      <c r="A25" s="37"/>
      <c r="B25" s="8"/>
    </row>
    <row r="26" spans="1:2" x14ac:dyDescent="0.2">
      <c r="A26" s="37"/>
      <c r="B26" s="8"/>
    </row>
    <row r="27" spans="1:2" x14ac:dyDescent="0.2">
      <c r="A27" s="37"/>
      <c r="B27" s="8"/>
    </row>
    <row r="28" spans="1:2" x14ac:dyDescent="0.2">
      <c r="A28" s="37"/>
      <c r="B28" s="8"/>
    </row>
    <row r="29" spans="1:2" x14ac:dyDescent="0.2">
      <c r="A29" s="37"/>
      <c r="B29" s="8"/>
    </row>
    <row r="30" spans="1:2" x14ac:dyDescent="0.2">
      <c r="A30" s="37"/>
      <c r="B30" s="8"/>
    </row>
    <row r="31" spans="1:2" x14ac:dyDescent="0.2">
      <c r="A31" s="37"/>
      <c r="B31" s="8"/>
    </row>
    <row r="32" spans="1:2" x14ac:dyDescent="0.2">
      <c r="A32" s="37"/>
      <c r="B32" s="8"/>
    </row>
    <row r="33" spans="1:2" x14ac:dyDescent="0.2">
      <c r="A33" s="37"/>
      <c r="B33" s="8"/>
    </row>
    <row r="34" spans="1:2" x14ac:dyDescent="0.2">
      <c r="B34" s="8"/>
    </row>
    <row r="35" spans="1:2" x14ac:dyDescent="0.2">
      <c r="B35" s="8"/>
    </row>
    <row r="36" spans="1:2" x14ac:dyDescent="0.2">
      <c r="B36" s="8"/>
    </row>
    <row r="37" spans="1:2" x14ac:dyDescent="0.2">
      <c r="B37" s="8"/>
    </row>
    <row r="38" spans="1:2" x14ac:dyDescent="0.2">
      <c r="B38" s="8"/>
    </row>
    <row r="39" spans="1:2" x14ac:dyDescent="0.2">
      <c r="B39" s="8"/>
    </row>
    <row r="40" spans="1:2" x14ac:dyDescent="0.2">
      <c r="B40" s="8"/>
    </row>
    <row r="41" spans="1:2" x14ac:dyDescent="0.2">
      <c r="B41" s="8"/>
    </row>
    <row r="42" spans="1:2" x14ac:dyDescent="0.2">
      <c r="B42" s="8"/>
    </row>
    <row r="43" spans="1:2" x14ac:dyDescent="0.2">
      <c r="B43" s="8"/>
    </row>
    <row r="44" spans="1:2" x14ac:dyDescent="0.2">
      <c r="B44" s="8"/>
    </row>
    <row r="45" spans="1:2" x14ac:dyDescent="0.2">
      <c r="B45" s="8"/>
    </row>
    <row r="46" spans="1:2" x14ac:dyDescent="0.2">
      <c r="B46" s="8"/>
    </row>
    <row r="47" spans="1:2" x14ac:dyDescent="0.2">
      <c r="B47" s="8"/>
    </row>
    <row r="48" spans="1: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F32" sqref="F32"/>
    </sheetView>
  </sheetViews>
  <sheetFormatPr baseColWidth="10" defaultColWidth="9.140625" defaultRowHeight="11.25" x14ac:dyDescent="0.2"/>
  <cols>
    <col min="1" max="1" width="10" style="57" customWidth="1"/>
    <col min="2" max="2" width="48.140625" style="57" customWidth="1"/>
    <col min="3" max="3" width="22.85546875" style="57" customWidth="1"/>
    <col min="4" max="5" width="16.7109375" style="57" customWidth="1"/>
    <col min="6" max="16384" width="9.140625" style="57"/>
  </cols>
  <sheetData>
    <row r="1" spans="1:5" ht="18.95" customHeight="1" x14ac:dyDescent="0.2">
      <c r="A1" s="126" t="s">
        <v>535</v>
      </c>
      <c r="B1" s="126"/>
      <c r="C1" s="126"/>
      <c r="D1" s="55" t="s">
        <v>198</v>
      </c>
      <c r="E1" s="56">
        <v>2018</v>
      </c>
    </row>
    <row r="2" spans="1:5" ht="18.95" customHeight="1" x14ac:dyDescent="0.2">
      <c r="A2" s="126" t="s">
        <v>504</v>
      </c>
      <c r="B2" s="126"/>
      <c r="C2" s="126"/>
      <c r="D2" s="55" t="s">
        <v>200</v>
      </c>
      <c r="E2" s="56" t="str">
        <f>ESF!H2</f>
        <v>Trimestral</v>
      </c>
    </row>
    <row r="3" spans="1:5" ht="18.95" customHeight="1" x14ac:dyDescent="0.2">
      <c r="A3" s="126" t="s">
        <v>537</v>
      </c>
      <c r="B3" s="126"/>
      <c r="C3" s="126"/>
      <c r="D3" s="55" t="s">
        <v>202</v>
      </c>
      <c r="E3" s="56">
        <f>ESF!H3</f>
        <v>1</v>
      </c>
    </row>
    <row r="5" spans="1:5" x14ac:dyDescent="0.2">
      <c r="A5" s="58" t="s">
        <v>203</v>
      </c>
      <c r="B5" s="59"/>
      <c r="C5" s="59"/>
      <c r="D5" s="59"/>
      <c r="E5" s="59"/>
    </row>
    <row r="6" spans="1:5" x14ac:dyDescent="0.2">
      <c r="A6" s="59" t="s">
        <v>177</v>
      </c>
      <c r="B6" s="59"/>
      <c r="C6" s="59"/>
      <c r="D6" s="59"/>
      <c r="E6" s="59"/>
    </row>
    <row r="7" spans="1:5" x14ac:dyDescent="0.2">
      <c r="A7" s="60" t="s">
        <v>146</v>
      </c>
      <c r="B7" s="60" t="s">
        <v>142</v>
      </c>
      <c r="C7" s="60" t="s">
        <v>143</v>
      </c>
      <c r="D7" s="60" t="s">
        <v>145</v>
      </c>
      <c r="E7" s="60" t="s">
        <v>147</v>
      </c>
    </row>
    <row r="8" spans="1:5" x14ac:dyDescent="0.2">
      <c r="A8" s="61">
        <v>3110</v>
      </c>
      <c r="B8" s="57" t="s">
        <v>365</v>
      </c>
      <c r="C8" s="62">
        <v>22098794.239999998</v>
      </c>
    </row>
    <row r="9" spans="1:5" x14ac:dyDescent="0.2">
      <c r="A9" s="61">
        <v>3120</v>
      </c>
      <c r="B9" s="57" t="s">
        <v>505</v>
      </c>
      <c r="C9" s="62">
        <v>572896.68000000005</v>
      </c>
    </row>
    <row r="10" spans="1:5" x14ac:dyDescent="0.2">
      <c r="A10" s="61">
        <v>3130</v>
      </c>
      <c r="B10" s="57" t="s">
        <v>506</v>
      </c>
      <c r="C10" s="62">
        <v>0</v>
      </c>
    </row>
    <row r="12" spans="1:5" x14ac:dyDescent="0.2">
      <c r="A12" s="59" t="s">
        <v>179</v>
      </c>
      <c r="B12" s="59"/>
      <c r="C12" s="59"/>
      <c r="D12" s="59"/>
      <c r="E12" s="59"/>
    </row>
    <row r="13" spans="1:5" x14ac:dyDescent="0.2">
      <c r="A13" s="60" t="s">
        <v>146</v>
      </c>
      <c r="B13" s="60" t="s">
        <v>142</v>
      </c>
      <c r="C13" s="60" t="s">
        <v>143</v>
      </c>
      <c r="D13" s="60" t="s">
        <v>507</v>
      </c>
      <c r="E13" s="60"/>
    </row>
    <row r="14" spans="1:5" x14ac:dyDescent="0.2">
      <c r="A14" s="61">
        <v>3210</v>
      </c>
      <c r="B14" s="57" t="s">
        <v>508</v>
      </c>
      <c r="C14" s="62">
        <v>79936156</v>
      </c>
    </row>
    <row r="15" spans="1:5" x14ac:dyDescent="0.2">
      <c r="A15" s="61">
        <v>3220</v>
      </c>
      <c r="B15" s="57" t="s">
        <v>509</v>
      </c>
      <c r="C15" s="62">
        <v>263899940.90000001</v>
      </c>
    </row>
    <row r="16" spans="1:5" x14ac:dyDescent="0.2">
      <c r="A16" s="61">
        <v>3230</v>
      </c>
      <c r="B16" s="57" t="s">
        <v>510</v>
      </c>
      <c r="C16" s="62">
        <f>SUM(C17:C20)</f>
        <v>0</v>
      </c>
    </row>
    <row r="17" spans="1:3" x14ac:dyDescent="0.2">
      <c r="A17" s="61">
        <v>3231</v>
      </c>
      <c r="B17" s="57" t="s">
        <v>511</v>
      </c>
      <c r="C17" s="62">
        <v>0</v>
      </c>
    </row>
    <row r="18" spans="1:3" x14ac:dyDescent="0.2">
      <c r="A18" s="61">
        <v>3232</v>
      </c>
      <c r="B18" s="57" t="s">
        <v>512</v>
      </c>
      <c r="C18" s="62">
        <v>0</v>
      </c>
    </row>
    <row r="19" spans="1:3" x14ac:dyDescent="0.2">
      <c r="A19" s="61">
        <v>3233</v>
      </c>
      <c r="B19" s="57" t="s">
        <v>513</v>
      </c>
      <c r="C19" s="62">
        <v>0</v>
      </c>
    </row>
    <row r="20" spans="1:3" x14ac:dyDescent="0.2">
      <c r="A20" s="61">
        <v>3239</v>
      </c>
      <c r="B20" s="57" t="s">
        <v>514</v>
      </c>
      <c r="C20" s="62">
        <v>0</v>
      </c>
    </row>
    <row r="21" spans="1:3" x14ac:dyDescent="0.2">
      <c r="A21" s="61">
        <v>3240</v>
      </c>
      <c r="B21" s="57" t="s">
        <v>515</v>
      </c>
      <c r="C21" s="62">
        <f>SUM(C22:C24)</f>
        <v>0</v>
      </c>
    </row>
    <row r="22" spans="1:3" x14ac:dyDescent="0.2">
      <c r="A22" s="61">
        <v>3241</v>
      </c>
      <c r="B22" s="57" t="s">
        <v>516</v>
      </c>
      <c r="C22" s="62">
        <v>0</v>
      </c>
    </row>
    <row r="23" spans="1:3" x14ac:dyDescent="0.2">
      <c r="A23" s="61">
        <v>3242</v>
      </c>
      <c r="B23" s="57" t="s">
        <v>517</v>
      </c>
      <c r="C23" s="62">
        <v>0</v>
      </c>
    </row>
    <row r="24" spans="1:3" x14ac:dyDescent="0.2">
      <c r="A24" s="61">
        <v>3243</v>
      </c>
      <c r="B24" s="57" t="s">
        <v>518</v>
      </c>
      <c r="C24" s="62">
        <v>0</v>
      </c>
    </row>
    <row r="25" spans="1:3" x14ac:dyDescent="0.2">
      <c r="A25" s="61">
        <v>3250</v>
      </c>
      <c r="B25" s="57" t="s">
        <v>519</v>
      </c>
      <c r="C25" s="62">
        <f>SUM(C26:C27)</f>
        <v>67111.3</v>
      </c>
    </row>
    <row r="26" spans="1:3" x14ac:dyDescent="0.2">
      <c r="A26" s="61">
        <v>3251</v>
      </c>
      <c r="B26" s="57" t="s">
        <v>520</v>
      </c>
      <c r="C26" s="62">
        <v>0</v>
      </c>
    </row>
    <row r="27" spans="1:3" x14ac:dyDescent="0.2">
      <c r="A27" s="61">
        <v>3252</v>
      </c>
      <c r="B27" s="57" t="s">
        <v>521</v>
      </c>
      <c r="C27" s="62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10"/>
    <col min="2" max="2" width="124.28515625" style="1" customWidth="1"/>
    <col min="3" max="16384" width="11.42578125" style="1"/>
  </cols>
  <sheetData>
    <row r="2" spans="1:2" ht="15" customHeight="1" x14ac:dyDescent="0.2">
      <c r="A2" s="27" t="s">
        <v>192</v>
      </c>
      <c r="B2" s="24" t="s">
        <v>46</v>
      </c>
    </row>
    <row r="3" spans="1:2" x14ac:dyDescent="0.2">
      <c r="B3" s="9"/>
    </row>
    <row r="4" spans="1:2" ht="15" customHeight="1" x14ac:dyDescent="0.2">
      <c r="A4" s="35" t="s">
        <v>27</v>
      </c>
      <c r="B4" s="28" t="s">
        <v>79</v>
      </c>
    </row>
    <row r="5" spans="1:2" ht="15" customHeight="1" x14ac:dyDescent="0.2">
      <c r="A5" s="35" t="s">
        <v>29</v>
      </c>
      <c r="B5" s="28" t="s">
        <v>47</v>
      </c>
    </row>
    <row r="6" spans="1:2" ht="15" customHeight="1" x14ac:dyDescent="0.2">
      <c r="B6" s="28" t="s">
        <v>178</v>
      </c>
    </row>
    <row r="7" spans="1:2" ht="15" customHeight="1" x14ac:dyDescent="0.2">
      <c r="B7" s="28" t="s">
        <v>71</v>
      </c>
    </row>
    <row r="8" spans="1:2" ht="15" customHeight="1" x14ac:dyDescent="0.2">
      <c r="B8" s="29" t="s">
        <v>72</v>
      </c>
    </row>
    <row r="9" spans="1:2" x14ac:dyDescent="0.2">
      <c r="B9" s="9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K26" sqref="K26"/>
    </sheetView>
  </sheetViews>
  <sheetFormatPr baseColWidth="10" defaultColWidth="9.140625" defaultRowHeight="11.25" x14ac:dyDescent="0.2"/>
  <cols>
    <col min="1" max="1" width="10" style="57" customWidth="1"/>
    <col min="2" max="2" width="63.42578125" style="57" bestFit="1" customWidth="1"/>
    <col min="3" max="3" width="15.28515625" style="57" bestFit="1" customWidth="1"/>
    <col min="4" max="4" width="16.42578125" style="57" bestFit="1" customWidth="1"/>
    <col min="5" max="5" width="19.140625" style="57" customWidth="1"/>
    <col min="6" max="16384" width="9.140625" style="57"/>
  </cols>
  <sheetData>
    <row r="1" spans="1:5" s="63" customFormat="1" ht="18.95" customHeight="1" x14ac:dyDescent="0.25">
      <c r="A1" s="126" t="s">
        <v>535</v>
      </c>
      <c r="B1" s="126"/>
      <c r="C1" s="126"/>
      <c r="D1" s="55" t="s">
        <v>198</v>
      </c>
      <c r="E1" s="56">
        <v>2018</v>
      </c>
    </row>
    <row r="2" spans="1:5" s="63" customFormat="1" ht="18.95" customHeight="1" x14ac:dyDescent="0.25">
      <c r="A2" s="126" t="s">
        <v>522</v>
      </c>
      <c r="B2" s="126"/>
      <c r="C2" s="126"/>
      <c r="D2" s="55" t="s">
        <v>200</v>
      </c>
      <c r="E2" s="56" t="str">
        <f>ESF!H2</f>
        <v>Trimestral</v>
      </c>
    </row>
    <row r="3" spans="1:5" s="63" customFormat="1" ht="18.95" customHeight="1" x14ac:dyDescent="0.25">
      <c r="A3" s="126" t="s">
        <v>537</v>
      </c>
      <c r="B3" s="126"/>
      <c r="C3" s="126"/>
      <c r="D3" s="55" t="s">
        <v>202</v>
      </c>
      <c r="E3" s="56">
        <f>ESF!H3</f>
        <v>1</v>
      </c>
    </row>
    <row r="4" spans="1:5" x14ac:dyDescent="0.2">
      <c r="A4" s="58" t="s">
        <v>203</v>
      </c>
      <c r="B4" s="59"/>
      <c r="C4" s="59"/>
      <c r="D4" s="59"/>
      <c r="E4" s="59"/>
    </row>
    <row r="6" spans="1:5" x14ac:dyDescent="0.2">
      <c r="A6" s="59" t="s">
        <v>180</v>
      </c>
      <c r="B6" s="59"/>
      <c r="C6" s="59"/>
      <c r="D6" s="59"/>
      <c r="E6" s="59"/>
    </row>
    <row r="7" spans="1:5" x14ac:dyDescent="0.2">
      <c r="A7" s="60" t="s">
        <v>146</v>
      </c>
      <c r="B7" s="60" t="s">
        <v>142</v>
      </c>
      <c r="C7" s="60" t="s">
        <v>182</v>
      </c>
      <c r="D7" s="60" t="s">
        <v>183</v>
      </c>
      <c r="E7" s="60"/>
    </row>
    <row r="8" spans="1:5" x14ac:dyDescent="0.2">
      <c r="A8" s="61">
        <v>1111</v>
      </c>
      <c r="B8" s="57" t="s">
        <v>523</v>
      </c>
      <c r="C8" s="62">
        <v>0</v>
      </c>
      <c r="D8" s="62">
        <v>0</v>
      </c>
    </row>
    <row r="9" spans="1:5" x14ac:dyDescent="0.2">
      <c r="A9" s="61">
        <v>1112</v>
      </c>
      <c r="B9" s="57" t="s">
        <v>524</v>
      </c>
      <c r="C9" s="62">
        <v>26648707.41</v>
      </c>
      <c r="D9" s="62">
        <v>13747463.57</v>
      </c>
    </row>
    <row r="10" spans="1:5" x14ac:dyDescent="0.2">
      <c r="A10" s="61">
        <v>1113</v>
      </c>
      <c r="B10" s="57" t="s">
        <v>525</v>
      </c>
      <c r="C10" s="62">
        <v>0</v>
      </c>
      <c r="D10" s="62">
        <v>0</v>
      </c>
    </row>
    <row r="11" spans="1:5" x14ac:dyDescent="0.2">
      <c r="A11" s="61">
        <v>1114</v>
      </c>
      <c r="B11" s="57" t="s">
        <v>204</v>
      </c>
      <c r="C11" s="62">
        <v>88825483.569999993</v>
      </c>
      <c r="D11" s="62">
        <v>119652802.16</v>
      </c>
    </row>
    <row r="12" spans="1:5" x14ac:dyDescent="0.2">
      <c r="A12" s="61">
        <v>1115</v>
      </c>
      <c r="B12" s="57" t="s">
        <v>205</v>
      </c>
      <c r="C12" s="62">
        <v>13350808.060000001</v>
      </c>
      <c r="D12" s="62">
        <v>39018233.020000003</v>
      </c>
    </row>
    <row r="13" spans="1:5" x14ac:dyDescent="0.2">
      <c r="A13" s="61">
        <v>1116</v>
      </c>
      <c r="B13" s="57" t="s">
        <v>526</v>
      </c>
      <c r="C13" s="62">
        <v>209925.27</v>
      </c>
      <c r="D13" s="62">
        <v>375444.49</v>
      </c>
    </row>
    <row r="14" spans="1:5" x14ac:dyDescent="0.2">
      <c r="A14" s="61">
        <v>1119</v>
      </c>
      <c r="B14" s="57" t="s">
        <v>527</v>
      </c>
      <c r="C14" s="62">
        <v>0</v>
      </c>
      <c r="D14" s="62">
        <v>0</v>
      </c>
    </row>
    <row r="15" spans="1:5" x14ac:dyDescent="0.2">
      <c r="A15" s="61">
        <v>1110</v>
      </c>
      <c r="B15" s="57" t="s">
        <v>528</v>
      </c>
      <c r="C15" s="62">
        <f>SUM(C8:C14)</f>
        <v>129034924.30999999</v>
      </c>
      <c r="D15" s="62">
        <f>SUM(D8:D14)</f>
        <v>172793943.24000001</v>
      </c>
    </row>
    <row r="16" spans="1:5" x14ac:dyDescent="0.2">
      <c r="D16" s="117"/>
    </row>
    <row r="18" spans="1:5" x14ac:dyDescent="0.2">
      <c r="A18" s="59" t="s">
        <v>181</v>
      </c>
      <c r="B18" s="59"/>
      <c r="C18" s="59"/>
      <c r="D18" s="59"/>
      <c r="E18" s="59"/>
    </row>
    <row r="19" spans="1:5" x14ac:dyDescent="0.2">
      <c r="A19" s="60" t="s">
        <v>146</v>
      </c>
      <c r="B19" s="60" t="s">
        <v>142</v>
      </c>
      <c r="C19" s="60" t="s">
        <v>143</v>
      </c>
      <c r="D19" s="60" t="s">
        <v>529</v>
      </c>
      <c r="E19" s="60" t="s">
        <v>184</v>
      </c>
    </row>
    <row r="20" spans="1:5" x14ac:dyDescent="0.2">
      <c r="A20" s="61">
        <v>1230</v>
      </c>
      <c r="B20" s="57" t="s">
        <v>238</v>
      </c>
      <c r="C20" s="62">
        <f>SUM(C21:C27)</f>
        <v>224535853.17000002</v>
      </c>
    </row>
    <row r="21" spans="1:5" x14ac:dyDescent="0.2">
      <c r="A21" s="61">
        <v>1231</v>
      </c>
      <c r="B21" s="57" t="s">
        <v>239</v>
      </c>
      <c r="C21" s="62">
        <v>18977650.859999999</v>
      </c>
    </row>
    <row r="22" spans="1:5" x14ac:dyDescent="0.2">
      <c r="A22" s="61">
        <v>1232</v>
      </c>
      <c r="B22" s="57" t="s">
        <v>240</v>
      </c>
      <c r="C22" s="62">
        <v>0</v>
      </c>
    </row>
    <row r="23" spans="1:5" x14ac:dyDescent="0.2">
      <c r="A23" s="61">
        <v>1233</v>
      </c>
      <c r="B23" s="57" t="s">
        <v>241</v>
      </c>
      <c r="C23" s="62">
        <v>0</v>
      </c>
    </row>
    <row r="24" spans="1:5" x14ac:dyDescent="0.2">
      <c r="A24" s="61">
        <v>1234</v>
      </c>
      <c r="B24" s="57" t="s">
        <v>242</v>
      </c>
      <c r="C24" s="62">
        <v>0</v>
      </c>
    </row>
    <row r="25" spans="1:5" x14ac:dyDescent="0.2">
      <c r="A25" s="61">
        <v>1235</v>
      </c>
      <c r="B25" s="57" t="s">
        <v>243</v>
      </c>
      <c r="C25" s="62">
        <v>202637660.31999999</v>
      </c>
    </row>
    <row r="26" spans="1:5" x14ac:dyDescent="0.2">
      <c r="A26" s="61">
        <v>1236</v>
      </c>
      <c r="B26" s="57" t="s">
        <v>244</v>
      </c>
      <c r="C26" s="62">
        <v>2920541.99</v>
      </c>
    </row>
    <row r="27" spans="1:5" x14ac:dyDescent="0.2">
      <c r="A27" s="61">
        <v>1239</v>
      </c>
      <c r="B27" s="57" t="s">
        <v>245</v>
      </c>
      <c r="C27" s="62">
        <v>0</v>
      </c>
    </row>
    <row r="28" spans="1:5" x14ac:dyDescent="0.2">
      <c r="A28" s="61">
        <v>1240</v>
      </c>
      <c r="B28" s="57" t="s">
        <v>246</v>
      </c>
      <c r="C28" s="62">
        <f>SUM(C29:C36)</f>
        <v>79484506.229999989</v>
      </c>
    </row>
    <row r="29" spans="1:5" x14ac:dyDescent="0.2">
      <c r="A29" s="61">
        <v>1241</v>
      </c>
      <c r="B29" s="57" t="s">
        <v>247</v>
      </c>
      <c r="C29" s="62">
        <v>10270370.720000001</v>
      </c>
    </row>
    <row r="30" spans="1:5" x14ac:dyDescent="0.2">
      <c r="A30" s="61">
        <v>1242</v>
      </c>
      <c r="B30" s="57" t="s">
        <v>248</v>
      </c>
      <c r="C30" s="62">
        <v>1651577.52</v>
      </c>
    </row>
    <row r="31" spans="1:5" x14ac:dyDescent="0.2">
      <c r="A31" s="61">
        <v>1243</v>
      </c>
      <c r="B31" s="57" t="s">
        <v>249</v>
      </c>
      <c r="C31" s="62">
        <v>217961</v>
      </c>
    </row>
    <row r="32" spans="1:5" x14ac:dyDescent="0.2">
      <c r="A32" s="61">
        <v>1244</v>
      </c>
      <c r="B32" s="57" t="s">
        <v>250</v>
      </c>
      <c r="C32" s="62">
        <v>55464592.549999997</v>
      </c>
    </row>
    <row r="33" spans="1:5" x14ac:dyDescent="0.2">
      <c r="A33" s="61">
        <v>1245</v>
      </c>
      <c r="B33" s="57" t="s">
        <v>251</v>
      </c>
      <c r="C33" s="62">
        <v>3804472.75</v>
      </c>
    </row>
    <row r="34" spans="1:5" x14ac:dyDescent="0.2">
      <c r="A34" s="61">
        <v>1246</v>
      </c>
      <c r="B34" s="57" t="s">
        <v>252</v>
      </c>
      <c r="C34" s="62">
        <v>8075531.6900000004</v>
      </c>
    </row>
    <row r="35" spans="1:5" x14ac:dyDescent="0.2">
      <c r="A35" s="61">
        <v>1247</v>
      </c>
      <c r="B35" s="57" t="s">
        <v>253</v>
      </c>
      <c r="C35" s="62">
        <v>0</v>
      </c>
    </row>
    <row r="36" spans="1:5" x14ac:dyDescent="0.2">
      <c r="A36" s="61">
        <v>1248</v>
      </c>
      <c r="B36" s="57" t="s">
        <v>254</v>
      </c>
      <c r="C36" s="62">
        <v>0</v>
      </c>
    </row>
    <row r="37" spans="1:5" x14ac:dyDescent="0.2">
      <c r="A37" s="61">
        <v>1250</v>
      </c>
      <c r="B37" s="57" t="s">
        <v>256</v>
      </c>
      <c r="C37" s="62">
        <f>SUM(C38:C42)</f>
        <v>111566.91</v>
      </c>
    </row>
    <row r="38" spans="1:5" x14ac:dyDescent="0.2">
      <c r="A38" s="61">
        <v>1251</v>
      </c>
      <c r="B38" s="57" t="s">
        <v>257</v>
      </c>
      <c r="C38" s="62">
        <v>80626.91</v>
      </c>
    </row>
    <row r="39" spans="1:5" x14ac:dyDescent="0.2">
      <c r="A39" s="61">
        <v>1252</v>
      </c>
      <c r="B39" s="57" t="s">
        <v>258</v>
      </c>
      <c r="C39" s="62">
        <v>0</v>
      </c>
    </row>
    <row r="40" spans="1:5" x14ac:dyDescent="0.2">
      <c r="A40" s="61">
        <v>1253</v>
      </c>
      <c r="B40" s="57" t="s">
        <v>259</v>
      </c>
      <c r="C40" s="62">
        <v>0</v>
      </c>
    </row>
    <row r="41" spans="1:5" x14ac:dyDescent="0.2">
      <c r="A41" s="61">
        <v>1254</v>
      </c>
      <c r="B41" s="57" t="s">
        <v>260</v>
      </c>
      <c r="C41" s="62">
        <v>30940</v>
      </c>
    </row>
    <row r="42" spans="1:5" x14ac:dyDescent="0.2">
      <c r="A42" s="61">
        <v>1259</v>
      </c>
      <c r="B42" s="57" t="s">
        <v>261</v>
      </c>
      <c r="C42" s="62">
        <v>0</v>
      </c>
    </row>
    <row r="44" spans="1:5" x14ac:dyDescent="0.2">
      <c r="A44" s="59" t="s">
        <v>186</v>
      </c>
      <c r="B44" s="59"/>
      <c r="C44" s="59"/>
      <c r="D44" s="59"/>
      <c r="E44" s="59"/>
    </row>
    <row r="45" spans="1:5" x14ac:dyDescent="0.2">
      <c r="A45" s="60" t="s">
        <v>146</v>
      </c>
      <c r="B45" s="60" t="s">
        <v>142</v>
      </c>
      <c r="C45" s="60" t="s">
        <v>182</v>
      </c>
      <c r="D45" s="60" t="s">
        <v>183</v>
      </c>
      <c r="E45" s="60"/>
    </row>
    <row r="46" spans="1:5" x14ac:dyDescent="0.2">
      <c r="A46" s="61">
        <v>5500</v>
      </c>
      <c r="B46" s="57" t="s">
        <v>475</v>
      </c>
      <c r="C46" s="62">
        <f>SUM(C47+C56+C59+C65+C67+C69)</f>
        <v>8031952.1299999999</v>
      </c>
      <c r="D46" s="62">
        <v>0</v>
      </c>
    </row>
    <row r="47" spans="1:5" x14ac:dyDescent="0.2">
      <c r="A47" s="61">
        <v>5510</v>
      </c>
      <c r="B47" s="57" t="s">
        <v>476</v>
      </c>
      <c r="C47" s="62">
        <f>SUM(C48:C55)</f>
        <v>8031952.1299999999</v>
      </c>
      <c r="D47" s="62">
        <v>0</v>
      </c>
    </row>
    <row r="48" spans="1:5" x14ac:dyDescent="0.2">
      <c r="A48" s="61">
        <v>5511</v>
      </c>
      <c r="B48" s="57" t="s">
        <v>477</v>
      </c>
      <c r="C48" s="62">
        <v>0</v>
      </c>
      <c r="D48" s="62">
        <v>0</v>
      </c>
    </row>
    <row r="49" spans="1:4" x14ac:dyDescent="0.2">
      <c r="A49" s="61">
        <v>5512</v>
      </c>
      <c r="B49" s="57" t="s">
        <v>478</v>
      </c>
      <c r="C49" s="62">
        <v>0</v>
      </c>
      <c r="D49" s="62">
        <v>0</v>
      </c>
    </row>
    <row r="50" spans="1:4" x14ac:dyDescent="0.2">
      <c r="A50" s="61">
        <v>5513</v>
      </c>
      <c r="B50" s="57" t="s">
        <v>479</v>
      </c>
      <c r="C50" s="62">
        <v>0</v>
      </c>
      <c r="D50" s="62">
        <v>0</v>
      </c>
    </row>
    <row r="51" spans="1:4" x14ac:dyDescent="0.2">
      <c r="A51" s="61">
        <v>5514</v>
      </c>
      <c r="B51" s="57" t="s">
        <v>480</v>
      </c>
      <c r="C51" s="62">
        <v>0</v>
      </c>
      <c r="D51" s="62">
        <v>0</v>
      </c>
    </row>
    <row r="52" spans="1:4" x14ac:dyDescent="0.2">
      <c r="A52" s="61">
        <v>5515</v>
      </c>
      <c r="B52" s="57" t="s">
        <v>481</v>
      </c>
      <c r="C52" s="62">
        <v>8024064.3399999999</v>
      </c>
      <c r="D52" s="62">
        <v>0</v>
      </c>
    </row>
    <row r="53" spans="1:4" x14ac:dyDescent="0.2">
      <c r="A53" s="61">
        <v>5516</v>
      </c>
      <c r="B53" s="57" t="s">
        <v>482</v>
      </c>
      <c r="C53" s="62">
        <v>0</v>
      </c>
      <c r="D53" s="62">
        <v>0</v>
      </c>
    </row>
    <row r="54" spans="1:4" x14ac:dyDescent="0.2">
      <c r="A54" s="61">
        <v>5517</v>
      </c>
      <c r="B54" s="57" t="s">
        <v>483</v>
      </c>
      <c r="C54" s="62">
        <v>7887.79</v>
      </c>
      <c r="D54" s="62">
        <v>0</v>
      </c>
    </row>
    <row r="55" spans="1:4" x14ac:dyDescent="0.2">
      <c r="A55" s="61">
        <v>5518</v>
      </c>
      <c r="B55" s="57" t="s">
        <v>86</v>
      </c>
      <c r="C55" s="62">
        <v>0</v>
      </c>
      <c r="D55" s="62">
        <v>0</v>
      </c>
    </row>
    <row r="56" spans="1:4" x14ac:dyDescent="0.2">
      <c r="A56" s="61">
        <v>5520</v>
      </c>
      <c r="B56" s="57" t="s">
        <v>85</v>
      </c>
      <c r="C56" s="62">
        <f>SUM(C57:C58)</f>
        <v>0</v>
      </c>
      <c r="D56" s="62">
        <v>0</v>
      </c>
    </row>
    <row r="57" spans="1:4" x14ac:dyDescent="0.2">
      <c r="A57" s="61">
        <v>5521</v>
      </c>
      <c r="B57" s="57" t="s">
        <v>484</v>
      </c>
      <c r="C57" s="62">
        <v>0</v>
      </c>
      <c r="D57" s="62">
        <v>0</v>
      </c>
    </row>
    <row r="58" spans="1:4" x14ac:dyDescent="0.2">
      <c r="A58" s="61">
        <v>5522</v>
      </c>
      <c r="B58" s="57" t="s">
        <v>485</v>
      </c>
      <c r="C58" s="62">
        <v>0</v>
      </c>
      <c r="D58" s="62">
        <v>0</v>
      </c>
    </row>
    <row r="59" spans="1:4" x14ac:dyDescent="0.2">
      <c r="A59" s="61">
        <v>5530</v>
      </c>
      <c r="B59" s="57" t="s">
        <v>486</v>
      </c>
      <c r="C59" s="62">
        <f>SUM(C60:C64)</f>
        <v>0</v>
      </c>
      <c r="D59" s="62">
        <v>0</v>
      </c>
    </row>
    <row r="60" spans="1:4" x14ac:dyDescent="0.2">
      <c r="A60" s="61">
        <v>5531</v>
      </c>
      <c r="B60" s="57" t="s">
        <v>487</v>
      </c>
      <c r="C60" s="62">
        <v>0</v>
      </c>
      <c r="D60" s="62">
        <v>0</v>
      </c>
    </row>
    <row r="61" spans="1:4" x14ac:dyDescent="0.2">
      <c r="A61" s="61">
        <v>5532</v>
      </c>
      <c r="B61" s="57" t="s">
        <v>488</v>
      </c>
      <c r="C61" s="62">
        <v>0</v>
      </c>
      <c r="D61" s="62">
        <v>0</v>
      </c>
    </row>
    <row r="62" spans="1:4" x14ac:dyDescent="0.2">
      <c r="A62" s="61">
        <v>5533</v>
      </c>
      <c r="B62" s="57" t="s">
        <v>489</v>
      </c>
      <c r="C62" s="62">
        <v>0</v>
      </c>
      <c r="D62" s="62">
        <v>0</v>
      </c>
    </row>
    <row r="63" spans="1:4" x14ac:dyDescent="0.2">
      <c r="A63" s="61">
        <v>5534</v>
      </c>
      <c r="B63" s="57" t="s">
        <v>490</v>
      </c>
      <c r="C63" s="62">
        <v>0</v>
      </c>
      <c r="D63" s="62">
        <v>0</v>
      </c>
    </row>
    <row r="64" spans="1:4" x14ac:dyDescent="0.2">
      <c r="A64" s="61">
        <v>5535</v>
      </c>
      <c r="B64" s="57" t="s">
        <v>491</v>
      </c>
      <c r="C64" s="62">
        <v>0</v>
      </c>
      <c r="D64" s="62">
        <v>0</v>
      </c>
    </row>
    <row r="65" spans="1:4" x14ac:dyDescent="0.2">
      <c r="A65" s="61">
        <v>5540</v>
      </c>
      <c r="B65" s="57" t="s">
        <v>492</v>
      </c>
      <c r="C65" s="62">
        <f>SUM(C66)</f>
        <v>0</v>
      </c>
      <c r="D65" s="62">
        <v>0</v>
      </c>
    </row>
    <row r="66" spans="1:4" x14ac:dyDescent="0.2">
      <c r="A66" s="61">
        <v>5541</v>
      </c>
      <c r="B66" s="57" t="s">
        <v>492</v>
      </c>
      <c r="C66" s="62">
        <v>0</v>
      </c>
      <c r="D66" s="62">
        <v>0</v>
      </c>
    </row>
    <row r="67" spans="1:4" x14ac:dyDescent="0.2">
      <c r="A67" s="61">
        <v>5550</v>
      </c>
      <c r="B67" s="57" t="s">
        <v>493</v>
      </c>
      <c r="C67" s="62">
        <f>SUM(C68)</f>
        <v>0</v>
      </c>
      <c r="D67" s="62">
        <v>0</v>
      </c>
    </row>
    <row r="68" spans="1:4" x14ac:dyDescent="0.2">
      <c r="A68" s="61">
        <v>5551</v>
      </c>
      <c r="B68" s="57" t="s">
        <v>493</v>
      </c>
      <c r="C68" s="62">
        <v>0</v>
      </c>
      <c r="D68" s="62">
        <v>0</v>
      </c>
    </row>
    <row r="69" spans="1:4" x14ac:dyDescent="0.2">
      <c r="A69" s="61">
        <v>5590</v>
      </c>
      <c r="B69" s="57" t="s">
        <v>494</v>
      </c>
      <c r="C69" s="62">
        <f>SUM(C70:C77)</f>
        <v>0</v>
      </c>
      <c r="D69" s="62">
        <v>0</v>
      </c>
    </row>
    <row r="70" spans="1:4" x14ac:dyDescent="0.2">
      <c r="A70" s="61">
        <v>5591</v>
      </c>
      <c r="B70" s="57" t="s">
        <v>495</v>
      </c>
      <c r="C70" s="62">
        <v>0</v>
      </c>
      <c r="D70" s="62">
        <v>0</v>
      </c>
    </row>
    <row r="71" spans="1:4" x14ac:dyDescent="0.2">
      <c r="A71" s="61">
        <v>5592</v>
      </c>
      <c r="B71" s="57" t="s">
        <v>496</v>
      </c>
      <c r="C71" s="62">
        <v>0</v>
      </c>
      <c r="D71" s="62">
        <v>0</v>
      </c>
    </row>
    <row r="72" spans="1:4" x14ac:dyDescent="0.2">
      <c r="A72" s="61">
        <v>5593</v>
      </c>
      <c r="B72" s="57" t="s">
        <v>497</v>
      </c>
      <c r="C72" s="62">
        <v>0</v>
      </c>
      <c r="D72" s="62">
        <v>0</v>
      </c>
    </row>
    <row r="73" spans="1:4" x14ac:dyDescent="0.2">
      <c r="A73" s="61">
        <v>5594</v>
      </c>
      <c r="B73" s="57" t="s">
        <v>498</v>
      </c>
      <c r="C73" s="62">
        <v>0</v>
      </c>
      <c r="D73" s="62">
        <v>0</v>
      </c>
    </row>
    <row r="74" spans="1:4" x14ac:dyDescent="0.2">
      <c r="A74" s="61">
        <v>5595</v>
      </c>
      <c r="B74" s="57" t="s">
        <v>499</v>
      </c>
      <c r="C74" s="62">
        <v>0</v>
      </c>
      <c r="D74" s="62">
        <v>0</v>
      </c>
    </row>
    <row r="75" spans="1:4" x14ac:dyDescent="0.2">
      <c r="A75" s="61">
        <v>5596</v>
      </c>
      <c r="B75" s="57" t="s">
        <v>392</v>
      </c>
      <c r="C75" s="62">
        <v>0</v>
      </c>
      <c r="D75" s="62">
        <v>0</v>
      </c>
    </row>
    <row r="76" spans="1:4" x14ac:dyDescent="0.2">
      <c r="A76" s="61">
        <v>5597</v>
      </c>
      <c r="B76" s="57" t="s">
        <v>500</v>
      </c>
      <c r="C76" s="62">
        <v>0</v>
      </c>
      <c r="D76" s="62">
        <v>0</v>
      </c>
    </row>
    <row r="77" spans="1:4" x14ac:dyDescent="0.2">
      <c r="A77" s="61">
        <v>5599</v>
      </c>
      <c r="B77" s="57" t="s">
        <v>501</v>
      </c>
      <c r="C77" s="62">
        <v>0</v>
      </c>
      <c r="D77" s="62">
        <v>0</v>
      </c>
    </row>
    <row r="78" spans="1:4" x14ac:dyDescent="0.2">
      <c r="A78" s="61">
        <v>5600</v>
      </c>
      <c r="B78" s="57" t="s">
        <v>80</v>
      </c>
      <c r="C78" s="62">
        <f>SUM(C79)</f>
        <v>38150517.210000001</v>
      </c>
      <c r="D78" s="62">
        <v>0</v>
      </c>
    </row>
    <row r="79" spans="1:4" x14ac:dyDescent="0.2">
      <c r="A79" s="61">
        <v>5610</v>
      </c>
      <c r="B79" s="57" t="s">
        <v>502</v>
      </c>
      <c r="C79" s="62">
        <f>SUM(C80)</f>
        <v>38150517.210000001</v>
      </c>
      <c r="D79" s="62">
        <v>0</v>
      </c>
    </row>
    <row r="80" spans="1:4" x14ac:dyDescent="0.2">
      <c r="A80" s="61">
        <v>5611</v>
      </c>
      <c r="B80" s="57" t="s">
        <v>503</v>
      </c>
      <c r="C80" s="62">
        <v>38150517.210000001</v>
      </c>
      <c r="D80" s="6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10"/>
    <col min="2" max="2" width="124.28515625" style="8" customWidth="1"/>
    <col min="3" max="16384" width="11.42578125" style="10"/>
  </cols>
  <sheetData>
    <row r="2" spans="1:2" ht="15" customHeight="1" x14ac:dyDescent="0.2">
      <c r="A2" s="27" t="s">
        <v>192</v>
      </c>
      <c r="B2" s="24" t="s">
        <v>46</v>
      </c>
    </row>
    <row r="3" spans="1:2" x14ac:dyDescent="0.2">
      <c r="B3" s="4"/>
    </row>
    <row r="4" spans="1:2" ht="14.1" customHeight="1" x14ac:dyDescent="0.2">
      <c r="A4" s="35" t="s">
        <v>31</v>
      </c>
      <c r="B4" s="28" t="s">
        <v>79</v>
      </c>
    </row>
    <row r="5" spans="1:2" ht="14.1" customHeight="1" x14ac:dyDescent="0.2">
      <c r="B5" s="28" t="s">
        <v>47</v>
      </c>
    </row>
    <row r="6" spans="1:2" ht="14.1" customHeight="1" x14ac:dyDescent="0.2">
      <c r="B6" s="28" t="s">
        <v>152</v>
      </c>
    </row>
    <row r="7" spans="1:2" ht="14.1" customHeight="1" x14ac:dyDescent="0.2">
      <c r="B7" s="28" t="s">
        <v>154</v>
      </c>
    </row>
    <row r="8" spans="1:2" ht="14.1" customHeight="1" x14ac:dyDescent="0.2">
      <c r="B8" s="28" t="s">
        <v>60</v>
      </c>
    </row>
    <row r="9" spans="1:2" x14ac:dyDescent="0.2">
      <c r="B9" s="3"/>
    </row>
    <row r="10" spans="1:2" ht="15" customHeight="1" x14ac:dyDescent="0.2">
      <c r="A10" s="35" t="s">
        <v>33</v>
      </c>
      <c r="B10" s="25" t="s">
        <v>153</v>
      </c>
    </row>
    <row r="11" spans="1:2" ht="15" customHeight="1" x14ac:dyDescent="0.2">
      <c r="B11" s="25" t="s">
        <v>73</v>
      </c>
    </row>
    <row r="12" spans="1:2" ht="15" customHeight="1" x14ac:dyDescent="0.2">
      <c r="B12" s="40" t="s">
        <v>197</v>
      </c>
    </row>
    <row r="13" spans="1:2" x14ac:dyDescent="0.2">
      <c r="B13" s="39"/>
    </row>
    <row r="14" spans="1:2" ht="15" customHeight="1" x14ac:dyDescent="0.2">
      <c r="A14" s="35" t="s">
        <v>74</v>
      </c>
      <c r="B14" s="28" t="s">
        <v>152</v>
      </c>
    </row>
    <row r="15" spans="1:2" ht="15" customHeight="1" x14ac:dyDescent="0.2">
      <c r="B15" s="28" t="s">
        <v>154</v>
      </c>
    </row>
    <row r="16" spans="1:2" x14ac:dyDescent="0.2">
      <c r="B16" s="39"/>
    </row>
    <row r="17" spans="2:2" x14ac:dyDescent="0.2">
      <c r="B17" s="39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J28" sqref="J28"/>
    </sheetView>
  </sheetViews>
  <sheetFormatPr baseColWidth="10" defaultRowHeight="11.25" x14ac:dyDescent="0.2"/>
  <cols>
    <col min="1" max="1" width="1.7109375" style="67" customWidth="1"/>
    <col min="2" max="2" width="63.140625" style="67" customWidth="1"/>
    <col min="3" max="4" width="17.7109375" style="67" customWidth="1"/>
    <col min="5" max="16384" width="11.42578125" style="67"/>
  </cols>
  <sheetData>
    <row r="1" spans="1:4" s="65" customFormat="1" ht="18.95" customHeight="1" x14ac:dyDescent="0.25">
      <c r="A1" s="127" t="s">
        <v>535</v>
      </c>
      <c r="B1" s="127"/>
      <c r="C1" s="127"/>
      <c r="D1" s="127"/>
    </row>
    <row r="2" spans="1:4" s="65" customFormat="1" ht="18.95" customHeight="1" x14ac:dyDescent="0.25">
      <c r="A2" s="127" t="s">
        <v>531</v>
      </c>
      <c r="B2" s="127"/>
      <c r="C2" s="127"/>
      <c r="D2" s="127"/>
    </row>
    <row r="3" spans="1:4" s="65" customFormat="1" ht="18.95" customHeight="1" x14ac:dyDescent="0.25">
      <c r="A3" s="127" t="s">
        <v>537</v>
      </c>
      <c r="B3" s="127"/>
      <c r="C3" s="127"/>
      <c r="D3" s="127"/>
    </row>
    <row r="4" spans="1:4" s="68" customFormat="1" ht="18.95" customHeight="1" x14ac:dyDescent="0.2">
      <c r="A4" s="128" t="s">
        <v>530</v>
      </c>
      <c r="B4" s="128"/>
      <c r="C4" s="128"/>
      <c r="D4" s="128"/>
    </row>
    <row r="5" spans="1:4" s="66" customFormat="1" x14ac:dyDescent="0.2">
      <c r="A5" s="69"/>
      <c r="B5" s="70"/>
      <c r="C5" s="70"/>
      <c r="D5" s="70"/>
    </row>
    <row r="6" spans="1:4" x14ac:dyDescent="0.2">
      <c r="A6" s="71" t="s">
        <v>100</v>
      </c>
      <c r="B6" s="71"/>
      <c r="C6" s="72"/>
      <c r="D6" s="73">
        <v>554525234.80999994</v>
      </c>
    </row>
    <row r="7" spans="1:4" x14ac:dyDescent="0.2">
      <c r="B7" s="74"/>
      <c r="C7" s="75"/>
      <c r="D7" s="76"/>
    </row>
    <row r="8" spans="1:4" x14ac:dyDescent="0.2">
      <c r="A8" s="77" t="s">
        <v>99</v>
      </c>
      <c r="B8" s="78"/>
      <c r="C8" s="79"/>
      <c r="D8" s="80">
        <f>SUM(C9:C13)</f>
        <v>0</v>
      </c>
    </row>
    <row r="9" spans="1:4" x14ac:dyDescent="0.2">
      <c r="A9" s="81"/>
      <c r="B9" s="82" t="s">
        <v>98</v>
      </c>
      <c r="C9" s="83">
        <v>0</v>
      </c>
      <c r="D9" s="84"/>
    </row>
    <row r="10" spans="1:4" x14ac:dyDescent="0.2">
      <c r="A10" s="81"/>
      <c r="B10" s="82" t="s">
        <v>97</v>
      </c>
      <c r="C10" s="83">
        <v>0</v>
      </c>
      <c r="D10" s="85"/>
    </row>
    <row r="11" spans="1:4" x14ac:dyDescent="0.2">
      <c r="A11" s="81"/>
      <c r="B11" s="82" t="s">
        <v>96</v>
      </c>
      <c r="C11" s="83">
        <v>0</v>
      </c>
      <c r="D11" s="85"/>
    </row>
    <row r="12" spans="1:4" x14ac:dyDescent="0.2">
      <c r="A12" s="81"/>
      <c r="B12" s="82" t="s">
        <v>95</v>
      </c>
      <c r="C12" s="83">
        <v>0</v>
      </c>
      <c r="D12" s="85"/>
    </row>
    <row r="13" spans="1:4" x14ac:dyDescent="0.2">
      <c r="A13" s="86" t="s">
        <v>94</v>
      </c>
      <c r="B13" s="82"/>
      <c r="C13" s="83">
        <v>0</v>
      </c>
      <c r="D13" s="85"/>
    </row>
    <row r="14" spans="1:4" x14ac:dyDescent="0.2">
      <c r="B14" s="87"/>
      <c r="C14" s="88"/>
      <c r="D14" s="89"/>
    </row>
    <row r="15" spans="1:4" x14ac:dyDescent="0.2">
      <c r="A15" s="77" t="s">
        <v>93</v>
      </c>
      <c r="B15" s="78"/>
      <c r="C15" s="79"/>
      <c r="D15" s="80">
        <f>SUM(C16:C19)</f>
        <v>157340180.44999999</v>
      </c>
    </row>
    <row r="16" spans="1:4" x14ac:dyDescent="0.2">
      <c r="A16" s="81"/>
      <c r="B16" s="82" t="s">
        <v>92</v>
      </c>
      <c r="C16" s="83">
        <v>0</v>
      </c>
      <c r="D16" s="84"/>
    </row>
    <row r="17" spans="1:4" x14ac:dyDescent="0.2">
      <c r="A17" s="81"/>
      <c r="B17" s="82" t="s">
        <v>91</v>
      </c>
      <c r="C17" s="83">
        <v>0</v>
      </c>
      <c r="D17" s="85"/>
    </row>
    <row r="18" spans="1:4" x14ac:dyDescent="0.2">
      <c r="A18" s="81"/>
      <c r="B18" s="82" t="s">
        <v>90</v>
      </c>
      <c r="C18" s="83">
        <v>157340180.44999999</v>
      </c>
      <c r="D18" s="85"/>
    </row>
    <row r="19" spans="1:4" x14ac:dyDescent="0.2">
      <c r="A19" s="86" t="s">
        <v>89</v>
      </c>
      <c r="B19" s="90"/>
      <c r="C19" s="91">
        <v>0</v>
      </c>
      <c r="D19" s="85"/>
    </row>
    <row r="20" spans="1:4" x14ac:dyDescent="0.2">
      <c r="B20" s="92"/>
      <c r="C20" s="93"/>
      <c r="D20" s="89"/>
    </row>
    <row r="21" spans="1:4" x14ac:dyDescent="0.2">
      <c r="A21" s="71" t="s">
        <v>88</v>
      </c>
      <c r="B21" s="71"/>
      <c r="C21" s="94"/>
      <c r="D21" s="73">
        <f>+D6+D8-D15</f>
        <v>397185054.35999995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sqref="A1:D1"/>
    </sheetView>
  </sheetViews>
  <sheetFormatPr baseColWidth="10" defaultRowHeight="11.25" x14ac:dyDescent="0.2"/>
  <cols>
    <col min="1" max="1" width="1.7109375" style="67" customWidth="1"/>
    <col min="2" max="2" width="62.140625" style="67" customWidth="1"/>
    <col min="3" max="3" width="17.7109375" style="67" customWidth="1"/>
    <col min="4" max="4" width="17.7109375" style="114" customWidth="1"/>
    <col min="5" max="16384" width="11.42578125" style="67"/>
  </cols>
  <sheetData>
    <row r="1" spans="1:4" s="95" customFormat="1" ht="18.95" customHeight="1" x14ac:dyDescent="0.25">
      <c r="A1" s="129" t="s">
        <v>535</v>
      </c>
      <c r="B1" s="129"/>
      <c r="C1" s="129"/>
      <c r="D1" s="129"/>
    </row>
    <row r="2" spans="1:4" s="95" customFormat="1" ht="18.95" customHeight="1" x14ac:dyDescent="0.25">
      <c r="A2" s="129" t="s">
        <v>532</v>
      </c>
      <c r="B2" s="129"/>
      <c r="C2" s="129"/>
      <c r="D2" s="129"/>
    </row>
    <row r="3" spans="1:4" s="95" customFormat="1" ht="18.95" customHeight="1" x14ac:dyDescent="0.25">
      <c r="A3" s="129" t="s">
        <v>537</v>
      </c>
      <c r="B3" s="129"/>
      <c r="C3" s="129"/>
      <c r="D3" s="129"/>
    </row>
    <row r="4" spans="1:4" s="96" customFormat="1" x14ac:dyDescent="0.2">
      <c r="A4" s="130"/>
      <c r="B4" s="130"/>
      <c r="C4" s="130"/>
      <c r="D4" s="130"/>
    </row>
    <row r="5" spans="1:4" x14ac:dyDescent="0.2">
      <c r="A5" s="97" t="s">
        <v>122</v>
      </c>
      <c r="B5" s="98"/>
      <c r="C5" s="99"/>
      <c r="D5" s="100">
        <v>480654315.16000003</v>
      </c>
    </row>
    <row r="6" spans="1:4" x14ac:dyDescent="0.2">
      <c r="A6" s="101"/>
      <c r="B6" s="74"/>
      <c r="C6" s="102"/>
      <c r="D6" s="103"/>
    </row>
    <row r="7" spans="1:4" x14ac:dyDescent="0.2">
      <c r="A7" s="77" t="s">
        <v>121</v>
      </c>
      <c r="B7" s="104"/>
      <c r="C7" s="99"/>
      <c r="D7" s="105">
        <f>SUM(C8:C24)</f>
        <v>209587886.14000002</v>
      </c>
    </row>
    <row r="8" spans="1:4" x14ac:dyDescent="0.2">
      <c r="A8" s="81"/>
      <c r="B8" s="106" t="s">
        <v>120</v>
      </c>
      <c r="C8" s="83">
        <v>960592.24</v>
      </c>
      <c r="D8" s="107"/>
    </row>
    <row r="9" spans="1:4" x14ac:dyDescent="0.2">
      <c r="A9" s="81"/>
      <c r="B9" s="106" t="s">
        <v>119</v>
      </c>
      <c r="C9" s="83">
        <v>504859.03</v>
      </c>
      <c r="D9" s="108"/>
    </row>
    <row r="10" spans="1:4" x14ac:dyDescent="0.2">
      <c r="A10" s="81"/>
      <c r="B10" s="106" t="s">
        <v>118</v>
      </c>
      <c r="C10" s="83">
        <v>0</v>
      </c>
      <c r="D10" s="108"/>
    </row>
    <row r="11" spans="1:4" x14ac:dyDescent="0.2">
      <c r="A11" s="81"/>
      <c r="B11" s="106" t="s">
        <v>117</v>
      </c>
      <c r="C11" s="83">
        <v>7622240.0099999998</v>
      </c>
      <c r="D11" s="108"/>
    </row>
    <row r="12" spans="1:4" x14ac:dyDescent="0.2">
      <c r="A12" s="81"/>
      <c r="B12" s="106" t="s">
        <v>116</v>
      </c>
      <c r="C12" s="83">
        <v>0</v>
      </c>
      <c r="D12" s="108"/>
    </row>
    <row r="13" spans="1:4" x14ac:dyDescent="0.2">
      <c r="A13" s="81"/>
      <c r="B13" s="106" t="s">
        <v>115</v>
      </c>
      <c r="C13" s="83">
        <v>94162.62</v>
      </c>
      <c r="D13" s="108"/>
    </row>
    <row r="14" spans="1:4" x14ac:dyDescent="0.2">
      <c r="A14" s="81"/>
      <c r="B14" s="106" t="s">
        <v>114</v>
      </c>
      <c r="C14" s="83">
        <v>0</v>
      </c>
      <c r="D14" s="108"/>
    </row>
    <row r="15" spans="1:4" x14ac:dyDescent="0.2">
      <c r="A15" s="81"/>
      <c r="B15" s="106" t="s">
        <v>113</v>
      </c>
      <c r="C15" s="83">
        <v>198945157.74000001</v>
      </c>
      <c r="D15" s="108"/>
    </row>
    <row r="16" spans="1:4" x14ac:dyDescent="0.2">
      <c r="A16" s="81"/>
      <c r="B16" s="106" t="s">
        <v>112</v>
      </c>
      <c r="C16" s="83">
        <v>1749</v>
      </c>
      <c r="D16" s="108"/>
    </row>
    <row r="17" spans="1:4" x14ac:dyDescent="0.2">
      <c r="A17" s="81"/>
      <c r="B17" s="106" t="s">
        <v>111</v>
      </c>
      <c r="C17" s="83">
        <v>0</v>
      </c>
      <c r="D17" s="108"/>
    </row>
    <row r="18" spans="1:4" x14ac:dyDescent="0.2">
      <c r="A18" s="81"/>
      <c r="B18" s="106" t="s">
        <v>110</v>
      </c>
      <c r="C18" s="83">
        <v>0</v>
      </c>
      <c r="D18" s="108"/>
    </row>
    <row r="19" spans="1:4" x14ac:dyDescent="0.2">
      <c r="A19" s="81"/>
      <c r="B19" s="106" t="s">
        <v>109</v>
      </c>
      <c r="C19" s="83">
        <v>0</v>
      </c>
      <c r="D19" s="108"/>
    </row>
    <row r="20" spans="1:4" x14ac:dyDescent="0.2">
      <c r="A20" s="81"/>
      <c r="B20" s="106" t="s">
        <v>108</v>
      </c>
      <c r="C20" s="83">
        <v>0</v>
      </c>
      <c r="D20" s="108"/>
    </row>
    <row r="21" spans="1:4" x14ac:dyDescent="0.2">
      <c r="A21" s="81"/>
      <c r="B21" s="106" t="s">
        <v>107</v>
      </c>
      <c r="C21" s="83">
        <v>0</v>
      </c>
      <c r="D21" s="108"/>
    </row>
    <row r="22" spans="1:4" x14ac:dyDescent="0.2">
      <c r="A22" s="81"/>
      <c r="B22" s="106" t="s">
        <v>106</v>
      </c>
      <c r="C22" s="83">
        <v>1459125.5</v>
      </c>
      <c r="D22" s="108"/>
    </row>
    <row r="23" spans="1:4" x14ac:dyDescent="0.2">
      <c r="A23" s="81"/>
      <c r="B23" s="106" t="s">
        <v>105</v>
      </c>
      <c r="C23" s="83">
        <v>0</v>
      </c>
      <c r="D23" s="108"/>
    </row>
    <row r="24" spans="1:4" x14ac:dyDescent="0.2">
      <c r="A24" s="81"/>
      <c r="B24" s="109" t="s">
        <v>104</v>
      </c>
      <c r="C24" s="83">
        <v>0</v>
      </c>
      <c r="D24" s="108"/>
    </row>
    <row r="25" spans="1:4" x14ac:dyDescent="0.2">
      <c r="A25" s="101"/>
      <c r="B25" s="110"/>
      <c r="C25" s="111"/>
      <c r="D25" s="112"/>
    </row>
    <row r="26" spans="1:4" x14ac:dyDescent="0.2">
      <c r="A26" s="77" t="s">
        <v>103</v>
      </c>
      <c r="B26" s="104"/>
      <c r="C26" s="113"/>
      <c r="D26" s="105">
        <f>SUM(C27:C33)</f>
        <v>8031952.1299999999</v>
      </c>
    </row>
    <row r="27" spans="1:4" x14ac:dyDescent="0.2">
      <c r="A27" s="81"/>
      <c r="B27" s="106" t="s">
        <v>87</v>
      </c>
      <c r="C27" s="83">
        <v>8031952.1299999999</v>
      </c>
      <c r="D27" s="107"/>
    </row>
    <row r="28" spans="1:4" x14ac:dyDescent="0.2">
      <c r="A28" s="81"/>
      <c r="B28" s="106" t="s">
        <v>85</v>
      </c>
      <c r="C28" s="83">
        <v>0</v>
      </c>
      <c r="D28" s="108"/>
    </row>
    <row r="29" spans="1:4" x14ac:dyDescent="0.2">
      <c r="A29" s="81"/>
      <c r="B29" s="106" t="s">
        <v>84</v>
      </c>
      <c r="C29" s="83">
        <v>0</v>
      </c>
      <c r="D29" s="108"/>
    </row>
    <row r="30" spans="1:4" x14ac:dyDescent="0.2">
      <c r="A30" s="81"/>
      <c r="B30" s="106" t="s">
        <v>83</v>
      </c>
      <c r="C30" s="83">
        <v>0</v>
      </c>
      <c r="D30" s="108"/>
    </row>
    <row r="31" spans="1:4" x14ac:dyDescent="0.2">
      <c r="A31" s="81"/>
      <c r="B31" s="106" t="s">
        <v>82</v>
      </c>
      <c r="C31" s="83">
        <v>0</v>
      </c>
      <c r="D31" s="108"/>
    </row>
    <row r="32" spans="1:4" x14ac:dyDescent="0.2">
      <c r="A32" s="81"/>
      <c r="B32" s="106" t="s">
        <v>81</v>
      </c>
      <c r="C32" s="83">
        <v>0</v>
      </c>
      <c r="D32" s="108"/>
    </row>
    <row r="33" spans="1:4" x14ac:dyDescent="0.2">
      <c r="A33" s="81"/>
      <c r="B33" s="109" t="s">
        <v>102</v>
      </c>
      <c r="C33" s="91">
        <v>0</v>
      </c>
      <c r="D33" s="108"/>
    </row>
    <row r="34" spans="1:4" x14ac:dyDescent="0.2">
      <c r="A34" s="101"/>
      <c r="B34" s="110"/>
      <c r="C34" s="111"/>
      <c r="D34" s="112"/>
    </row>
    <row r="35" spans="1:4" x14ac:dyDescent="0.2">
      <c r="A35" s="98" t="s">
        <v>101</v>
      </c>
      <c r="B35" s="98"/>
      <c r="C35" s="99"/>
      <c r="D35" s="100">
        <f>+D5-D7+D26</f>
        <v>279098381.14999998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B3:D3 B2:D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EA!Títulos_a_imprimir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2019-01-30T01:15:29Z</cp:lastPrinted>
  <dcterms:created xsi:type="dcterms:W3CDTF">2012-12-11T20:36:24Z</dcterms:created>
  <dcterms:modified xsi:type="dcterms:W3CDTF">2019-02-05T16:52:11Z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