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 CUENTA\"/>
    </mc:Choice>
  </mc:AlternateContent>
  <bookViews>
    <workbookView xWindow="0" yWindow="0" windowWidth="13860" windowHeight="11130"/>
  </bookViews>
  <sheets>
    <sheet name="Hoja 1" sheetId="2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2" l="1"/>
  <c r="G74" i="2"/>
  <c r="G75" i="2"/>
  <c r="F75" i="2"/>
  <c r="E75" i="2"/>
  <c r="D73" i="2"/>
  <c r="D74" i="2"/>
  <c r="D75" i="2"/>
  <c r="C75" i="2"/>
  <c r="B75" i="2"/>
  <c r="G17" i="2"/>
  <c r="G18" i="2"/>
  <c r="G19" i="2"/>
  <c r="G20" i="2"/>
  <c r="G21" i="2"/>
  <c r="G22" i="2"/>
  <c r="G23" i="2"/>
  <c r="G24" i="2"/>
  <c r="G25" i="2"/>
  <c r="G26" i="2"/>
  <c r="G27" i="2"/>
  <c r="G16" i="2"/>
  <c r="G29" i="2"/>
  <c r="G30" i="2"/>
  <c r="G31" i="2"/>
  <c r="G32" i="2"/>
  <c r="G33" i="2"/>
  <c r="G28" i="2"/>
  <c r="G10" i="2"/>
  <c r="G11" i="2"/>
  <c r="G12" i="2"/>
  <c r="G13" i="2"/>
  <c r="G9" i="2"/>
  <c r="G14" i="2"/>
  <c r="G36" i="2"/>
  <c r="G35" i="2"/>
  <c r="G41" i="2"/>
  <c r="F45" i="2"/>
  <c r="B45" i="2"/>
  <c r="G45" i="2"/>
  <c r="F58" i="2"/>
  <c r="F54" i="2"/>
  <c r="B54" i="2"/>
  <c r="G54" i="2"/>
  <c r="F59" i="2"/>
  <c r="B59" i="2"/>
  <c r="G59" i="2"/>
  <c r="G62" i="2"/>
  <c r="G63" i="2"/>
  <c r="G65" i="2"/>
  <c r="G68" i="2"/>
  <c r="G67" i="2"/>
  <c r="G70" i="2"/>
  <c r="F16" i="2"/>
  <c r="F28" i="2"/>
  <c r="F35" i="2"/>
  <c r="F41" i="2"/>
  <c r="F65" i="2"/>
  <c r="F67" i="2"/>
  <c r="F70" i="2"/>
  <c r="E16" i="2"/>
  <c r="E28" i="2"/>
  <c r="E35" i="2"/>
  <c r="E41" i="2"/>
  <c r="E45" i="2"/>
  <c r="E58" i="2"/>
  <c r="E54" i="2"/>
  <c r="E59" i="2"/>
  <c r="E65" i="2"/>
  <c r="E67" i="2"/>
  <c r="E70" i="2"/>
  <c r="D46" i="2"/>
  <c r="D47" i="2"/>
  <c r="D50" i="2"/>
  <c r="D51" i="2"/>
  <c r="D52" i="2"/>
  <c r="D53" i="2"/>
  <c r="D45" i="2"/>
  <c r="D55" i="2"/>
  <c r="D56" i="2"/>
  <c r="D57" i="2"/>
  <c r="D54" i="2"/>
  <c r="D65" i="2"/>
  <c r="D16" i="2"/>
  <c r="D28" i="2"/>
  <c r="D11" i="2"/>
  <c r="D12" i="2"/>
  <c r="D13" i="2"/>
  <c r="D14" i="2"/>
  <c r="D36" i="2"/>
  <c r="D35" i="2"/>
  <c r="D41" i="2"/>
  <c r="D68" i="2"/>
  <c r="D67" i="2"/>
  <c r="D70" i="2"/>
  <c r="C17" i="2"/>
  <c r="C18" i="2"/>
  <c r="C19" i="2"/>
  <c r="C20" i="2"/>
  <c r="C21" i="2"/>
  <c r="C22" i="2"/>
  <c r="C25" i="2"/>
  <c r="C26" i="2"/>
  <c r="C27" i="2"/>
  <c r="C16" i="2"/>
  <c r="B28" i="2"/>
  <c r="C28" i="2"/>
  <c r="C9" i="2"/>
  <c r="C35" i="2"/>
  <c r="C41" i="2"/>
  <c r="C67" i="2"/>
  <c r="C70" i="2"/>
  <c r="B16" i="2"/>
  <c r="B41" i="2"/>
  <c r="B65" i="2"/>
  <c r="B67" i="2"/>
  <c r="B70" i="2"/>
  <c r="C63" i="2"/>
  <c r="D62" i="2"/>
  <c r="G61" i="2"/>
  <c r="D61" i="2"/>
  <c r="G60" i="2"/>
  <c r="D60" i="2"/>
  <c r="D59" i="2"/>
  <c r="C59" i="2"/>
  <c r="G58" i="2"/>
  <c r="C58" i="2"/>
  <c r="G57" i="2"/>
  <c r="G56" i="2"/>
  <c r="G55" i="2"/>
  <c r="C54" i="2"/>
  <c r="G53" i="2"/>
  <c r="G52" i="2"/>
  <c r="G51" i="2"/>
  <c r="G50" i="2"/>
  <c r="G49" i="2"/>
  <c r="C49" i="2"/>
  <c r="G48" i="2"/>
  <c r="C48" i="2"/>
  <c r="G47" i="2"/>
  <c r="G46" i="2"/>
  <c r="C45" i="2"/>
  <c r="G42" i="2"/>
  <c r="G39" i="2"/>
  <c r="G38" i="2"/>
  <c r="G37" i="2"/>
  <c r="F37" i="2"/>
  <c r="E37" i="2"/>
  <c r="D37" i="2"/>
  <c r="B35" i="2"/>
  <c r="G34" i="2"/>
  <c r="C33" i="2"/>
  <c r="C32" i="2"/>
  <c r="C31" i="2"/>
  <c r="C30" i="2"/>
  <c r="C29" i="2"/>
  <c r="G15" i="2"/>
  <c r="A4" i="2"/>
  <c r="A2" i="2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<sst xmlns="http://schemas.openxmlformats.org/spreadsheetml/2006/main" count="73" uniqueCount="73">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</sst>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4" fontId="4" fillId="0" borderId="12" xfId="0" applyNumberFormat="1" applyFont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9"/>
    </xf>
    <xf numFmtId="4" fontId="4" fillId="0" borderId="0" xfId="1" applyNumberFormat="1" applyFont="1" applyProtection="1">
      <protection locked="0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" fontId="0" fillId="0" borderId="0" xfId="0" applyNumberFormat="1"/>
    <xf numFmtId="43" fontId="0" fillId="0" borderId="0" xfId="2" applyFont="1"/>
    <xf numFmtId="43" fontId="0" fillId="0" borderId="0" xfId="2" applyFont="1" applyProtection="1">
      <protection locked="0"/>
    </xf>
    <xf numFmtId="43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4" fontId="4" fillId="0" borderId="12" xfId="0" applyNumberFormat="1" applyFont="1" applyFill="1" applyBorder="1" applyAlignment="1" applyProtection="1">
      <alignment vertical="center"/>
      <protection locked="0"/>
    </xf>
    <xf numFmtId="4" fontId="4" fillId="0" borderId="12" xfId="1" applyNumberFormat="1" applyFont="1" applyBorder="1" applyProtection="1"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3">
    <cellStyle name="Millares 2 2 2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ACCESO%20A%20LA%20INFORMACION%20LEY%20GENERAL%20DE%20CONTABILIDAD/2018/4TO%20TRIMESTRES%2018/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G1"/>
    </sheetView>
  </sheetViews>
  <sheetFormatPr baseColWidth="10" defaultColWidth="0" defaultRowHeight="0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39" customFormat="1" ht="37.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8" ht="15" x14ac:dyDescent="0.25">
      <c r="A2" s="27" t="str">
        <f>ENTE_PUBLICO_A</f>
        <v>Municipio de Valle de Santiago, Gto., Gobierno del Estado de Guanajuato (a)</v>
      </c>
      <c r="B2" s="28"/>
      <c r="C2" s="28"/>
      <c r="D2" s="28"/>
      <c r="E2" s="28"/>
      <c r="F2" s="28"/>
      <c r="G2" s="29"/>
    </row>
    <row r="3" spans="1:8" ht="15" x14ac:dyDescent="0.25">
      <c r="A3" s="30" t="s">
        <v>1</v>
      </c>
      <c r="B3" s="31"/>
      <c r="C3" s="31"/>
      <c r="D3" s="31"/>
      <c r="E3" s="31"/>
      <c r="F3" s="31"/>
      <c r="G3" s="32"/>
    </row>
    <row r="4" spans="1:8" ht="15" x14ac:dyDescent="0.25">
      <c r="A4" s="33" t="str">
        <f>TRIMESTRE</f>
        <v>Del 1 de enero al 31 de diciembre de 2018 (b)</v>
      </c>
      <c r="B4" s="34"/>
      <c r="C4" s="34"/>
      <c r="D4" s="34"/>
      <c r="E4" s="34"/>
      <c r="F4" s="34"/>
      <c r="G4" s="35"/>
    </row>
    <row r="5" spans="1:8" ht="15" x14ac:dyDescent="0.25">
      <c r="A5" s="36" t="s">
        <v>2</v>
      </c>
      <c r="B5" s="37"/>
      <c r="C5" s="37"/>
      <c r="D5" s="37"/>
      <c r="E5" s="37"/>
      <c r="F5" s="37"/>
      <c r="G5" s="38"/>
    </row>
    <row r="6" spans="1:8" ht="15" x14ac:dyDescent="0.25">
      <c r="A6" s="23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30" x14ac:dyDescent="0.25">
      <c r="A7" s="24"/>
      <c r="B7" s="22" t="s">
        <v>6</v>
      </c>
      <c r="C7" s="1" t="s">
        <v>7</v>
      </c>
      <c r="D7" s="22" t="s">
        <v>8</v>
      </c>
      <c r="E7" s="22" t="s">
        <v>9</v>
      </c>
      <c r="F7" s="22" t="s">
        <v>10</v>
      </c>
      <c r="G7" s="25"/>
    </row>
    <row r="8" spans="1:8" ht="15" x14ac:dyDescent="0.25">
      <c r="A8" s="2" t="s">
        <v>11</v>
      </c>
      <c r="B8" s="3"/>
      <c r="C8" s="3"/>
      <c r="D8" s="3"/>
      <c r="E8" s="3"/>
      <c r="F8" s="3"/>
      <c r="G8" s="3"/>
    </row>
    <row r="9" spans="1:8" ht="15" x14ac:dyDescent="0.25">
      <c r="A9" s="4" t="s">
        <v>12</v>
      </c>
      <c r="B9" s="5">
        <v>17139871.98</v>
      </c>
      <c r="C9" s="5">
        <f>D9-B9</f>
        <v>126072.64999999851</v>
      </c>
      <c r="D9" s="5">
        <v>17265944.629999999</v>
      </c>
      <c r="E9" s="5">
        <v>17265944.629999999</v>
      </c>
      <c r="F9" s="5">
        <v>17265944.629999999</v>
      </c>
      <c r="G9" s="5">
        <f>F9-B9</f>
        <v>126072.64999999851</v>
      </c>
      <c r="H9" s="40"/>
    </row>
    <row r="10" spans="1:8" ht="15" x14ac:dyDescent="0.25">
      <c r="A10" s="4" t="s">
        <v>13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 t="shared" ref="G10:G15" si="0">F10-B10</f>
        <v>0</v>
      </c>
    </row>
    <row r="11" spans="1:8" ht="15" x14ac:dyDescent="0.25">
      <c r="A11" s="4" t="s">
        <v>14</v>
      </c>
      <c r="B11" s="5">
        <v>4683157.54</v>
      </c>
      <c r="C11" s="5">
        <v>1194471.01</v>
      </c>
      <c r="D11" s="5">
        <f t="shared" ref="D11:D14" si="1">B11+C11</f>
        <v>5877628.5499999998</v>
      </c>
      <c r="E11" s="5">
        <v>5738426.1200000001</v>
      </c>
      <c r="F11" s="5">
        <v>5738426.1200000001</v>
      </c>
      <c r="G11" s="5">
        <f t="shared" si="0"/>
        <v>1055268.58</v>
      </c>
    </row>
    <row r="12" spans="1:8" ht="15" x14ac:dyDescent="0.25">
      <c r="A12" s="4" t="s">
        <v>15</v>
      </c>
      <c r="B12" s="5">
        <v>24293047.43</v>
      </c>
      <c r="C12" s="5">
        <v>-491494.02</v>
      </c>
      <c r="D12" s="5">
        <f t="shared" si="1"/>
        <v>23801553.41</v>
      </c>
      <c r="E12" s="5">
        <v>23801553.41</v>
      </c>
      <c r="F12" s="5">
        <v>23801553.41</v>
      </c>
      <c r="G12" s="5">
        <f t="shared" si="0"/>
        <v>-491494.01999999955</v>
      </c>
    </row>
    <row r="13" spans="1:8" ht="15" x14ac:dyDescent="0.25">
      <c r="A13" s="4" t="s">
        <v>16</v>
      </c>
      <c r="B13" s="5">
        <v>3214454.9</v>
      </c>
      <c r="C13" s="5">
        <v>895210.99</v>
      </c>
      <c r="D13" s="5">
        <f t="shared" si="1"/>
        <v>4109665.8899999997</v>
      </c>
      <c r="E13" s="5">
        <v>4109665.89</v>
      </c>
      <c r="F13" s="5">
        <v>4109665.89</v>
      </c>
      <c r="G13" s="5">
        <f t="shared" si="0"/>
        <v>895210.99000000022</v>
      </c>
    </row>
    <row r="14" spans="1:8" ht="15" x14ac:dyDescent="0.25">
      <c r="A14" s="4" t="s">
        <v>17</v>
      </c>
      <c r="B14" s="5">
        <v>2665994.4500000002</v>
      </c>
      <c r="C14" s="5">
        <v>-1067773.19</v>
      </c>
      <c r="D14" s="5">
        <f t="shared" si="1"/>
        <v>1598221.2600000002</v>
      </c>
      <c r="E14" s="5">
        <v>1598221.26</v>
      </c>
      <c r="F14" s="5">
        <v>1598221.26</v>
      </c>
      <c r="G14" s="5">
        <f t="shared" si="0"/>
        <v>-1067773.1900000002</v>
      </c>
    </row>
    <row r="15" spans="1:8" ht="15" x14ac:dyDescent="0.25">
      <c r="A15" s="4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f t="shared" si="0"/>
        <v>0</v>
      </c>
    </row>
    <row r="16" spans="1:8" ht="15" x14ac:dyDescent="0.25">
      <c r="A16" s="6" t="s">
        <v>19</v>
      </c>
      <c r="B16" s="7">
        <f t="shared" ref="B16:G16" si="2">SUM(B17:B27)</f>
        <v>135548297.78999999</v>
      </c>
      <c r="C16" s="7">
        <f t="shared" si="2"/>
        <v>6156303.0899999915</v>
      </c>
      <c r="D16" s="7">
        <f t="shared" si="2"/>
        <v>141704600.88</v>
      </c>
      <c r="E16" s="7">
        <f t="shared" si="2"/>
        <v>141704600.88</v>
      </c>
      <c r="F16" s="7">
        <f t="shared" si="2"/>
        <v>141704600.88</v>
      </c>
      <c r="G16" s="7">
        <f t="shared" si="2"/>
        <v>6156303.0899999915</v>
      </c>
    </row>
    <row r="17" spans="1:7" ht="15" x14ac:dyDescent="0.25">
      <c r="A17" s="8" t="s">
        <v>20</v>
      </c>
      <c r="B17" s="9">
        <v>89678668.840000004</v>
      </c>
      <c r="C17" s="41">
        <f>D17-B17</f>
        <v>5086330.8999999911</v>
      </c>
      <c r="D17" s="41">
        <v>94764999.739999995</v>
      </c>
      <c r="E17" s="41">
        <v>94764999.739999995</v>
      </c>
      <c r="F17" s="41">
        <v>94764999.739999995</v>
      </c>
      <c r="G17" s="5">
        <f>F17-B17</f>
        <v>5086330.8999999911</v>
      </c>
    </row>
    <row r="18" spans="1:7" ht="15" x14ac:dyDescent="0.25">
      <c r="A18" s="8" t="s">
        <v>21</v>
      </c>
      <c r="B18" s="9">
        <v>21841740.879999999</v>
      </c>
      <c r="C18" s="41">
        <f t="shared" ref="C18:C21" si="3">D18-B18</f>
        <v>1424724.2800000012</v>
      </c>
      <c r="D18" s="41">
        <v>23266465.16</v>
      </c>
      <c r="E18" s="41">
        <v>23266465.16</v>
      </c>
      <c r="F18" s="41">
        <v>23266465.16</v>
      </c>
      <c r="G18" s="5">
        <f t="shared" ref="G18:G27" si="4">F18-B18</f>
        <v>1424724.2800000012</v>
      </c>
    </row>
    <row r="19" spans="1:7" ht="15" x14ac:dyDescent="0.25">
      <c r="A19" s="8" t="s">
        <v>22</v>
      </c>
      <c r="B19" s="9">
        <v>6757418.9199999999</v>
      </c>
      <c r="C19" s="41">
        <f t="shared" si="3"/>
        <v>131273.0700000003</v>
      </c>
      <c r="D19" s="41">
        <v>6888691.9900000002</v>
      </c>
      <c r="E19" s="41">
        <v>6888691.9900000002</v>
      </c>
      <c r="F19" s="41">
        <v>6888691.9900000002</v>
      </c>
      <c r="G19" s="5">
        <f t="shared" si="4"/>
        <v>131273.0700000003</v>
      </c>
    </row>
    <row r="20" spans="1:7" ht="15" x14ac:dyDescent="0.25">
      <c r="A20" s="8" t="s">
        <v>23</v>
      </c>
      <c r="B20" s="9">
        <v>0</v>
      </c>
      <c r="C20" s="41">
        <f t="shared" si="3"/>
        <v>0</v>
      </c>
      <c r="D20" s="5">
        <v>0</v>
      </c>
      <c r="E20" s="5">
        <v>0</v>
      </c>
      <c r="F20" s="5">
        <v>0</v>
      </c>
      <c r="G20" s="5">
        <f t="shared" si="4"/>
        <v>0</v>
      </c>
    </row>
    <row r="21" spans="1:7" ht="15" x14ac:dyDescent="0.25">
      <c r="A21" s="8" t="s">
        <v>24</v>
      </c>
      <c r="B21" s="9">
        <v>0</v>
      </c>
      <c r="C21" s="41">
        <f t="shared" si="3"/>
        <v>0</v>
      </c>
      <c r="D21" s="5">
        <v>0</v>
      </c>
      <c r="E21" s="5">
        <v>0</v>
      </c>
      <c r="F21" s="5">
        <v>0</v>
      </c>
      <c r="G21" s="5">
        <f t="shared" si="4"/>
        <v>0</v>
      </c>
    </row>
    <row r="22" spans="1:7" ht="15" x14ac:dyDescent="0.25">
      <c r="A22" s="8" t="s">
        <v>25</v>
      </c>
      <c r="B22" s="42">
        <v>2059467.57</v>
      </c>
      <c r="C22" s="41">
        <f>D22-B22</f>
        <v>255267.76</v>
      </c>
      <c r="D22" s="41">
        <v>2314735.33</v>
      </c>
      <c r="E22" s="41">
        <v>2314735.33</v>
      </c>
      <c r="F22" s="41">
        <v>2314735.33</v>
      </c>
      <c r="G22" s="5">
        <f t="shared" si="4"/>
        <v>255267.76</v>
      </c>
    </row>
    <row r="23" spans="1:7" ht="15" x14ac:dyDescent="0.25">
      <c r="A23" s="8" t="s">
        <v>26</v>
      </c>
      <c r="B23" s="42">
        <v>0</v>
      </c>
      <c r="C23" s="9">
        <v>0</v>
      </c>
      <c r="D23" s="5">
        <v>0</v>
      </c>
      <c r="E23" s="5">
        <v>0</v>
      </c>
      <c r="F23" s="5">
        <v>0</v>
      </c>
      <c r="G23" s="5">
        <f t="shared" si="4"/>
        <v>0</v>
      </c>
    </row>
    <row r="24" spans="1:7" ht="15" x14ac:dyDescent="0.25">
      <c r="A24" s="8" t="s">
        <v>27</v>
      </c>
      <c r="B24" s="42">
        <v>0</v>
      </c>
      <c r="C24" s="9">
        <v>0</v>
      </c>
      <c r="D24" s="5">
        <v>0</v>
      </c>
      <c r="E24" s="5">
        <v>0</v>
      </c>
      <c r="F24" s="5">
        <v>0</v>
      </c>
      <c r="G24" s="5">
        <f t="shared" si="4"/>
        <v>0</v>
      </c>
    </row>
    <row r="25" spans="1:7" ht="15" x14ac:dyDescent="0.25">
      <c r="A25" s="8" t="s">
        <v>28</v>
      </c>
      <c r="B25" s="9">
        <v>4824685.12</v>
      </c>
      <c r="C25" s="41">
        <f t="shared" ref="C25:C27" si="5">D25-B25</f>
        <v>-320585.45999999996</v>
      </c>
      <c r="D25" s="41">
        <v>4504099.66</v>
      </c>
      <c r="E25" s="41">
        <v>4504099.66</v>
      </c>
      <c r="F25" s="41">
        <v>4504099.66</v>
      </c>
      <c r="G25" s="5">
        <f t="shared" si="4"/>
        <v>-320585.45999999996</v>
      </c>
    </row>
    <row r="26" spans="1:7" ht="15" x14ac:dyDescent="0.25">
      <c r="A26" s="8" t="s">
        <v>29</v>
      </c>
      <c r="B26" s="9">
        <v>10386316.460000001</v>
      </c>
      <c r="C26" s="41">
        <f t="shared" si="5"/>
        <v>-420707.46000000089</v>
      </c>
      <c r="D26" s="41">
        <v>9965609</v>
      </c>
      <c r="E26" s="41">
        <v>9965609</v>
      </c>
      <c r="F26" s="41">
        <v>9965609</v>
      </c>
      <c r="G26" s="5">
        <f t="shared" si="4"/>
        <v>-420707.46000000089</v>
      </c>
    </row>
    <row r="27" spans="1:7" ht="15" x14ac:dyDescent="0.25">
      <c r="A27" s="8" t="s">
        <v>30</v>
      </c>
      <c r="B27" s="9">
        <v>0</v>
      </c>
      <c r="C27" s="41">
        <f t="shared" si="5"/>
        <v>0</v>
      </c>
      <c r="D27" s="5">
        <v>0</v>
      </c>
      <c r="E27" s="5">
        <v>0</v>
      </c>
      <c r="F27" s="5">
        <v>0</v>
      </c>
      <c r="G27" s="5">
        <f t="shared" si="4"/>
        <v>0</v>
      </c>
    </row>
    <row r="28" spans="1:7" ht="15" x14ac:dyDescent="0.25">
      <c r="A28" s="4" t="s">
        <v>31</v>
      </c>
      <c r="B28" s="7">
        <f>SUM(B29:B33)</f>
        <v>2575182.2000000002</v>
      </c>
      <c r="C28" s="7">
        <f>D28-B28</f>
        <v>283180.68999999948</v>
      </c>
      <c r="D28" s="7">
        <f>SUM(D29:D33)</f>
        <v>2858362.8899999997</v>
      </c>
      <c r="E28" s="7">
        <f>SUM(E29:E33)</f>
        <v>2858362.8899999997</v>
      </c>
      <c r="F28" s="7">
        <f>SUM(F29:F33)</f>
        <v>2858362.8899999997</v>
      </c>
      <c r="G28" s="7">
        <f>SUM(G29:G33)</f>
        <v>283180.68999999994</v>
      </c>
    </row>
    <row r="29" spans="1:7" ht="15" x14ac:dyDescent="0.25">
      <c r="A29" s="8" t="s">
        <v>32</v>
      </c>
      <c r="B29" s="9">
        <v>36057.019999999997</v>
      </c>
      <c r="C29" s="41">
        <f t="shared" ref="C29:C33" si="6">D29-B29</f>
        <v>-17765.919999999998</v>
      </c>
      <c r="D29" s="41">
        <v>18291.099999999999</v>
      </c>
      <c r="E29" s="41">
        <v>18291.099999999999</v>
      </c>
      <c r="F29" s="41">
        <v>18291.099999999999</v>
      </c>
      <c r="G29" s="5">
        <f t="shared" ref="G29:G39" si="7">F29-B29</f>
        <v>-17765.919999999998</v>
      </c>
    </row>
    <row r="30" spans="1:7" ht="15" x14ac:dyDescent="0.25">
      <c r="A30" s="8" t="s">
        <v>33</v>
      </c>
      <c r="B30" s="9">
        <v>262080.36</v>
      </c>
      <c r="C30" s="41">
        <f t="shared" si="6"/>
        <v>7830.7200000000303</v>
      </c>
      <c r="D30" s="41">
        <v>269911.08</v>
      </c>
      <c r="E30" s="41">
        <v>269911.08</v>
      </c>
      <c r="F30" s="41">
        <v>269911.08</v>
      </c>
      <c r="G30" s="5">
        <f t="shared" si="7"/>
        <v>7830.7200000000303</v>
      </c>
    </row>
    <row r="31" spans="1:7" ht="15" x14ac:dyDescent="0.25">
      <c r="A31" s="8" t="s">
        <v>34</v>
      </c>
      <c r="B31" s="9">
        <v>1362569.36</v>
      </c>
      <c r="C31" s="41">
        <f t="shared" si="6"/>
        <v>379245.2899999998</v>
      </c>
      <c r="D31" s="41">
        <v>1741814.65</v>
      </c>
      <c r="E31" s="41">
        <v>1741814.65</v>
      </c>
      <c r="F31" s="41">
        <v>1741814.65</v>
      </c>
      <c r="G31" s="5">
        <f t="shared" si="7"/>
        <v>379245.2899999998</v>
      </c>
    </row>
    <row r="32" spans="1:7" ht="15" x14ac:dyDescent="0.25">
      <c r="A32" s="8" t="s">
        <v>35</v>
      </c>
      <c r="B32" s="5">
        <v>0</v>
      </c>
      <c r="C32" s="41">
        <f t="shared" si="6"/>
        <v>0</v>
      </c>
      <c r="D32" s="5">
        <v>0</v>
      </c>
      <c r="E32" s="5">
        <v>0</v>
      </c>
      <c r="F32" s="5">
        <v>0</v>
      </c>
      <c r="G32" s="5">
        <f t="shared" si="7"/>
        <v>0</v>
      </c>
    </row>
    <row r="33" spans="1:8" ht="15" x14ac:dyDescent="0.25">
      <c r="A33" s="8" t="s">
        <v>36</v>
      </c>
      <c r="B33" s="9">
        <v>914475.46</v>
      </c>
      <c r="C33" s="41">
        <f t="shared" si="6"/>
        <v>-86129.399999999907</v>
      </c>
      <c r="D33" s="41">
        <v>828346.06</v>
      </c>
      <c r="E33" s="41">
        <v>828346.06</v>
      </c>
      <c r="F33" s="41">
        <v>828346.06</v>
      </c>
      <c r="G33" s="5">
        <f t="shared" si="7"/>
        <v>-86129.399999999907</v>
      </c>
    </row>
    <row r="34" spans="1:8" ht="15" x14ac:dyDescent="0.25">
      <c r="A34" s="4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f t="shared" si="7"/>
        <v>0</v>
      </c>
    </row>
    <row r="35" spans="1:8" ht="15" x14ac:dyDescent="0.25">
      <c r="A35" s="4" t="s">
        <v>38</v>
      </c>
      <c r="B35" s="7">
        <f t="shared" ref="B35:G35" si="8">B36</f>
        <v>0</v>
      </c>
      <c r="C35" s="7">
        <f t="shared" si="8"/>
        <v>1465000</v>
      </c>
      <c r="D35" s="7">
        <f t="shared" si="8"/>
        <v>1465000</v>
      </c>
      <c r="E35" s="7">
        <f t="shared" si="8"/>
        <v>1465000</v>
      </c>
      <c r="F35" s="7">
        <f t="shared" si="8"/>
        <v>1465000</v>
      </c>
      <c r="G35" s="7">
        <f t="shared" si="8"/>
        <v>1465000</v>
      </c>
    </row>
    <row r="36" spans="1:8" ht="15" x14ac:dyDescent="0.25">
      <c r="A36" s="8" t="s">
        <v>39</v>
      </c>
      <c r="B36" s="5">
        <v>0</v>
      </c>
      <c r="C36" s="5">
        <v>1465000</v>
      </c>
      <c r="D36" s="5">
        <f t="shared" ref="D36" si="9">B36+C36</f>
        <v>1465000</v>
      </c>
      <c r="E36" s="5">
        <v>1465000</v>
      </c>
      <c r="F36" s="5">
        <v>1465000</v>
      </c>
      <c r="G36" s="5">
        <f t="shared" si="7"/>
        <v>1465000</v>
      </c>
    </row>
    <row r="37" spans="1:8" ht="15" x14ac:dyDescent="0.25">
      <c r="A37" s="4" t="s">
        <v>40</v>
      </c>
      <c r="B37" s="7">
        <v>0</v>
      </c>
      <c r="C37" s="7">
        <v>0</v>
      </c>
      <c r="D37" s="7">
        <f>D38+D39</f>
        <v>0</v>
      </c>
      <c r="E37" s="7">
        <f t="shared" ref="E37:G37" si="10">E38+E39</f>
        <v>0</v>
      </c>
      <c r="F37" s="7">
        <f t="shared" si="10"/>
        <v>0</v>
      </c>
      <c r="G37" s="7">
        <f t="shared" si="10"/>
        <v>0</v>
      </c>
    </row>
    <row r="38" spans="1:8" ht="15" x14ac:dyDescent="0.25">
      <c r="A38" s="8" t="s">
        <v>41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 t="shared" si="7"/>
        <v>0</v>
      </c>
    </row>
    <row r="39" spans="1:8" ht="15" x14ac:dyDescent="0.25">
      <c r="A39" s="8" t="s">
        <v>42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 t="shared" si="7"/>
        <v>0</v>
      </c>
    </row>
    <row r="40" spans="1:8" ht="15" x14ac:dyDescent="0.25">
      <c r="A40" s="10"/>
      <c r="B40" s="11"/>
      <c r="C40" s="11"/>
      <c r="D40" s="11"/>
      <c r="E40" s="11"/>
      <c r="F40" s="11"/>
      <c r="G40" s="11"/>
    </row>
    <row r="41" spans="1:8" ht="15" x14ac:dyDescent="0.25">
      <c r="A41" s="12" t="s">
        <v>43</v>
      </c>
      <c r="B41" s="13">
        <f>B16+B28+B10+B11+B12+B13+B9+B14</f>
        <v>190120006.28999996</v>
      </c>
      <c r="C41" s="13">
        <f>C16+C28+C10+C11+C12+C13+C9+C14+C35</f>
        <v>8560971.2199999895</v>
      </c>
      <c r="D41" s="13">
        <f t="shared" ref="D41:E41" si="11">D16+D28+D10+D11+D12+D13+D9+D14+D35</f>
        <v>198680977.50999996</v>
      </c>
      <c r="E41" s="13">
        <f t="shared" si="11"/>
        <v>198541775.07999995</v>
      </c>
      <c r="F41" s="13">
        <f>F16+F28+F10+F11+F12+F13+F9+F14+F35</f>
        <v>198541775.07999995</v>
      </c>
      <c r="G41" s="13">
        <f>G16+G28+G10+G11+G12+G13+G9+G14+G35</f>
        <v>8421768.7899999917</v>
      </c>
    </row>
    <row r="42" spans="1:8" ht="15" x14ac:dyDescent="0.25">
      <c r="A42" s="12" t="s">
        <v>44</v>
      </c>
      <c r="B42" s="14"/>
      <c r="C42" s="14"/>
      <c r="D42" s="14"/>
      <c r="E42" s="14"/>
      <c r="F42" s="14"/>
      <c r="G42" s="43">
        <f>IF(G41&gt;0,G41,0)</f>
        <v>8421768.7899999917</v>
      </c>
      <c r="H42" s="40"/>
    </row>
    <row r="43" spans="1:8" ht="15" x14ac:dyDescent="0.25">
      <c r="A43" s="10"/>
      <c r="B43" s="10"/>
      <c r="C43" s="10"/>
      <c r="D43" s="10"/>
      <c r="E43" s="10"/>
      <c r="F43" s="10"/>
      <c r="G43" s="10"/>
    </row>
    <row r="44" spans="1:8" ht="15" x14ac:dyDescent="0.25">
      <c r="A44" s="12" t="s">
        <v>45</v>
      </c>
      <c r="B44" s="10"/>
      <c r="C44" s="10"/>
      <c r="D44" s="10"/>
      <c r="E44" s="10"/>
      <c r="F44" s="10"/>
      <c r="G44" s="10"/>
    </row>
    <row r="45" spans="1:8" ht="15" x14ac:dyDescent="0.25">
      <c r="A45" s="4" t="s">
        <v>46</v>
      </c>
      <c r="B45" s="7">
        <f t="shared" ref="B45:F45" si="12">SUM(B46:B53)</f>
        <v>157911528.05000001</v>
      </c>
      <c r="C45" s="7">
        <f>D45-B45</f>
        <v>668429.94999998808</v>
      </c>
      <c r="D45" s="7">
        <f t="shared" si="12"/>
        <v>158579958</v>
      </c>
      <c r="E45" s="7">
        <f t="shared" si="12"/>
        <v>158579958</v>
      </c>
      <c r="F45" s="7">
        <f t="shared" si="12"/>
        <v>158579958</v>
      </c>
      <c r="G45" s="5">
        <f t="shared" ref="G45:G62" si="13">F45-B45</f>
        <v>668429.94999998808</v>
      </c>
    </row>
    <row r="46" spans="1:8" ht="15" x14ac:dyDescent="0.25">
      <c r="A46" s="15" t="s">
        <v>47</v>
      </c>
      <c r="B46" s="5">
        <v>0</v>
      </c>
      <c r="C46" s="5">
        <v>0</v>
      </c>
      <c r="D46" s="5">
        <f t="shared" ref="D46:D53" si="14">B46+C46</f>
        <v>0</v>
      </c>
      <c r="E46" s="5">
        <v>0</v>
      </c>
      <c r="F46" s="5">
        <v>0</v>
      </c>
      <c r="G46" s="5">
        <f t="shared" si="13"/>
        <v>0</v>
      </c>
    </row>
    <row r="47" spans="1:8" ht="15" x14ac:dyDescent="0.25">
      <c r="A47" s="15" t="s">
        <v>48</v>
      </c>
      <c r="B47" s="5">
        <v>0</v>
      </c>
      <c r="C47" s="5">
        <v>0</v>
      </c>
      <c r="D47" s="5">
        <f t="shared" si="14"/>
        <v>0</v>
      </c>
      <c r="E47" s="5">
        <v>0</v>
      </c>
      <c r="F47" s="5">
        <v>0</v>
      </c>
      <c r="G47" s="5">
        <f t="shared" si="13"/>
        <v>0</v>
      </c>
    </row>
    <row r="48" spans="1:8" ht="15" x14ac:dyDescent="0.25">
      <c r="A48" s="15" t="s">
        <v>49</v>
      </c>
      <c r="B48" s="5">
        <v>70669652</v>
      </c>
      <c r="C48" s="7">
        <f>D48-B48</f>
        <v>2432737</v>
      </c>
      <c r="D48" s="5">
        <v>73102389</v>
      </c>
      <c r="E48" s="5">
        <v>73102389</v>
      </c>
      <c r="F48" s="5">
        <v>73102389</v>
      </c>
      <c r="G48" s="5">
        <f t="shared" si="13"/>
        <v>2432737</v>
      </c>
    </row>
    <row r="49" spans="1:7" ht="30" x14ac:dyDescent="0.25">
      <c r="A49" s="15" t="s">
        <v>50</v>
      </c>
      <c r="B49" s="5">
        <v>87241876.049999997</v>
      </c>
      <c r="C49" s="7">
        <f>D49-B49</f>
        <v>-1764307.049999997</v>
      </c>
      <c r="D49" s="5">
        <v>85477569</v>
      </c>
      <c r="E49" s="5">
        <v>85477569</v>
      </c>
      <c r="F49" s="5">
        <v>85477569</v>
      </c>
      <c r="G49" s="5">
        <f t="shared" si="13"/>
        <v>-1764307.049999997</v>
      </c>
    </row>
    <row r="50" spans="1:7" ht="15" x14ac:dyDescent="0.25">
      <c r="A50" s="15" t="s">
        <v>51</v>
      </c>
      <c r="B50" s="5">
        <v>0</v>
      </c>
      <c r="C50" s="5">
        <v>0</v>
      </c>
      <c r="D50" s="5">
        <f t="shared" si="14"/>
        <v>0</v>
      </c>
      <c r="E50" s="5">
        <v>0</v>
      </c>
      <c r="F50" s="5">
        <v>0</v>
      </c>
      <c r="G50" s="5">
        <f t="shared" si="13"/>
        <v>0</v>
      </c>
    </row>
    <row r="51" spans="1:7" ht="15" x14ac:dyDescent="0.25">
      <c r="A51" s="15" t="s">
        <v>52</v>
      </c>
      <c r="B51" s="5">
        <v>0</v>
      </c>
      <c r="C51" s="5">
        <v>0</v>
      </c>
      <c r="D51" s="5">
        <f t="shared" si="14"/>
        <v>0</v>
      </c>
      <c r="E51" s="5">
        <v>0</v>
      </c>
      <c r="F51" s="5">
        <v>0</v>
      </c>
      <c r="G51" s="5">
        <f t="shared" si="13"/>
        <v>0</v>
      </c>
    </row>
    <row r="52" spans="1:7" ht="15" x14ac:dyDescent="0.25">
      <c r="A52" s="16" t="s">
        <v>53</v>
      </c>
      <c r="B52" s="5">
        <v>0</v>
      </c>
      <c r="C52" s="5">
        <v>0</v>
      </c>
      <c r="D52" s="5">
        <f t="shared" si="14"/>
        <v>0</v>
      </c>
      <c r="E52" s="5">
        <v>0</v>
      </c>
      <c r="F52" s="5">
        <v>0</v>
      </c>
      <c r="G52" s="5">
        <f t="shared" si="13"/>
        <v>0</v>
      </c>
    </row>
    <row r="53" spans="1:7" ht="15" x14ac:dyDescent="0.25">
      <c r="A53" s="8" t="s">
        <v>54</v>
      </c>
      <c r="B53" s="5">
        <v>0</v>
      </c>
      <c r="C53" s="5">
        <v>0</v>
      </c>
      <c r="D53" s="5">
        <f t="shared" si="14"/>
        <v>0</v>
      </c>
      <c r="E53" s="5">
        <v>0</v>
      </c>
      <c r="F53" s="5">
        <v>0</v>
      </c>
      <c r="G53" s="5">
        <f t="shared" si="13"/>
        <v>0</v>
      </c>
    </row>
    <row r="54" spans="1:7" ht="15" x14ac:dyDescent="0.25">
      <c r="A54" s="4" t="s">
        <v>55</v>
      </c>
      <c r="B54" s="7">
        <f>SUM(B55:B58)</f>
        <v>81343739.609999999</v>
      </c>
      <c r="C54" s="7">
        <f>D54-B54</f>
        <v>-39900804.240000002</v>
      </c>
      <c r="D54" s="7">
        <f t="shared" ref="D54:F54" si="15">SUM(D55:D58)</f>
        <v>41442935.369999997</v>
      </c>
      <c r="E54" s="7">
        <f t="shared" si="15"/>
        <v>36956680.220000006</v>
      </c>
      <c r="F54" s="7">
        <f t="shared" si="15"/>
        <v>35122715.140000001</v>
      </c>
      <c r="G54" s="5">
        <f t="shared" si="13"/>
        <v>-46221024.469999999</v>
      </c>
    </row>
    <row r="55" spans="1:7" ht="15" x14ac:dyDescent="0.25">
      <c r="A55" s="16" t="s">
        <v>56</v>
      </c>
      <c r="B55" s="5">
        <v>0</v>
      </c>
      <c r="C55" s="5">
        <v>0</v>
      </c>
      <c r="D55" s="5">
        <f t="shared" ref="D55:D57" si="16">B55+C55</f>
        <v>0</v>
      </c>
      <c r="E55" s="5">
        <v>0</v>
      </c>
      <c r="F55" s="5">
        <v>0</v>
      </c>
      <c r="G55" s="5">
        <f t="shared" si="13"/>
        <v>0</v>
      </c>
    </row>
    <row r="56" spans="1:7" ht="15" x14ac:dyDescent="0.25">
      <c r="A56" s="15" t="s">
        <v>57</v>
      </c>
      <c r="B56" s="5">
        <v>0</v>
      </c>
      <c r="C56" s="5">
        <v>0</v>
      </c>
      <c r="D56" s="5">
        <f t="shared" si="16"/>
        <v>0</v>
      </c>
      <c r="E56" s="5">
        <v>0</v>
      </c>
      <c r="F56" s="5">
        <v>0</v>
      </c>
      <c r="G56" s="5">
        <f t="shared" si="13"/>
        <v>0</v>
      </c>
    </row>
    <row r="57" spans="1:7" ht="15" x14ac:dyDescent="0.25">
      <c r="A57" s="15" t="s">
        <v>58</v>
      </c>
      <c r="B57" s="5">
        <v>0</v>
      </c>
      <c r="C57" s="5">
        <v>0</v>
      </c>
      <c r="D57" s="5">
        <f t="shared" si="16"/>
        <v>0</v>
      </c>
      <c r="E57" s="5">
        <v>0</v>
      </c>
      <c r="F57" s="5">
        <v>0</v>
      </c>
      <c r="G57" s="5">
        <f t="shared" si="13"/>
        <v>0</v>
      </c>
    </row>
    <row r="58" spans="1:7" ht="15" x14ac:dyDescent="0.25">
      <c r="A58" s="16" t="s">
        <v>59</v>
      </c>
      <c r="B58" s="5">
        <v>81343739.609999999</v>
      </c>
      <c r="C58" s="7">
        <f t="shared" ref="C58" si="17">D58-B58</f>
        <v>-39900804.240000002</v>
      </c>
      <c r="D58" s="17">
        <v>41442935.369999997</v>
      </c>
      <c r="E58" s="5">
        <f>37001800.63-45120.41</f>
        <v>36956680.220000006</v>
      </c>
      <c r="F58" s="5">
        <f>35167835.55-45120.41</f>
        <v>35122715.140000001</v>
      </c>
      <c r="G58" s="5">
        <f>F58-B58</f>
        <v>-46221024.469999999</v>
      </c>
    </row>
    <row r="59" spans="1:7" ht="15" x14ac:dyDescent="0.25">
      <c r="A59" s="4" t="s">
        <v>60</v>
      </c>
      <c r="B59" s="7">
        <f t="shared" ref="B59:F59" si="18">SUM(B60:B61)</f>
        <v>0</v>
      </c>
      <c r="C59" s="7">
        <f>D59-B59</f>
        <v>0</v>
      </c>
      <c r="D59" s="7">
        <f t="shared" si="18"/>
        <v>0</v>
      </c>
      <c r="E59" s="7">
        <f t="shared" si="18"/>
        <v>0</v>
      </c>
      <c r="F59" s="7">
        <f t="shared" si="18"/>
        <v>0</v>
      </c>
      <c r="G59" s="5">
        <f t="shared" si="13"/>
        <v>0</v>
      </c>
    </row>
    <row r="60" spans="1:7" ht="15" x14ac:dyDescent="0.25">
      <c r="A60" s="15" t="s">
        <v>61</v>
      </c>
      <c r="B60" s="5">
        <v>0</v>
      </c>
      <c r="C60" s="5">
        <v>0</v>
      </c>
      <c r="D60" s="5">
        <f t="shared" ref="D60:D62" si="19">B60+C60</f>
        <v>0</v>
      </c>
      <c r="E60" s="5">
        <v>0</v>
      </c>
      <c r="F60" s="5">
        <v>0</v>
      </c>
      <c r="G60" s="5">
        <f t="shared" si="13"/>
        <v>0</v>
      </c>
    </row>
    <row r="61" spans="1:7" ht="15" x14ac:dyDescent="0.25">
      <c r="A61" s="15" t="s">
        <v>62</v>
      </c>
      <c r="B61" s="5">
        <v>0</v>
      </c>
      <c r="C61" s="5">
        <v>0</v>
      </c>
      <c r="D61" s="5">
        <f t="shared" si="19"/>
        <v>0</v>
      </c>
      <c r="E61" s="5">
        <v>0</v>
      </c>
      <c r="F61" s="5">
        <v>0</v>
      </c>
      <c r="G61" s="5">
        <f>F61-B61</f>
        <v>0</v>
      </c>
    </row>
    <row r="62" spans="1:7" ht="15" x14ac:dyDescent="0.25">
      <c r="A62" s="4" t="s">
        <v>63</v>
      </c>
      <c r="B62" s="5">
        <v>0</v>
      </c>
      <c r="C62" s="5">
        <v>0</v>
      </c>
      <c r="D62" s="5">
        <f t="shared" si="19"/>
        <v>0</v>
      </c>
      <c r="E62" s="5">
        <v>0</v>
      </c>
      <c r="F62" s="5">
        <v>0</v>
      </c>
      <c r="G62" s="5">
        <f t="shared" si="13"/>
        <v>0</v>
      </c>
    </row>
    <row r="63" spans="1:7" ht="15" x14ac:dyDescent="0.25">
      <c r="A63" s="4" t="s">
        <v>64</v>
      </c>
      <c r="B63" s="7">
        <v>3496250</v>
      </c>
      <c r="C63" s="7">
        <f>D63-B63</f>
        <v>-369729.35000000009</v>
      </c>
      <c r="D63" s="18">
        <v>3126520.65</v>
      </c>
      <c r="E63" s="18">
        <v>3106641.06</v>
      </c>
      <c r="F63" s="19">
        <v>3106641.06</v>
      </c>
      <c r="G63" s="5">
        <f>F63-B63</f>
        <v>-389608.93999999994</v>
      </c>
    </row>
    <row r="64" spans="1:7" ht="15" x14ac:dyDescent="0.25">
      <c r="A64" s="10"/>
      <c r="B64" s="10"/>
      <c r="C64" s="10"/>
      <c r="D64" s="10"/>
      <c r="E64" s="10"/>
      <c r="F64" s="10"/>
      <c r="G64" s="10"/>
    </row>
    <row r="65" spans="1:7" ht="15" x14ac:dyDescent="0.25">
      <c r="A65" s="12" t="s">
        <v>65</v>
      </c>
      <c r="B65" s="13">
        <f>B45+B54+B59+B62+B63</f>
        <v>242751517.66000003</v>
      </c>
      <c r="C65" s="13">
        <v>-39602103.640000001</v>
      </c>
      <c r="D65" s="13">
        <f>D45+D54+D63</f>
        <v>203149414.02000001</v>
      </c>
      <c r="E65" s="20">
        <f>E45+E54+E59+E62+E63</f>
        <v>198643279.28</v>
      </c>
      <c r="F65" s="20">
        <f>F45+F54+F59+F62+F63</f>
        <v>196809314.19999999</v>
      </c>
      <c r="G65" s="13">
        <f>G45+G54+G59+G62+G63</f>
        <v>-45942203.460000008</v>
      </c>
    </row>
    <row r="66" spans="1:7" ht="15" x14ac:dyDescent="0.25">
      <c r="A66" s="10"/>
      <c r="B66" s="10"/>
      <c r="C66" s="10"/>
      <c r="D66" s="10"/>
      <c r="E66" s="10"/>
      <c r="F66" s="10"/>
      <c r="G66" s="10"/>
    </row>
    <row r="67" spans="1:7" ht="15" x14ac:dyDescent="0.25">
      <c r="A67" s="12" t="s">
        <v>66</v>
      </c>
      <c r="B67" s="13">
        <f t="shared" ref="B67:G67" si="20">B68</f>
        <v>20000000</v>
      </c>
      <c r="C67" s="13">
        <f t="shared" si="20"/>
        <v>165708574.71000001</v>
      </c>
      <c r="D67" s="13">
        <f t="shared" si="20"/>
        <v>185708574.71000001</v>
      </c>
      <c r="E67" s="13">
        <f t="shared" si="20"/>
        <v>157340180.44999999</v>
      </c>
      <c r="F67" s="13">
        <f t="shared" si="20"/>
        <v>157340180.44999999</v>
      </c>
      <c r="G67" s="13">
        <f t="shared" si="20"/>
        <v>137340180.44999999</v>
      </c>
    </row>
    <row r="68" spans="1:7" ht="15" x14ac:dyDescent="0.25">
      <c r="A68" s="4" t="s">
        <v>67</v>
      </c>
      <c r="B68" s="5">
        <v>20000000</v>
      </c>
      <c r="C68" s="5">
        <v>165708574.71000001</v>
      </c>
      <c r="D68" s="5">
        <f t="shared" ref="D68" si="21">B68+C68</f>
        <v>185708574.71000001</v>
      </c>
      <c r="E68" s="5">
        <v>157340180.44999999</v>
      </c>
      <c r="F68" s="5">
        <v>157340180.44999999</v>
      </c>
      <c r="G68" s="5">
        <f>F68-B68</f>
        <v>137340180.44999999</v>
      </c>
    </row>
    <row r="69" spans="1:7" ht="15" x14ac:dyDescent="0.25">
      <c r="A69" s="10"/>
      <c r="B69" s="10"/>
      <c r="C69" s="10"/>
      <c r="D69" s="10"/>
      <c r="E69" s="10"/>
      <c r="F69" s="10"/>
      <c r="G69" s="10"/>
    </row>
    <row r="70" spans="1:7" ht="15" x14ac:dyDescent="0.25">
      <c r="A70" s="12" t="s">
        <v>68</v>
      </c>
      <c r="B70" s="13">
        <f>B41+B65+B67</f>
        <v>452871523.94999999</v>
      </c>
      <c r="C70" s="13">
        <f>C41+C65+C67</f>
        <v>134667442.28999999</v>
      </c>
      <c r="D70" s="13">
        <f>D65+D41+D67</f>
        <v>587538966.24000001</v>
      </c>
      <c r="E70" s="13">
        <f>E41+E65+E67</f>
        <v>554525234.80999994</v>
      </c>
      <c r="F70" s="13">
        <f>F41+F65+F67</f>
        <v>552691269.73000002</v>
      </c>
      <c r="G70" s="13">
        <f>G41+G65+G67</f>
        <v>99819745.779999971</v>
      </c>
    </row>
    <row r="71" spans="1:7" ht="15" x14ac:dyDescent="0.25">
      <c r="A71" s="10"/>
      <c r="B71" s="10"/>
      <c r="C71" s="10"/>
      <c r="D71" s="10"/>
      <c r="E71" s="10"/>
      <c r="F71" s="10"/>
      <c r="G71" s="10"/>
    </row>
    <row r="72" spans="1:7" ht="15" x14ac:dyDescent="0.25">
      <c r="A72" s="12" t="s">
        <v>69</v>
      </c>
      <c r="B72" s="10"/>
      <c r="C72" s="10"/>
      <c r="D72" s="10"/>
      <c r="E72" s="10"/>
      <c r="F72" s="10"/>
      <c r="G72" s="10"/>
    </row>
    <row r="73" spans="1:7" ht="15" x14ac:dyDescent="0.25">
      <c r="A73" s="21" t="s">
        <v>70</v>
      </c>
      <c r="B73" s="5">
        <v>20000000</v>
      </c>
      <c r="C73" s="5">
        <v>30254959.870000001</v>
      </c>
      <c r="D73" s="5">
        <f t="shared" ref="D73:D74" si="22">B73+C73</f>
        <v>50254959.870000005</v>
      </c>
      <c r="E73" s="5">
        <v>39968148.060000002</v>
      </c>
      <c r="F73" s="5">
        <v>39968148.060000002</v>
      </c>
      <c r="G73" s="5">
        <f t="shared" ref="G73:G74" si="23">F73-B73</f>
        <v>19968148.060000002</v>
      </c>
    </row>
    <row r="74" spans="1:7" ht="30" x14ac:dyDescent="0.25">
      <c r="A74" s="21" t="s">
        <v>71</v>
      </c>
      <c r="B74" s="5">
        <v>0</v>
      </c>
      <c r="C74" s="5">
        <v>135453614.84</v>
      </c>
      <c r="D74" s="5">
        <f t="shared" si="22"/>
        <v>135453614.84</v>
      </c>
      <c r="E74" s="5">
        <v>117372032.39</v>
      </c>
      <c r="F74" s="5">
        <v>117372032.39</v>
      </c>
      <c r="G74" s="5">
        <f t="shared" si="23"/>
        <v>117372032.39</v>
      </c>
    </row>
    <row r="75" spans="1:7" ht="15" x14ac:dyDescent="0.25">
      <c r="A75" s="44" t="s">
        <v>72</v>
      </c>
      <c r="B75" s="13">
        <f t="shared" ref="B75:F75" si="24">B73+B74</f>
        <v>20000000</v>
      </c>
      <c r="C75" s="13">
        <f t="shared" si="24"/>
        <v>165708574.71000001</v>
      </c>
      <c r="D75" s="13">
        <f>D73+D74</f>
        <v>185708574.71000001</v>
      </c>
      <c r="E75" s="13">
        <f t="shared" si="24"/>
        <v>157340180.44999999</v>
      </c>
      <c r="F75" s="13">
        <f t="shared" si="24"/>
        <v>157340180.44999999</v>
      </c>
      <c r="G75" s="13">
        <f>G73+G74</f>
        <v>137340180.44999999</v>
      </c>
    </row>
    <row r="76" spans="1:7" ht="15" x14ac:dyDescent="0.25">
      <c r="A76" s="45"/>
      <c r="B76" s="46"/>
      <c r="C76" s="46"/>
      <c r="D76" s="46"/>
      <c r="E76" s="46"/>
      <c r="F76" s="46"/>
      <c r="G76" s="4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'[1]Info General'!#REF!</xm:f>
          </x14:formula1>
          <x14:formula2>
            <xm:f>'[1]Info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2019-02-05T17:29:14Z</dcterms:created>
  <dcterms:modified xsi:type="dcterms:W3CDTF">2019-03-06T15:15:34Z</dcterms:modified>
</cp:coreProperties>
</file>