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4TO TRIMESTRES 18\"/>
    </mc:Choice>
  </mc:AlternateContent>
  <bookViews>
    <workbookView xWindow="0" yWindow="0" windowWidth="28800" windowHeight="12045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G11" i="1"/>
  <c r="D12" i="1"/>
  <c r="G12" i="1"/>
  <c r="D13" i="1"/>
  <c r="G13" i="1"/>
  <c r="D14" i="1"/>
  <c r="G14" i="1"/>
  <c r="D15" i="1"/>
  <c r="G15" i="1"/>
  <c r="D17" i="1"/>
  <c r="G17" i="1"/>
  <c r="G10" i="1"/>
  <c r="D19" i="1"/>
  <c r="G19" i="1"/>
  <c r="D20" i="1"/>
  <c r="G20" i="1"/>
  <c r="D22" i="1"/>
  <c r="G22" i="1"/>
  <c r="D23" i="1"/>
  <c r="G23" i="1"/>
  <c r="D24" i="1"/>
  <c r="G24" i="1"/>
  <c r="D25" i="1"/>
  <c r="G25" i="1"/>
  <c r="D27" i="1"/>
  <c r="G27" i="1"/>
  <c r="G18" i="1"/>
  <c r="D29" i="1"/>
  <c r="G29" i="1"/>
  <c r="D30" i="1"/>
  <c r="G30" i="1"/>
  <c r="D31" i="1"/>
  <c r="G31" i="1"/>
  <c r="D32" i="1"/>
  <c r="G32" i="1"/>
  <c r="D33" i="1"/>
  <c r="G33" i="1"/>
  <c r="D34" i="1"/>
  <c r="G34" i="1"/>
  <c r="D35" i="1"/>
  <c r="G35" i="1"/>
  <c r="D36" i="1"/>
  <c r="G36" i="1"/>
  <c r="D37" i="1"/>
  <c r="G37" i="1"/>
  <c r="G28" i="1"/>
  <c r="D40" i="1"/>
  <c r="G40" i="1"/>
  <c r="D41" i="1"/>
  <c r="G41" i="1"/>
  <c r="D42" i="1"/>
  <c r="G42" i="1"/>
  <c r="D43" i="1"/>
  <c r="G43" i="1"/>
  <c r="D47" i="1"/>
  <c r="G47" i="1"/>
  <c r="G38" i="1"/>
  <c r="D49" i="1"/>
  <c r="G49" i="1"/>
  <c r="D50" i="1"/>
  <c r="G50" i="1"/>
  <c r="D52" i="1"/>
  <c r="G52" i="1"/>
  <c r="D54" i="1"/>
  <c r="G54" i="1"/>
  <c r="D57" i="1"/>
  <c r="G57" i="1"/>
  <c r="G48" i="1"/>
  <c r="D59" i="1"/>
  <c r="G59" i="1"/>
  <c r="D61" i="1"/>
  <c r="G61" i="1"/>
  <c r="G58" i="1"/>
  <c r="G62" i="1"/>
  <c r="G71" i="1"/>
  <c r="G75" i="1"/>
  <c r="G9" i="1"/>
  <c r="D86" i="1"/>
  <c r="G86" i="1"/>
  <c r="D87" i="1"/>
  <c r="G87" i="1"/>
  <c r="D88" i="1"/>
  <c r="G88" i="1"/>
  <c r="D89" i="1"/>
  <c r="G89" i="1"/>
  <c r="D90" i="1"/>
  <c r="G90" i="1"/>
  <c r="G85" i="1"/>
  <c r="D94" i="1"/>
  <c r="G94" i="1"/>
  <c r="D95" i="1"/>
  <c r="G95" i="1"/>
  <c r="D96" i="1"/>
  <c r="G96" i="1"/>
  <c r="D97" i="1"/>
  <c r="G97" i="1"/>
  <c r="D98" i="1"/>
  <c r="G98" i="1"/>
  <c r="D99" i="1"/>
  <c r="G99" i="1"/>
  <c r="D100" i="1"/>
  <c r="G100" i="1"/>
  <c r="D101" i="1"/>
  <c r="G101" i="1"/>
  <c r="D102" i="1"/>
  <c r="G102" i="1"/>
  <c r="G93" i="1"/>
  <c r="D104" i="1"/>
  <c r="G104" i="1"/>
  <c r="D105" i="1"/>
  <c r="G105" i="1"/>
  <c r="D106" i="1"/>
  <c r="G106" i="1"/>
  <c r="D107" i="1"/>
  <c r="G107" i="1"/>
  <c r="D108" i="1"/>
  <c r="G108" i="1"/>
  <c r="D109" i="1"/>
  <c r="G109" i="1"/>
  <c r="D110" i="1"/>
  <c r="G110" i="1"/>
  <c r="D111" i="1"/>
  <c r="G111" i="1"/>
  <c r="D112" i="1"/>
  <c r="G112" i="1"/>
  <c r="G103" i="1"/>
  <c r="D116" i="1"/>
  <c r="G116" i="1"/>
  <c r="D117" i="1"/>
  <c r="G117" i="1"/>
  <c r="G113" i="1"/>
  <c r="D124" i="1"/>
  <c r="G124" i="1"/>
  <c r="D125" i="1"/>
  <c r="G125" i="1"/>
  <c r="D127" i="1"/>
  <c r="G127" i="1"/>
  <c r="D128" i="1"/>
  <c r="G128" i="1"/>
  <c r="D129" i="1"/>
  <c r="G129" i="1"/>
  <c r="D132" i="1"/>
  <c r="G132" i="1"/>
  <c r="G123" i="1"/>
  <c r="D134" i="1"/>
  <c r="G134" i="1"/>
  <c r="D136" i="1"/>
  <c r="G136" i="1"/>
  <c r="G133" i="1"/>
  <c r="G137" i="1"/>
  <c r="G146" i="1"/>
  <c r="D151" i="1"/>
  <c r="G151" i="1"/>
  <c r="D152" i="1"/>
  <c r="G152" i="1"/>
  <c r="G150" i="1"/>
  <c r="G84" i="1"/>
  <c r="G159" i="1"/>
  <c r="F10" i="1"/>
  <c r="F18" i="1"/>
  <c r="F28" i="1"/>
  <c r="F38" i="1"/>
  <c r="F48" i="1"/>
  <c r="F58" i="1"/>
  <c r="F62" i="1"/>
  <c r="F71" i="1"/>
  <c r="F75" i="1"/>
  <c r="F9" i="1"/>
  <c r="F85" i="1"/>
  <c r="F93" i="1"/>
  <c r="F103" i="1"/>
  <c r="F113" i="1"/>
  <c r="F123" i="1"/>
  <c r="F133" i="1"/>
  <c r="F137" i="1"/>
  <c r="F146" i="1"/>
  <c r="F150" i="1"/>
  <c r="F84" i="1"/>
  <c r="F159" i="1"/>
  <c r="E10" i="1"/>
  <c r="E18" i="1"/>
  <c r="E28" i="1"/>
  <c r="E38" i="1"/>
  <c r="E48" i="1"/>
  <c r="E58" i="1"/>
  <c r="E62" i="1"/>
  <c r="E71" i="1"/>
  <c r="E75" i="1"/>
  <c r="E9" i="1"/>
  <c r="E85" i="1"/>
  <c r="E93" i="1"/>
  <c r="E103" i="1"/>
  <c r="E113" i="1"/>
  <c r="E123" i="1"/>
  <c r="E133" i="1"/>
  <c r="E137" i="1"/>
  <c r="E146" i="1"/>
  <c r="E150" i="1"/>
  <c r="E84" i="1"/>
  <c r="E159" i="1"/>
  <c r="D10" i="1"/>
  <c r="D18" i="1"/>
  <c r="D28" i="1"/>
  <c r="D38" i="1"/>
  <c r="D48" i="1"/>
  <c r="D58" i="1"/>
  <c r="D62" i="1"/>
  <c r="D71" i="1"/>
  <c r="D75" i="1"/>
  <c r="D9" i="1"/>
  <c r="D85" i="1"/>
  <c r="D93" i="1"/>
  <c r="D103" i="1"/>
  <c r="D113" i="1"/>
  <c r="D123" i="1"/>
  <c r="D133" i="1"/>
  <c r="D137" i="1"/>
  <c r="D146" i="1"/>
  <c r="D150" i="1"/>
  <c r="D84" i="1"/>
  <c r="D159" i="1"/>
  <c r="C10" i="1"/>
  <c r="C18" i="1"/>
  <c r="C28" i="1"/>
  <c r="C38" i="1"/>
  <c r="C48" i="1"/>
  <c r="C58" i="1"/>
  <c r="C62" i="1"/>
  <c r="C71" i="1"/>
  <c r="C75" i="1"/>
  <c r="C9" i="1"/>
  <c r="C85" i="1"/>
  <c r="C93" i="1"/>
  <c r="C103" i="1"/>
  <c r="C113" i="1"/>
  <c r="C123" i="1"/>
  <c r="C133" i="1"/>
  <c r="C137" i="1"/>
  <c r="C146" i="1"/>
  <c r="C150" i="1"/>
  <c r="C84" i="1"/>
  <c r="C159" i="1"/>
  <c r="B10" i="1"/>
  <c r="B18" i="1"/>
  <c r="B28" i="1"/>
  <c r="B38" i="1"/>
  <c r="B48" i="1"/>
  <c r="B58" i="1"/>
  <c r="B62" i="1"/>
  <c r="B71" i="1"/>
  <c r="B75" i="1"/>
  <c r="B9" i="1"/>
  <c r="B85" i="1"/>
  <c r="B93" i="1"/>
  <c r="B103" i="1"/>
  <c r="B113" i="1"/>
  <c r="B123" i="1"/>
  <c r="B133" i="1"/>
  <c r="B137" i="1"/>
  <c r="B146" i="1"/>
  <c r="B150" i="1"/>
  <c r="B84" i="1"/>
  <c r="B159" i="1"/>
  <c r="A5" i="1"/>
  <c r="A2" i="1"/>
</calcChain>
</file>

<file path=xl/sharedStrings.xml><?xml version="1.0" encoding="utf-8"?>
<sst xmlns="http://schemas.openxmlformats.org/spreadsheetml/2006/main" count="161" uniqueCount="88">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</sst>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}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indent="3"/>
    </xf>
    <xf numFmtId="4" fontId="1" fillId="3" borderId="2" xfId="0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6"/>
    </xf>
    <xf numFmtId="4" fontId="0" fillId="3" borderId="2" xfId="0" applyNumberForma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4" fontId="3" fillId="0" borderId="2" xfId="0" applyNumberFormat="1" applyFont="1" applyBorder="1" applyAlignment="1" applyProtection="1">
      <alignment vertical="center"/>
      <protection locked="0"/>
    </xf>
    <xf numFmtId="4" fontId="0" fillId="0" borderId="0" xfId="0" applyNumberFormat="1"/>
    <xf numFmtId="0" fontId="0" fillId="3" borderId="2" xfId="0" applyFill="1" applyBorder="1" applyAlignment="1">
      <alignment horizontal="left" vertical="center" indent="3"/>
    </xf>
    <xf numFmtId="0" fontId="0" fillId="3" borderId="2" xfId="0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 indent="3"/>
    </xf>
    <xf numFmtId="4" fontId="4" fillId="0" borderId="2" xfId="0" applyNumberFormat="1" applyFont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1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0" fontId="0" fillId="0" borderId="3" xfId="0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LDF_1804_MVST_0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Valle de Santiago, Gto., Gobierno del Estado de Guanajuato (a)</v>
          </cell>
        </row>
        <row r="16">
          <cell r="C16" t="str">
            <v>Del 1 de enero al 31 de diciembre de 2018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1"/>
  <sheetViews>
    <sheetView tabSelected="1" workbookViewId="0">
      <selection sqref="A1:G1"/>
    </sheetView>
  </sheetViews>
  <sheetFormatPr baseColWidth="10" defaultRowHeight="15"/>
  <cols>
    <col min="1" max="1" width="102.85546875" customWidth="1"/>
    <col min="2" max="6" width="20.7109375" customWidth="1"/>
    <col min="7" max="7" width="17.5703125" customWidth="1"/>
  </cols>
  <sheetData>
    <row r="1" spans="1:7" ht="21">
      <c r="A1" s="1" t="s">
        <v>0</v>
      </c>
      <c r="B1" s="2"/>
      <c r="C1" s="2"/>
      <c r="D1" s="2"/>
      <c r="E1" s="2"/>
      <c r="F1" s="2"/>
      <c r="G1" s="2"/>
    </row>
    <row r="2" spans="1:7">
      <c r="A2" s="3" t="str">
        <f>ENTE_PUBLICO_A</f>
        <v>Municipio de Valle de Santiago, Gto., Gobierno del Estado de Guanajuato (a)</v>
      </c>
      <c r="B2" s="3"/>
      <c r="C2" s="3"/>
      <c r="D2" s="3"/>
      <c r="E2" s="3"/>
      <c r="F2" s="3"/>
      <c r="G2" s="3"/>
    </row>
    <row r="3" spans="1:7">
      <c r="A3" s="4" t="s">
        <v>1</v>
      </c>
      <c r="B3" s="4"/>
      <c r="C3" s="4"/>
      <c r="D3" s="4"/>
      <c r="E3" s="4"/>
      <c r="F3" s="4"/>
      <c r="G3" s="4"/>
    </row>
    <row r="4" spans="1:7">
      <c r="A4" s="4" t="s">
        <v>2</v>
      </c>
      <c r="B4" s="4"/>
      <c r="C4" s="4"/>
      <c r="D4" s="4"/>
      <c r="E4" s="4"/>
      <c r="F4" s="4"/>
      <c r="G4" s="4"/>
    </row>
    <row r="5" spans="1:7">
      <c r="A5" s="5" t="str">
        <f>TRIMESTRE</f>
        <v>Del 1 de enero al 31 de diciembre de 2018 (b)</v>
      </c>
      <c r="B5" s="5"/>
      <c r="C5" s="5"/>
      <c r="D5" s="5"/>
      <c r="E5" s="5"/>
      <c r="F5" s="5"/>
      <c r="G5" s="5"/>
    </row>
    <row r="6" spans="1:7">
      <c r="A6" s="6" t="s">
        <v>3</v>
      </c>
      <c r="B6" s="6"/>
      <c r="C6" s="6"/>
      <c r="D6" s="6"/>
      <c r="E6" s="6"/>
      <c r="F6" s="6"/>
      <c r="G6" s="6"/>
    </row>
    <row r="7" spans="1:7">
      <c r="A7" s="7" t="s">
        <v>4</v>
      </c>
      <c r="B7" s="7" t="s">
        <v>5</v>
      </c>
      <c r="C7" s="7"/>
      <c r="D7" s="7"/>
      <c r="E7" s="7"/>
      <c r="F7" s="7"/>
      <c r="G7" s="8" t="s">
        <v>6</v>
      </c>
    </row>
    <row r="8" spans="1:7" ht="30">
      <c r="A8" s="7"/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7"/>
    </row>
    <row r="9" spans="1:7">
      <c r="A9" s="10" t="s">
        <v>12</v>
      </c>
      <c r="B9" s="11">
        <f t="shared" ref="B9:G9" si="0">SUM(B10,B18,B28,B38,B48,B58,B62,B71,B75)</f>
        <v>210120006.28999999</v>
      </c>
      <c r="C9" s="11">
        <f t="shared" si="0"/>
        <v>38815931.090000004</v>
      </c>
      <c r="D9" s="11">
        <f t="shared" si="0"/>
        <v>248935937.38</v>
      </c>
      <c r="E9" s="11">
        <f t="shared" si="0"/>
        <v>204952656.12999997</v>
      </c>
      <c r="F9" s="11">
        <f t="shared" si="0"/>
        <v>199539844.84</v>
      </c>
      <c r="G9" s="11">
        <f t="shared" si="0"/>
        <v>43983281.250000007</v>
      </c>
    </row>
    <row r="10" spans="1:7">
      <c r="A10" s="12" t="s">
        <v>13</v>
      </c>
      <c r="B10" s="13">
        <f t="shared" ref="B10:F10" si="1">SUM(B11:B17)</f>
        <v>99269623.770000011</v>
      </c>
      <c r="C10" s="13">
        <f t="shared" si="1"/>
        <v>1447839.3299999998</v>
      </c>
      <c r="D10" s="13">
        <f t="shared" si="1"/>
        <v>100717463.09999999</v>
      </c>
      <c r="E10" s="13">
        <f t="shared" si="1"/>
        <v>95534718.379999995</v>
      </c>
      <c r="F10" s="13">
        <f t="shared" si="1"/>
        <v>94632990.079999998</v>
      </c>
      <c r="G10" s="13">
        <f>SUM(G11:G17)</f>
        <v>5182744.7199999988</v>
      </c>
    </row>
    <row r="11" spans="1:7">
      <c r="A11" s="14" t="s">
        <v>14</v>
      </c>
      <c r="B11" s="15">
        <v>58168608</v>
      </c>
      <c r="C11" s="15">
        <v>-706892.97</v>
      </c>
      <c r="D11" s="15">
        <f>B11+C11</f>
        <v>57461715.030000001</v>
      </c>
      <c r="E11" s="15">
        <v>56871657.740000002</v>
      </c>
      <c r="F11" s="15">
        <v>56871657.740000002</v>
      </c>
      <c r="G11" s="15">
        <f>D11-E11</f>
        <v>590057.28999999911</v>
      </c>
    </row>
    <row r="12" spans="1:7">
      <c r="A12" s="14" t="s">
        <v>15</v>
      </c>
      <c r="B12" s="15">
        <v>3188338</v>
      </c>
      <c r="C12" s="15">
        <v>1403155.65</v>
      </c>
      <c r="D12" s="15">
        <f t="shared" ref="D12:D17" si="2">B12+C12</f>
        <v>4591493.6500000004</v>
      </c>
      <c r="E12" s="15">
        <v>3245219.3</v>
      </c>
      <c r="F12" s="15">
        <v>3245219.3</v>
      </c>
      <c r="G12" s="15">
        <f t="shared" ref="G12:G17" si="3">D12-E12</f>
        <v>1346274.3500000006</v>
      </c>
    </row>
    <row r="13" spans="1:7">
      <c r="A13" s="14" t="s">
        <v>16</v>
      </c>
      <c r="B13" s="15">
        <v>14829296</v>
      </c>
      <c r="C13" s="15">
        <v>1035317.37</v>
      </c>
      <c r="D13" s="15">
        <f t="shared" si="2"/>
        <v>15864613.369999999</v>
      </c>
      <c r="E13" s="15">
        <v>14387961.43</v>
      </c>
      <c r="F13" s="15">
        <v>14387961.43</v>
      </c>
      <c r="G13" s="15">
        <f t="shared" si="3"/>
        <v>1476651.9399999995</v>
      </c>
    </row>
    <row r="14" spans="1:7">
      <c r="A14" s="14" t="s">
        <v>17</v>
      </c>
      <c r="B14" s="15">
        <v>4107711.37</v>
      </c>
      <c r="C14" s="15">
        <v>0</v>
      </c>
      <c r="D14" s="15">
        <f t="shared" si="2"/>
        <v>4107711.37</v>
      </c>
      <c r="E14" s="15">
        <v>3256601.25</v>
      </c>
      <c r="F14" s="15">
        <v>2935672.95</v>
      </c>
      <c r="G14" s="15">
        <f t="shared" si="3"/>
        <v>851110.12000000011</v>
      </c>
    </row>
    <row r="15" spans="1:7">
      <c r="A15" s="14" t="s">
        <v>18</v>
      </c>
      <c r="B15" s="15">
        <v>18925670.399999999</v>
      </c>
      <c r="C15" s="15">
        <v>-298740.71999999997</v>
      </c>
      <c r="D15" s="15">
        <f t="shared" si="2"/>
        <v>18626929.68</v>
      </c>
      <c r="E15" s="15">
        <v>17708278.66</v>
      </c>
      <c r="F15" s="15">
        <v>17127478.66</v>
      </c>
      <c r="G15" s="15">
        <f t="shared" si="3"/>
        <v>918651.01999999955</v>
      </c>
    </row>
    <row r="16" spans="1:7">
      <c r="A16" s="14" t="s">
        <v>19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</row>
    <row r="17" spans="1:7">
      <c r="A17" s="14" t="s">
        <v>20</v>
      </c>
      <c r="B17" s="15">
        <v>50000</v>
      </c>
      <c r="C17" s="15">
        <v>15000</v>
      </c>
      <c r="D17" s="15">
        <f t="shared" si="2"/>
        <v>65000</v>
      </c>
      <c r="E17" s="15">
        <v>65000</v>
      </c>
      <c r="F17" s="15">
        <v>65000</v>
      </c>
      <c r="G17" s="15">
        <f t="shared" si="3"/>
        <v>0</v>
      </c>
    </row>
    <row r="18" spans="1:7">
      <c r="A18" s="12" t="s">
        <v>21</v>
      </c>
      <c r="B18" s="13">
        <f t="shared" ref="B18:G18" si="4">SUM(B19:B27)</f>
        <v>9381893.1699999999</v>
      </c>
      <c r="C18" s="13">
        <f t="shared" si="4"/>
        <v>3833670.7700000005</v>
      </c>
      <c r="D18" s="13">
        <f t="shared" si="4"/>
        <v>13215563.939999999</v>
      </c>
      <c r="E18" s="13">
        <f t="shared" si="4"/>
        <v>10505013.600000001</v>
      </c>
      <c r="F18" s="13">
        <f t="shared" si="4"/>
        <v>9998761.9600000009</v>
      </c>
      <c r="G18" s="13">
        <f t="shared" si="4"/>
        <v>2710550.3400000003</v>
      </c>
    </row>
    <row r="19" spans="1:7">
      <c r="A19" s="14" t="s">
        <v>22</v>
      </c>
      <c r="B19" s="15">
        <v>2423360.4900000002</v>
      </c>
      <c r="C19" s="15">
        <v>49061.31</v>
      </c>
      <c r="D19" s="15">
        <f t="shared" ref="D19:D27" si="5">B19+C19</f>
        <v>2472421.8000000003</v>
      </c>
      <c r="E19" s="15">
        <v>2093529.77</v>
      </c>
      <c r="F19" s="15">
        <v>2012102.88</v>
      </c>
      <c r="G19" s="15">
        <f t="shared" ref="G19:G27" si="6">D19-E19</f>
        <v>378892.03000000026</v>
      </c>
    </row>
    <row r="20" spans="1:7">
      <c r="A20" s="14" t="s">
        <v>23</v>
      </c>
      <c r="B20" s="15">
        <v>551282.36</v>
      </c>
      <c r="C20" s="15">
        <v>69548.89</v>
      </c>
      <c r="D20" s="15">
        <f t="shared" si="5"/>
        <v>620831.25</v>
      </c>
      <c r="E20" s="15">
        <v>526709.19999999995</v>
      </c>
      <c r="F20" s="15">
        <v>517785.19</v>
      </c>
      <c r="G20" s="15">
        <f t="shared" si="6"/>
        <v>94122.050000000047</v>
      </c>
    </row>
    <row r="21" spans="1:7">
      <c r="A21" s="14" t="s">
        <v>24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</row>
    <row r="22" spans="1:7">
      <c r="A22" s="14" t="s">
        <v>25</v>
      </c>
      <c r="B22" s="15">
        <v>2506129</v>
      </c>
      <c r="C22" s="16">
        <v>2958173.12</v>
      </c>
      <c r="D22" s="15">
        <f t="shared" si="5"/>
        <v>5464302.1200000001</v>
      </c>
      <c r="E22" s="15">
        <v>4506575.95</v>
      </c>
      <c r="F22" s="15">
        <v>4441291.83</v>
      </c>
      <c r="G22" s="15">
        <f t="shared" si="6"/>
        <v>957726.16999999993</v>
      </c>
    </row>
    <row r="23" spans="1:7">
      <c r="A23" s="14" t="s">
        <v>26</v>
      </c>
      <c r="B23" s="15">
        <v>444583</v>
      </c>
      <c r="C23" s="15">
        <v>-19529.150000000001</v>
      </c>
      <c r="D23" s="15">
        <f t="shared" si="5"/>
        <v>425053.85</v>
      </c>
      <c r="E23" s="15">
        <v>350853.24</v>
      </c>
      <c r="F23" s="15">
        <v>348055.24</v>
      </c>
      <c r="G23" s="15">
        <f t="shared" si="6"/>
        <v>74200.609999999986</v>
      </c>
    </row>
    <row r="24" spans="1:7">
      <c r="A24" s="14" t="s">
        <v>27</v>
      </c>
      <c r="B24" s="15">
        <v>1592028.32</v>
      </c>
      <c r="C24" s="15">
        <v>1136065.92</v>
      </c>
      <c r="D24" s="15">
        <f t="shared" si="5"/>
        <v>2728094.24</v>
      </c>
      <c r="E24" s="15">
        <v>1995451.21</v>
      </c>
      <c r="F24" s="15">
        <v>1926405.28</v>
      </c>
      <c r="G24" s="15">
        <f t="shared" si="6"/>
        <v>732643.03000000026</v>
      </c>
    </row>
    <row r="25" spans="1:7">
      <c r="A25" s="14" t="s">
        <v>28</v>
      </c>
      <c r="B25" s="15">
        <v>971299</v>
      </c>
      <c r="C25" s="15">
        <v>-176441</v>
      </c>
      <c r="D25" s="15">
        <f t="shared" si="5"/>
        <v>794858</v>
      </c>
      <c r="E25" s="15">
        <v>546505.39</v>
      </c>
      <c r="F25" s="15">
        <v>292138.46999999997</v>
      </c>
      <c r="G25" s="15">
        <f t="shared" si="6"/>
        <v>248352.61</v>
      </c>
    </row>
    <row r="26" spans="1:7">
      <c r="A26" s="14" t="s">
        <v>29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</row>
    <row r="27" spans="1:7">
      <c r="A27" s="14" t="s">
        <v>30</v>
      </c>
      <c r="B27" s="15">
        <v>893211</v>
      </c>
      <c r="C27" s="15">
        <v>-183208.32000000001</v>
      </c>
      <c r="D27" s="15">
        <f t="shared" si="5"/>
        <v>710002.67999999993</v>
      </c>
      <c r="E27" s="15">
        <v>485388.84</v>
      </c>
      <c r="F27" s="15">
        <v>460983.07</v>
      </c>
      <c r="G27" s="15">
        <f t="shared" si="6"/>
        <v>224613.83999999991</v>
      </c>
    </row>
    <row r="28" spans="1:7">
      <c r="A28" s="12" t="s">
        <v>31</v>
      </c>
      <c r="B28" s="13">
        <f t="shared" ref="B28:G28" si="7">SUM(B29:B37)</f>
        <v>31543816.150000002</v>
      </c>
      <c r="C28" s="13">
        <f t="shared" si="7"/>
        <v>-990785.01</v>
      </c>
      <c r="D28" s="13">
        <f t="shared" si="7"/>
        <v>30553031.139999997</v>
      </c>
      <c r="E28" s="13">
        <f t="shared" si="7"/>
        <v>24016752.709999997</v>
      </c>
      <c r="F28" s="13">
        <f t="shared" si="7"/>
        <v>23574900.949999999</v>
      </c>
      <c r="G28" s="13">
        <f t="shared" si="7"/>
        <v>6536278.4300000016</v>
      </c>
    </row>
    <row r="29" spans="1:7">
      <c r="A29" s="14" t="s">
        <v>32</v>
      </c>
      <c r="B29" s="15">
        <v>12872323.380000001</v>
      </c>
      <c r="C29" s="15">
        <v>-94477.66</v>
      </c>
      <c r="D29" s="15">
        <f t="shared" ref="D29:D37" si="8">B29+C29</f>
        <v>12777845.720000001</v>
      </c>
      <c r="E29" s="15">
        <v>12477890.039999999</v>
      </c>
      <c r="F29" s="15">
        <v>12477615.039999999</v>
      </c>
      <c r="G29" s="15">
        <f t="shared" ref="G29:G37" si="9">D29-E29</f>
        <v>299955.68000000156</v>
      </c>
    </row>
    <row r="30" spans="1:7">
      <c r="A30" s="14" t="s">
        <v>33</v>
      </c>
      <c r="B30" s="15">
        <v>424525</v>
      </c>
      <c r="C30" s="15">
        <v>60000</v>
      </c>
      <c r="D30" s="15">
        <f t="shared" si="8"/>
        <v>484525</v>
      </c>
      <c r="E30" s="15">
        <v>347617.35</v>
      </c>
      <c r="F30" s="15">
        <v>324417.34999999998</v>
      </c>
      <c r="G30" s="15">
        <f t="shared" si="9"/>
        <v>136907.65000000002</v>
      </c>
    </row>
    <row r="31" spans="1:7">
      <c r="A31" s="14" t="s">
        <v>34</v>
      </c>
      <c r="B31" s="15">
        <v>3597105</v>
      </c>
      <c r="C31" s="15">
        <v>226310</v>
      </c>
      <c r="D31" s="15">
        <f t="shared" si="8"/>
        <v>3823415</v>
      </c>
      <c r="E31" s="15">
        <v>3246180.41</v>
      </c>
      <c r="F31" s="15">
        <v>3092747.09</v>
      </c>
      <c r="G31" s="15">
        <f t="shared" si="9"/>
        <v>577234.58999999985</v>
      </c>
    </row>
    <row r="32" spans="1:7">
      <c r="A32" s="14" t="s">
        <v>35</v>
      </c>
      <c r="B32" s="15">
        <v>243103.9</v>
      </c>
      <c r="C32" s="15">
        <v>70157</v>
      </c>
      <c r="D32" s="15">
        <f t="shared" si="8"/>
        <v>313260.90000000002</v>
      </c>
      <c r="E32" s="15">
        <v>253713.09</v>
      </c>
      <c r="F32" s="15">
        <v>216322.08</v>
      </c>
      <c r="G32" s="15">
        <f t="shared" si="9"/>
        <v>59547.810000000027</v>
      </c>
    </row>
    <row r="33" spans="1:7">
      <c r="A33" s="14" t="s">
        <v>36</v>
      </c>
      <c r="B33" s="15">
        <v>459703</v>
      </c>
      <c r="C33" s="15">
        <v>22728.2</v>
      </c>
      <c r="D33" s="15">
        <f t="shared" si="8"/>
        <v>482431.2</v>
      </c>
      <c r="E33" s="15">
        <v>260364.07</v>
      </c>
      <c r="F33" s="15">
        <v>254994.07</v>
      </c>
      <c r="G33" s="15">
        <f t="shared" si="9"/>
        <v>222067.13</v>
      </c>
    </row>
    <row r="34" spans="1:7">
      <c r="A34" s="14" t="s">
        <v>37</v>
      </c>
      <c r="B34" s="15">
        <v>2019050</v>
      </c>
      <c r="C34" s="15">
        <v>-743585.4</v>
      </c>
      <c r="D34" s="15">
        <f t="shared" si="8"/>
        <v>1275464.6000000001</v>
      </c>
      <c r="E34" s="15">
        <v>1268864.8</v>
      </c>
      <c r="F34" s="15">
        <v>1268864.8</v>
      </c>
      <c r="G34" s="15">
        <f t="shared" si="9"/>
        <v>6599.8000000000466</v>
      </c>
    </row>
    <row r="35" spans="1:7">
      <c r="A35" s="14" t="s">
        <v>38</v>
      </c>
      <c r="B35" s="15">
        <v>147715</v>
      </c>
      <c r="C35" s="15">
        <v>76625</v>
      </c>
      <c r="D35" s="15">
        <f t="shared" si="8"/>
        <v>224340</v>
      </c>
      <c r="E35" s="15">
        <v>101650.27</v>
      </c>
      <c r="F35" s="15">
        <v>100440.27</v>
      </c>
      <c r="G35" s="15">
        <f t="shared" si="9"/>
        <v>122689.73</v>
      </c>
    </row>
    <row r="36" spans="1:7">
      <c r="A36" s="14" t="s">
        <v>39</v>
      </c>
      <c r="B36" s="15">
        <v>1958154.98</v>
      </c>
      <c r="C36" s="15">
        <v>39987.08</v>
      </c>
      <c r="D36" s="15">
        <f t="shared" si="8"/>
        <v>1998142.06</v>
      </c>
      <c r="E36" s="15">
        <v>1766102</v>
      </c>
      <c r="F36" s="15">
        <v>1761462</v>
      </c>
      <c r="G36" s="15">
        <f t="shared" si="9"/>
        <v>232040.06000000006</v>
      </c>
    </row>
    <row r="37" spans="1:7">
      <c r="A37" s="14" t="s">
        <v>40</v>
      </c>
      <c r="B37" s="15">
        <v>9822135.8900000006</v>
      </c>
      <c r="C37" s="15">
        <v>-648529.23</v>
      </c>
      <c r="D37" s="15">
        <f t="shared" si="8"/>
        <v>9173606.6600000001</v>
      </c>
      <c r="E37" s="15">
        <v>4294370.68</v>
      </c>
      <c r="F37" s="15">
        <v>4078038.25</v>
      </c>
      <c r="G37" s="15">
        <f t="shared" si="9"/>
        <v>4879235.9800000004</v>
      </c>
    </row>
    <row r="38" spans="1:7">
      <c r="A38" s="12" t="s">
        <v>41</v>
      </c>
      <c r="B38" s="13">
        <f t="shared" ref="B38:G38" si="10">SUM(B39:B47)</f>
        <v>32679311.199999999</v>
      </c>
      <c r="C38" s="13">
        <f t="shared" si="10"/>
        <v>10214023.17</v>
      </c>
      <c r="D38" s="13">
        <f t="shared" si="10"/>
        <v>42893334.369999997</v>
      </c>
      <c r="E38" s="13">
        <f t="shared" si="10"/>
        <v>41133806.649999999</v>
      </c>
      <c r="F38" s="13">
        <f t="shared" si="10"/>
        <v>40889080.979999997</v>
      </c>
      <c r="G38" s="13">
        <f t="shared" si="10"/>
        <v>1759527.7200000007</v>
      </c>
    </row>
    <row r="39" spans="1:7">
      <c r="A39" s="14" t="s">
        <v>42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</row>
    <row r="40" spans="1:7">
      <c r="A40" s="14" t="s">
        <v>43</v>
      </c>
      <c r="B40" s="15">
        <v>13163143.199999999</v>
      </c>
      <c r="C40" s="15">
        <v>163000</v>
      </c>
      <c r="D40" s="15">
        <f t="shared" ref="D40:D47" si="11">B40+C40</f>
        <v>13326143.199999999</v>
      </c>
      <c r="E40" s="15">
        <v>13326143.199999999</v>
      </c>
      <c r="F40" s="15">
        <v>13326143.199999999</v>
      </c>
      <c r="G40" s="15">
        <f t="shared" ref="G40:G47" si="12">D40-E40</f>
        <v>0</v>
      </c>
    </row>
    <row r="41" spans="1:7">
      <c r="A41" s="14" t="s">
        <v>44</v>
      </c>
      <c r="B41" s="15">
        <v>1455660</v>
      </c>
      <c r="C41" s="15">
        <v>6712650</v>
      </c>
      <c r="D41" s="15">
        <f t="shared" si="11"/>
        <v>8168310</v>
      </c>
      <c r="E41" s="15">
        <v>8125730.04</v>
      </c>
      <c r="F41" s="15">
        <v>8125730.04</v>
      </c>
      <c r="G41" s="15">
        <f t="shared" si="12"/>
        <v>42579.959999999963</v>
      </c>
    </row>
    <row r="42" spans="1:7">
      <c r="A42" s="14" t="s">
        <v>45</v>
      </c>
      <c r="B42" s="15">
        <v>11651480</v>
      </c>
      <c r="C42" s="15">
        <v>3440954.17</v>
      </c>
      <c r="D42" s="15">
        <f t="shared" si="11"/>
        <v>15092434.17</v>
      </c>
      <c r="E42" s="15">
        <v>14198709.619999999</v>
      </c>
      <c r="F42" s="15">
        <v>13953983.949999999</v>
      </c>
      <c r="G42" s="15">
        <f t="shared" si="12"/>
        <v>893724.55000000075</v>
      </c>
    </row>
    <row r="43" spans="1:7">
      <c r="A43" s="14" t="s">
        <v>46</v>
      </c>
      <c r="B43" s="15">
        <v>6268428</v>
      </c>
      <c r="C43" s="15">
        <v>-122481</v>
      </c>
      <c r="D43" s="15">
        <f t="shared" si="11"/>
        <v>6145947</v>
      </c>
      <c r="E43" s="15">
        <v>5323223.79</v>
      </c>
      <c r="F43" s="15">
        <v>5323223.79</v>
      </c>
      <c r="G43" s="15">
        <f t="shared" si="12"/>
        <v>822723.21</v>
      </c>
    </row>
    <row r="44" spans="1:7">
      <c r="A44" s="14" t="s">
        <v>47</v>
      </c>
      <c r="B44" s="15">
        <v>0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</row>
    <row r="45" spans="1:7">
      <c r="A45" s="14" t="s">
        <v>48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</row>
    <row r="46" spans="1:7">
      <c r="A46" s="14" t="s">
        <v>49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</row>
    <row r="47" spans="1:7">
      <c r="A47" s="14" t="s">
        <v>50</v>
      </c>
      <c r="B47" s="15">
        <v>140600</v>
      </c>
      <c r="C47" s="15">
        <v>19900</v>
      </c>
      <c r="D47" s="15">
        <f t="shared" si="11"/>
        <v>160500</v>
      </c>
      <c r="E47" s="15">
        <v>160000</v>
      </c>
      <c r="F47" s="15">
        <v>160000</v>
      </c>
      <c r="G47" s="15">
        <f t="shared" si="12"/>
        <v>500</v>
      </c>
    </row>
    <row r="48" spans="1:7">
      <c r="A48" s="12" t="s">
        <v>51</v>
      </c>
      <c r="B48" s="13">
        <f t="shared" ref="B48:G48" si="13">SUM(B49:B57)</f>
        <v>849942</v>
      </c>
      <c r="C48" s="13">
        <f t="shared" si="13"/>
        <v>963680.19000000006</v>
      </c>
      <c r="D48" s="13">
        <f t="shared" si="13"/>
        <v>1813622.19</v>
      </c>
      <c r="E48" s="13">
        <f t="shared" si="13"/>
        <v>1449769</v>
      </c>
      <c r="F48" s="13">
        <f t="shared" si="13"/>
        <v>627952.57999999984</v>
      </c>
      <c r="G48" s="13">
        <f t="shared" si="13"/>
        <v>363853.18999999994</v>
      </c>
    </row>
    <row r="49" spans="1:7">
      <c r="A49" s="14" t="s">
        <v>52</v>
      </c>
      <c r="B49" s="15">
        <v>641418</v>
      </c>
      <c r="C49" s="15">
        <v>297529.59999999998</v>
      </c>
      <c r="D49" s="15">
        <f t="shared" ref="D49:D57" si="14">B49+C49</f>
        <v>938947.6</v>
      </c>
      <c r="E49" s="15">
        <v>719531.41</v>
      </c>
      <c r="F49" s="15">
        <v>528685.93999999994</v>
      </c>
      <c r="G49" s="15">
        <f t="shared" ref="G49:G57" si="15">D49-E49</f>
        <v>219416.18999999994</v>
      </c>
    </row>
    <row r="50" spans="1:7">
      <c r="A50" s="14" t="s">
        <v>53</v>
      </c>
      <c r="B50" s="15">
        <v>96729</v>
      </c>
      <c r="C50" s="15">
        <v>-7250.64</v>
      </c>
      <c r="D50" s="15">
        <f t="shared" si="14"/>
        <v>89478.36</v>
      </c>
      <c r="E50" s="15">
        <v>70859.03</v>
      </c>
      <c r="F50" s="15">
        <v>51838.080000000002</v>
      </c>
      <c r="G50" s="15">
        <f t="shared" si="15"/>
        <v>18619.330000000002</v>
      </c>
    </row>
    <row r="51" spans="1:7">
      <c r="A51" s="14" t="s">
        <v>54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</row>
    <row r="52" spans="1:7">
      <c r="A52" s="14" t="s">
        <v>55</v>
      </c>
      <c r="B52" s="15">
        <v>20000</v>
      </c>
      <c r="C52" s="15">
        <v>595000</v>
      </c>
      <c r="D52" s="15">
        <f t="shared" si="14"/>
        <v>615000</v>
      </c>
      <c r="E52" s="15">
        <v>598600</v>
      </c>
      <c r="F52" s="15">
        <v>0</v>
      </c>
      <c r="G52" s="15">
        <f t="shared" si="15"/>
        <v>16400</v>
      </c>
    </row>
    <row r="53" spans="1:7">
      <c r="A53" s="14" t="s">
        <v>56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</row>
    <row r="54" spans="1:7">
      <c r="A54" s="14" t="s">
        <v>57</v>
      </c>
      <c r="B54" s="15">
        <v>53895</v>
      </c>
      <c r="C54" s="15">
        <v>98999.31</v>
      </c>
      <c r="D54" s="15">
        <f t="shared" si="14"/>
        <v>152894.31</v>
      </c>
      <c r="E54" s="15">
        <v>59029.56</v>
      </c>
      <c r="F54" s="15">
        <v>45679.56</v>
      </c>
      <c r="G54" s="15">
        <f t="shared" si="15"/>
        <v>93864.75</v>
      </c>
    </row>
    <row r="55" spans="1:7">
      <c r="A55" s="14" t="s">
        <v>58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</row>
    <row r="56" spans="1:7">
      <c r="A56" s="14" t="s">
        <v>59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</row>
    <row r="57" spans="1:7">
      <c r="A57" s="14" t="s">
        <v>60</v>
      </c>
      <c r="B57" s="15">
        <v>37900</v>
      </c>
      <c r="C57" s="15">
        <v>-20598.080000000002</v>
      </c>
      <c r="D57" s="15">
        <f t="shared" si="14"/>
        <v>17301.919999999998</v>
      </c>
      <c r="E57" s="15">
        <v>1749</v>
      </c>
      <c r="F57" s="15">
        <v>1749</v>
      </c>
      <c r="G57" s="15">
        <f t="shared" si="15"/>
        <v>15552.919999999998</v>
      </c>
    </row>
    <row r="58" spans="1:7">
      <c r="A58" s="12" t="s">
        <v>61</v>
      </c>
      <c r="B58" s="13">
        <f t="shared" ref="B58:G58" si="16">SUM(B59:B61)</f>
        <v>36395420</v>
      </c>
      <c r="C58" s="13">
        <f t="shared" si="16"/>
        <v>23347502.640000001</v>
      </c>
      <c r="D58" s="13">
        <f t="shared" si="16"/>
        <v>59742922.640000008</v>
      </c>
      <c r="E58" s="13">
        <f t="shared" si="16"/>
        <v>32312595.789999999</v>
      </c>
      <c r="F58" s="13">
        <f t="shared" si="16"/>
        <v>29816158.289999999</v>
      </c>
      <c r="G58" s="13">
        <f t="shared" si="16"/>
        <v>27430326.850000005</v>
      </c>
    </row>
    <row r="59" spans="1:7">
      <c r="A59" s="14" t="s">
        <v>62</v>
      </c>
      <c r="B59" s="15">
        <v>36395420</v>
      </c>
      <c r="C59" s="15">
        <v>23324468.870000001</v>
      </c>
      <c r="D59" s="15">
        <f t="shared" ref="D59:D61" si="17">B59+C59</f>
        <v>59719888.870000005</v>
      </c>
      <c r="E59" s="15">
        <v>32289562.02</v>
      </c>
      <c r="F59" s="15">
        <v>29793124.52</v>
      </c>
      <c r="G59" s="15">
        <f t="shared" ref="G59:G61" si="18">D59-E59</f>
        <v>27430326.850000005</v>
      </c>
    </row>
    <row r="60" spans="1:7">
      <c r="A60" s="14" t="s">
        <v>63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</row>
    <row r="61" spans="1:7">
      <c r="A61" s="14" t="s">
        <v>64</v>
      </c>
      <c r="B61" s="15">
        <v>0</v>
      </c>
      <c r="C61" s="15">
        <v>23033.77</v>
      </c>
      <c r="D61" s="15">
        <f t="shared" si="17"/>
        <v>23033.77</v>
      </c>
      <c r="E61" s="15">
        <v>23033.77</v>
      </c>
      <c r="F61" s="15">
        <v>23033.77</v>
      </c>
      <c r="G61" s="15">
        <f t="shared" si="18"/>
        <v>0</v>
      </c>
    </row>
    <row r="62" spans="1:7">
      <c r="A62" s="12" t="s">
        <v>65</v>
      </c>
      <c r="B62" s="13">
        <f t="shared" ref="B62:G62" si="19">SUM(B63:B67,B69:B70)</f>
        <v>0</v>
      </c>
      <c r="C62" s="13">
        <f t="shared" si="19"/>
        <v>0</v>
      </c>
      <c r="D62" s="13">
        <f t="shared" si="19"/>
        <v>0</v>
      </c>
      <c r="E62" s="13">
        <f t="shared" si="19"/>
        <v>0</v>
      </c>
      <c r="F62" s="13">
        <f t="shared" si="19"/>
        <v>0</v>
      </c>
      <c r="G62" s="13">
        <f t="shared" si="19"/>
        <v>0</v>
      </c>
    </row>
    <row r="63" spans="1:7">
      <c r="A63" s="14" t="s">
        <v>66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</row>
    <row r="64" spans="1:7">
      <c r="A64" s="14" t="s">
        <v>67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</row>
    <row r="65" spans="1:7">
      <c r="A65" s="14" t="s">
        <v>68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</row>
    <row r="66" spans="1:7">
      <c r="A66" s="14" t="s">
        <v>69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</row>
    <row r="67" spans="1:7">
      <c r="A67" s="14" t="s">
        <v>70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</row>
    <row r="68" spans="1:7">
      <c r="A68" s="14" t="s">
        <v>71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</row>
    <row r="69" spans="1:7">
      <c r="A69" s="14" t="s">
        <v>72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</row>
    <row r="70" spans="1:7">
      <c r="A70" s="14" t="s">
        <v>73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</row>
    <row r="71" spans="1:7">
      <c r="A71" s="12" t="s">
        <v>74</v>
      </c>
      <c r="B71" s="13">
        <f t="shared" ref="B71:G71" si="20">SUM(B72:B74)</f>
        <v>0</v>
      </c>
      <c r="C71" s="13">
        <f t="shared" si="20"/>
        <v>0</v>
      </c>
      <c r="D71" s="13">
        <f t="shared" si="20"/>
        <v>0</v>
      </c>
      <c r="E71" s="13">
        <f t="shared" si="20"/>
        <v>0</v>
      </c>
      <c r="F71" s="13">
        <f t="shared" si="20"/>
        <v>0</v>
      </c>
      <c r="G71" s="13">
        <f t="shared" si="20"/>
        <v>0</v>
      </c>
    </row>
    <row r="72" spans="1:7">
      <c r="A72" s="14" t="s">
        <v>75</v>
      </c>
      <c r="B72" s="15">
        <v>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</row>
    <row r="73" spans="1:7">
      <c r="A73" s="14" t="s">
        <v>76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</row>
    <row r="74" spans="1:7">
      <c r="A74" s="14" t="s">
        <v>77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</row>
    <row r="75" spans="1:7">
      <c r="A75" s="12" t="s">
        <v>78</v>
      </c>
      <c r="B75" s="13">
        <f t="shared" ref="B75:G75" si="21">SUM(B76:B82)</f>
        <v>0</v>
      </c>
      <c r="C75" s="13">
        <f t="shared" si="21"/>
        <v>0</v>
      </c>
      <c r="D75" s="13">
        <f t="shared" si="21"/>
        <v>0</v>
      </c>
      <c r="E75" s="13">
        <f t="shared" si="21"/>
        <v>0</v>
      </c>
      <c r="F75" s="13">
        <f t="shared" si="21"/>
        <v>0</v>
      </c>
      <c r="G75" s="13">
        <f t="shared" si="21"/>
        <v>0</v>
      </c>
    </row>
    <row r="76" spans="1:7">
      <c r="A76" s="14" t="s">
        <v>79</v>
      </c>
      <c r="B76" s="15">
        <v>0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</row>
    <row r="77" spans="1:7">
      <c r="A77" s="14" t="s">
        <v>80</v>
      </c>
      <c r="B77" s="15">
        <v>0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</row>
    <row r="78" spans="1:7">
      <c r="A78" s="14" t="s">
        <v>81</v>
      </c>
      <c r="B78" s="15">
        <v>0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</row>
    <row r="79" spans="1:7">
      <c r="A79" s="14" t="s">
        <v>82</v>
      </c>
      <c r="B79" s="15">
        <v>0</v>
      </c>
      <c r="C79" s="15">
        <v>0</v>
      </c>
      <c r="D79" s="15">
        <v>0</v>
      </c>
      <c r="E79" s="15">
        <v>0</v>
      </c>
      <c r="F79" s="15">
        <v>0</v>
      </c>
      <c r="G79" s="15">
        <v>0</v>
      </c>
    </row>
    <row r="80" spans="1:7">
      <c r="A80" s="14" t="s">
        <v>83</v>
      </c>
      <c r="B80" s="15">
        <v>0</v>
      </c>
      <c r="C80" s="15">
        <v>0</v>
      </c>
      <c r="D80" s="15">
        <v>0</v>
      </c>
      <c r="E80" s="15">
        <v>0</v>
      </c>
      <c r="F80" s="15">
        <v>0</v>
      </c>
      <c r="G80" s="15">
        <v>0</v>
      </c>
    </row>
    <row r="81" spans="1:7">
      <c r="A81" s="14" t="s">
        <v>84</v>
      </c>
      <c r="B81" s="15">
        <v>0</v>
      </c>
      <c r="C81" s="15">
        <v>0</v>
      </c>
      <c r="D81" s="15">
        <v>0</v>
      </c>
      <c r="E81" s="15">
        <v>0</v>
      </c>
      <c r="F81" s="15">
        <v>0</v>
      </c>
      <c r="G81" s="15">
        <v>0</v>
      </c>
    </row>
    <row r="82" spans="1:7">
      <c r="A82" s="14" t="s">
        <v>85</v>
      </c>
      <c r="B82" s="15">
        <v>0</v>
      </c>
      <c r="C82" s="15">
        <v>0</v>
      </c>
      <c r="D82" s="15">
        <v>0</v>
      </c>
      <c r="E82" s="15">
        <v>0</v>
      </c>
      <c r="F82" s="15">
        <v>0</v>
      </c>
      <c r="G82" s="15">
        <v>0</v>
      </c>
    </row>
    <row r="83" spans="1:7">
      <c r="A83" s="17"/>
      <c r="B83" s="18"/>
      <c r="C83" s="18"/>
      <c r="D83" s="18"/>
      <c r="E83" s="18"/>
      <c r="F83" s="18"/>
      <c r="G83" s="18"/>
    </row>
    <row r="84" spans="1:7">
      <c r="A84" s="19" t="s">
        <v>86</v>
      </c>
      <c r="B84" s="11">
        <f t="shared" ref="B84:G84" si="22">SUM(B85,B93,B103,B113,B123,B133,B137,B146,B150)</f>
        <v>242751517.66000006</v>
      </c>
      <c r="C84" s="11">
        <f t="shared" si="22"/>
        <v>95851511.200000003</v>
      </c>
      <c r="D84" s="11">
        <f t="shared" si="22"/>
        <v>338603028.86000001</v>
      </c>
      <c r="E84" s="11">
        <f t="shared" si="22"/>
        <v>275701659.03000009</v>
      </c>
      <c r="F84" s="11">
        <f t="shared" si="22"/>
        <v>231953905.26000002</v>
      </c>
      <c r="G84" s="11">
        <f t="shared" si="22"/>
        <v>62901369.829999991</v>
      </c>
    </row>
    <row r="85" spans="1:7">
      <c r="A85" s="12" t="s">
        <v>13</v>
      </c>
      <c r="B85" s="13">
        <f t="shared" ref="B85:G85" si="23">SUM(B86:B92)</f>
        <v>50341018.260000005</v>
      </c>
      <c r="C85" s="13">
        <f t="shared" si="23"/>
        <v>-8761832.1899999995</v>
      </c>
      <c r="D85" s="13">
        <f t="shared" si="23"/>
        <v>41579186.07</v>
      </c>
      <c r="E85" s="13">
        <f t="shared" si="23"/>
        <v>41579186.07</v>
      </c>
      <c r="F85" s="13">
        <f t="shared" si="23"/>
        <v>40717853.030000001</v>
      </c>
      <c r="G85" s="13">
        <f t="shared" si="23"/>
        <v>0</v>
      </c>
    </row>
    <row r="86" spans="1:7">
      <c r="A86" s="14" t="s">
        <v>14</v>
      </c>
      <c r="B86" s="20">
        <v>32209856</v>
      </c>
      <c r="C86" s="20">
        <v>-5404695.7599999998</v>
      </c>
      <c r="D86" s="15">
        <f t="shared" ref="D86:D90" si="24">B86+C86</f>
        <v>26805160.240000002</v>
      </c>
      <c r="E86" s="20">
        <v>26805160.239999998</v>
      </c>
      <c r="F86" s="20">
        <v>26803727.960000001</v>
      </c>
      <c r="G86" s="20">
        <f t="shared" ref="G86:G90" si="25">D86-E86</f>
        <v>0</v>
      </c>
    </row>
    <row r="87" spans="1:7">
      <c r="A87" s="14" t="s">
        <v>15</v>
      </c>
      <c r="B87" s="20">
        <v>480419.26</v>
      </c>
      <c r="C87" s="20">
        <v>-133519.26</v>
      </c>
      <c r="D87" s="15">
        <f t="shared" si="24"/>
        <v>346900</v>
      </c>
      <c r="E87" s="20">
        <v>346900</v>
      </c>
      <c r="F87" s="20">
        <v>346900</v>
      </c>
      <c r="G87" s="20">
        <f t="shared" si="25"/>
        <v>0</v>
      </c>
    </row>
    <row r="88" spans="1:7">
      <c r="A88" s="14" t="s">
        <v>16</v>
      </c>
      <c r="B88" s="20">
        <v>6568743</v>
      </c>
      <c r="C88" s="20">
        <v>-1620283.8</v>
      </c>
      <c r="D88" s="15">
        <f t="shared" si="24"/>
        <v>4948459.2</v>
      </c>
      <c r="E88" s="20">
        <v>4948459.2</v>
      </c>
      <c r="F88" s="20">
        <v>4929968.3899999997</v>
      </c>
      <c r="G88" s="20">
        <f t="shared" si="25"/>
        <v>0</v>
      </c>
    </row>
    <row r="89" spans="1:7">
      <c r="A89" s="14" t="s">
        <v>17</v>
      </c>
      <c r="B89" s="20">
        <v>4600000</v>
      </c>
      <c r="C89" s="20">
        <v>-673361.4</v>
      </c>
      <c r="D89" s="15">
        <f t="shared" si="24"/>
        <v>3926638.6</v>
      </c>
      <c r="E89" s="20">
        <v>3926638.6</v>
      </c>
      <c r="F89" s="20">
        <v>3085228.65</v>
      </c>
      <c r="G89" s="20">
        <f t="shared" si="25"/>
        <v>0</v>
      </c>
    </row>
    <row r="90" spans="1:7">
      <c r="A90" s="14" t="s">
        <v>18</v>
      </c>
      <c r="B90" s="20">
        <v>6482000</v>
      </c>
      <c r="C90" s="20">
        <v>-929971.97</v>
      </c>
      <c r="D90" s="15">
        <f t="shared" si="24"/>
        <v>5552028.0300000003</v>
      </c>
      <c r="E90" s="20">
        <v>5552028.0300000003</v>
      </c>
      <c r="F90" s="20">
        <v>5552028.0300000003</v>
      </c>
      <c r="G90" s="20">
        <f t="shared" si="25"/>
        <v>0</v>
      </c>
    </row>
    <row r="91" spans="1:7">
      <c r="A91" s="14" t="s">
        <v>19</v>
      </c>
      <c r="B91" s="15">
        <v>0</v>
      </c>
      <c r="C91" s="15">
        <v>0</v>
      </c>
      <c r="D91" s="15">
        <v>0</v>
      </c>
      <c r="E91" s="15">
        <v>0</v>
      </c>
      <c r="F91" s="15">
        <v>0</v>
      </c>
      <c r="G91" s="15">
        <v>0</v>
      </c>
    </row>
    <row r="92" spans="1:7">
      <c r="A92" s="14" t="s">
        <v>20</v>
      </c>
      <c r="B92" s="15">
        <v>0</v>
      </c>
      <c r="C92" s="15">
        <v>0</v>
      </c>
      <c r="D92" s="15">
        <v>0</v>
      </c>
      <c r="E92" s="15">
        <v>0</v>
      </c>
      <c r="F92" s="15">
        <v>0</v>
      </c>
      <c r="G92" s="15">
        <v>0</v>
      </c>
    </row>
    <row r="93" spans="1:7">
      <c r="A93" s="12" t="s">
        <v>21</v>
      </c>
      <c r="B93" s="13">
        <f t="shared" ref="B93:G93" si="26">SUM(B94:B102)</f>
        <v>16341786.399999999</v>
      </c>
      <c r="C93" s="13">
        <f t="shared" si="26"/>
        <v>6565818.5500000007</v>
      </c>
      <c r="D93" s="13">
        <f t="shared" si="26"/>
        <v>22907604.950000003</v>
      </c>
      <c r="E93" s="13">
        <f t="shared" si="26"/>
        <v>22863159.550000001</v>
      </c>
      <c r="F93" s="13">
        <f t="shared" si="26"/>
        <v>21442497.66</v>
      </c>
      <c r="G93" s="13">
        <f t="shared" si="26"/>
        <v>44445.40000000014</v>
      </c>
    </row>
    <row r="94" spans="1:7">
      <c r="A94" s="14" t="s">
        <v>22</v>
      </c>
      <c r="B94" s="20">
        <v>507975.77</v>
      </c>
      <c r="C94" s="20">
        <v>-104541.13</v>
      </c>
      <c r="D94" s="15">
        <f t="shared" ref="D94:D102" si="27">B94+C94</f>
        <v>403434.64</v>
      </c>
      <c r="E94" s="20">
        <v>394434.64</v>
      </c>
      <c r="F94" s="20">
        <v>341250.25</v>
      </c>
      <c r="G94" s="20">
        <f t="shared" ref="G94:G102" si="28">D94-E94</f>
        <v>9000</v>
      </c>
    </row>
    <row r="95" spans="1:7">
      <c r="A95" s="14" t="s">
        <v>23</v>
      </c>
      <c r="B95" s="20">
        <v>127435.85</v>
      </c>
      <c r="C95" s="20">
        <v>20198.87</v>
      </c>
      <c r="D95" s="15">
        <f t="shared" si="27"/>
        <v>147634.72</v>
      </c>
      <c r="E95" s="20">
        <v>147634.72</v>
      </c>
      <c r="F95" s="20">
        <v>138568.68</v>
      </c>
      <c r="G95" s="20">
        <f t="shared" si="28"/>
        <v>0</v>
      </c>
    </row>
    <row r="96" spans="1:7">
      <c r="A96" s="14" t="s">
        <v>24</v>
      </c>
      <c r="B96" s="20">
        <v>16000</v>
      </c>
      <c r="C96" s="20">
        <v>-15940.14</v>
      </c>
      <c r="D96" s="15">
        <f t="shared" si="27"/>
        <v>59.860000000000582</v>
      </c>
      <c r="E96" s="20">
        <v>59.86</v>
      </c>
      <c r="F96" s="20">
        <v>59.86</v>
      </c>
      <c r="G96" s="20">
        <f t="shared" si="28"/>
        <v>5.8264504332328215E-13</v>
      </c>
    </row>
    <row r="97" spans="1:7">
      <c r="A97" s="14" t="s">
        <v>25</v>
      </c>
      <c r="B97" s="20">
        <v>4181247.78</v>
      </c>
      <c r="C97" s="16">
        <v>2148289.2500000005</v>
      </c>
      <c r="D97" s="15">
        <f>B97+C97</f>
        <v>6329537.0300000003</v>
      </c>
      <c r="E97" s="20">
        <v>6329537.0300000003</v>
      </c>
      <c r="F97" s="20">
        <v>5798042.5700000003</v>
      </c>
      <c r="G97" s="20">
        <f t="shared" si="28"/>
        <v>0</v>
      </c>
    </row>
    <row r="98" spans="1:7">
      <c r="A98" s="21" t="s">
        <v>26</v>
      </c>
      <c r="B98" s="20">
        <v>61631</v>
      </c>
      <c r="C98" s="20">
        <v>-16041.27</v>
      </c>
      <c r="D98" s="15">
        <f t="shared" si="27"/>
        <v>45589.729999999996</v>
      </c>
      <c r="E98" s="20">
        <v>45589.73</v>
      </c>
      <c r="F98" s="20">
        <v>45589.73</v>
      </c>
      <c r="G98" s="20">
        <f t="shared" si="28"/>
        <v>0</v>
      </c>
    </row>
    <row r="99" spans="1:7">
      <c r="A99" s="14" t="s">
        <v>27</v>
      </c>
      <c r="B99" s="20">
        <v>7424014</v>
      </c>
      <c r="C99" s="16">
        <v>2844404.66</v>
      </c>
      <c r="D99" s="15">
        <f t="shared" si="27"/>
        <v>10268418.66</v>
      </c>
      <c r="E99" s="20">
        <v>10268418.66</v>
      </c>
      <c r="F99" s="20">
        <v>9633183.3000000007</v>
      </c>
      <c r="G99" s="20">
        <f t="shared" si="28"/>
        <v>0</v>
      </c>
    </row>
    <row r="100" spans="1:7">
      <c r="A100" s="14" t="s">
        <v>28</v>
      </c>
      <c r="B100" s="20">
        <v>1033021</v>
      </c>
      <c r="C100" s="20">
        <v>1325494.71</v>
      </c>
      <c r="D100" s="15">
        <f t="shared" si="27"/>
        <v>2358515.71</v>
      </c>
      <c r="E100" s="20">
        <v>2323889.61</v>
      </c>
      <c r="F100" s="20">
        <v>2323889.61</v>
      </c>
      <c r="G100" s="20">
        <f t="shared" si="28"/>
        <v>34626.100000000093</v>
      </c>
    </row>
    <row r="101" spans="1:7">
      <c r="A101" s="14" t="s">
        <v>29</v>
      </c>
      <c r="B101" s="20">
        <v>48000</v>
      </c>
      <c r="C101" s="20">
        <v>1636800</v>
      </c>
      <c r="D101" s="15">
        <f t="shared" si="27"/>
        <v>1684800</v>
      </c>
      <c r="E101" s="20">
        <v>1683980.7</v>
      </c>
      <c r="F101" s="20">
        <v>1683980.7</v>
      </c>
      <c r="G101" s="20">
        <f t="shared" si="28"/>
        <v>819.30000000004657</v>
      </c>
    </row>
    <row r="102" spans="1:7">
      <c r="A102" s="14" t="s">
        <v>30</v>
      </c>
      <c r="B102" s="20">
        <v>2942461</v>
      </c>
      <c r="C102" s="16">
        <v>-1272846.3999999999</v>
      </c>
      <c r="D102" s="15">
        <f t="shared" si="27"/>
        <v>1669614.6</v>
      </c>
      <c r="E102" s="20">
        <v>1669614.6</v>
      </c>
      <c r="F102" s="20">
        <v>1477932.96</v>
      </c>
      <c r="G102" s="20">
        <f t="shared" si="28"/>
        <v>0</v>
      </c>
    </row>
    <row r="103" spans="1:7">
      <c r="A103" s="12" t="s">
        <v>31</v>
      </c>
      <c r="B103" s="13">
        <f t="shared" ref="B103:G103" si="29">SUM(B104:B112)</f>
        <v>21176763.350000001</v>
      </c>
      <c r="C103" s="13">
        <f t="shared" si="29"/>
        <v>7559829.0199999996</v>
      </c>
      <c r="D103" s="13">
        <f t="shared" si="29"/>
        <v>28736592.369999997</v>
      </c>
      <c r="E103" s="13">
        <f t="shared" si="29"/>
        <v>27811913.619999997</v>
      </c>
      <c r="F103" s="13">
        <f t="shared" si="29"/>
        <v>20655229.91</v>
      </c>
      <c r="G103" s="13">
        <f t="shared" si="29"/>
        <v>924678.7499999979</v>
      </c>
    </row>
    <row r="104" spans="1:7">
      <c r="A104" s="14" t="s">
        <v>32</v>
      </c>
      <c r="B104" s="20">
        <v>2400</v>
      </c>
      <c r="C104" s="20">
        <v>-589.04999999999995</v>
      </c>
      <c r="D104" s="15">
        <f t="shared" ref="D104:D112" si="30">B104+C104</f>
        <v>1810.95</v>
      </c>
      <c r="E104" s="20">
        <v>1810.95</v>
      </c>
      <c r="F104" s="20">
        <v>1810.95</v>
      </c>
      <c r="G104" s="20">
        <f t="shared" ref="G104:G112" si="31">D104-E104</f>
        <v>0</v>
      </c>
    </row>
    <row r="105" spans="1:7">
      <c r="A105" s="14" t="s">
        <v>33</v>
      </c>
      <c r="B105" s="20">
        <v>28000</v>
      </c>
      <c r="C105" s="20">
        <v>-28000</v>
      </c>
      <c r="D105" s="15">
        <f t="shared" si="30"/>
        <v>0</v>
      </c>
      <c r="E105" s="20">
        <v>0</v>
      </c>
      <c r="F105" s="20">
        <v>0</v>
      </c>
      <c r="G105" s="20">
        <f t="shared" si="31"/>
        <v>0</v>
      </c>
    </row>
    <row r="106" spans="1:7">
      <c r="A106" s="14" t="s">
        <v>34</v>
      </c>
      <c r="B106" s="20">
        <v>1133000</v>
      </c>
      <c r="C106" s="20">
        <v>9127165.5199999996</v>
      </c>
      <c r="D106" s="15">
        <f t="shared" si="30"/>
        <v>10260165.52</v>
      </c>
      <c r="E106" s="20">
        <v>9586252.7599999998</v>
      </c>
      <c r="F106" s="20">
        <v>4442410.4400000004</v>
      </c>
      <c r="G106" s="20">
        <f t="shared" si="31"/>
        <v>673912.75999999978</v>
      </c>
    </row>
    <row r="107" spans="1:7">
      <c r="A107" s="14" t="s">
        <v>35</v>
      </c>
      <c r="B107" s="20">
        <v>1423375.5</v>
      </c>
      <c r="C107" s="16">
        <v>-400088.18999999994</v>
      </c>
      <c r="D107" s="15">
        <f t="shared" si="30"/>
        <v>1023287.31</v>
      </c>
      <c r="E107" s="20">
        <v>958287.31</v>
      </c>
      <c r="F107" s="20">
        <v>862063.27</v>
      </c>
      <c r="G107" s="20">
        <f t="shared" si="31"/>
        <v>65000</v>
      </c>
    </row>
    <row r="108" spans="1:7">
      <c r="A108" s="14" t="s">
        <v>36</v>
      </c>
      <c r="B108" s="20">
        <v>1457956.31</v>
      </c>
      <c r="C108" s="16">
        <v>-598293.52</v>
      </c>
      <c r="D108" s="15">
        <f t="shared" si="30"/>
        <v>859662.79</v>
      </c>
      <c r="E108" s="20">
        <v>859662.79</v>
      </c>
      <c r="F108" s="20">
        <v>801709.19</v>
      </c>
      <c r="G108" s="20">
        <f t="shared" si="31"/>
        <v>0</v>
      </c>
    </row>
    <row r="109" spans="1:7">
      <c r="A109" s="14" t="s">
        <v>37</v>
      </c>
      <c r="B109" s="20">
        <v>0</v>
      </c>
      <c r="C109" s="20">
        <v>40000</v>
      </c>
      <c r="D109" s="15">
        <f t="shared" si="30"/>
        <v>40000</v>
      </c>
      <c r="E109" s="20">
        <v>4234.01</v>
      </c>
      <c r="F109" s="20">
        <v>4234.01</v>
      </c>
      <c r="G109" s="20">
        <f t="shared" si="31"/>
        <v>35765.99</v>
      </c>
    </row>
    <row r="110" spans="1:7">
      <c r="A110" s="14" t="s">
        <v>38</v>
      </c>
      <c r="B110" s="20">
        <v>19000</v>
      </c>
      <c r="C110" s="20">
        <v>14305.42</v>
      </c>
      <c r="D110" s="15">
        <f t="shared" si="30"/>
        <v>33305.42</v>
      </c>
      <c r="E110" s="20">
        <v>33305.42</v>
      </c>
      <c r="F110" s="20">
        <v>33305.42</v>
      </c>
      <c r="G110" s="20">
        <f t="shared" si="31"/>
        <v>0</v>
      </c>
    </row>
    <row r="111" spans="1:7">
      <c r="A111" s="14" t="s">
        <v>39</v>
      </c>
      <c r="B111" s="20">
        <v>5000000</v>
      </c>
      <c r="C111" s="20">
        <v>-5000000</v>
      </c>
      <c r="D111" s="15">
        <f t="shared" si="30"/>
        <v>0</v>
      </c>
      <c r="E111" s="20">
        <v>0</v>
      </c>
      <c r="F111" s="20">
        <v>0</v>
      </c>
      <c r="G111" s="20">
        <f t="shared" si="31"/>
        <v>0</v>
      </c>
    </row>
    <row r="112" spans="1:7">
      <c r="A112" s="14" t="s">
        <v>40</v>
      </c>
      <c r="B112" s="20">
        <v>12113031.539999999</v>
      </c>
      <c r="C112" s="20">
        <v>4405328.84</v>
      </c>
      <c r="D112" s="15">
        <f t="shared" si="30"/>
        <v>16518360.379999999</v>
      </c>
      <c r="E112" s="20">
        <v>16368360.380000001</v>
      </c>
      <c r="F112" s="20">
        <v>14509696.630000001</v>
      </c>
      <c r="G112" s="20">
        <f t="shared" si="31"/>
        <v>149999.99999999814</v>
      </c>
    </row>
    <row r="113" spans="1:7">
      <c r="A113" s="12" t="s">
        <v>41</v>
      </c>
      <c r="B113" s="13">
        <f t="shared" ref="B113:G113" si="32">SUM(B114:B122)</f>
        <v>2863500</v>
      </c>
      <c r="C113" s="13">
        <f t="shared" si="32"/>
        <v>4784212</v>
      </c>
      <c r="D113" s="13">
        <f t="shared" si="32"/>
        <v>7647712</v>
      </c>
      <c r="E113" s="13">
        <f t="shared" si="32"/>
        <v>7242711.3399999999</v>
      </c>
      <c r="F113" s="13">
        <f t="shared" si="32"/>
        <v>7042959.3399999999</v>
      </c>
      <c r="G113" s="13">
        <f t="shared" si="32"/>
        <v>405000.66000000015</v>
      </c>
    </row>
    <row r="114" spans="1:7">
      <c r="A114" s="14" t="s">
        <v>42</v>
      </c>
      <c r="B114" s="15">
        <v>0</v>
      </c>
      <c r="C114" s="15">
        <v>0</v>
      </c>
      <c r="D114" s="15">
        <v>0</v>
      </c>
      <c r="E114" s="15">
        <v>0</v>
      </c>
      <c r="F114" s="15">
        <v>0</v>
      </c>
      <c r="G114" s="15">
        <v>0</v>
      </c>
    </row>
    <row r="115" spans="1:7">
      <c r="A115" s="14" t="s">
        <v>43</v>
      </c>
      <c r="B115" s="15">
        <v>0</v>
      </c>
      <c r="C115" s="15">
        <v>0</v>
      </c>
      <c r="D115" s="15">
        <v>0</v>
      </c>
      <c r="E115" s="15">
        <v>0</v>
      </c>
      <c r="F115" s="15">
        <v>0</v>
      </c>
      <c r="G115" s="15">
        <v>0</v>
      </c>
    </row>
    <row r="116" spans="1:7">
      <c r="A116" s="14" t="s">
        <v>44</v>
      </c>
      <c r="B116" s="20">
        <v>2663500</v>
      </c>
      <c r="C116" s="20">
        <v>3812810</v>
      </c>
      <c r="D116" s="15">
        <f t="shared" ref="D116:D117" si="33">B116+C116</f>
        <v>6476310</v>
      </c>
      <c r="E116" s="20">
        <v>6476309.3399999999</v>
      </c>
      <c r="F116" s="20">
        <v>6476309.3399999999</v>
      </c>
      <c r="G116" s="20">
        <f t="shared" ref="G116:G117" si="34">D116-E116</f>
        <v>0.66000000014901161</v>
      </c>
    </row>
    <row r="117" spans="1:7">
      <c r="A117" s="14" t="s">
        <v>45</v>
      </c>
      <c r="B117" s="20">
        <v>200000</v>
      </c>
      <c r="C117" s="20">
        <v>971402</v>
      </c>
      <c r="D117" s="15">
        <f t="shared" si="33"/>
        <v>1171402</v>
      </c>
      <c r="E117" s="20">
        <v>766402</v>
      </c>
      <c r="F117" s="20">
        <v>566650</v>
      </c>
      <c r="G117" s="20">
        <f t="shared" si="34"/>
        <v>405000</v>
      </c>
    </row>
    <row r="118" spans="1:7">
      <c r="A118" s="14" t="s">
        <v>46</v>
      </c>
      <c r="B118" s="15">
        <v>0</v>
      </c>
      <c r="C118" s="15">
        <v>0</v>
      </c>
      <c r="D118" s="15">
        <v>0</v>
      </c>
      <c r="E118" s="15">
        <v>0</v>
      </c>
      <c r="F118" s="15">
        <v>0</v>
      </c>
      <c r="G118" s="15">
        <v>0</v>
      </c>
    </row>
    <row r="119" spans="1:7">
      <c r="A119" s="14" t="s">
        <v>47</v>
      </c>
      <c r="B119" s="15">
        <v>0</v>
      </c>
      <c r="C119" s="15">
        <v>0</v>
      </c>
      <c r="D119" s="15">
        <v>0</v>
      </c>
      <c r="E119" s="15">
        <v>0</v>
      </c>
      <c r="F119" s="15">
        <v>0</v>
      </c>
      <c r="G119" s="15">
        <v>0</v>
      </c>
    </row>
    <row r="120" spans="1:7">
      <c r="A120" s="14" t="s">
        <v>48</v>
      </c>
      <c r="B120" s="15">
        <v>0</v>
      </c>
      <c r="C120" s="15">
        <v>0</v>
      </c>
      <c r="D120" s="15">
        <v>0</v>
      </c>
      <c r="E120" s="15">
        <v>0</v>
      </c>
      <c r="F120" s="15">
        <v>0</v>
      </c>
      <c r="G120" s="15">
        <v>0</v>
      </c>
    </row>
    <row r="121" spans="1:7">
      <c r="A121" s="14" t="s">
        <v>49</v>
      </c>
      <c r="B121" s="15">
        <v>0</v>
      </c>
      <c r="C121" s="15">
        <v>0</v>
      </c>
      <c r="D121" s="15">
        <v>0</v>
      </c>
      <c r="E121" s="15">
        <v>0</v>
      </c>
      <c r="F121" s="15">
        <v>0</v>
      </c>
      <c r="G121" s="15">
        <v>0</v>
      </c>
    </row>
    <row r="122" spans="1:7">
      <c r="A122" s="14" t="s">
        <v>50</v>
      </c>
      <c r="B122" s="15">
        <v>0</v>
      </c>
      <c r="C122" s="15">
        <v>0</v>
      </c>
      <c r="D122" s="15">
        <v>0</v>
      </c>
      <c r="E122" s="15">
        <v>0</v>
      </c>
      <c r="F122" s="15">
        <v>0</v>
      </c>
      <c r="G122" s="15">
        <v>0</v>
      </c>
    </row>
    <row r="123" spans="1:7">
      <c r="A123" s="12" t="s">
        <v>51</v>
      </c>
      <c r="B123" s="13">
        <f t="shared" ref="B123:G123" si="35">SUM(B124:B132)</f>
        <v>2912500</v>
      </c>
      <c r="C123" s="13">
        <f t="shared" si="35"/>
        <v>5513065.8799999999</v>
      </c>
      <c r="D123" s="13">
        <f t="shared" si="35"/>
        <v>8425565.8800000008</v>
      </c>
      <c r="E123" s="13">
        <f t="shared" si="35"/>
        <v>7733833.8999999994</v>
      </c>
      <c r="F123" s="13">
        <f t="shared" si="35"/>
        <v>2408865.0399999996</v>
      </c>
      <c r="G123" s="13">
        <f t="shared" si="35"/>
        <v>691731.98000000045</v>
      </c>
    </row>
    <row r="124" spans="1:7">
      <c r="A124" s="14" t="s">
        <v>52</v>
      </c>
      <c r="B124" s="20">
        <v>377000</v>
      </c>
      <c r="C124" s="20">
        <v>-135939.17000000001</v>
      </c>
      <c r="D124" s="15">
        <f t="shared" ref="D124:D132" si="36">B124+C124</f>
        <v>241060.83</v>
      </c>
      <c r="E124" s="20">
        <v>241060.83</v>
      </c>
      <c r="F124" s="20">
        <v>205557.2</v>
      </c>
      <c r="G124" s="20">
        <f t="shared" ref="G124:G132" si="37">D124-E124</f>
        <v>0</v>
      </c>
    </row>
    <row r="125" spans="1:7">
      <c r="A125" s="14" t="s">
        <v>53</v>
      </c>
      <c r="B125" s="20">
        <v>32000</v>
      </c>
      <c r="C125" s="20">
        <v>552782</v>
      </c>
      <c r="D125" s="15">
        <f t="shared" si="36"/>
        <v>584782</v>
      </c>
      <c r="E125" s="20">
        <v>434000</v>
      </c>
      <c r="F125" s="20">
        <v>434000</v>
      </c>
      <c r="G125" s="20">
        <f t="shared" si="37"/>
        <v>150782</v>
      </c>
    </row>
    <row r="126" spans="1:7">
      <c r="A126" s="14" t="s">
        <v>54</v>
      </c>
      <c r="B126" s="15">
        <v>0</v>
      </c>
      <c r="C126" s="15">
        <v>0</v>
      </c>
      <c r="D126" s="15">
        <v>0</v>
      </c>
      <c r="E126" s="15">
        <v>0</v>
      </c>
      <c r="F126" s="15">
        <v>0</v>
      </c>
      <c r="G126" s="15">
        <v>0</v>
      </c>
    </row>
    <row r="127" spans="1:7">
      <c r="A127" s="14" t="s">
        <v>55</v>
      </c>
      <c r="B127" s="20">
        <v>2150000</v>
      </c>
      <c r="C127" s="20">
        <v>5414589.9900000002</v>
      </c>
      <c r="D127" s="15">
        <f t="shared" si="36"/>
        <v>7564589.9900000002</v>
      </c>
      <c r="E127" s="20">
        <v>7023640.0099999998</v>
      </c>
      <c r="F127" s="20">
        <v>1735040.02</v>
      </c>
      <c r="G127" s="20">
        <f t="shared" si="37"/>
        <v>540949.98000000045</v>
      </c>
    </row>
    <row r="128" spans="1:7">
      <c r="A128" s="14" t="s">
        <v>56</v>
      </c>
      <c r="B128" s="20">
        <v>0</v>
      </c>
      <c r="C128" s="20">
        <v>0</v>
      </c>
      <c r="D128" s="15">
        <f t="shared" si="36"/>
        <v>0</v>
      </c>
      <c r="E128" s="20">
        <v>0</v>
      </c>
      <c r="F128" s="20">
        <v>0</v>
      </c>
      <c r="G128" s="20">
        <f t="shared" si="37"/>
        <v>0</v>
      </c>
    </row>
    <row r="129" spans="1:7">
      <c r="A129" s="14" t="s">
        <v>57</v>
      </c>
      <c r="B129" s="20">
        <v>333500</v>
      </c>
      <c r="C129" s="20">
        <v>-298366.94</v>
      </c>
      <c r="D129" s="15">
        <f t="shared" si="36"/>
        <v>35133.06</v>
      </c>
      <c r="E129" s="20">
        <v>35133.06</v>
      </c>
      <c r="F129" s="20">
        <v>34267.82</v>
      </c>
      <c r="G129" s="20">
        <f t="shared" si="37"/>
        <v>0</v>
      </c>
    </row>
    <row r="130" spans="1:7">
      <c r="A130" s="14" t="s">
        <v>58</v>
      </c>
      <c r="B130" s="15">
        <v>0</v>
      </c>
      <c r="C130" s="15">
        <v>0</v>
      </c>
      <c r="D130" s="15">
        <v>0</v>
      </c>
      <c r="E130" s="15">
        <v>0</v>
      </c>
      <c r="F130" s="15">
        <v>0</v>
      </c>
      <c r="G130" s="15">
        <v>0</v>
      </c>
    </row>
    <row r="131" spans="1:7">
      <c r="A131" s="14" t="s">
        <v>59</v>
      </c>
      <c r="B131" s="15">
        <v>0</v>
      </c>
      <c r="C131" s="15">
        <v>0</v>
      </c>
      <c r="D131" s="15">
        <v>0</v>
      </c>
      <c r="E131" s="15">
        <v>0</v>
      </c>
      <c r="F131" s="15">
        <v>0</v>
      </c>
      <c r="G131" s="15">
        <v>0</v>
      </c>
    </row>
    <row r="132" spans="1:7">
      <c r="A132" s="14" t="s">
        <v>60</v>
      </c>
      <c r="B132" s="20">
        <v>20000</v>
      </c>
      <c r="C132" s="20">
        <v>-20000</v>
      </c>
      <c r="D132" s="15">
        <f t="shared" si="36"/>
        <v>0</v>
      </c>
      <c r="E132" s="20">
        <v>0</v>
      </c>
      <c r="F132" s="20">
        <v>0</v>
      </c>
      <c r="G132" s="20">
        <f t="shared" si="37"/>
        <v>0</v>
      </c>
    </row>
    <row r="133" spans="1:7">
      <c r="A133" s="12" t="s">
        <v>61</v>
      </c>
      <c r="B133" s="13">
        <f t="shared" ref="B133:G133" si="38">SUM(B134:B136)</f>
        <v>145192538.57000002</v>
      </c>
      <c r="C133" s="13">
        <f t="shared" si="38"/>
        <v>82275536.420000002</v>
      </c>
      <c r="D133" s="13">
        <f t="shared" si="38"/>
        <v>227468074.99000001</v>
      </c>
      <c r="E133" s="13">
        <f t="shared" si="38"/>
        <v>166632561.95000002</v>
      </c>
      <c r="F133" s="13">
        <f t="shared" si="38"/>
        <v>137848207.68000001</v>
      </c>
      <c r="G133" s="13">
        <f t="shared" si="38"/>
        <v>60835513.039999992</v>
      </c>
    </row>
    <row r="134" spans="1:7">
      <c r="A134" s="14" t="s">
        <v>62</v>
      </c>
      <c r="B134" s="20">
        <v>144895169.61000001</v>
      </c>
      <c r="C134" s="20">
        <v>82196973.700000003</v>
      </c>
      <c r="D134" s="15">
        <f t="shared" ref="D134:D136" si="39">B134+C134</f>
        <v>227092143.31</v>
      </c>
      <c r="E134" s="20">
        <v>166256630.27000001</v>
      </c>
      <c r="F134" s="20">
        <v>137472276</v>
      </c>
      <c r="G134" s="20">
        <f t="shared" ref="G134:G136" si="40">D134-E134</f>
        <v>60835513.039999992</v>
      </c>
    </row>
    <row r="135" spans="1:7">
      <c r="A135" s="14" t="s">
        <v>63</v>
      </c>
      <c r="B135" s="15">
        <v>0</v>
      </c>
      <c r="C135" s="15">
        <v>0</v>
      </c>
      <c r="D135" s="15">
        <v>0</v>
      </c>
      <c r="E135" s="15">
        <v>0</v>
      </c>
      <c r="F135" s="15">
        <v>0</v>
      </c>
      <c r="G135" s="15">
        <v>0</v>
      </c>
    </row>
    <row r="136" spans="1:7">
      <c r="A136" s="14" t="s">
        <v>64</v>
      </c>
      <c r="B136" s="20">
        <v>297368.96000000002</v>
      </c>
      <c r="C136" s="20">
        <v>78562.720000000001</v>
      </c>
      <c r="D136" s="15">
        <f t="shared" si="39"/>
        <v>375931.68000000005</v>
      </c>
      <c r="E136" s="20">
        <v>375931.68</v>
      </c>
      <c r="F136" s="20">
        <v>375931.68</v>
      </c>
      <c r="G136" s="20">
        <f t="shared" si="40"/>
        <v>0</v>
      </c>
    </row>
    <row r="137" spans="1:7">
      <c r="A137" s="12" t="s">
        <v>65</v>
      </c>
      <c r="B137" s="13">
        <f t="shared" ref="B137:G137" si="41">SUM(B138:B142,B144:B145)</f>
        <v>0</v>
      </c>
      <c r="C137" s="13">
        <f t="shared" si="41"/>
        <v>0</v>
      </c>
      <c r="D137" s="13">
        <f t="shared" si="41"/>
        <v>0</v>
      </c>
      <c r="E137" s="13">
        <f t="shared" si="41"/>
        <v>0</v>
      </c>
      <c r="F137" s="13">
        <f t="shared" si="41"/>
        <v>0</v>
      </c>
      <c r="G137" s="13">
        <f t="shared" si="41"/>
        <v>0</v>
      </c>
    </row>
    <row r="138" spans="1:7">
      <c r="A138" s="14" t="s">
        <v>66</v>
      </c>
      <c r="B138" s="15">
        <v>0</v>
      </c>
      <c r="C138" s="15">
        <v>0</v>
      </c>
      <c r="D138" s="15">
        <v>0</v>
      </c>
      <c r="E138" s="15">
        <v>0</v>
      </c>
      <c r="F138" s="15">
        <v>0</v>
      </c>
      <c r="G138" s="15">
        <v>0</v>
      </c>
    </row>
    <row r="139" spans="1:7">
      <c r="A139" s="14" t="s">
        <v>67</v>
      </c>
      <c r="B139" s="15">
        <v>0</v>
      </c>
      <c r="C139" s="15">
        <v>0</v>
      </c>
      <c r="D139" s="15">
        <v>0</v>
      </c>
      <c r="E139" s="15">
        <v>0</v>
      </c>
      <c r="F139" s="15">
        <v>0</v>
      </c>
      <c r="G139" s="15">
        <v>0</v>
      </c>
    </row>
    <row r="140" spans="1:7">
      <c r="A140" s="14" t="s">
        <v>68</v>
      </c>
      <c r="B140" s="15">
        <v>0</v>
      </c>
      <c r="C140" s="15">
        <v>0</v>
      </c>
      <c r="D140" s="15">
        <v>0</v>
      </c>
      <c r="E140" s="15">
        <v>0</v>
      </c>
      <c r="F140" s="15">
        <v>0</v>
      </c>
      <c r="G140" s="15">
        <v>0</v>
      </c>
    </row>
    <row r="141" spans="1:7">
      <c r="A141" s="14" t="s">
        <v>69</v>
      </c>
      <c r="B141" s="15">
        <v>0</v>
      </c>
      <c r="C141" s="15">
        <v>0</v>
      </c>
      <c r="D141" s="15">
        <v>0</v>
      </c>
      <c r="E141" s="15">
        <v>0</v>
      </c>
      <c r="F141" s="15">
        <v>0</v>
      </c>
      <c r="G141" s="15">
        <v>0</v>
      </c>
    </row>
    <row r="142" spans="1:7">
      <c r="A142" s="14" t="s">
        <v>70</v>
      </c>
      <c r="B142" s="15">
        <v>0</v>
      </c>
      <c r="C142" s="15">
        <v>0</v>
      </c>
      <c r="D142" s="15">
        <v>0</v>
      </c>
      <c r="E142" s="15">
        <v>0</v>
      </c>
      <c r="F142" s="15">
        <v>0</v>
      </c>
      <c r="G142" s="15">
        <v>0</v>
      </c>
    </row>
    <row r="143" spans="1:7">
      <c r="A143" s="14" t="s">
        <v>71</v>
      </c>
      <c r="B143" s="15">
        <v>0</v>
      </c>
      <c r="C143" s="15">
        <v>0</v>
      </c>
      <c r="D143" s="15">
        <v>0</v>
      </c>
      <c r="E143" s="15">
        <v>0</v>
      </c>
      <c r="F143" s="15">
        <v>0</v>
      </c>
      <c r="G143" s="15">
        <v>0</v>
      </c>
    </row>
    <row r="144" spans="1:7">
      <c r="A144" s="14" t="s">
        <v>72</v>
      </c>
      <c r="B144" s="15">
        <v>0</v>
      </c>
      <c r="C144" s="15">
        <v>0</v>
      </c>
      <c r="D144" s="15">
        <v>0</v>
      </c>
      <c r="E144" s="15">
        <v>0</v>
      </c>
      <c r="F144" s="15">
        <v>0</v>
      </c>
      <c r="G144" s="15">
        <v>0</v>
      </c>
    </row>
    <row r="145" spans="1:7">
      <c r="A145" s="14" t="s">
        <v>73</v>
      </c>
      <c r="B145" s="15">
        <v>0</v>
      </c>
      <c r="C145" s="15">
        <v>0</v>
      </c>
      <c r="D145" s="15">
        <v>0</v>
      </c>
      <c r="E145" s="15">
        <v>0</v>
      </c>
      <c r="F145" s="15">
        <v>0</v>
      </c>
      <c r="G145" s="15">
        <v>0</v>
      </c>
    </row>
    <row r="146" spans="1:7">
      <c r="A146" s="12" t="s">
        <v>74</v>
      </c>
      <c r="B146" s="13">
        <f t="shared" ref="B146:G146" si="42">SUM(B147:B149)</f>
        <v>0</v>
      </c>
      <c r="C146" s="13">
        <f t="shared" si="42"/>
        <v>0</v>
      </c>
      <c r="D146" s="13">
        <f t="shared" si="42"/>
        <v>0</v>
      </c>
      <c r="E146" s="13">
        <f t="shared" si="42"/>
        <v>0</v>
      </c>
      <c r="F146" s="13">
        <f t="shared" si="42"/>
        <v>0</v>
      </c>
      <c r="G146" s="13">
        <f t="shared" si="42"/>
        <v>0</v>
      </c>
    </row>
    <row r="147" spans="1:7">
      <c r="A147" s="14" t="s">
        <v>75</v>
      </c>
      <c r="B147" s="15">
        <v>0</v>
      </c>
      <c r="C147" s="15">
        <v>0</v>
      </c>
      <c r="D147" s="15">
        <v>0</v>
      </c>
      <c r="E147" s="15">
        <v>0</v>
      </c>
      <c r="F147" s="15">
        <v>0</v>
      </c>
      <c r="G147" s="15">
        <v>0</v>
      </c>
    </row>
    <row r="148" spans="1:7">
      <c r="A148" s="14" t="s">
        <v>76</v>
      </c>
      <c r="B148" s="15">
        <v>0</v>
      </c>
      <c r="C148" s="15">
        <v>0</v>
      </c>
      <c r="D148" s="15">
        <v>0</v>
      </c>
      <c r="E148" s="15">
        <v>0</v>
      </c>
      <c r="F148" s="15">
        <v>0</v>
      </c>
      <c r="G148" s="15">
        <v>0</v>
      </c>
    </row>
    <row r="149" spans="1:7">
      <c r="A149" s="14" t="s">
        <v>77</v>
      </c>
      <c r="B149" s="15">
        <v>0</v>
      </c>
      <c r="C149" s="15">
        <v>0</v>
      </c>
      <c r="D149" s="15">
        <v>0</v>
      </c>
      <c r="E149" s="15">
        <v>0</v>
      </c>
      <c r="F149" s="15">
        <v>0</v>
      </c>
      <c r="G149" s="15">
        <v>0</v>
      </c>
    </row>
    <row r="150" spans="1:7">
      <c r="A150" s="12" t="s">
        <v>78</v>
      </c>
      <c r="B150" s="13">
        <f t="shared" ref="B150:G150" si="43">SUM(B151:B157)</f>
        <v>3923411.08</v>
      </c>
      <c r="C150" s="13">
        <f t="shared" si="43"/>
        <v>-2085118.48</v>
      </c>
      <c r="D150" s="13">
        <f t="shared" si="43"/>
        <v>1838292.6</v>
      </c>
      <c r="E150" s="13">
        <f t="shared" si="43"/>
        <v>1838292.6</v>
      </c>
      <c r="F150" s="13">
        <f t="shared" si="43"/>
        <v>1838292.6</v>
      </c>
      <c r="G150" s="13">
        <f t="shared" si="43"/>
        <v>0</v>
      </c>
    </row>
    <row r="151" spans="1:7">
      <c r="A151" s="14" t="s">
        <v>79</v>
      </c>
      <c r="B151" s="20">
        <v>2423411.08</v>
      </c>
      <c r="C151" s="20">
        <v>-964285.58</v>
      </c>
      <c r="D151" s="15">
        <f t="shared" ref="D151:D152" si="44">B151+C151</f>
        <v>1459125.5</v>
      </c>
      <c r="E151" s="20">
        <v>1459125.5</v>
      </c>
      <c r="F151" s="20">
        <v>1459125.5</v>
      </c>
      <c r="G151" s="20">
        <f t="shared" ref="G151:G152" si="45">D151-E151</f>
        <v>0</v>
      </c>
    </row>
    <row r="152" spans="1:7">
      <c r="A152" s="14" t="s">
        <v>80</v>
      </c>
      <c r="B152" s="20">
        <v>1500000</v>
      </c>
      <c r="C152" s="20">
        <v>-1120832.8999999999</v>
      </c>
      <c r="D152" s="15">
        <f t="shared" si="44"/>
        <v>379167.10000000009</v>
      </c>
      <c r="E152" s="20">
        <v>379167.1</v>
      </c>
      <c r="F152" s="20">
        <v>379167.1</v>
      </c>
      <c r="G152" s="20">
        <f t="shared" si="45"/>
        <v>0</v>
      </c>
    </row>
    <row r="153" spans="1:7">
      <c r="A153" s="14" t="s">
        <v>81</v>
      </c>
      <c r="B153" s="15">
        <v>0</v>
      </c>
      <c r="C153" s="15">
        <v>0</v>
      </c>
      <c r="D153" s="15">
        <v>0</v>
      </c>
      <c r="E153" s="15">
        <v>0</v>
      </c>
      <c r="F153" s="15">
        <v>0</v>
      </c>
      <c r="G153" s="15">
        <v>0</v>
      </c>
    </row>
    <row r="154" spans="1:7">
      <c r="A154" s="21" t="s">
        <v>82</v>
      </c>
      <c r="B154" s="15">
        <v>0</v>
      </c>
      <c r="C154" s="15">
        <v>0</v>
      </c>
      <c r="D154" s="15">
        <v>0</v>
      </c>
      <c r="E154" s="15">
        <v>0</v>
      </c>
      <c r="F154" s="15">
        <v>0</v>
      </c>
      <c r="G154" s="15">
        <v>0</v>
      </c>
    </row>
    <row r="155" spans="1:7">
      <c r="A155" s="14" t="s">
        <v>83</v>
      </c>
      <c r="B155" s="15">
        <v>0</v>
      </c>
      <c r="C155" s="15">
        <v>0</v>
      </c>
      <c r="D155" s="15">
        <v>0</v>
      </c>
      <c r="E155" s="15">
        <v>0</v>
      </c>
      <c r="F155" s="15">
        <v>0</v>
      </c>
      <c r="G155" s="15">
        <v>0</v>
      </c>
    </row>
    <row r="156" spans="1:7">
      <c r="A156" s="14" t="s">
        <v>84</v>
      </c>
      <c r="B156" s="15">
        <v>0</v>
      </c>
      <c r="C156" s="15">
        <v>0</v>
      </c>
      <c r="D156" s="15">
        <v>0</v>
      </c>
      <c r="E156" s="15">
        <v>0</v>
      </c>
      <c r="F156" s="15">
        <v>0</v>
      </c>
      <c r="G156" s="15">
        <v>0</v>
      </c>
    </row>
    <row r="157" spans="1:7">
      <c r="A157" s="14" t="s">
        <v>85</v>
      </c>
      <c r="B157" s="15">
        <v>0</v>
      </c>
      <c r="C157" s="15">
        <v>0</v>
      </c>
      <c r="D157" s="15">
        <v>0</v>
      </c>
      <c r="E157" s="15">
        <v>0</v>
      </c>
      <c r="F157" s="15">
        <v>0</v>
      </c>
      <c r="G157" s="15">
        <v>0</v>
      </c>
    </row>
    <row r="158" spans="1:7">
      <c r="A158" s="22"/>
      <c r="B158" s="18"/>
      <c r="C158" s="18"/>
      <c r="D158" s="18"/>
      <c r="E158" s="18"/>
      <c r="F158" s="18"/>
      <c r="G158" s="18"/>
    </row>
    <row r="159" spans="1:7">
      <c r="A159" s="23" t="s">
        <v>87</v>
      </c>
      <c r="B159" s="11">
        <f t="shared" ref="B159:G159" si="46">B9+B84</f>
        <v>452871523.95000005</v>
      </c>
      <c r="C159" s="11">
        <f t="shared" si="46"/>
        <v>134667442.29000002</v>
      </c>
      <c r="D159" s="11">
        <f t="shared" si="46"/>
        <v>587538966.24000001</v>
      </c>
      <c r="E159" s="11">
        <f t="shared" si="46"/>
        <v>480654315.16000009</v>
      </c>
      <c r="F159" s="11">
        <f t="shared" si="46"/>
        <v>431493750.10000002</v>
      </c>
      <c r="G159" s="11">
        <f t="shared" si="46"/>
        <v>106884651.08</v>
      </c>
    </row>
    <row r="160" spans="1:7">
      <c r="A160" s="24"/>
      <c r="B160" s="25"/>
      <c r="C160" s="25"/>
      <c r="D160" s="25"/>
      <c r="E160" s="25"/>
      <c r="F160" s="25"/>
      <c r="G160" s="25"/>
    </row>
    <row r="161" spans="1:1">
      <c r="A161" s="26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Lucero</cp:lastModifiedBy>
  <dcterms:created xsi:type="dcterms:W3CDTF">2019-02-05T17:36:27Z</dcterms:created>
  <dcterms:modified xsi:type="dcterms:W3CDTF">2019-02-05T17:36:50Z</dcterms:modified>
</cp:coreProperties>
</file>