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CUENTA PUBLICA 2016-2018\2016\5.CUENTA PUBLICA 2016\INFORMACIONDE LEY DE DISCIPLINA FINANCIERA\"/>
    </mc:Choice>
  </mc:AlternateContent>
  <bookViews>
    <workbookView xWindow="0" yWindow="0" windowWidth="28800" windowHeight="10935" firstSheet="1" activeTab="1"/>
  </bookViews>
  <sheets>
    <sheet name="Hoja1" sheetId="2" state="hidden" r:id="rId1"/>
    <sheet name="F5" sheetId="1" r:id="rId2"/>
  </sheets>
  <definedNames>
    <definedName name="_xlnm._FilterDatabase" localSheetId="1" hidden="1">'F5'!$A$3:$G$71</definedName>
    <definedName name="_xlnm.Print_Titles" localSheetId="1">'F5'!$1:$3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" i="1" l="1"/>
  <c r="B41" i="1"/>
  <c r="G63" i="1" l="1"/>
  <c r="G36" i="1"/>
  <c r="G6" i="1" l="1"/>
  <c r="C25" i="1"/>
  <c r="B13" i="1"/>
  <c r="G44" i="1" l="1"/>
  <c r="F70" i="1" l="1"/>
  <c r="E70" i="1"/>
  <c r="D70" i="1"/>
  <c r="C70" i="1"/>
  <c r="B70" i="1"/>
  <c r="G69" i="1"/>
  <c r="G68" i="1"/>
  <c r="G67" i="1"/>
  <c r="F62" i="1"/>
  <c r="E62" i="1"/>
  <c r="D62" i="1"/>
  <c r="G62" i="1" s="1"/>
  <c r="C62" i="1"/>
  <c r="B62" i="1"/>
  <c r="G59" i="1"/>
  <c r="G58" i="1"/>
  <c r="G57" i="1"/>
  <c r="G56" i="1"/>
  <c r="F55" i="1"/>
  <c r="E55" i="1"/>
  <c r="D55" i="1"/>
  <c r="G55" i="1" s="1"/>
  <c r="C55" i="1"/>
  <c r="B55" i="1"/>
  <c r="G54" i="1"/>
  <c r="G53" i="1"/>
  <c r="G52" i="1"/>
  <c r="G51" i="1"/>
  <c r="F50" i="1"/>
  <c r="E50" i="1"/>
  <c r="D50" i="1"/>
  <c r="C50" i="1"/>
  <c r="G49" i="1"/>
  <c r="G48" i="1"/>
  <c r="G47" i="1"/>
  <c r="G46" i="1"/>
  <c r="G45" i="1"/>
  <c r="G43" i="1"/>
  <c r="G42" i="1"/>
  <c r="F41" i="1"/>
  <c r="E41" i="1"/>
  <c r="E60" i="1" s="1"/>
  <c r="D41" i="1"/>
  <c r="C41" i="1"/>
  <c r="C60" i="1" s="1"/>
  <c r="G35" i="1"/>
  <c r="F34" i="1"/>
  <c r="E34" i="1"/>
  <c r="D34" i="1"/>
  <c r="C34" i="1"/>
  <c r="C37" i="1" s="1"/>
  <c r="C65" i="1" s="1"/>
  <c r="B34" i="1"/>
  <c r="G33" i="1"/>
  <c r="F32" i="1"/>
  <c r="E32" i="1"/>
  <c r="G32" i="1" s="1"/>
  <c r="D32" i="1"/>
  <c r="C32" i="1"/>
  <c r="B32" i="1"/>
  <c r="G31" i="1"/>
  <c r="G30" i="1"/>
  <c r="G29" i="1"/>
  <c r="G28" i="1"/>
  <c r="F25" i="1"/>
  <c r="E25" i="1"/>
  <c r="D25" i="1"/>
  <c r="B25" i="1"/>
  <c r="G24" i="1"/>
  <c r="G23" i="1"/>
  <c r="G22" i="1"/>
  <c r="G21" i="1"/>
  <c r="G26" i="1"/>
  <c r="G19" i="1"/>
  <c r="G18" i="1"/>
  <c r="G27" i="1"/>
  <c r="G16" i="1"/>
  <c r="G15" i="1"/>
  <c r="G14" i="1"/>
  <c r="F13" i="1"/>
  <c r="E13" i="1"/>
  <c r="D13" i="1"/>
  <c r="C13" i="1"/>
  <c r="G12" i="1"/>
  <c r="G11" i="1"/>
  <c r="G10" i="1"/>
  <c r="G9" i="1"/>
  <c r="G8" i="1"/>
  <c r="G7" i="1"/>
  <c r="G41" i="1" l="1"/>
  <c r="F37" i="1"/>
  <c r="G70" i="1"/>
  <c r="G13" i="1"/>
  <c r="B37" i="1"/>
  <c r="F60" i="1"/>
  <c r="G50" i="1"/>
  <c r="B60" i="1"/>
  <c r="G34" i="1"/>
  <c r="D37" i="1"/>
  <c r="E37" i="1"/>
  <c r="E65" i="1" s="1"/>
  <c r="G25" i="1"/>
  <c r="D60" i="1"/>
  <c r="G60" i="1" s="1"/>
  <c r="B65" i="1" l="1"/>
  <c r="F65" i="1"/>
  <c r="G37" i="1"/>
  <c r="D65" i="1"/>
  <c r="G65" i="1" s="1"/>
</calcChain>
</file>

<file path=xl/sharedStrings.xml><?xml version="1.0" encoding="utf-8"?>
<sst xmlns="http://schemas.openxmlformats.org/spreadsheetml/2006/main" count="72" uniqueCount="72">
  <si>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</si>
  <si>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</si>
  <si>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</si>
  <si>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</si>
  <si>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</si>
  <si>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</si>
  <si>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</si>
  <si>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</si>
  <si>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</si>
  <si>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</si>
  <si>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</si>
  <si>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</si>
  <si>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</si>
  <si>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</si>
  <si>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</si>
  <si>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</si>
  <si>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</si>
  <si>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</si>
  <si>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</si>
  <si>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</si>
  <si>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</si>
  <si>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</si>
  <si>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</si>
  <si>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</si>
  <si>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</si>
  <si>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</si>
  <si>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</si>
  <si>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</si>
  <si>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</si>
  <si>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</si>
  <si>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</si>
  <si>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</si>
  <si>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</si>
  <si>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</si>
  <si>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</si>
  <si>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</si>
  <si>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</si>
  <si>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</si>
  <si>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</si>
  <si>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</si>
  <si>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</si>
  <si>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</si>
  <si>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</si>
  <si>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</si>
  <si>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</si>
  <si>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</si>
  <si>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</si>
  <si>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</si>
  <si>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</si>
  <si>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</si>
  <si>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</si>
  <si>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</si>
  <si>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</si>
  <si>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</si>
  <si>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</si>
  <si>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</si>
  <si>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</si>
  <si>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</si>
  <si>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</si>
  <si>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</si>
  <si>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</si>
  <si>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</si>
  <si>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</si>
  <si>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</si>
  <si>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</si>
  <si>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</si>
  <si>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</si>
  <si>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</si>
  <si>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</si>
  <si>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</si>
  <si>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</si>
  <si>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MUNICIPIO DE VALLE DE SANTIAGO, GTO.
Estado Analítico de Ingresos Detallado - LDF
Del 1 de enero al 31 de diciembre de 2016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</si>
</sst>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top"/>
    </xf>
    <xf numFmtId="0" fontId="2" fillId="0" borderId="4" xfId="0" applyFont="1" applyBorder="1" applyAlignment="1">
      <alignment horizontal="justify" vertical="center"/>
    </xf>
    <xf numFmtId="0" fontId="4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43" fontId="3" fillId="2" borderId="4" xfId="2" applyFont="1" applyFill="1" applyBorder="1"/>
    <xf numFmtId="43" fontId="1" fillId="2" borderId="5" xfId="2" applyFont="1" applyFill="1" applyBorder="1" applyAlignment="1">
      <alignment horizontal="center" vertical="center"/>
    </xf>
    <xf numFmtId="43" fontId="1" fillId="2" borderId="5" xfId="2" applyFont="1" applyFill="1" applyBorder="1" applyAlignment="1">
      <alignment horizontal="center" vertical="center" wrapText="1"/>
    </xf>
    <xf numFmtId="43" fontId="1" fillId="2" borderId="5" xfId="2" applyFont="1" applyFill="1" applyBorder="1" applyAlignment="1">
      <alignment horizontal="center" vertical="top"/>
    </xf>
    <xf numFmtId="43" fontId="2" fillId="0" borderId="4" xfId="2" applyFont="1" applyBorder="1" applyAlignment="1">
      <alignment vertical="center"/>
    </xf>
    <xf numFmtId="43" fontId="2" fillId="0" borderId="6" xfId="2" applyFont="1" applyBorder="1" applyAlignment="1">
      <alignment vertical="center"/>
    </xf>
    <xf numFmtId="43" fontId="2" fillId="0" borderId="0" xfId="2" applyFont="1"/>
    <xf numFmtId="43" fontId="4" fillId="0" borderId="6" xfId="2" applyFont="1" applyBorder="1" applyAlignment="1">
      <alignment vertical="center"/>
    </xf>
    <xf numFmtId="43" fontId="2" fillId="3" borderId="6" xfId="2" applyFont="1" applyFill="1" applyBorder="1" applyAlignment="1">
      <alignment vertical="center"/>
    </xf>
    <xf numFmtId="43" fontId="2" fillId="0" borderId="5" xfId="2" applyFont="1" applyBorder="1" applyAlignment="1">
      <alignment vertical="center"/>
    </xf>
    <xf numFmtId="43" fontId="2" fillId="0" borderId="8" xfId="2" applyFont="1" applyBorder="1" applyAlignment="1">
      <alignment vertical="center"/>
    </xf>
    <xf numFmtId="43" fontId="4" fillId="0" borderId="8" xfId="2" applyFont="1" applyBorder="1" applyAlignment="1">
      <alignment vertical="center"/>
    </xf>
    <xf numFmtId="43" fontId="2" fillId="3" borderId="8" xfId="2" applyFont="1" applyFill="1" applyBorder="1" applyAlignment="1">
      <alignment vertical="center"/>
    </xf>
    <xf numFmtId="43" fontId="2" fillId="0" borderId="7" xfId="2" applyFont="1" applyBorder="1" applyAlignment="1">
      <alignment vertical="center"/>
    </xf>
    <xf numFmtId="43" fontId="2" fillId="0" borderId="9" xfId="2" applyFont="1" applyBorder="1" applyAlignment="1">
      <alignment vertical="center"/>
    </xf>
    <xf numFmtId="43" fontId="4" fillId="0" borderId="9" xfId="2" applyFont="1" applyBorder="1" applyAlignment="1">
      <alignment vertical="center"/>
    </xf>
    <xf numFmtId="43" fontId="2" fillId="3" borderId="9" xfId="2" applyFont="1" applyFill="1" applyBorder="1" applyAlignment="1">
      <alignment vertical="center"/>
    </xf>
    <xf numFmtId="43" fontId="2" fillId="0" borderId="10" xfId="2" applyFont="1" applyBorder="1" applyAlignment="1">
      <alignment vertical="center"/>
    </xf>
    <xf numFmtId="43" fontId="2" fillId="0" borderId="6" xfId="2" applyFont="1" applyBorder="1"/>
    <xf numFmtId="43" fontId="2" fillId="0" borderId="0" xfId="2" applyFont="1" applyBorder="1" applyAlignment="1">
      <alignment vertical="center"/>
    </xf>
    <xf numFmtId="43" fontId="4" fillId="0" borderId="0" xfId="2" applyFont="1" applyBorder="1" applyAlignment="1">
      <alignment vertical="center"/>
    </xf>
    <xf numFmtId="43" fontId="2" fillId="3" borderId="0" xfId="2" applyFont="1" applyFill="1" applyBorder="1" applyAlignment="1">
      <alignment vertical="center"/>
    </xf>
    <xf numFmtId="4" fontId="2" fillId="0" borderId="0" xfId="1" applyNumberFormat="1" applyFont="1" applyFill="1" applyBorder="1" applyAlignment="1" applyProtection="1">
      <alignment vertical="top"/>
      <protection locked="0"/>
    </xf>
    <xf numFmtId="43" fontId="2" fillId="0" borderId="6" xfId="2" applyFont="1" applyFill="1" applyBorder="1"/>
    <xf numFmtId="43" fontId="2" fillId="0" borderId="6" xfId="2" applyFont="1" applyFill="1" applyBorder="1" applyAlignment="1">
      <alignment vertical="center"/>
    </xf>
    <xf numFmtId="43" fontId="2" fillId="0" borderId="8" xfId="2" applyFont="1" applyFill="1" applyBorder="1" applyAlignment="1">
      <alignment vertical="center"/>
    </xf>
    <xf numFmtId="43" fontId="2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3" fontId="1" fillId="2" borderId="3" xfId="2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1600200</xdr:colOff>
      <xdr:row>1</xdr:row>
      <xdr:rowOff>66675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68" t="348" r="70734" b="82956"/>
        <a:stretch>
          <a:fillRect/>
        </a:stretch>
      </xdr:blipFill>
      <xdr:spPr bwMode="auto">
        <a:xfrm>
          <a:off x="0" y="0"/>
          <a:ext cx="1600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3"/>
  </cols>
  <sheetData>
    <row r="1" spans="1:2" x14ac:dyDescent="0.2">
      <c r="A1" s="12"/>
      <c r="B1" s="12"/>
    </row>
    <row r="2020" spans="1:1" x14ac:dyDescent="0.2">
      <c r="A2020" s="14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workbookViewId="0">
      <selection activeCell="K19" sqref="K19"/>
    </sheetView>
  </sheetViews>
  <sheetFormatPr baseColWidth="10" defaultRowHeight="11.25" x14ac:dyDescent="0.2"/>
  <cols>
    <col min="1" max="1" width="90.83203125" style="1" customWidth="1"/>
    <col min="2" max="7" width="16.83203125" style="21" customWidth="1"/>
    <col min="8" max="16384" width="12" style="1"/>
  </cols>
  <sheetData>
    <row r="1" spans="1:7" ht="45.95" customHeight="1" x14ac:dyDescent="0.2">
      <c r="A1" s="42" t="s">
        <v>71</v>
      </c>
      <c r="B1" s="43"/>
      <c r="C1" s="43"/>
      <c r="D1" s="43"/>
      <c r="E1" s="43"/>
      <c r="F1" s="43"/>
      <c r="G1" s="44"/>
    </row>
    <row r="2" spans="1:7" x14ac:dyDescent="0.2">
      <c r="A2" s="2"/>
      <c r="B2" s="45" t="s">
        <v>0</v>
      </c>
      <c r="C2" s="45"/>
      <c r="D2" s="45"/>
      <c r="E2" s="45"/>
      <c r="F2" s="45"/>
      <c r="G2" s="15"/>
    </row>
    <row r="3" spans="1:7" ht="22.5" x14ac:dyDescent="0.2">
      <c r="A3" s="3" t="s">
        <v>1</v>
      </c>
      <c r="B3" s="16" t="s">
        <v>2</v>
      </c>
      <c r="C3" s="17" t="s">
        <v>3</v>
      </c>
      <c r="D3" s="16" t="s">
        <v>4</v>
      </c>
      <c r="E3" s="16" t="s">
        <v>5</v>
      </c>
      <c r="F3" s="16" t="s">
        <v>6</v>
      </c>
      <c r="G3" s="18" t="s">
        <v>7</v>
      </c>
    </row>
    <row r="4" spans="1:7" ht="5.0999999999999996" customHeight="1" x14ac:dyDescent="0.2">
      <c r="A4" s="4"/>
      <c r="B4" s="19"/>
      <c r="C4" s="19"/>
      <c r="D4" s="19"/>
      <c r="E4" s="19"/>
      <c r="F4" s="19"/>
      <c r="G4" s="19"/>
    </row>
    <row r="5" spans="1:7" x14ac:dyDescent="0.2">
      <c r="A5" s="5" t="s">
        <v>8</v>
      </c>
      <c r="B5" s="20"/>
      <c r="C5" s="20"/>
      <c r="D5" s="20"/>
      <c r="E5" s="20"/>
      <c r="F5" s="20"/>
      <c r="G5" s="20"/>
    </row>
    <row r="6" spans="1:7" x14ac:dyDescent="0.2">
      <c r="A6" s="6" t="s">
        <v>9</v>
      </c>
      <c r="B6" s="21">
        <v>15212500</v>
      </c>
      <c r="C6" s="38">
        <v>-63678.03</v>
      </c>
      <c r="D6" s="21">
        <v>15148821.970000001</v>
      </c>
      <c r="E6" s="33">
        <v>15040551.369999999</v>
      </c>
      <c r="F6" s="21">
        <v>15040551.369999999</v>
      </c>
      <c r="G6" s="20">
        <f>D6-E6</f>
        <v>108270.60000000149</v>
      </c>
    </row>
    <row r="7" spans="1:7" x14ac:dyDescent="0.2">
      <c r="A7" s="6" t="s">
        <v>10</v>
      </c>
      <c r="B7" s="25"/>
      <c r="C7" s="39"/>
      <c r="D7" s="34"/>
      <c r="E7" s="20"/>
      <c r="F7" s="29"/>
      <c r="G7" s="20">
        <f t="shared" ref="G7:G69" si="0">D7-E7</f>
        <v>0</v>
      </c>
    </row>
    <row r="8" spans="1:7" x14ac:dyDescent="0.2">
      <c r="A8" s="6" t="s">
        <v>11</v>
      </c>
      <c r="B8" s="21">
        <v>2080000</v>
      </c>
      <c r="C8" s="39">
        <v>-1899310.67</v>
      </c>
      <c r="D8" s="34">
        <v>180689.33</v>
      </c>
      <c r="E8" s="20">
        <v>187717</v>
      </c>
      <c r="F8" s="29">
        <v>187717</v>
      </c>
      <c r="G8" s="20">
        <f t="shared" si="0"/>
        <v>-7027.6700000000128</v>
      </c>
    </row>
    <row r="9" spans="1:7" x14ac:dyDescent="0.2">
      <c r="A9" s="6" t="s">
        <v>12</v>
      </c>
      <c r="B9" s="21">
        <v>33292200.000000004</v>
      </c>
      <c r="C9" s="39">
        <v>-13044460.249999996</v>
      </c>
      <c r="D9" s="34">
        <v>20247739.749999993</v>
      </c>
      <c r="E9" s="20">
        <v>20329496.73</v>
      </c>
      <c r="F9" s="29">
        <v>20329496.73</v>
      </c>
      <c r="G9" s="20">
        <f t="shared" si="0"/>
        <v>-81756.980000007898</v>
      </c>
    </row>
    <row r="10" spans="1:7" x14ac:dyDescent="0.2">
      <c r="A10" s="6" t="s">
        <v>13</v>
      </c>
      <c r="B10" s="21">
        <v>3066750</v>
      </c>
      <c r="C10" s="39">
        <v>-380361.79</v>
      </c>
      <c r="D10" s="34">
        <v>2686388.21</v>
      </c>
      <c r="E10" s="20">
        <v>2751825.94</v>
      </c>
      <c r="F10" s="29">
        <v>2751825.94</v>
      </c>
      <c r="G10" s="20">
        <f t="shared" si="0"/>
        <v>-65437.729999999981</v>
      </c>
    </row>
    <row r="11" spans="1:7" x14ac:dyDescent="0.2">
      <c r="A11" s="6" t="s">
        <v>14</v>
      </c>
      <c r="B11" s="21">
        <v>3070800.0000000005</v>
      </c>
      <c r="C11" s="39">
        <v>-172662.5399999998</v>
      </c>
      <c r="D11" s="34">
        <v>2898137.4600000004</v>
      </c>
      <c r="E11" s="20">
        <v>2643629.5099999998</v>
      </c>
      <c r="F11" s="29">
        <v>2643629.5099999998</v>
      </c>
      <c r="G11" s="20">
        <f t="shared" si="0"/>
        <v>254507.95000000065</v>
      </c>
    </row>
    <row r="12" spans="1:7" x14ac:dyDescent="0.2">
      <c r="A12" s="6" t="s">
        <v>15</v>
      </c>
      <c r="B12" s="25"/>
      <c r="C12" s="39"/>
      <c r="D12" s="34"/>
      <c r="E12" s="20"/>
      <c r="F12" s="29"/>
      <c r="G12" s="20">
        <f t="shared" si="0"/>
        <v>0</v>
      </c>
    </row>
    <row r="13" spans="1:7" x14ac:dyDescent="0.2">
      <c r="A13" s="6" t="s">
        <v>16</v>
      </c>
      <c r="B13" s="25">
        <f>SUM(B14:B24)</f>
        <v>109803100</v>
      </c>
      <c r="C13" s="39">
        <f t="shared" ref="C13:F13" si="1">SUM(C14:C24)</f>
        <v>10013827.960000001</v>
      </c>
      <c r="D13" s="34">
        <f t="shared" si="1"/>
        <v>119816927.96000001</v>
      </c>
      <c r="E13" s="20">
        <f t="shared" si="1"/>
        <v>123127586.30000001</v>
      </c>
      <c r="F13" s="29">
        <f t="shared" si="1"/>
        <v>123127586.30000001</v>
      </c>
      <c r="G13" s="20">
        <f t="shared" si="0"/>
        <v>-3310658.3400000036</v>
      </c>
    </row>
    <row r="14" spans="1:7" x14ac:dyDescent="0.2">
      <c r="A14" s="7" t="s">
        <v>17</v>
      </c>
      <c r="B14" s="21">
        <v>75865500</v>
      </c>
      <c r="C14" s="39">
        <v>3599302.72</v>
      </c>
      <c r="D14" s="34">
        <v>79464802.719999999</v>
      </c>
      <c r="E14" s="20">
        <v>82495055.010000005</v>
      </c>
      <c r="F14" s="29">
        <v>82495055.010000005</v>
      </c>
      <c r="G14" s="20">
        <f t="shared" si="0"/>
        <v>-3030252.2900000066</v>
      </c>
    </row>
    <row r="15" spans="1:7" x14ac:dyDescent="0.2">
      <c r="A15" s="7" t="s">
        <v>18</v>
      </c>
      <c r="B15" s="21">
        <v>18327000</v>
      </c>
      <c r="C15" s="39">
        <v>2054265.03</v>
      </c>
      <c r="D15" s="34">
        <v>20381265.030000001</v>
      </c>
      <c r="E15" s="20">
        <v>19796539.98</v>
      </c>
      <c r="F15" s="29">
        <v>19796539.98</v>
      </c>
      <c r="G15" s="20">
        <f t="shared" si="0"/>
        <v>584725.05000000075</v>
      </c>
    </row>
    <row r="16" spans="1:7" x14ac:dyDescent="0.2">
      <c r="A16" s="7" t="s">
        <v>19</v>
      </c>
      <c r="B16" s="21">
        <v>5120700</v>
      </c>
      <c r="C16" s="39">
        <v>454356.93</v>
      </c>
      <c r="D16" s="34">
        <v>5575056.9299999997</v>
      </c>
      <c r="E16" s="20">
        <v>5811688.6399999997</v>
      </c>
      <c r="F16" s="29">
        <v>5811688.6399999997</v>
      </c>
      <c r="G16" s="20">
        <f t="shared" si="0"/>
        <v>-236631.70999999996</v>
      </c>
    </row>
    <row r="17" spans="1:7" x14ac:dyDescent="0.2">
      <c r="A17" s="7" t="s">
        <v>20</v>
      </c>
    </row>
    <row r="18" spans="1:7" x14ac:dyDescent="0.2">
      <c r="A18" s="7" t="s">
        <v>21</v>
      </c>
      <c r="B18" s="25"/>
      <c r="C18" s="39"/>
      <c r="D18" s="34"/>
      <c r="E18" s="20"/>
      <c r="F18" s="29"/>
      <c r="G18" s="20">
        <f t="shared" si="0"/>
        <v>0</v>
      </c>
    </row>
    <row r="19" spans="1:7" x14ac:dyDescent="0.2">
      <c r="A19" s="7" t="s">
        <v>22</v>
      </c>
      <c r="B19" s="25">
        <v>2252400</v>
      </c>
      <c r="C19" s="38">
        <v>-490024.25</v>
      </c>
      <c r="D19" s="21">
        <v>1762375.75</v>
      </c>
      <c r="E19" s="33">
        <v>1817146.15</v>
      </c>
      <c r="F19" s="21">
        <v>1817146.15</v>
      </c>
      <c r="G19" s="20">
        <f t="shared" si="0"/>
        <v>-54770.399999999907</v>
      </c>
    </row>
    <row r="20" spans="1:7" x14ac:dyDescent="0.2">
      <c r="A20" s="7" t="s">
        <v>23</v>
      </c>
    </row>
    <row r="21" spans="1:7" x14ac:dyDescent="0.2">
      <c r="A21" s="7" t="s">
        <v>24</v>
      </c>
      <c r="B21" s="25">
        <v>0</v>
      </c>
      <c r="C21" s="38">
        <v>0</v>
      </c>
      <c r="D21" s="21">
        <v>0</v>
      </c>
      <c r="E21" s="33">
        <v>0</v>
      </c>
      <c r="F21" s="21">
        <v>0</v>
      </c>
      <c r="G21" s="20">
        <f t="shared" si="0"/>
        <v>0</v>
      </c>
    </row>
    <row r="22" spans="1:7" x14ac:dyDescent="0.2">
      <c r="A22" s="7" t="s">
        <v>25</v>
      </c>
      <c r="B22" s="25">
        <v>4295000</v>
      </c>
      <c r="C22" s="39">
        <v>75516.95</v>
      </c>
      <c r="D22" s="34">
        <v>4370516.95</v>
      </c>
      <c r="E22" s="20">
        <v>4352755.5199999996</v>
      </c>
      <c r="F22" s="29">
        <v>4352755.5199999996</v>
      </c>
      <c r="G22" s="20">
        <f t="shared" si="0"/>
        <v>17761.430000000633</v>
      </c>
    </row>
    <row r="23" spans="1:7" x14ac:dyDescent="0.2">
      <c r="A23" s="7" t="s">
        <v>26</v>
      </c>
      <c r="B23" s="25">
        <v>3942500</v>
      </c>
      <c r="C23" s="39">
        <v>4320410.58</v>
      </c>
      <c r="D23" s="34">
        <v>8262910.5800000001</v>
      </c>
      <c r="E23" s="20">
        <v>8854401</v>
      </c>
      <c r="F23" s="29">
        <v>8854401</v>
      </c>
      <c r="G23" s="20">
        <f t="shared" si="0"/>
        <v>-591490.41999999993</v>
      </c>
    </row>
    <row r="24" spans="1:7" x14ac:dyDescent="0.2">
      <c r="A24" s="7" t="s">
        <v>27</v>
      </c>
      <c r="B24" s="25"/>
      <c r="C24" s="39">
        <v>0</v>
      </c>
      <c r="D24" s="34">
        <v>0</v>
      </c>
      <c r="E24" s="20">
        <v>0</v>
      </c>
      <c r="F24" s="29">
        <v>0</v>
      </c>
      <c r="G24" s="20">
        <f t="shared" si="0"/>
        <v>0</v>
      </c>
    </row>
    <row r="25" spans="1:7" x14ac:dyDescent="0.2">
      <c r="A25" s="6" t="s">
        <v>28</v>
      </c>
      <c r="B25" s="25">
        <f>SUM(B26:B30)</f>
        <v>2062100</v>
      </c>
      <c r="C25" s="39">
        <f>SUM(C26:C30)</f>
        <v>347741.85</v>
      </c>
      <c r="D25" s="34">
        <f>SUM(D26:D30)</f>
        <v>2409841.85</v>
      </c>
      <c r="E25" s="20">
        <f>SUM(E26:E30)</f>
        <v>2406384.89</v>
      </c>
      <c r="F25" s="29">
        <f>SUM(F26:F30)</f>
        <v>2406384.89</v>
      </c>
      <c r="G25" s="20">
        <f t="shared" si="0"/>
        <v>3456.9599999999627</v>
      </c>
    </row>
    <row r="26" spans="1:7" x14ac:dyDescent="0.2">
      <c r="A26" s="7" t="s">
        <v>29</v>
      </c>
      <c r="B26" s="25">
        <v>36600</v>
      </c>
      <c r="C26" s="38">
        <v>-17648.400000000001</v>
      </c>
      <c r="D26" s="21">
        <v>18951.599999999999</v>
      </c>
      <c r="E26" s="33">
        <v>17125.240000000002</v>
      </c>
      <c r="F26" s="21">
        <v>17125.240000000002</v>
      </c>
      <c r="G26" s="20">
        <f>D26-E26</f>
        <v>1826.3599999999969</v>
      </c>
    </row>
    <row r="27" spans="1:7" x14ac:dyDescent="0.2">
      <c r="A27" s="7" t="s">
        <v>30</v>
      </c>
      <c r="B27" s="21">
        <v>256061.69</v>
      </c>
      <c r="C27" s="39">
        <v>-9281.33</v>
      </c>
      <c r="D27" s="34">
        <v>246780.36</v>
      </c>
      <c r="E27" s="20">
        <v>246780.36</v>
      </c>
      <c r="F27" s="29">
        <v>246780.36</v>
      </c>
      <c r="G27" s="20">
        <f>D27-E27</f>
        <v>0</v>
      </c>
    </row>
    <row r="28" spans="1:7" x14ac:dyDescent="0.2">
      <c r="A28" s="7" t="s">
        <v>31</v>
      </c>
      <c r="B28" s="25">
        <v>1000138.31</v>
      </c>
      <c r="C28" s="39">
        <v>282883.23</v>
      </c>
      <c r="D28" s="34">
        <v>1283021.54</v>
      </c>
      <c r="E28" s="20">
        <v>1366887.08</v>
      </c>
      <c r="F28" s="29">
        <v>1366887.08</v>
      </c>
      <c r="G28" s="20">
        <f t="shared" si="0"/>
        <v>-83865.540000000037</v>
      </c>
    </row>
    <row r="29" spans="1:7" x14ac:dyDescent="0.2">
      <c r="A29" s="7" t="s">
        <v>32</v>
      </c>
      <c r="B29" s="25">
        <v>0</v>
      </c>
      <c r="C29" s="39"/>
      <c r="D29" s="34"/>
      <c r="E29" s="20"/>
      <c r="F29" s="29"/>
      <c r="G29" s="20">
        <f t="shared" si="0"/>
        <v>0</v>
      </c>
    </row>
    <row r="30" spans="1:7" x14ac:dyDescent="0.2">
      <c r="A30" s="7" t="s">
        <v>33</v>
      </c>
      <c r="B30" s="25">
        <v>769300</v>
      </c>
      <c r="C30" s="39">
        <v>91788.35</v>
      </c>
      <c r="D30" s="34">
        <v>861088.35</v>
      </c>
      <c r="E30" s="20">
        <v>775592.21</v>
      </c>
      <c r="F30" s="29">
        <v>775592.21</v>
      </c>
      <c r="G30" s="20">
        <f t="shared" si="0"/>
        <v>85496.140000000014</v>
      </c>
    </row>
    <row r="31" spans="1:7" x14ac:dyDescent="0.2">
      <c r="A31" s="6" t="s">
        <v>34</v>
      </c>
      <c r="B31" s="25"/>
      <c r="C31" s="39">
        <v>560073.63</v>
      </c>
      <c r="D31" s="34">
        <v>560073.63</v>
      </c>
      <c r="E31" s="20">
        <v>586708.05000000005</v>
      </c>
      <c r="F31" s="29">
        <v>586708.05000000005</v>
      </c>
      <c r="G31" s="20">
        <f t="shared" si="0"/>
        <v>-26634.420000000042</v>
      </c>
    </row>
    <row r="32" spans="1:7" x14ac:dyDescent="0.2">
      <c r="A32" s="6" t="s">
        <v>35</v>
      </c>
      <c r="B32" s="25">
        <f>SUM(B33)</f>
        <v>0</v>
      </c>
      <c r="C32" s="20">
        <f t="shared" ref="C32:F32" si="2">SUM(C33)</f>
        <v>0</v>
      </c>
      <c r="D32" s="34">
        <f t="shared" si="2"/>
        <v>0</v>
      </c>
      <c r="E32" s="20">
        <f t="shared" si="2"/>
        <v>0</v>
      </c>
      <c r="F32" s="29">
        <f t="shared" si="2"/>
        <v>0</v>
      </c>
      <c r="G32" s="20">
        <f t="shared" si="0"/>
        <v>0</v>
      </c>
    </row>
    <row r="33" spans="1:8" x14ac:dyDescent="0.2">
      <c r="A33" s="7" t="s">
        <v>36</v>
      </c>
      <c r="B33" s="25"/>
      <c r="C33" s="20"/>
      <c r="D33" s="34"/>
      <c r="E33" s="20"/>
      <c r="F33" s="29"/>
      <c r="G33" s="20">
        <f t="shared" si="0"/>
        <v>0</v>
      </c>
    </row>
    <row r="34" spans="1:8" x14ac:dyDescent="0.2">
      <c r="A34" s="6" t="s">
        <v>37</v>
      </c>
      <c r="B34" s="25">
        <f>SUM(B35:B36)</f>
        <v>2507530.94</v>
      </c>
      <c r="C34" s="20">
        <f t="shared" ref="C34:F34" si="3">SUM(C35:C36)</f>
        <v>12315629.260000002</v>
      </c>
      <c r="D34" s="34">
        <f t="shared" si="3"/>
        <v>14823160.199999999</v>
      </c>
      <c r="E34" s="20">
        <f t="shared" si="3"/>
        <v>8712471.8200000003</v>
      </c>
      <c r="F34" s="29">
        <f t="shared" si="3"/>
        <v>8712471.8200000003</v>
      </c>
      <c r="G34" s="20">
        <f t="shared" si="0"/>
        <v>6110688.379999999</v>
      </c>
    </row>
    <row r="35" spans="1:8" x14ac:dyDescent="0.2">
      <c r="A35" s="7" t="s">
        <v>38</v>
      </c>
      <c r="B35" s="25"/>
      <c r="C35" s="20"/>
      <c r="D35" s="34"/>
      <c r="E35" s="20"/>
      <c r="F35" s="29"/>
      <c r="G35" s="20">
        <f t="shared" si="0"/>
        <v>0</v>
      </c>
    </row>
    <row r="36" spans="1:8" x14ac:dyDescent="0.2">
      <c r="A36" s="7" t="s">
        <v>39</v>
      </c>
      <c r="B36" s="25">
        <v>2507530.94</v>
      </c>
      <c r="C36" s="33">
        <v>12315629.260000002</v>
      </c>
      <c r="D36" s="21">
        <v>14823160.199999999</v>
      </c>
      <c r="E36" s="33">
        <v>8712471.8200000003</v>
      </c>
      <c r="F36" s="21">
        <v>8712471.8200000003</v>
      </c>
      <c r="G36" s="20">
        <f t="shared" si="0"/>
        <v>6110688.379999999</v>
      </c>
    </row>
    <row r="37" spans="1:8" x14ac:dyDescent="0.2">
      <c r="A37" s="5" t="s">
        <v>40</v>
      </c>
      <c r="B37" s="26">
        <f>SUM(B6:B13)+B25+B31+B32+B34</f>
        <v>171094980.94</v>
      </c>
      <c r="C37" s="26">
        <f>SUM(C6:C13)+C25+C31+C32+C34</f>
        <v>7676799.4200000083</v>
      </c>
      <c r="D37" s="35">
        <f>SUM(D6:D13)+D25+D31+D32+D34</f>
        <v>178771780.35999998</v>
      </c>
      <c r="E37" s="22">
        <f>SUM(E6:E13)+E25+E31+E32+E34</f>
        <v>175786371.61000001</v>
      </c>
      <c r="F37" s="30">
        <f>SUM(F6:F13)+F25+F31+F32+F34</f>
        <v>175786371.61000001</v>
      </c>
      <c r="G37" s="22">
        <f t="shared" si="0"/>
        <v>2985408.7499999702</v>
      </c>
      <c r="H37" s="41"/>
    </row>
    <row r="38" spans="1:8" x14ac:dyDescent="0.2">
      <c r="A38" s="5" t="s">
        <v>41</v>
      </c>
      <c r="B38" s="27"/>
      <c r="C38" s="23"/>
      <c r="D38" s="36"/>
      <c r="E38" s="23"/>
      <c r="F38" s="31"/>
      <c r="G38" s="20"/>
    </row>
    <row r="39" spans="1:8" ht="5.0999999999999996" customHeight="1" x14ac:dyDescent="0.2">
      <c r="A39" s="8"/>
      <c r="B39" s="25"/>
      <c r="C39" s="20"/>
      <c r="D39" s="34"/>
      <c r="E39" s="20"/>
      <c r="F39" s="29"/>
      <c r="G39" s="20"/>
    </row>
    <row r="40" spans="1:8" x14ac:dyDescent="0.2">
      <c r="A40" s="5" t="s">
        <v>42</v>
      </c>
      <c r="B40" s="25"/>
      <c r="C40" s="20"/>
      <c r="D40" s="34"/>
      <c r="E40" s="20"/>
      <c r="F40" s="29"/>
      <c r="G40" s="20"/>
    </row>
    <row r="41" spans="1:8" x14ac:dyDescent="0.2">
      <c r="A41" s="6" t="s">
        <v>43</v>
      </c>
      <c r="B41" s="25">
        <f>SUM(B42:B49)</f>
        <v>134469500</v>
      </c>
      <c r="C41" s="20">
        <f t="shared" ref="C41:F41" si="4">SUM(C42:C49)</f>
        <v>5156806</v>
      </c>
      <c r="D41" s="34">
        <f t="shared" si="4"/>
        <v>139626306</v>
      </c>
      <c r="E41" s="20">
        <f t="shared" si="4"/>
        <v>139626306</v>
      </c>
      <c r="F41" s="29">
        <f t="shared" si="4"/>
        <v>139626306</v>
      </c>
      <c r="G41" s="20">
        <f>D41-E41</f>
        <v>0</v>
      </c>
    </row>
    <row r="42" spans="1:8" x14ac:dyDescent="0.2">
      <c r="A42" s="7" t="s">
        <v>44</v>
      </c>
      <c r="B42" s="25">
        <v>0</v>
      </c>
      <c r="C42" s="20">
        <v>0</v>
      </c>
      <c r="D42" s="34">
        <v>0</v>
      </c>
      <c r="E42" s="20">
        <v>0</v>
      </c>
      <c r="F42" s="29">
        <v>0</v>
      </c>
      <c r="G42" s="20">
        <f t="shared" si="0"/>
        <v>0</v>
      </c>
    </row>
    <row r="43" spans="1:8" x14ac:dyDescent="0.2">
      <c r="A43" s="7" t="s">
        <v>45</v>
      </c>
      <c r="B43" s="25">
        <v>0</v>
      </c>
      <c r="C43" s="20">
        <v>0</v>
      </c>
      <c r="D43" s="34">
        <v>0</v>
      </c>
      <c r="E43" s="20">
        <v>0</v>
      </c>
      <c r="F43" s="29">
        <v>0</v>
      </c>
      <c r="G43" s="20">
        <f t="shared" si="0"/>
        <v>0</v>
      </c>
    </row>
    <row r="44" spans="1:8" x14ac:dyDescent="0.2">
      <c r="A44" s="7" t="s">
        <v>46</v>
      </c>
      <c r="B44" s="40">
        <v>61759000</v>
      </c>
      <c r="C44" s="20">
        <v>1795837</v>
      </c>
      <c r="D44" s="34">
        <v>63554837</v>
      </c>
      <c r="E44" s="20">
        <v>63554837</v>
      </c>
      <c r="F44" s="29">
        <v>63554837</v>
      </c>
      <c r="G44" s="20">
        <f>D44-E44</f>
        <v>0</v>
      </c>
    </row>
    <row r="45" spans="1:8" ht="22.5" x14ac:dyDescent="0.2">
      <c r="A45" s="9" t="s">
        <v>47</v>
      </c>
      <c r="B45" s="40">
        <v>72710500</v>
      </c>
      <c r="C45" s="20">
        <v>3360969</v>
      </c>
      <c r="D45" s="34">
        <v>76071469</v>
      </c>
      <c r="E45" s="20">
        <v>76071469</v>
      </c>
      <c r="F45" s="29">
        <v>76071469</v>
      </c>
      <c r="G45" s="20">
        <f t="shared" si="0"/>
        <v>0</v>
      </c>
    </row>
    <row r="46" spans="1:8" x14ac:dyDescent="0.2">
      <c r="A46" s="7" t="s">
        <v>48</v>
      </c>
      <c r="B46" s="25">
        <v>0</v>
      </c>
      <c r="C46" s="20">
        <v>0</v>
      </c>
      <c r="D46" s="34">
        <v>0</v>
      </c>
      <c r="E46" s="20">
        <v>0</v>
      </c>
      <c r="F46" s="29">
        <v>0</v>
      </c>
      <c r="G46" s="20">
        <f t="shared" si="0"/>
        <v>0</v>
      </c>
    </row>
    <row r="47" spans="1:8" x14ac:dyDescent="0.2">
      <c r="A47" s="7" t="s">
        <v>49</v>
      </c>
      <c r="B47" s="25">
        <v>0</v>
      </c>
      <c r="C47" s="20">
        <v>0</v>
      </c>
      <c r="D47" s="34">
        <v>0</v>
      </c>
      <c r="E47" s="20">
        <v>0</v>
      </c>
      <c r="F47" s="29">
        <v>0</v>
      </c>
      <c r="G47" s="20">
        <f t="shared" si="0"/>
        <v>0</v>
      </c>
    </row>
    <row r="48" spans="1:8" x14ac:dyDescent="0.2">
      <c r="A48" s="7" t="s">
        <v>50</v>
      </c>
      <c r="B48" s="25">
        <v>0</v>
      </c>
      <c r="C48" s="20">
        <v>0</v>
      </c>
      <c r="D48" s="34">
        <v>0</v>
      </c>
      <c r="E48" s="20">
        <v>0</v>
      </c>
      <c r="F48" s="29">
        <v>0</v>
      </c>
      <c r="G48" s="20">
        <f t="shared" si="0"/>
        <v>0</v>
      </c>
    </row>
    <row r="49" spans="1:7" x14ac:dyDescent="0.2">
      <c r="A49" s="7" t="s">
        <v>51</v>
      </c>
      <c r="B49" s="25">
        <v>0</v>
      </c>
      <c r="C49" s="20">
        <v>0</v>
      </c>
      <c r="D49" s="34">
        <v>0</v>
      </c>
      <c r="E49" s="20">
        <v>0</v>
      </c>
      <c r="F49" s="29">
        <v>0</v>
      </c>
      <c r="G49" s="20">
        <f t="shared" si="0"/>
        <v>0</v>
      </c>
    </row>
    <row r="50" spans="1:7" x14ac:dyDescent="0.2">
      <c r="A50" s="6" t="s">
        <v>52</v>
      </c>
      <c r="B50" s="25">
        <f>SUM(B51:B54)</f>
        <v>11378119.760000002</v>
      </c>
      <c r="C50" s="20">
        <f t="shared" ref="C50:F50" si="5">SUM(C51:C54)</f>
        <v>72849940.479999989</v>
      </c>
      <c r="D50" s="34">
        <f t="shared" si="5"/>
        <v>84228060.239999995</v>
      </c>
      <c r="E50" s="20">
        <f t="shared" si="5"/>
        <v>72269216.909999996</v>
      </c>
      <c r="F50" s="29">
        <f t="shared" si="5"/>
        <v>72269216.909999996</v>
      </c>
      <c r="G50" s="20">
        <f t="shared" si="0"/>
        <v>11958843.329999998</v>
      </c>
    </row>
    <row r="51" spans="1:7" x14ac:dyDescent="0.2">
      <c r="A51" s="7" t="s">
        <v>53</v>
      </c>
      <c r="B51" s="25">
        <v>0</v>
      </c>
      <c r="C51" s="20">
        <v>0</v>
      </c>
      <c r="D51" s="34">
        <v>0</v>
      </c>
      <c r="E51" s="20">
        <v>0</v>
      </c>
      <c r="F51" s="29">
        <v>0</v>
      </c>
      <c r="G51" s="20">
        <f t="shared" si="0"/>
        <v>0</v>
      </c>
    </row>
    <row r="52" spans="1:7" x14ac:dyDescent="0.2">
      <c r="A52" s="7" t="s">
        <v>54</v>
      </c>
      <c r="B52" s="25">
        <v>0</v>
      </c>
      <c r="C52" s="20">
        <v>0</v>
      </c>
      <c r="D52" s="34">
        <v>0</v>
      </c>
      <c r="E52" s="20">
        <v>0</v>
      </c>
      <c r="F52" s="29">
        <v>0</v>
      </c>
      <c r="G52" s="20">
        <f t="shared" si="0"/>
        <v>0</v>
      </c>
    </row>
    <row r="53" spans="1:7" x14ac:dyDescent="0.2">
      <c r="A53" s="7" t="s">
        <v>55</v>
      </c>
      <c r="B53" s="25">
        <v>0</v>
      </c>
      <c r="C53" s="20">
        <v>0</v>
      </c>
      <c r="D53" s="34">
        <v>0</v>
      </c>
      <c r="E53" s="20">
        <v>0</v>
      </c>
      <c r="F53" s="29">
        <v>0</v>
      </c>
      <c r="G53" s="20">
        <f t="shared" si="0"/>
        <v>0</v>
      </c>
    </row>
    <row r="54" spans="1:7" x14ac:dyDescent="0.2">
      <c r="A54" s="7" t="s">
        <v>56</v>
      </c>
      <c r="B54" s="25">
        <v>11378119.760000002</v>
      </c>
      <c r="C54" s="20">
        <v>72849940.479999989</v>
      </c>
      <c r="D54" s="34">
        <v>84228060.239999995</v>
      </c>
      <c r="E54" s="20">
        <v>72269216.909999996</v>
      </c>
      <c r="F54" s="37">
        <v>72269216.909999996</v>
      </c>
      <c r="G54" s="20">
        <f t="shared" si="0"/>
        <v>11958843.329999998</v>
      </c>
    </row>
    <row r="55" spans="1:7" x14ac:dyDescent="0.2">
      <c r="A55" s="6" t="s">
        <v>57</v>
      </c>
      <c r="B55" s="25">
        <f>SUM(B56:B57)</f>
        <v>0</v>
      </c>
      <c r="C55" s="20">
        <f t="shared" ref="C55:F55" si="6">SUM(C56:C57)</f>
        <v>0</v>
      </c>
      <c r="D55" s="34">
        <f t="shared" si="6"/>
        <v>0</v>
      </c>
      <c r="E55" s="20">
        <f t="shared" si="6"/>
        <v>0</v>
      </c>
      <c r="F55" s="29">
        <f t="shared" si="6"/>
        <v>0</v>
      </c>
      <c r="G55" s="20">
        <f t="shared" si="0"/>
        <v>0</v>
      </c>
    </row>
    <row r="56" spans="1:7" x14ac:dyDescent="0.2">
      <c r="A56" s="7" t="s">
        <v>58</v>
      </c>
      <c r="B56" s="25"/>
      <c r="C56" s="20"/>
      <c r="D56" s="34"/>
      <c r="E56" s="20"/>
      <c r="F56" s="29"/>
      <c r="G56" s="20">
        <f t="shared" si="0"/>
        <v>0</v>
      </c>
    </row>
    <row r="57" spans="1:7" x14ac:dyDescent="0.2">
      <c r="A57" s="7" t="s">
        <v>59</v>
      </c>
      <c r="B57" s="25"/>
      <c r="C57" s="20"/>
      <c r="D57" s="34"/>
      <c r="E57" s="20"/>
      <c r="F57" s="29"/>
      <c r="G57" s="20">
        <f t="shared" si="0"/>
        <v>0</v>
      </c>
    </row>
    <row r="58" spans="1:7" x14ac:dyDescent="0.2">
      <c r="A58" s="6" t="s">
        <v>60</v>
      </c>
      <c r="B58" s="25"/>
      <c r="C58" s="20"/>
      <c r="D58" s="34"/>
      <c r="E58" s="20"/>
      <c r="F58" s="29"/>
      <c r="G58" s="20">
        <f t="shared" si="0"/>
        <v>0</v>
      </c>
    </row>
    <row r="59" spans="1:7" x14ac:dyDescent="0.2">
      <c r="A59" s="6" t="s">
        <v>61</v>
      </c>
      <c r="B59" s="25">
        <v>65174454.950000003</v>
      </c>
      <c r="C59" s="20">
        <v>-10691142.34</v>
      </c>
      <c r="D59" s="34">
        <v>54483312.609999999</v>
      </c>
      <c r="E59" s="20">
        <v>46270234.350000001</v>
      </c>
      <c r="F59" s="29">
        <v>46270234.350000001</v>
      </c>
      <c r="G59" s="20">
        <f t="shared" si="0"/>
        <v>8213078.2599999979</v>
      </c>
    </row>
    <row r="60" spans="1:7" x14ac:dyDescent="0.2">
      <c r="A60" s="5" t="s">
        <v>62</v>
      </c>
      <c r="B60" s="26">
        <f>B41+B50+B55+B58+B59</f>
        <v>211022074.70999998</v>
      </c>
      <c r="C60" s="22">
        <f>C41+C50+C55+C58+C59</f>
        <v>67315604.139999986</v>
      </c>
      <c r="D60" s="35">
        <f>D41+D50+D55+D58+D59</f>
        <v>278337678.85000002</v>
      </c>
      <c r="E60" s="22">
        <f>E41+E50+E55+E58+E59</f>
        <v>258165757.25999999</v>
      </c>
      <c r="F60" s="30">
        <f>F41+F50+F55+F58+F59</f>
        <v>258165757.25999999</v>
      </c>
      <c r="G60" s="22">
        <f t="shared" si="0"/>
        <v>20171921.590000033</v>
      </c>
    </row>
    <row r="61" spans="1:7" ht="5.0999999999999996" customHeight="1" x14ac:dyDescent="0.2">
      <c r="A61" s="8"/>
      <c r="B61" s="25"/>
      <c r="C61" s="20"/>
      <c r="D61" s="34"/>
      <c r="E61" s="20"/>
      <c r="F61" s="29"/>
      <c r="G61" s="20"/>
    </row>
    <row r="62" spans="1:7" x14ac:dyDescent="0.2">
      <c r="A62" s="5" t="s">
        <v>63</v>
      </c>
      <c r="B62" s="26">
        <f>SUM(B63)</f>
        <v>0</v>
      </c>
      <c r="C62" s="22">
        <f t="shared" ref="C62:F62" si="7">SUM(C63)</f>
        <v>0</v>
      </c>
      <c r="D62" s="35">
        <f t="shared" si="7"/>
        <v>0</v>
      </c>
      <c r="E62" s="22">
        <f t="shared" si="7"/>
        <v>0</v>
      </c>
      <c r="F62" s="30">
        <f t="shared" si="7"/>
        <v>0</v>
      </c>
      <c r="G62" s="22">
        <f t="shared" si="0"/>
        <v>0</v>
      </c>
    </row>
    <row r="63" spans="1:7" x14ac:dyDescent="0.2">
      <c r="A63" s="6" t="s">
        <v>64</v>
      </c>
      <c r="B63" s="25"/>
      <c r="C63" s="20"/>
      <c r="D63" s="34"/>
      <c r="E63" s="20"/>
      <c r="F63" s="29"/>
      <c r="G63" s="20">
        <f t="shared" si="0"/>
        <v>0</v>
      </c>
    </row>
    <row r="64" spans="1:7" ht="5.0999999999999996" customHeight="1" x14ac:dyDescent="0.2">
      <c r="A64" s="8"/>
      <c r="B64" s="25"/>
      <c r="C64" s="20"/>
      <c r="D64" s="34"/>
      <c r="E64" s="20"/>
      <c r="F64" s="29"/>
      <c r="G64" s="20"/>
    </row>
    <row r="65" spans="1:7" x14ac:dyDescent="0.2">
      <c r="A65" s="5" t="s">
        <v>65</v>
      </c>
      <c r="B65" s="26">
        <f>B37+B60+B62</f>
        <v>382117055.64999998</v>
      </c>
      <c r="C65" s="22">
        <f>C37+C60+C62</f>
        <v>74992403.559999987</v>
      </c>
      <c r="D65" s="35">
        <f>D37+D60+D62</f>
        <v>457109459.21000004</v>
      </c>
      <c r="E65" s="22">
        <f>E37+E60+E62</f>
        <v>433952128.87</v>
      </c>
      <c r="F65" s="30">
        <f>F37+F60+F62</f>
        <v>433952128.87</v>
      </c>
      <c r="G65" s="22">
        <f t="shared" si="0"/>
        <v>23157330.340000033</v>
      </c>
    </row>
    <row r="66" spans="1:7" ht="5.0999999999999996" customHeight="1" x14ac:dyDescent="0.2">
      <c r="A66" s="8"/>
      <c r="B66" s="25"/>
      <c r="C66" s="20"/>
      <c r="D66" s="34"/>
      <c r="E66" s="20"/>
      <c r="F66" s="29"/>
      <c r="G66" s="20"/>
    </row>
    <row r="67" spans="1:7" x14ac:dyDescent="0.2">
      <c r="A67" s="5" t="s">
        <v>66</v>
      </c>
      <c r="B67" s="25"/>
      <c r="C67" s="20"/>
      <c r="D67" s="34"/>
      <c r="E67" s="20"/>
      <c r="F67" s="29"/>
      <c r="G67" s="20">
        <f t="shared" si="0"/>
        <v>0</v>
      </c>
    </row>
    <row r="68" spans="1:7" x14ac:dyDescent="0.2">
      <c r="A68" s="6" t="s">
        <v>67</v>
      </c>
      <c r="B68" s="25"/>
      <c r="C68" s="20"/>
      <c r="D68" s="34"/>
      <c r="E68" s="20"/>
      <c r="F68" s="29"/>
      <c r="G68" s="20">
        <f t="shared" si="0"/>
        <v>0</v>
      </c>
    </row>
    <row r="69" spans="1:7" x14ac:dyDescent="0.2">
      <c r="A69" s="6" t="s">
        <v>68</v>
      </c>
      <c r="B69" s="25"/>
      <c r="C69" s="20"/>
      <c r="D69" s="34"/>
      <c r="E69" s="20"/>
      <c r="F69" s="29"/>
      <c r="G69" s="20">
        <f t="shared" si="0"/>
        <v>0</v>
      </c>
    </row>
    <row r="70" spans="1:7" x14ac:dyDescent="0.2">
      <c r="A70" s="10" t="s">
        <v>69</v>
      </c>
      <c r="B70" s="26">
        <f>B68+B69</f>
        <v>0</v>
      </c>
      <c r="C70" s="22">
        <f t="shared" ref="C70:G70" si="8">C68+C69</f>
        <v>0</v>
      </c>
      <c r="D70" s="35">
        <f t="shared" si="8"/>
        <v>0</v>
      </c>
      <c r="E70" s="22">
        <f t="shared" si="8"/>
        <v>0</v>
      </c>
      <c r="F70" s="30">
        <f t="shared" si="8"/>
        <v>0</v>
      </c>
      <c r="G70" s="22">
        <f t="shared" si="8"/>
        <v>0</v>
      </c>
    </row>
    <row r="71" spans="1:7" ht="5.0999999999999996" customHeight="1" x14ac:dyDescent="0.2">
      <c r="A71" s="11"/>
      <c r="B71" s="28"/>
      <c r="C71" s="24"/>
      <c r="D71" s="32"/>
      <c r="E71" s="24"/>
      <c r="F71" s="24"/>
      <c r="G71" s="24"/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F5</vt:lpstr>
      <vt:lpstr>'F5'!Títulos_a_imprimir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2017-02-28T01:40:30Z</cp:lastPrinted>
  <dcterms:created xsi:type="dcterms:W3CDTF">2017-01-11T17:22:08Z</dcterms:created>
  <dcterms:modified xsi:type="dcterms:W3CDTF">2017-02-28T01:40:43Z</dcterms:modified>
</cp:coreProperties>
</file>