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0490" windowHeight="703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G28" i="7" l="1"/>
  <c r="C9" i="7"/>
  <c r="F79" i="2"/>
  <c r="F47" i="2"/>
  <c r="F59" i="2" s="1"/>
  <c r="F81" i="2" s="1"/>
  <c r="E47" i="2"/>
  <c r="E59" i="2" s="1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<sst xmlns="http://schemas.openxmlformats.org/spreadsheetml/2006/main" count="1025" uniqueCount="606">
  <si>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</si>
  <si>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</si>
  <si>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</si>
  <si>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</si>
  <si>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</si>
  <si>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</si>
  <si>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</si>
  <si>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</si>
  <si>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</si>
  <si>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</si>
  <si>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</si>
  <si>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</si>
  <si>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</si>
  <si>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</si>
  <si>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</si>
  <si>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</si>
  <si>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</si>
  <si>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</si>
  <si>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</si>
  <si>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</si>
  <si>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</si>
  <si>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</si>
  <si>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</si>
  <si>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</si>
  <si>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</si>
  <si>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</si>
  <si>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</si>
  <si>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</si>
  <si>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</si>
  <si>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</si>
  <si>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</si>
  <si>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</si>
  <si>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</si>
  <si>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</si>
  <si>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</si>
  <si>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</si>
  <si>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</si>
  <si>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</si>
  <si>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</si>
  <si>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</si>
  <si>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</si>
  <si>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</si>
  <si>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</si>
  <si>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</si>
  <si>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</si>
  <si>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</si>
  <si>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</si>
  <si>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</si>
  <si>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</si>
  <si>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</si>
  <si>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</si>
  <si>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</si>
  <si>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</si>
  <si>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</si>
  <si>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</si>
  <si>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</si>
  <si>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</si>
  <si>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</si>
  <si>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</si>
  <si>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</si>
  <si>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</si>
  <si>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</si>
  <si>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</si>
  <si>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</si>
  <si>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</si>
  <si>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</si>
  <si>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</si>
  <si>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</si>
  <si>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</si>
  <si>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</si>
  <si>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</si>
  <si>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</si>
  <si>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</si>
  <si>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</si>
  <si>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</si>
  <si>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</si>
  <si>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</si>
  <si>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</si>
  <si>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</si>
  <si>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</si>
  <si>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</si>
  <si>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</si>
  <si>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</si>
  <si>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</si>
  <si>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</si>
  <si>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</si>
  <si>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</si>
  <si>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</si>
  <si>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</si>
  <si>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</si>
  <si>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</si>
  <si>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</si>
  <si>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</si>
  <si>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</si>
  <si>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</si>
  <si>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</si>
  <si>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</si>
  <si>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</si>
  <si>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</si>
  <si>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</si>
  <si>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</si>
  <si>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</si>
  <si>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</si>
  <si>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</si>
  <si>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</si>
  <si>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</si>
  <si>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</si>
  <si>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</si>
  <si>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</si>
  <si>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</si>
  <si>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</si>
  <si>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</si>
  <si>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</si>
  <si>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</si>
  <si>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</si>
  <si>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</si>
  <si>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</si>
  <si>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</si>
  <si>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</si>
  <si>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</si>
  <si>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</si>
  <si>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</si>
  <si>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</si>
  <si>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</si>
  <si>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</si>
  <si>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</si>
  <si>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</si>
  <si>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</si>
  <si>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</si>
  <si>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</si>
  <si>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</si>
  <si>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</si>
  <si>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</si>
  <si>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</si>
  <si>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</si>
  <si>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</si>
  <si>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</si>
  <si>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</si>
  <si>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</si>
  <si>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</si>
  <si>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</si>
  <si>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</si>
  <si>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</si>
  <si>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</si>
  <si>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</si>
  <si>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</si>
  <si>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</si>
  <si>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</si>
  <si>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</si>
  <si>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</si>
  <si>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</si>
  <si>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</si>
  <si>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</si>
  <si>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</si>
  <si>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</si>
  <si>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</si>
  <si>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</si>
  <si>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</si>
  <si>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</si>
  <si>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</si>
  <si>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</si>
  <si>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</si>
  <si>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</si>
  <si>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</si>
  <si>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</si>
  <si>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</si>
  <si>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</si>
  <si>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</si>
  <si>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</si>
  <si>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</si>
  <si>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</si>
  <si>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</si>
  <si>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</si>
  <si>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</si>
  <si>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</si>
  <si>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</si>
  <si>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</si>
  <si>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</si>
  <si>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</si>
  <si>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</si>
  <si>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</si>
  <si>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</si>
  <si>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</si>
  <si>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</si>
  <si>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</si>
  <si>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</si>
  <si>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</si>
  <si>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</si>
  <si>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</si>
  <si>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</si>
  <si>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</si>
  <si>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</si>
  <si>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</si>
  <si>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</si>
  <si>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</si>
  <si>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</si>
  <si>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</si>
  <si>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</si>
  <si>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</si>
  <si>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</si>
  <si>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</si>
  <si>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</si>
  <si>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</si>
  <si>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</si>
  <si>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</si>
  <si>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</si>
  <si>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</si>
  <si>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</si>
  <si>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</si>
  <si>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</si>
  <si>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</si>
  <si>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</si>
  <si>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</si>
  <si>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</si>
  <si>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</si>
  <si>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</si>
  <si>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</si>
  <si>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</si>
  <si>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</si>
  <si>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</si>
  <si>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</si>
  <si>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</si>
  <si>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</si>
  <si>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</si>
  <si>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</si>
  <si>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</si>
  <si>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</si>
  <si>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</si>
  <si>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</si>
  <si>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</si>
  <si>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</si>
  <si>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</si>
  <si>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</si>
  <si>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</si>
  <si>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</si>
  <si>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</si>
  <si>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</si>
  <si>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</si>
  <si>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</si>
  <si>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</si>
  <si>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</si>
  <si>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</si>
  <si>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</si>
  <si>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</si>
  <si>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</si>
  <si>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</si>
  <si>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</si>
  <si>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</si>
  <si>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</si>
  <si>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</si>
  <si>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</si>
  <si>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</si>
  <si>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</si>
  <si>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</si>
  <si>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</si>
  <si>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</si>
  <si>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</si>
  <si>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</si>
  <si>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</si>
  <si>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</si>
  <si>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</si>
  <si>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</si>
  <si>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</si>
  <si>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</si>
  <si>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</si>
  <si>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</si>
  <si>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</si>
  <si>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</si>
  <si>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</si>
  <si>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</si>
  <si>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</si>
  <si>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</si>
  <si>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</si>
  <si>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</si>
  <si>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</si>
  <si>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</si>
  <si>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</si>
  <si>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</si>
  <si>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</si>
  <si>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</si>
  <si>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</si>
  <si>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</si>
  <si>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</si>
  <si>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</si>
  <si>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</si>
  <si>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</si>
  <si>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</si>
  <si>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</si>
  <si>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</si>
  <si>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</si>
  <si>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</si>
  <si>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</si>
  <si>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</si>
  <si>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</si>
  <si>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</si>
  <si>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</si>
  <si>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</si>
  <si>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</si>
  <si>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</si>
  <si>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</si>
  <si>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</si>
  <si>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</si>
  <si>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</si>
  <si>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</si>
  <si>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</si>
  <si>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</si>
  <si>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</si>
  <si>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</si>
  <si>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</si>
  <si>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</si>
  <si>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</si>
  <si>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</si>
  <si>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</si>
  <si>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</si>
  <si>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</si>
  <si>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</si>
  <si>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</si>
  <si>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</si>
  <si>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</si>
  <si>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</si>
  <si>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</si>
  <si>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</si>
  <si>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</si>
  <si>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</si>
  <si>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</si>
  <si>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</si>
  <si>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</si>
  <si>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</si>
  <si>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</si>
  <si>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</si>
  <si>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</si>
  <si>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</si>
  <si>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</si>
  <si>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</si>
  <si>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</si>
  <si>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</si>
  <si>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</si>
  <si>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</si>
  <si>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</si>
  <si>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</si>
  <si>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</si>
  <si>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</si>
  <si>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</si>
  <si>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</si>
  <si>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</si>
  <si>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</si>
  <si>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</si>
  <si>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</si>
  <si>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</si>
  <si>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</si>
  <si>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</si>
  <si>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</si>
  <si>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</si>
  <si>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</si>
  <si>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</si>
  <si>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</si>
  <si>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</si>
  <si>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</si>
  <si>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</si>
  <si>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</si>
  <si>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</si>
  <si>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</si>
  <si>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</si>
  <si>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</si>
  <si>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</si>
  <si>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</si>
  <si>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</si>
  <si>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</si>
  <si>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</si>
  <si>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</si>
  <si>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</si>
  <si>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</si>
  <si>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</si>
  <si>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</si>
  <si>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</si>
  <si>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</si>
  <si>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</si>
  <si>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</si>
  <si>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</si>
  <si>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</si>
  <si>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</si>
  <si>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</si>
  <si>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</si>
  <si>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</si>
  <si>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</si>
  <si>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</si>
  <si>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</si>
  <si>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</si>
  <si>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</si>
  <si>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</si>
  <si>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</si>
  <si>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</si>
  <si>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</si>
  <si>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</si>
  <si>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</si>
  <si>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</si>
  <si>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</si>
  <si>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</si>
  <si>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</si>
  <si>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</si>
  <si>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</si>
  <si>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</si>
  <si>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</si>
  <si>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</si>
  <si>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</si>
  <si>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</si>
  <si>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</si>
  <si>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</si>
  <si>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</si>
  <si>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</si>
  <si>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</si>
  <si>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</si>
  <si>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</si>
  <si>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</si>
  <si>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</si>
  <si>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</si>
  <si>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</si>
  <si>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</si>
  <si>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</si>
  <si>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</si>
  <si>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</si>
  <si>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</si>
  <si>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</si>
  <si>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</si>
  <si>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</si>
  <si>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</si>
  <si>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</si>
  <si>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</si>
  <si>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</si>
  <si>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</si>
  <si>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</si>
  <si>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</si>
  <si>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</si>
  <si>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</si>
  <si>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</si>
  <si>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</si>
  <si>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</si>
  <si>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</si>
  <si>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</si>
  <si>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</si>
  <si>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</si>
  <si>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</si>
  <si>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</si>
  <si>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</si>
  <si>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</si>
  <si>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</si>
  <si>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</si>
  <si>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</si>
  <si>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</si>
  <si>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</si>
  <si>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</si>
  <si>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</si>
  <si>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</si>
  <si>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</si>
  <si>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</si>
  <si>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</si>
  <si>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</si>
  <si>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</si>
  <si>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</si>
  <si>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</si>
  <si>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</si>
  <si>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</si>
  <si>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</si>
  <si>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</si>
  <si>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</si>
  <si>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</si>
  <si>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</si>
  <si>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</si>
  <si>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</si>
  <si>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</si>
  <si>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</si>
  <si>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</si>
  <si>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</si>
  <si>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</si>
  <si>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</si>
  <si>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</si>
  <si>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</si>
  <si>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</si>
  <si>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</si>
  <si>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</si>
  <si>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</si>
  <si>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</si>
  <si>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</si>
  <si>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</si>
  <si>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</si>
  <si>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</si>
  <si>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</si>
  <si>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</si>
  <si>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</si>
  <si>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</si>
  <si>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</si>
  <si>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</si>
  <si>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</si>
  <si>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</si>
  <si>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</si>
  <si>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</si>
  <si>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</si>
  <si>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</si>
  <si>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</si>
  <si>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</si>
  <si>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</si>
  <si>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</si>
  <si>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</si>
  <si>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</si>
  <si>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</si>
  <si>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</si>
  <si>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</si>
  <si>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</si>
  <si>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</si>
  <si>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</si>
  <si>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</si>
  <si>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</si>
  <si>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</si>
  <si>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</si>
  <si>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</si>
  <si>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</si>
  <si>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</si>
  <si>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</si>
  <si>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</si>
  <si>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</si>
  <si>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</si>
  <si>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</si>
  <si>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</si>
  <si>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</si>
  <si>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</si>
  <si>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</si>
  <si>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</si>
  <si>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</si>
  <si>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</si>
  <si>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</si>
  <si>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</si>
  <si>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</si>
  <si>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</si>
  <si>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</si>
  <si>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</si>
  <si>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</si>
  <si>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</si>
  <si>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</si>
  <si>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</si>
  <si>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</si>
  <si>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</si>
  <si>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</si>
  <si>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</si>
  <si>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</si>
  <si>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</si>
  <si>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</si>
  <si>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</si>
  <si>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</si>
  <si>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</si>
  <si>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</si>
  <si>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</si>
  <si>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</si>
  <si>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</si>
  <si>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</si>
  <si>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</si>
  <si>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</si>
  <si>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</si>
  <si>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</si>
  <si>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</si>
  <si>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</si>
  <si>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</si>
  <si>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</si>
  <si>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</si>
  <si>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</si>
  <si>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</si>
  <si>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</si>
  <si>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</si>
  <si>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</si>
  <si>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</si>
  <si>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</si>
  <si>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</si>
  <si>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</si>
  <si>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</si>
  <si>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</si>
  <si>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</si>
  <si>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</si>
  <si>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</si>
  <si>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</si>
  <si>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</si>
  <si>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</si>
  <si>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</si>
  <si>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</si>
  <si>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</si>
  <si>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</si>
  <si>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</si>
  <si>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</si>
  <si>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</si>
  <si>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</si>
  <si>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</si>
  <si>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</si>
  <si>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</si>
  <si>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</si>
  <si>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</si>
  <si>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</si>
  <si>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</si>
  <si>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</si>
  <si>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</si>
  <si>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</si>
  <si>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</si>
  <si>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</si>
  <si>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</si>
  <si>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Casa de la Cultura del Municipio de Valle de Santiago, Gto.</t>
  </si>
  <si>
    <t>al 31 de Diciembre de 2023 y al 30 de Junio de 2024</t>
  </si>
  <si>
    <t>31120M42C010000 DIRECCION</t>
  </si>
  <si>
    <t>31120M42C020000 AREA CONTABLE</t>
  </si>
  <si>
    <t>31120M42C030000 COORDINACION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</si>
</sst>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69" zoomScaleNormal="69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81" t="s">
        <v>601</v>
      </c>
      <c r="B2" s="182"/>
      <c r="C2" s="182"/>
      <c r="D2" s="182"/>
      <c r="E2" s="182"/>
      <c r="F2" s="183"/>
    </row>
    <row r="3" spans="1:6" ht="15" customHeight="1" x14ac:dyDescent="0.25">
      <c r="A3" s="178" t="s">
        <v>1</v>
      </c>
      <c r="B3" s="179"/>
      <c r="C3" s="179"/>
      <c r="D3" s="179"/>
      <c r="E3" s="179"/>
      <c r="F3" s="180"/>
    </row>
    <row r="4" spans="1:6" ht="12.95" customHeight="1" x14ac:dyDescent="0.25">
      <c r="A4" s="178" t="s">
        <v>602</v>
      </c>
      <c r="B4" s="179"/>
      <c r="C4" s="179"/>
      <c r="D4" s="179"/>
      <c r="E4" s="179"/>
      <c r="F4" s="180"/>
    </row>
    <row r="5" spans="1:6" ht="12.95" customHeight="1" x14ac:dyDescent="0.25">
      <c r="A5" s="172" t="s">
        <v>2</v>
      </c>
      <c r="B5" s="173"/>
      <c r="C5" s="173"/>
      <c r="D5" s="173"/>
      <c r="E5" s="173"/>
      <c r="F5" s="174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101227.17</v>
      </c>
      <c r="C9" s="47">
        <f>SUM(C10:C16)</f>
        <v>26284.86</v>
      </c>
      <c r="D9" s="46" t="s">
        <v>10</v>
      </c>
      <c r="E9" s="47">
        <f>SUM(E10:E18)</f>
        <v>148331.42000000001</v>
      </c>
      <c r="F9" s="47">
        <f>SUM(F10:F18)</f>
        <v>166574.54</v>
      </c>
    </row>
    <row r="10" spans="1:6" x14ac:dyDescent="0.25">
      <c r="A10" s="48" t="s">
        <v>11</v>
      </c>
      <c r="B10" s="197">
        <v>0</v>
      </c>
      <c r="C10" s="197">
        <v>0</v>
      </c>
      <c r="D10" s="48" t="s">
        <v>12</v>
      </c>
      <c r="E10" s="197">
        <v>0</v>
      </c>
      <c r="F10" s="197">
        <v>0</v>
      </c>
    </row>
    <row r="11" spans="1:6" x14ac:dyDescent="0.25">
      <c r="A11" s="48" t="s">
        <v>13</v>
      </c>
      <c r="B11" s="197">
        <v>101227.17</v>
      </c>
      <c r="C11" s="197">
        <v>26284.86</v>
      </c>
      <c r="D11" s="48" t="s">
        <v>14</v>
      </c>
      <c r="E11" s="197">
        <v>0</v>
      </c>
      <c r="F11" s="197">
        <v>0</v>
      </c>
    </row>
    <row r="12" spans="1:6" x14ac:dyDescent="0.25">
      <c r="A12" s="48" t="s">
        <v>15</v>
      </c>
      <c r="B12" s="197">
        <v>0</v>
      </c>
      <c r="C12" s="197">
        <v>0</v>
      </c>
      <c r="D12" s="48" t="s">
        <v>16</v>
      </c>
      <c r="E12" s="197">
        <v>0</v>
      </c>
      <c r="F12" s="197">
        <v>0</v>
      </c>
    </row>
    <row r="13" spans="1:6" x14ac:dyDescent="0.25">
      <c r="A13" s="48" t="s">
        <v>17</v>
      </c>
      <c r="B13" s="197">
        <v>0</v>
      </c>
      <c r="C13" s="197">
        <v>0</v>
      </c>
      <c r="D13" s="48" t="s">
        <v>18</v>
      </c>
      <c r="E13" s="197">
        <v>0</v>
      </c>
      <c r="F13" s="197">
        <v>0</v>
      </c>
    </row>
    <row r="14" spans="1:6" x14ac:dyDescent="0.25">
      <c r="A14" s="48" t="s">
        <v>19</v>
      </c>
      <c r="B14" s="197">
        <v>0</v>
      </c>
      <c r="C14" s="197">
        <v>0</v>
      </c>
      <c r="D14" s="48" t="s">
        <v>20</v>
      </c>
      <c r="E14" s="197">
        <v>0</v>
      </c>
      <c r="F14" s="197">
        <v>0</v>
      </c>
    </row>
    <row r="15" spans="1:6" x14ac:dyDescent="0.25">
      <c r="A15" s="48" t="s">
        <v>21</v>
      </c>
      <c r="B15" s="197">
        <v>0</v>
      </c>
      <c r="C15" s="197">
        <v>0</v>
      </c>
      <c r="D15" s="48" t="s">
        <v>22</v>
      </c>
      <c r="E15" s="197">
        <v>0</v>
      </c>
      <c r="F15" s="197">
        <v>0</v>
      </c>
    </row>
    <row r="16" spans="1:6" x14ac:dyDescent="0.25">
      <c r="A16" s="48" t="s">
        <v>23</v>
      </c>
      <c r="B16" s="197">
        <v>0</v>
      </c>
      <c r="C16" s="197">
        <v>0</v>
      </c>
      <c r="D16" s="48" t="s">
        <v>24</v>
      </c>
      <c r="E16" s="197">
        <v>148331.42000000001</v>
      </c>
      <c r="F16" s="197">
        <v>166574.54</v>
      </c>
    </row>
    <row r="17" spans="1:6" x14ac:dyDescent="0.25">
      <c r="A17" s="46" t="s">
        <v>25</v>
      </c>
      <c r="B17" s="47">
        <f>SUM(B18:B24)</f>
        <v>40083.120000000003</v>
      </c>
      <c r="C17" s="47">
        <f>SUM(C18:C24)</f>
        <v>43096.560000000005</v>
      </c>
      <c r="D17" s="48" t="s">
        <v>26</v>
      </c>
      <c r="E17" s="197">
        <v>0</v>
      </c>
      <c r="F17" s="197">
        <v>0</v>
      </c>
    </row>
    <row r="18" spans="1:6" x14ac:dyDescent="0.25">
      <c r="A18" s="48" t="s">
        <v>27</v>
      </c>
      <c r="B18" s="197">
        <v>0</v>
      </c>
      <c r="C18" s="197">
        <v>0</v>
      </c>
      <c r="D18" s="48" t="s">
        <v>28</v>
      </c>
      <c r="E18" s="197">
        <v>0</v>
      </c>
      <c r="F18" s="197">
        <v>0</v>
      </c>
    </row>
    <row r="19" spans="1:6" x14ac:dyDescent="0.25">
      <c r="A19" s="48" t="s">
        <v>29</v>
      </c>
      <c r="B19" s="197">
        <v>-0.2</v>
      </c>
      <c r="C19" s="197">
        <v>-0.2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97">
        <v>34000</v>
      </c>
      <c r="C20" s="197">
        <v>37000</v>
      </c>
      <c r="D20" s="48" t="s">
        <v>32</v>
      </c>
      <c r="E20" s="197">
        <v>0</v>
      </c>
      <c r="F20" s="197">
        <v>0</v>
      </c>
    </row>
    <row r="21" spans="1:6" x14ac:dyDescent="0.25">
      <c r="A21" s="48" t="s">
        <v>33</v>
      </c>
      <c r="B21" s="197">
        <v>3083.32</v>
      </c>
      <c r="C21" s="197">
        <v>3096.76</v>
      </c>
      <c r="D21" s="48" t="s">
        <v>34</v>
      </c>
      <c r="E21" s="197">
        <v>0</v>
      </c>
      <c r="F21" s="197">
        <v>0</v>
      </c>
    </row>
    <row r="22" spans="1:6" x14ac:dyDescent="0.25">
      <c r="A22" s="48" t="s">
        <v>35</v>
      </c>
      <c r="B22" s="197">
        <v>3000</v>
      </c>
      <c r="C22" s="197">
        <v>3000</v>
      </c>
      <c r="D22" s="48" t="s">
        <v>36</v>
      </c>
      <c r="E22" s="197">
        <v>0</v>
      </c>
      <c r="F22" s="197">
        <v>0</v>
      </c>
    </row>
    <row r="23" spans="1:6" x14ac:dyDescent="0.25">
      <c r="A23" s="48" t="s">
        <v>37</v>
      </c>
      <c r="B23" s="197">
        <v>0</v>
      </c>
      <c r="C23" s="19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97">
        <v>0</v>
      </c>
      <c r="C24" s="197">
        <v>0</v>
      </c>
      <c r="D24" s="48" t="s">
        <v>40</v>
      </c>
      <c r="E24" s="197">
        <v>0</v>
      </c>
      <c r="F24" s="19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197">
        <v>0</v>
      </c>
      <c r="F25" s="197">
        <v>0</v>
      </c>
    </row>
    <row r="26" spans="1:6" x14ac:dyDescent="0.25">
      <c r="A26" s="48" t="s">
        <v>43</v>
      </c>
      <c r="B26" s="197">
        <v>0</v>
      </c>
      <c r="C26" s="197">
        <v>0</v>
      </c>
      <c r="D26" s="46" t="s">
        <v>44</v>
      </c>
      <c r="E26" s="197">
        <v>0</v>
      </c>
      <c r="F26" s="197">
        <v>0</v>
      </c>
    </row>
    <row r="27" spans="1:6" x14ac:dyDescent="0.25">
      <c r="A27" s="48" t="s">
        <v>45</v>
      </c>
      <c r="B27" s="197">
        <v>0</v>
      </c>
      <c r="C27" s="19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97">
        <v>0</v>
      </c>
      <c r="C28" s="197">
        <v>0</v>
      </c>
      <c r="D28" s="48" t="s">
        <v>48</v>
      </c>
      <c r="E28" s="197">
        <v>0</v>
      </c>
      <c r="F28" s="197">
        <v>0</v>
      </c>
    </row>
    <row r="29" spans="1:6" x14ac:dyDescent="0.25">
      <c r="A29" s="48" t="s">
        <v>49</v>
      </c>
      <c r="B29" s="197">
        <v>0</v>
      </c>
      <c r="C29" s="197">
        <v>0</v>
      </c>
      <c r="D29" s="48" t="s">
        <v>50</v>
      </c>
      <c r="E29" s="197">
        <v>0</v>
      </c>
      <c r="F29" s="197">
        <v>0</v>
      </c>
    </row>
    <row r="30" spans="1:6" x14ac:dyDescent="0.25">
      <c r="A30" s="48" t="s">
        <v>51</v>
      </c>
      <c r="B30" s="197">
        <v>0</v>
      </c>
      <c r="C30" s="197">
        <v>0</v>
      </c>
      <c r="D30" s="48" t="s">
        <v>52</v>
      </c>
      <c r="E30" s="197">
        <v>0</v>
      </c>
      <c r="F30" s="19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197">
        <v>0</v>
      </c>
      <c r="C32" s="197">
        <v>0</v>
      </c>
      <c r="D32" s="48" t="s">
        <v>56</v>
      </c>
      <c r="E32" s="198">
        <v>0</v>
      </c>
      <c r="F32" s="198">
        <v>0</v>
      </c>
    </row>
    <row r="33" spans="1:6" ht="14.45" customHeight="1" x14ac:dyDescent="0.25">
      <c r="A33" s="48" t="s">
        <v>57</v>
      </c>
      <c r="B33" s="197">
        <v>0</v>
      </c>
      <c r="C33" s="197">
        <v>0</v>
      </c>
      <c r="D33" s="48" t="s">
        <v>58</v>
      </c>
      <c r="E33" s="197">
        <v>0</v>
      </c>
      <c r="F33" s="197">
        <v>0</v>
      </c>
    </row>
    <row r="34" spans="1:6" ht="14.45" customHeight="1" x14ac:dyDescent="0.25">
      <c r="A34" s="48" t="s">
        <v>59</v>
      </c>
      <c r="B34" s="197">
        <v>0</v>
      </c>
      <c r="C34" s="197">
        <v>0</v>
      </c>
      <c r="D34" s="48" t="s">
        <v>60</v>
      </c>
      <c r="E34" s="197">
        <v>0</v>
      </c>
      <c r="F34" s="197">
        <v>0</v>
      </c>
    </row>
    <row r="35" spans="1:6" ht="14.45" customHeight="1" x14ac:dyDescent="0.25">
      <c r="A35" s="48" t="s">
        <v>61</v>
      </c>
      <c r="B35" s="197">
        <v>0</v>
      </c>
      <c r="C35" s="197">
        <v>0</v>
      </c>
      <c r="D35" s="48" t="s">
        <v>62</v>
      </c>
      <c r="E35" s="197">
        <v>0</v>
      </c>
      <c r="F35" s="197">
        <v>0</v>
      </c>
    </row>
    <row r="36" spans="1:6" ht="14.45" customHeight="1" x14ac:dyDescent="0.25">
      <c r="A36" s="48" t="s">
        <v>63</v>
      </c>
      <c r="B36" s="197">
        <v>0</v>
      </c>
      <c r="C36" s="197">
        <v>0</v>
      </c>
      <c r="D36" s="48" t="s">
        <v>64</v>
      </c>
      <c r="E36" s="197">
        <v>0</v>
      </c>
      <c r="F36" s="197">
        <v>0</v>
      </c>
    </row>
    <row r="37" spans="1:6" ht="14.45" customHeight="1" x14ac:dyDescent="0.25">
      <c r="A37" s="46" t="s">
        <v>65</v>
      </c>
      <c r="B37" s="197">
        <v>0</v>
      </c>
      <c r="C37" s="197">
        <v>0</v>
      </c>
      <c r="D37" s="48" t="s">
        <v>66</v>
      </c>
      <c r="E37" s="197">
        <v>0</v>
      </c>
      <c r="F37" s="19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97">
        <v>0</v>
      </c>
      <c r="C39" s="197">
        <v>0</v>
      </c>
      <c r="D39" s="48" t="s">
        <v>70</v>
      </c>
      <c r="E39" s="197">
        <v>0</v>
      </c>
      <c r="F39" s="197">
        <v>0</v>
      </c>
    </row>
    <row r="40" spans="1:6" x14ac:dyDescent="0.25">
      <c r="A40" s="48" t="s">
        <v>71</v>
      </c>
      <c r="B40" s="197">
        <v>0</v>
      </c>
      <c r="C40" s="197">
        <v>0</v>
      </c>
      <c r="D40" s="48" t="s">
        <v>72</v>
      </c>
      <c r="E40" s="197">
        <v>0</v>
      </c>
      <c r="F40" s="19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197">
        <v>0</v>
      </c>
      <c r="F41" s="197">
        <v>0</v>
      </c>
    </row>
    <row r="42" spans="1:6" x14ac:dyDescent="0.25">
      <c r="A42" s="48" t="s">
        <v>75</v>
      </c>
      <c r="B42" s="197">
        <v>0</v>
      </c>
      <c r="C42" s="19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197">
        <v>0</v>
      </c>
      <c r="C43" s="197">
        <v>0</v>
      </c>
      <c r="D43" s="48" t="s">
        <v>78</v>
      </c>
      <c r="E43" s="197">
        <v>0</v>
      </c>
      <c r="F43" s="197">
        <v>0</v>
      </c>
    </row>
    <row r="44" spans="1:6" x14ac:dyDescent="0.25">
      <c r="A44" s="48" t="s">
        <v>79</v>
      </c>
      <c r="B44" s="197">
        <v>0</v>
      </c>
      <c r="C44" s="197">
        <v>0</v>
      </c>
      <c r="D44" s="48" t="s">
        <v>80</v>
      </c>
      <c r="E44" s="197">
        <v>0</v>
      </c>
      <c r="F44" s="197">
        <v>0</v>
      </c>
    </row>
    <row r="45" spans="1:6" x14ac:dyDescent="0.25">
      <c r="A45" s="48" t="s">
        <v>81</v>
      </c>
      <c r="B45" s="197">
        <v>0</v>
      </c>
      <c r="C45" s="197">
        <v>0</v>
      </c>
      <c r="D45" s="48" t="s">
        <v>82</v>
      </c>
      <c r="E45" s="197">
        <v>0</v>
      </c>
      <c r="F45" s="19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141310.29</v>
      </c>
      <c r="C47" s="4">
        <f>C9+C17+C25+C31+C37+C38+C41</f>
        <v>69381.420000000013</v>
      </c>
      <c r="D47" s="2" t="s">
        <v>84</v>
      </c>
      <c r="E47" s="4">
        <f>E9+E19+E23+E26+E27+E31+E38+E42</f>
        <v>148331.42000000001</v>
      </c>
      <c r="F47" s="4">
        <f>F9+F19+F23+F26+F27+F31+F38+F42</f>
        <v>166574.54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97">
        <v>0</v>
      </c>
      <c r="C50" s="197">
        <v>0</v>
      </c>
      <c r="D50" s="46" t="s">
        <v>88</v>
      </c>
      <c r="E50" s="197">
        <v>0</v>
      </c>
      <c r="F50" s="197">
        <v>0</v>
      </c>
    </row>
    <row r="51" spans="1:6" x14ac:dyDescent="0.25">
      <c r="A51" s="46" t="s">
        <v>89</v>
      </c>
      <c r="B51" s="197">
        <v>0</v>
      </c>
      <c r="C51" s="197">
        <v>0</v>
      </c>
      <c r="D51" s="46" t="s">
        <v>90</v>
      </c>
      <c r="E51" s="197">
        <v>0</v>
      </c>
      <c r="F51" s="197">
        <v>0</v>
      </c>
    </row>
    <row r="52" spans="1:6" x14ac:dyDescent="0.25">
      <c r="A52" s="46" t="s">
        <v>91</v>
      </c>
      <c r="B52" s="197">
        <v>0</v>
      </c>
      <c r="C52" s="197">
        <v>0</v>
      </c>
      <c r="D52" s="46" t="s">
        <v>92</v>
      </c>
      <c r="E52" s="197">
        <v>0</v>
      </c>
      <c r="F52" s="197">
        <v>0</v>
      </c>
    </row>
    <row r="53" spans="1:6" x14ac:dyDescent="0.25">
      <c r="A53" s="46" t="s">
        <v>93</v>
      </c>
      <c r="B53" s="197">
        <v>836574.16</v>
      </c>
      <c r="C53" s="197">
        <v>752174.22</v>
      </c>
      <c r="D53" s="46" t="s">
        <v>94</v>
      </c>
      <c r="E53" s="197">
        <v>0</v>
      </c>
      <c r="F53" s="197">
        <v>0</v>
      </c>
    </row>
    <row r="54" spans="1:6" x14ac:dyDescent="0.25">
      <c r="A54" s="46" t="s">
        <v>95</v>
      </c>
      <c r="B54" s="197">
        <v>0</v>
      </c>
      <c r="C54" s="197">
        <v>0</v>
      </c>
      <c r="D54" s="46" t="s">
        <v>96</v>
      </c>
      <c r="E54" s="197">
        <v>0</v>
      </c>
      <c r="F54" s="197">
        <v>0</v>
      </c>
    </row>
    <row r="55" spans="1:6" x14ac:dyDescent="0.25">
      <c r="A55" s="46" t="s">
        <v>97</v>
      </c>
      <c r="B55" s="197">
        <v>-547540.73</v>
      </c>
      <c r="C55" s="197">
        <v>-547540.73</v>
      </c>
      <c r="D55" s="50" t="s">
        <v>98</v>
      </c>
      <c r="E55" s="197">
        <v>0</v>
      </c>
      <c r="F55" s="197">
        <v>0</v>
      </c>
    </row>
    <row r="56" spans="1:6" x14ac:dyDescent="0.25">
      <c r="A56" s="46" t="s">
        <v>99</v>
      </c>
      <c r="B56" s="197">
        <v>0</v>
      </c>
      <c r="C56" s="197">
        <v>0</v>
      </c>
      <c r="D56" s="45"/>
      <c r="E56" s="49"/>
      <c r="F56" s="49"/>
    </row>
    <row r="57" spans="1:6" x14ac:dyDescent="0.25">
      <c r="A57" s="46" t="s">
        <v>100</v>
      </c>
      <c r="B57" s="197">
        <v>0</v>
      </c>
      <c r="C57" s="19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97">
        <v>0</v>
      </c>
      <c r="C58" s="19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148331.42000000001</v>
      </c>
      <c r="F59" s="4">
        <f>F47+F57</f>
        <v>166574.54</v>
      </c>
    </row>
    <row r="60" spans="1:6" x14ac:dyDescent="0.25">
      <c r="A60" s="3" t="s">
        <v>104</v>
      </c>
      <c r="B60" s="4">
        <f>SUM(B50:B58)</f>
        <v>289033.43000000005</v>
      </c>
      <c r="C60" s="4">
        <f>SUM(C50:C58)</f>
        <v>204633.49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430343.72000000009</v>
      </c>
      <c r="C62" s="4">
        <f>SUM(C47+C60)</f>
        <v>274014.91000000003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197">
        <v>0</v>
      </c>
      <c r="F64" s="197">
        <v>0</v>
      </c>
    </row>
    <row r="65" spans="1:6" x14ac:dyDescent="0.25">
      <c r="A65" s="45"/>
      <c r="B65" s="45"/>
      <c r="C65" s="45"/>
      <c r="D65" s="50" t="s">
        <v>109</v>
      </c>
      <c r="E65" s="197">
        <v>0</v>
      </c>
      <c r="F65" s="197">
        <v>0</v>
      </c>
    </row>
    <row r="66" spans="1:6" x14ac:dyDescent="0.25">
      <c r="A66" s="45"/>
      <c r="B66" s="45"/>
      <c r="C66" s="45"/>
      <c r="D66" s="46" t="s">
        <v>110</v>
      </c>
      <c r="E66" s="197">
        <v>0</v>
      </c>
      <c r="F66" s="19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282012.3</v>
      </c>
      <c r="F68" s="47">
        <f>SUM(F69:F73)</f>
        <v>107440.37</v>
      </c>
    </row>
    <row r="69" spans="1:6" x14ac:dyDescent="0.25">
      <c r="A69" s="53"/>
      <c r="B69" s="45"/>
      <c r="C69" s="45"/>
      <c r="D69" s="46" t="s">
        <v>112</v>
      </c>
      <c r="E69" s="197">
        <v>174571.93</v>
      </c>
      <c r="F69" s="197">
        <v>1954.93</v>
      </c>
    </row>
    <row r="70" spans="1:6" x14ac:dyDescent="0.25">
      <c r="A70" s="53"/>
      <c r="B70" s="45"/>
      <c r="C70" s="45"/>
      <c r="D70" s="46" t="s">
        <v>113</v>
      </c>
      <c r="E70" s="197">
        <v>107440.37</v>
      </c>
      <c r="F70" s="197">
        <v>105485.44</v>
      </c>
    </row>
    <row r="71" spans="1:6" x14ac:dyDescent="0.25">
      <c r="A71" s="53"/>
      <c r="B71" s="45"/>
      <c r="C71" s="45"/>
      <c r="D71" s="46" t="s">
        <v>114</v>
      </c>
      <c r="E71" s="197">
        <v>0</v>
      </c>
      <c r="F71" s="197">
        <v>0</v>
      </c>
    </row>
    <row r="72" spans="1:6" x14ac:dyDescent="0.25">
      <c r="A72" s="53"/>
      <c r="B72" s="45"/>
      <c r="C72" s="45"/>
      <c r="D72" s="46" t="s">
        <v>115</v>
      </c>
      <c r="E72" s="197">
        <v>0</v>
      </c>
      <c r="F72" s="197">
        <v>0</v>
      </c>
    </row>
    <row r="73" spans="1:6" x14ac:dyDescent="0.25">
      <c r="A73" s="53"/>
      <c r="B73" s="45"/>
      <c r="C73" s="45"/>
      <c r="D73" s="46" t="s">
        <v>116</v>
      </c>
      <c r="E73" s="197">
        <v>0</v>
      </c>
      <c r="F73" s="19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197">
        <v>0</v>
      </c>
      <c r="F76" s="197">
        <v>0</v>
      </c>
    </row>
    <row r="77" spans="1:6" x14ac:dyDescent="0.25">
      <c r="A77" s="53"/>
      <c r="B77" s="45"/>
      <c r="C77" s="45"/>
      <c r="D77" s="46" t="s">
        <v>119</v>
      </c>
      <c r="E77" s="197">
        <v>0</v>
      </c>
      <c r="F77" s="19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282012.3</v>
      </c>
      <c r="F79" s="4">
        <f>F63+F68+F75</f>
        <v>107440.37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430343.72</v>
      </c>
      <c r="F81" s="4">
        <f>F59+F79</f>
        <v>274014.91000000003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2:F42 B59:C62 B9:C9 B17:C17 B25:C25 B31:C31 B38:C38 B41:C41 B46:C49 E9:F9 E19:F19 E23:F23 E27:F27 E31:F31 E38:F38 E56:F63 E67:F68 E74:F75 E78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1 B46:C46 B59:C62 E19:F19 E23:F23 E27:F27 E31:F31 E38:F38 E42:F42 E46:F49 E56:F63 E67:F68 E74:F75 E78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Casa de la Cultura del Municipio de Valle de Santiago, Gto.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del Municipio de Valle de Santiago,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Casa de la Cultura del Municipio de Valle de Santiago,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99">
        <v>166574.54</v>
      </c>
      <c r="C18" s="108"/>
      <c r="D18" s="108"/>
      <c r="E18" s="108"/>
      <c r="F18" s="199">
        <v>148331.42000000001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166574.54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148331.42000000001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598</v>
      </c>
      <c r="J6" s="1" t="s">
        <v>599</v>
      </c>
      <c r="K6" s="1" t="s">
        <v>600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 xml:space="preserve"> Casa de la Cultura del Municipio de Valle de Santiago,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3685440</v>
      </c>
      <c r="C8" s="14">
        <f>SUM(C9:C11)</f>
        <v>2266910</v>
      </c>
      <c r="D8" s="14">
        <f>SUM(D9:D11)</f>
        <v>2266910</v>
      </c>
    </row>
    <row r="9" spans="1:4" x14ac:dyDescent="0.25">
      <c r="A9" s="58" t="s">
        <v>189</v>
      </c>
      <c r="B9" s="200">
        <v>3685440</v>
      </c>
      <c r="C9" s="200">
        <v>2266910</v>
      </c>
      <c r="D9" s="200">
        <v>2266910</v>
      </c>
    </row>
    <row r="10" spans="1:4" x14ac:dyDescent="0.25">
      <c r="A10" s="58" t="s">
        <v>190</v>
      </c>
      <c r="B10" s="200">
        <v>0</v>
      </c>
      <c r="C10" s="200">
        <v>0</v>
      </c>
      <c r="D10" s="200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3685440</v>
      </c>
      <c r="C13" s="14">
        <f>C14+C15</f>
        <v>2176738.0099999998</v>
      </c>
      <c r="D13" s="14">
        <f>D14+D15</f>
        <v>2176738.0099999998</v>
      </c>
    </row>
    <row r="14" spans="1:4" x14ac:dyDescent="0.25">
      <c r="A14" s="58" t="s">
        <v>193</v>
      </c>
      <c r="B14" s="200">
        <v>3685440</v>
      </c>
      <c r="C14" s="200">
        <v>2176738.0099999998</v>
      </c>
      <c r="D14" s="200">
        <v>2176738.0099999998</v>
      </c>
    </row>
    <row r="15" spans="1:4" x14ac:dyDescent="0.25">
      <c r="A15" s="58" t="s">
        <v>194</v>
      </c>
      <c r="B15" s="200">
        <v>0</v>
      </c>
      <c r="C15" s="200">
        <v>0</v>
      </c>
      <c r="D15" s="200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200">
        <v>0</v>
      </c>
      <c r="D18" s="200">
        <v>0</v>
      </c>
    </row>
    <row r="19" spans="1:4" x14ac:dyDescent="0.25">
      <c r="A19" s="58" t="s">
        <v>197</v>
      </c>
      <c r="B19" s="16">
        <v>0</v>
      </c>
      <c r="C19" s="200">
        <v>0</v>
      </c>
      <c r="D19" s="200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90171.990000000224</v>
      </c>
      <c r="D21" s="14">
        <f>D8-D13+D17</f>
        <v>90171.990000000224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90171.990000000224</v>
      </c>
      <c r="D23" s="14">
        <f>D21-D11</f>
        <v>90171.990000000224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90171.990000000224</v>
      </c>
      <c r="D25" s="14">
        <f>D23-D17</f>
        <v>90171.990000000224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90171.990000000224</v>
      </c>
      <c r="D33" s="4">
        <f>D25+D29</f>
        <v>90171.990000000224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3685440</v>
      </c>
      <c r="C48" s="96">
        <f>C9</f>
        <v>2266910</v>
      </c>
      <c r="D48" s="96">
        <f>D9</f>
        <v>2266910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3685440</v>
      </c>
      <c r="C53" s="47">
        <f>C14</f>
        <v>2176738.0099999998</v>
      </c>
      <c r="D53" s="47">
        <f>D14</f>
        <v>2176738.0099999998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90171.990000000224</v>
      </c>
      <c r="D57" s="4">
        <f>D48+D49-D53+D55</f>
        <v>90171.990000000224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90171.990000000224</v>
      </c>
      <c r="D59" s="4">
        <f>D57-D49</f>
        <v>90171.990000000224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338000</v>
      </c>
      <c r="C15" s="47">
        <v>0</v>
      </c>
      <c r="D15" s="47">
        <v>338000</v>
      </c>
      <c r="E15" s="47">
        <v>108690</v>
      </c>
      <c r="F15" s="47">
        <v>108690</v>
      </c>
      <c r="G15" s="47">
        <f t="shared" si="0"/>
        <v>-229310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3347440</v>
      </c>
      <c r="C34" s="47">
        <v>484500</v>
      </c>
      <c r="D34" s="47">
        <v>3831940</v>
      </c>
      <c r="E34" s="47">
        <v>2158220</v>
      </c>
      <c r="F34" s="47">
        <v>2158220</v>
      </c>
      <c r="G34" s="47">
        <f t="shared" si="4"/>
        <v>-1189220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3685440</v>
      </c>
      <c r="C41" s="4">
        <f t="shared" si="7"/>
        <v>484500</v>
      </c>
      <c r="D41" s="4">
        <f t="shared" si="7"/>
        <v>4169940</v>
      </c>
      <c r="E41" s="4">
        <f t="shared" si="7"/>
        <v>2266910</v>
      </c>
      <c r="F41" s="4">
        <f t="shared" si="7"/>
        <v>2266910</v>
      </c>
      <c r="G41" s="4">
        <f t="shared" si="7"/>
        <v>-1418530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3685440</v>
      </c>
      <c r="C70" s="4">
        <f t="shared" si="16"/>
        <v>484500</v>
      </c>
      <c r="D70" s="4">
        <f t="shared" si="16"/>
        <v>4169940</v>
      </c>
      <c r="E70" s="4">
        <f t="shared" si="16"/>
        <v>2266910</v>
      </c>
      <c r="F70" s="4">
        <f t="shared" si="16"/>
        <v>2266910</v>
      </c>
      <c r="G70" s="4">
        <f t="shared" si="16"/>
        <v>-1418530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Casa de la Cultura del Municipio de Valle de Santiago,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3685440</v>
      </c>
      <c r="C9" s="83">
        <f t="shared" si="0"/>
        <v>484500</v>
      </c>
      <c r="D9" s="83">
        <f t="shared" si="0"/>
        <v>4169940</v>
      </c>
      <c r="E9" s="83">
        <f t="shared" si="0"/>
        <v>2176738.0099999998</v>
      </c>
      <c r="F9" s="83">
        <f t="shared" si="0"/>
        <v>2176738.0099999998</v>
      </c>
      <c r="G9" s="83">
        <f t="shared" si="0"/>
        <v>1993201.9900000002</v>
      </c>
    </row>
    <row r="10" spans="1:7" x14ac:dyDescent="0.25">
      <c r="A10" s="84" t="s">
        <v>305</v>
      </c>
      <c r="B10" s="83">
        <f t="shared" ref="B10:G10" si="1">SUM(B11:B17)</f>
        <v>2709794</v>
      </c>
      <c r="C10" s="83">
        <f t="shared" si="1"/>
        <v>0</v>
      </c>
      <c r="D10" s="83">
        <f t="shared" si="1"/>
        <v>2709794</v>
      </c>
      <c r="E10" s="83">
        <f t="shared" si="1"/>
        <v>1145864.48</v>
      </c>
      <c r="F10" s="83">
        <f t="shared" si="1"/>
        <v>1145864.48</v>
      </c>
      <c r="G10" s="83">
        <f t="shared" si="1"/>
        <v>1563929.52</v>
      </c>
    </row>
    <row r="11" spans="1:7" x14ac:dyDescent="0.25">
      <c r="A11" s="85" t="s">
        <v>306</v>
      </c>
      <c r="B11" s="201">
        <v>1436436</v>
      </c>
      <c r="C11" s="75">
        <v>0</v>
      </c>
      <c r="D11" s="201">
        <v>1436436</v>
      </c>
      <c r="E11" s="201">
        <v>705751.2</v>
      </c>
      <c r="F11" s="201">
        <v>705751.2</v>
      </c>
      <c r="G11" s="75">
        <f>D11-E11</f>
        <v>730684.8</v>
      </c>
    </row>
    <row r="12" spans="1:7" x14ac:dyDescent="0.25">
      <c r="A12" s="85" t="s">
        <v>307</v>
      </c>
      <c r="B12" s="201">
        <v>647200.4</v>
      </c>
      <c r="C12" s="75">
        <v>0</v>
      </c>
      <c r="D12" s="201">
        <v>647200.4</v>
      </c>
      <c r="E12" s="201">
        <v>355960</v>
      </c>
      <c r="F12" s="201">
        <v>355960</v>
      </c>
      <c r="G12" s="75">
        <f t="shared" ref="G12:G17" si="2">D12-E12</f>
        <v>291240.40000000002</v>
      </c>
    </row>
    <row r="13" spans="1:7" x14ac:dyDescent="0.25">
      <c r="A13" s="85" t="s">
        <v>308</v>
      </c>
      <c r="B13" s="201">
        <v>272637.59999999998</v>
      </c>
      <c r="C13" s="75">
        <v>0</v>
      </c>
      <c r="D13" s="201">
        <v>272637.59999999998</v>
      </c>
      <c r="E13" s="201">
        <v>7689.28</v>
      </c>
      <c r="F13" s="201">
        <v>7689.28</v>
      </c>
      <c r="G13" s="75">
        <f t="shared" si="2"/>
        <v>264948.31999999995</v>
      </c>
    </row>
    <row r="14" spans="1:7" x14ac:dyDescent="0.25">
      <c r="A14" s="85" t="s">
        <v>309</v>
      </c>
      <c r="B14" s="202">
        <v>0</v>
      </c>
      <c r="C14" s="75">
        <v>0</v>
      </c>
      <c r="D14" s="202">
        <v>0</v>
      </c>
      <c r="E14" s="202">
        <v>0</v>
      </c>
      <c r="F14" s="202">
        <v>0</v>
      </c>
      <c r="G14" s="75">
        <f t="shared" si="2"/>
        <v>0</v>
      </c>
    </row>
    <row r="15" spans="1:7" x14ac:dyDescent="0.25">
      <c r="A15" s="85" t="s">
        <v>310</v>
      </c>
      <c r="B15" s="201">
        <v>353520</v>
      </c>
      <c r="C15" s="75">
        <v>0</v>
      </c>
      <c r="D15" s="201">
        <v>353520</v>
      </c>
      <c r="E15" s="201">
        <v>76464</v>
      </c>
      <c r="F15" s="201">
        <v>76464</v>
      </c>
      <c r="G15" s="75">
        <f t="shared" si="2"/>
        <v>277056</v>
      </c>
    </row>
    <row r="16" spans="1:7" x14ac:dyDescent="0.25">
      <c r="A16" s="85" t="s">
        <v>311</v>
      </c>
      <c r="B16" s="202">
        <v>0</v>
      </c>
      <c r="C16" s="75">
        <v>0</v>
      </c>
      <c r="D16" s="202">
        <v>0</v>
      </c>
      <c r="E16" s="202">
        <v>0</v>
      </c>
      <c r="F16" s="202">
        <v>0</v>
      </c>
      <c r="G16" s="75">
        <f t="shared" si="2"/>
        <v>0</v>
      </c>
    </row>
    <row r="17" spans="1:7" x14ac:dyDescent="0.25">
      <c r="A17" s="85" t="s">
        <v>312</v>
      </c>
      <c r="B17" s="202">
        <v>0</v>
      </c>
      <c r="C17" s="75">
        <v>0</v>
      </c>
      <c r="D17" s="202">
        <v>0</v>
      </c>
      <c r="E17" s="202">
        <v>0</v>
      </c>
      <c r="F17" s="202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250000</v>
      </c>
      <c r="C18" s="83">
        <f t="shared" si="3"/>
        <v>0</v>
      </c>
      <c r="D18" s="83">
        <f t="shared" si="3"/>
        <v>250000</v>
      </c>
      <c r="E18" s="83">
        <f t="shared" si="3"/>
        <v>104928.25</v>
      </c>
      <c r="F18" s="83">
        <f t="shared" si="3"/>
        <v>104928.25</v>
      </c>
      <c r="G18" s="83">
        <f t="shared" si="3"/>
        <v>145071.75</v>
      </c>
    </row>
    <row r="19" spans="1:7" x14ac:dyDescent="0.25">
      <c r="A19" s="85" t="s">
        <v>314</v>
      </c>
      <c r="B19" s="201">
        <v>60000</v>
      </c>
      <c r="C19" s="75">
        <v>0</v>
      </c>
      <c r="D19" s="201">
        <v>60000</v>
      </c>
      <c r="E19" s="201">
        <v>30613.81</v>
      </c>
      <c r="F19" s="201">
        <v>30613.81</v>
      </c>
      <c r="G19" s="75">
        <f>D19-E19</f>
        <v>29386.19</v>
      </c>
    </row>
    <row r="20" spans="1:7" x14ac:dyDescent="0.25">
      <c r="A20" s="85" t="s">
        <v>315</v>
      </c>
      <c r="B20" s="201">
        <v>50000</v>
      </c>
      <c r="C20" s="75">
        <v>0</v>
      </c>
      <c r="D20" s="201">
        <v>50000</v>
      </c>
      <c r="E20" s="201">
        <v>20058.22</v>
      </c>
      <c r="F20" s="201">
        <v>20058.22</v>
      </c>
      <c r="G20" s="75">
        <f t="shared" ref="G20:G27" si="4">D20-E20</f>
        <v>29941.78</v>
      </c>
    </row>
    <row r="21" spans="1:7" x14ac:dyDescent="0.25">
      <c r="A21" s="85" t="s">
        <v>316</v>
      </c>
      <c r="B21" s="202">
        <v>0</v>
      </c>
      <c r="C21" s="75">
        <v>0</v>
      </c>
      <c r="D21" s="202">
        <v>0</v>
      </c>
      <c r="E21" s="202">
        <v>0</v>
      </c>
      <c r="F21" s="202">
        <v>0</v>
      </c>
      <c r="G21" s="75">
        <f t="shared" si="4"/>
        <v>0</v>
      </c>
    </row>
    <row r="22" spans="1:7" x14ac:dyDescent="0.25">
      <c r="A22" s="85" t="s">
        <v>317</v>
      </c>
      <c r="B22" s="202">
        <v>0</v>
      </c>
      <c r="C22" s="75">
        <v>0</v>
      </c>
      <c r="D22" s="202">
        <v>0</v>
      </c>
      <c r="E22" s="202">
        <v>0</v>
      </c>
      <c r="F22" s="202">
        <v>0</v>
      </c>
      <c r="G22" s="75">
        <f t="shared" si="4"/>
        <v>0</v>
      </c>
    </row>
    <row r="23" spans="1:7" x14ac:dyDescent="0.25">
      <c r="A23" s="85" t="s">
        <v>318</v>
      </c>
      <c r="B23" s="201">
        <v>15000</v>
      </c>
      <c r="C23" s="75">
        <v>0</v>
      </c>
      <c r="D23" s="201">
        <v>15000</v>
      </c>
      <c r="E23" s="201">
        <v>4754.7700000000004</v>
      </c>
      <c r="F23" s="201">
        <v>4754.7700000000004</v>
      </c>
      <c r="G23" s="75">
        <f t="shared" si="4"/>
        <v>10245.23</v>
      </c>
    </row>
    <row r="24" spans="1:7" x14ac:dyDescent="0.25">
      <c r="A24" s="85" t="s">
        <v>319</v>
      </c>
      <c r="B24" s="201">
        <v>95000</v>
      </c>
      <c r="C24" s="75">
        <v>0</v>
      </c>
      <c r="D24" s="201">
        <v>95000</v>
      </c>
      <c r="E24" s="201">
        <v>49501.45</v>
      </c>
      <c r="F24" s="201">
        <v>49501.45</v>
      </c>
      <c r="G24" s="75">
        <f t="shared" si="4"/>
        <v>45498.55</v>
      </c>
    </row>
    <row r="25" spans="1:7" x14ac:dyDescent="0.25">
      <c r="A25" s="85" t="s">
        <v>320</v>
      </c>
      <c r="B25" s="201">
        <v>25000</v>
      </c>
      <c r="C25" s="75">
        <v>0</v>
      </c>
      <c r="D25" s="201">
        <v>25000</v>
      </c>
      <c r="E25" s="201">
        <v>0</v>
      </c>
      <c r="F25" s="201">
        <v>0</v>
      </c>
      <c r="G25" s="75">
        <f t="shared" si="4"/>
        <v>25000</v>
      </c>
    </row>
    <row r="26" spans="1:7" x14ac:dyDescent="0.25">
      <c r="A26" s="85" t="s">
        <v>321</v>
      </c>
      <c r="B26" s="202">
        <v>0</v>
      </c>
      <c r="C26" s="75">
        <v>0</v>
      </c>
      <c r="D26" s="202">
        <v>0</v>
      </c>
      <c r="E26" s="202">
        <v>0</v>
      </c>
      <c r="F26" s="202">
        <v>0</v>
      </c>
      <c r="G26" s="75">
        <f t="shared" si="4"/>
        <v>0</v>
      </c>
    </row>
    <row r="27" spans="1:7" x14ac:dyDescent="0.25">
      <c r="A27" s="85" t="s">
        <v>322</v>
      </c>
      <c r="B27" s="201">
        <v>5000</v>
      </c>
      <c r="C27" s="75">
        <v>0</v>
      </c>
      <c r="D27" s="201">
        <v>5000</v>
      </c>
      <c r="E27" s="201">
        <v>0</v>
      </c>
      <c r="F27" s="201">
        <v>0</v>
      </c>
      <c r="G27" s="75">
        <f t="shared" si="4"/>
        <v>5000</v>
      </c>
    </row>
    <row r="28" spans="1:7" x14ac:dyDescent="0.25">
      <c r="A28" s="84" t="s">
        <v>323</v>
      </c>
      <c r="B28" s="83">
        <f t="shared" ref="B28:G28" si="5">SUM(B29:B37)</f>
        <v>725646</v>
      </c>
      <c r="C28" s="83">
        <f t="shared" si="5"/>
        <v>400000</v>
      </c>
      <c r="D28" s="83">
        <f t="shared" si="5"/>
        <v>1125646</v>
      </c>
      <c r="E28" s="83">
        <f t="shared" si="5"/>
        <v>841545.34</v>
      </c>
      <c r="F28" s="83">
        <f t="shared" si="5"/>
        <v>841545.34</v>
      </c>
      <c r="G28" s="83">
        <f t="shared" si="5"/>
        <v>284100.66000000003</v>
      </c>
    </row>
    <row r="29" spans="1:7" x14ac:dyDescent="0.25">
      <c r="A29" s="85" t="s">
        <v>324</v>
      </c>
      <c r="B29" s="201">
        <v>40000</v>
      </c>
      <c r="C29" s="201">
        <v>0</v>
      </c>
      <c r="D29" s="75">
        <v>40000</v>
      </c>
      <c r="E29" s="201">
        <v>16376</v>
      </c>
      <c r="F29" s="201">
        <v>16376</v>
      </c>
      <c r="G29" s="75">
        <f>D29-E29</f>
        <v>23624</v>
      </c>
    </row>
    <row r="30" spans="1:7" x14ac:dyDescent="0.25">
      <c r="A30" s="85" t="s">
        <v>325</v>
      </c>
      <c r="B30" s="202">
        <v>0</v>
      </c>
      <c r="C30" s="202">
        <v>0</v>
      </c>
      <c r="D30" s="75">
        <v>0</v>
      </c>
      <c r="E30" s="202">
        <v>0</v>
      </c>
      <c r="F30" s="202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202">
        <v>0</v>
      </c>
      <c r="C31" s="202">
        <v>0</v>
      </c>
      <c r="D31" s="75">
        <v>0</v>
      </c>
      <c r="E31" s="202">
        <v>0</v>
      </c>
      <c r="F31" s="202">
        <v>0</v>
      </c>
      <c r="G31" s="75">
        <f t="shared" si="6"/>
        <v>0</v>
      </c>
    </row>
    <row r="32" spans="1:7" x14ac:dyDescent="0.25">
      <c r="A32" s="85" t="s">
        <v>327</v>
      </c>
      <c r="B32" s="201">
        <v>20500</v>
      </c>
      <c r="C32" s="201">
        <v>501</v>
      </c>
      <c r="D32" s="75">
        <v>21001</v>
      </c>
      <c r="E32" s="201">
        <v>16387.25</v>
      </c>
      <c r="F32" s="201">
        <v>16387.25</v>
      </c>
      <c r="G32" s="75">
        <f t="shared" si="6"/>
        <v>4613.75</v>
      </c>
    </row>
    <row r="33" spans="1:7" ht="14.45" customHeight="1" x14ac:dyDescent="0.25">
      <c r="A33" s="85" t="s">
        <v>328</v>
      </c>
      <c r="B33" s="201">
        <v>115000</v>
      </c>
      <c r="C33" s="201">
        <v>29499</v>
      </c>
      <c r="D33" s="75">
        <v>144499</v>
      </c>
      <c r="E33" s="201">
        <v>77705.649999999994</v>
      </c>
      <c r="F33" s="201">
        <v>77705.649999999994</v>
      </c>
      <c r="G33" s="75">
        <f t="shared" si="6"/>
        <v>66793.350000000006</v>
      </c>
    </row>
    <row r="34" spans="1:7" ht="14.45" customHeight="1" x14ac:dyDescent="0.25">
      <c r="A34" s="85" t="s">
        <v>329</v>
      </c>
      <c r="B34" s="201">
        <v>15000</v>
      </c>
      <c r="C34" s="201">
        <v>0</v>
      </c>
      <c r="D34" s="75">
        <v>15000</v>
      </c>
      <c r="E34" s="201">
        <v>2842</v>
      </c>
      <c r="F34" s="201">
        <v>2842</v>
      </c>
      <c r="G34" s="75">
        <f t="shared" si="6"/>
        <v>12158</v>
      </c>
    </row>
    <row r="35" spans="1:7" ht="14.45" customHeight="1" x14ac:dyDescent="0.25">
      <c r="A35" s="85" t="s">
        <v>330</v>
      </c>
      <c r="B35" s="201">
        <v>10000</v>
      </c>
      <c r="C35" s="201">
        <v>0</v>
      </c>
      <c r="D35" s="75">
        <v>10000</v>
      </c>
      <c r="E35" s="201">
        <v>0</v>
      </c>
      <c r="F35" s="201">
        <v>0</v>
      </c>
      <c r="G35" s="75">
        <f t="shared" si="6"/>
        <v>10000</v>
      </c>
    </row>
    <row r="36" spans="1:7" ht="14.45" customHeight="1" x14ac:dyDescent="0.25">
      <c r="A36" s="85" t="s">
        <v>331</v>
      </c>
      <c r="B36" s="201">
        <v>477146</v>
      </c>
      <c r="C36" s="201">
        <v>370000</v>
      </c>
      <c r="D36" s="75">
        <v>847146</v>
      </c>
      <c r="E36" s="201">
        <v>705127.44</v>
      </c>
      <c r="F36" s="201">
        <v>705127.44</v>
      </c>
      <c r="G36" s="75">
        <f t="shared" si="6"/>
        <v>142018.56000000006</v>
      </c>
    </row>
    <row r="37" spans="1:7" ht="14.45" customHeight="1" x14ac:dyDescent="0.25">
      <c r="A37" s="85" t="s">
        <v>332</v>
      </c>
      <c r="B37" s="201">
        <v>48000</v>
      </c>
      <c r="C37" s="201">
        <v>0</v>
      </c>
      <c r="D37" s="75">
        <v>48000</v>
      </c>
      <c r="E37" s="201">
        <v>23107</v>
      </c>
      <c r="F37" s="201">
        <v>23107</v>
      </c>
      <c r="G37" s="75">
        <f t="shared" si="6"/>
        <v>24893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202">
        <v>0</v>
      </c>
      <c r="F39" s="202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202">
        <v>0</v>
      </c>
      <c r="F40" s="202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202">
        <v>0</v>
      </c>
      <c r="F41" s="202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202">
        <v>0</v>
      </c>
      <c r="F42" s="202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202">
        <v>0</v>
      </c>
      <c r="F43" s="202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202">
        <v>0</v>
      </c>
      <c r="F44" s="202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202">
        <v>0</v>
      </c>
      <c r="F45" s="202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202">
        <v>0</v>
      </c>
      <c r="F46" s="202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202">
        <v>0</v>
      </c>
      <c r="F47" s="202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84500</v>
      </c>
      <c r="D48" s="83">
        <f t="shared" si="9"/>
        <v>84500</v>
      </c>
      <c r="E48" s="83">
        <f t="shared" si="9"/>
        <v>84399.94</v>
      </c>
      <c r="F48" s="83">
        <f t="shared" si="9"/>
        <v>84399.94</v>
      </c>
      <c r="G48" s="83">
        <f t="shared" si="9"/>
        <v>100.05999999999767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202">
        <v>0</v>
      </c>
      <c r="F49" s="202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201">
        <v>84500</v>
      </c>
      <c r="D50" s="75">
        <v>84500</v>
      </c>
      <c r="E50" s="201">
        <v>84399.94</v>
      </c>
      <c r="F50" s="201">
        <v>84399.94</v>
      </c>
      <c r="G50" s="75">
        <f t="shared" ref="G50:G57" si="10">D50-E50</f>
        <v>100.05999999999767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202">
        <v>0</v>
      </c>
      <c r="F51" s="202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202">
        <v>0</v>
      </c>
      <c r="F52" s="202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202">
        <v>0</v>
      </c>
      <c r="F53" s="202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202">
        <v>0</v>
      </c>
      <c r="F54" s="202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202">
        <v>0</v>
      </c>
      <c r="F55" s="202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202">
        <v>0</v>
      </c>
      <c r="F56" s="202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202">
        <v>0</v>
      </c>
      <c r="F57" s="202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3685440</v>
      </c>
      <c r="C159" s="90">
        <f t="shared" si="37"/>
        <v>484500</v>
      </c>
      <c r="D159" s="90">
        <f t="shared" si="37"/>
        <v>4169940</v>
      </c>
      <c r="E159" s="90">
        <f t="shared" si="37"/>
        <v>2176738.0099999998</v>
      </c>
      <c r="F159" s="90">
        <f t="shared" si="37"/>
        <v>2176738.0099999998</v>
      </c>
      <c r="G159" s="90">
        <f t="shared" si="37"/>
        <v>1993201.9900000002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C19:C27 B18:F18 D30:D31 B28:F28 B39:D47 B38:F38 B49:D49 B48:F48 B59:G61 B58:F58 B63:G70 B62:F62 B71:F92 B94:F159 B93:C93 E93:F93 C12:C17 C11 B51:D57 B50 G50 G12:G17 G11 G19:G27 G29 G37 G32 G33 G34 G35 G36 G30:G31 G39:G47 G49 G51:G5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3685440</v>
      </c>
      <c r="C9" s="30">
        <f t="shared" ref="C9:G9" si="0">SUM(C10:C17)</f>
        <v>484500</v>
      </c>
      <c r="D9" s="30">
        <f t="shared" si="0"/>
        <v>4169940</v>
      </c>
      <c r="E9" s="30">
        <f t="shared" si="0"/>
        <v>2176738</v>
      </c>
      <c r="F9" s="30">
        <f t="shared" si="0"/>
        <v>2176738</v>
      </c>
      <c r="G9" s="30">
        <f t="shared" si="0"/>
        <v>1993202</v>
      </c>
    </row>
    <row r="10" spans="1:7" x14ac:dyDescent="0.25">
      <c r="A10" s="203" t="s">
        <v>603</v>
      </c>
      <c r="B10" s="75">
        <v>3192540</v>
      </c>
      <c r="C10" s="75">
        <v>484500</v>
      </c>
      <c r="D10" s="75">
        <v>3677040</v>
      </c>
      <c r="E10" s="75">
        <v>2013668</v>
      </c>
      <c r="F10" s="75">
        <v>2013668</v>
      </c>
      <c r="G10" s="75">
        <v>1663372</v>
      </c>
    </row>
    <row r="11" spans="1:7" x14ac:dyDescent="0.25">
      <c r="A11" s="203" t="s">
        <v>604</v>
      </c>
      <c r="B11" s="75">
        <v>154900</v>
      </c>
      <c r="C11" s="75">
        <v>0</v>
      </c>
      <c r="D11" s="75">
        <v>154900</v>
      </c>
      <c r="E11" s="75">
        <v>61440</v>
      </c>
      <c r="F11" s="75">
        <v>61440</v>
      </c>
      <c r="G11" s="75">
        <v>93460</v>
      </c>
    </row>
    <row r="12" spans="1:7" x14ac:dyDescent="0.25">
      <c r="A12" s="203" t="s">
        <v>605</v>
      </c>
      <c r="B12" s="75">
        <v>338000</v>
      </c>
      <c r="C12" s="75">
        <v>0</v>
      </c>
      <c r="D12" s="75">
        <v>338000</v>
      </c>
      <c r="E12" s="75">
        <v>101630</v>
      </c>
      <c r="F12" s="75">
        <v>101630</v>
      </c>
      <c r="G12" s="75">
        <v>236370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3685440</v>
      </c>
      <c r="C29" s="4">
        <f t="shared" ref="C29:G29" si="2">SUM(C19,C9)</f>
        <v>484500</v>
      </c>
      <c r="D29" s="4">
        <f t="shared" si="2"/>
        <v>4169940</v>
      </c>
      <c r="E29" s="4">
        <f t="shared" si="2"/>
        <v>2176738</v>
      </c>
      <c r="F29" s="4">
        <f t="shared" si="2"/>
        <v>2176738</v>
      </c>
      <c r="G29" s="4">
        <f t="shared" si="2"/>
        <v>1993202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1 C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3685440</v>
      </c>
      <c r="C9" s="30">
        <f t="shared" ref="C9:G9" si="0">SUM(C10,C19,C27,C37)</f>
        <v>484500</v>
      </c>
      <c r="D9" s="30">
        <f t="shared" si="0"/>
        <v>4168940</v>
      </c>
      <c r="E9" s="30">
        <f t="shared" si="0"/>
        <v>2176738.0099999998</v>
      </c>
      <c r="F9" s="30">
        <f t="shared" si="0"/>
        <v>2176738.0099999998</v>
      </c>
      <c r="G9" s="30">
        <f t="shared" si="0"/>
        <v>1993201.99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3685440</v>
      </c>
      <c r="C19" s="47">
        <f t="shared" ref="C19:G19" si="2">SUM(C20:C26)</f>
        <v>484500</v>
      </c>
      <c r="D19" s="47">
        <f t="shared" si="2"/>
        <v>4168940</v>
      </c>
      <c r="E19" s="47">
        <f t="shared" si="2"/>
        <v>2176738.0099999998</v>
      </c>
      <c r="F19" s="47">
        <f t="shared" si="2"/>
        <v>2176738.0099999998</v>
      </c>
      <c r="G19" s="47">
        <f t="shared" si="2"/>
        <v>1993201.99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3685440</v>
      </c>
      <c r="C23" s="47">
        <v>484500</v>
      </c>
      <c r="D23" s="47">
        <v>4168940</v>
      </c>
      <c r="E23" s="47">
        <v>2176738.0099999998</v>
      </c>
      <c r="F23" s="47">
        <v>2176738.0099999998</v>
      </c>
      <c r="G23" s="47">
        <v>1993201.99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3685440</v>
      </c>
      <c r="C77" s="4">
        <f t="shared" ref="C77:G77" si="10">C43+C9</f>
        <v>484500</v>
      </c>
      <c r="D77" s="4">
        <f t="shared" si="10"/>
        <v>4168940</v>
      </c>
      <c r="E77" s="4">
        <f t="shared" si="10"/>
        <v>2176738.0099999998</v>
      </c>
      <c r="F77" s="4">
        <f t="shared" si="10"/>
        <v>2176738.0099999998</v>
      </c>
      <c r="G77" s="4">
        <f t="shared" si="10"/>
        <v>1993201.99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del Municipio de Valle de Santiago,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2709794</v>
      </c>
      <c r="C9" s="119">
        <f t="shared" ref="C9:G9" si="0">SUM(C10,C11,C12,C15,C16,C19)</f>
        <v>0</v>
      </c>
      <c r="D9" s="119">
        <f t="shared" si="0"/>
        <v>2709794</v>
      </c>
      <c r="E9" s="119">
        <f t="shared" si="0"/>
        <v>1145864.48</v>
      </c>
      <c r="F9" s="119">
        <f t="shared" si="0"/>
        <v>1145864.48</v>
      </c>
      <c r="G9" s="119">
        <f t="shared" si="0"/>
        <v>1563929.52</v>
      </c>
    </row>
    <row r="10" spans="1:7" x14ac:dyDescent="0.25">
      <c r="A10" s="58" t="s">
        <v>435</v>
      </c>
      <c r="B10" s="75">
        <v>2709794</v>
      </c>
      <c r="C10" s="75">
        <v>0</v>
      </c>
      <c r="D10" s="75">
        <v>2709794</v>
      </c>
      <c r="E10" s="75">
        <v>1145864.48</v>
      </c>
      <c r="F10" s="75">
        <v>1145864.48</v>
      </c>
      <c r="G10" s="76">
        <f>D10-E10</f>
        <v>1563929.52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2709794</v>
      </c>
      <c r="C33" s="119">
        <f t="shared" ref="C33:G33" si="8">C21+C9</f>
        <v>0</v>
      </c>
      <c r="D33" s="119">
        <f t="shared" si="8"/>
        <v>2709794</v>
      </c>
      <c r="E33" s="119">
        <f t="shared" si="8"/>
        <v>1145864.48</v>
      </c>
      <c r="F33" s="119">
        <f t="shared" si="8"/>
        <v>1145864.48</v>
      </c>
      <c r="G33" s="119">
        <f t="shared" si="8"/>
        <v>1563929.52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980022895</cp:lastModifiedBy>
  <cp:revision/>
  <cp:lastPrinted>2024-03-20T14:35:03Z</cp:lastPrinted>
  <dcterms:created xsi:type="dcterms:W3CDTF">2023-03-16T22:14:51Z</dcterms:created>
  <dcterms:modified xsi:type="dcterms:W3CDTF">2024-07-25T20:43:41Z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