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7770" windowHeight="10365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externalReferences>
    <externalReference r:id="rId6"/>
  </externalReferences>
  <definedNames>
    <definedName name="_xlnm._FilterDatabase" localSheetId="1" hidden="1">F6a!$A$3:$G$155</definedName>
    <definedName name="_xlnm._FilterDatabase" localSheetId="2" hidden="1">F6b!$A$3:$G$70</definedName>
    <definedName name="_xlnm._FilterDatabase" localSheetId="3" hidden="1">F6c!$A$3:$G$79</definedName>
    <definedName name="_xlnm._FilterDatabase" localSheetId="4" hidden="1">F6d!$A$3:$G$27</definedName>
    <definedName name="_xlnm.Print_Titles" localSheetId="1">F6a!$1:$3</definedName>
    <definedName name="_xlnm.Print_Titles" localSheetId="2">F6b!$1:$3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2" l="1" a="1"/>
  <c r="F73" i="2" s="1"/>
  <c r="E73" i="2" a="1"/>
  <c r="E73" i="2" s="1"/>
  <c r="D73" i="2" a="1"/>
  <c r="D73" i="2" s="1"/>
  <c r="B73" i="2" a="1"/>
  <c r="B78" i="2" s="1"/>
  <c r="F84" i="2" l="1"/>
  <c r="F80" i="2"/>
  <c r="F76" i="2"/>
  <c r="F87" i="2"/>
  <c r="F83" i="2"/>
  <c r="F79" i="2"/>
  <c r="F75" i="2"/>
  <c r="F86" i="2"/>
  <c r="F82" i="2"/>
  <c r="F78" i="2"/>
  <c r="F74" i="2"/>
  <c r="F85" i="2"/>
  <c r="F81" i="2"/>
  <c r="F77" i="2"/>
  <c r="E84" i="2"/>
  <c r="E80" i="2"/>
  <c r="E76" i="2"/>
  <c r="E87" i="2"/>
  <c r="E83" i="2"/>
  <c r="E79" i="2"/>
  <c r="E75" i="2"/>
  <c r="E86" i="2"/>
  <c r="E82" i="2"/>
  <c r="E78" i="2"/>
  <c r="E74" i="2"/>
  <c r="E85" i="2"/>
  <c r="E81" i="2"/>
  <c r="E77" i="2"/>
  <c r="D84" i="2"/>
  <c r="D80" i="2"/>
  <c r="D76" i="2"/>
  <c r="D87" i="2"/>
  <c r="D83" i="2"/>
  <c r="D79" i="2"/>
  <c r="D75" i="2"/>
  <c r="D86" i="2"/>
  <c r="D82" i="2"/>
  <c r="D78" i="2"/>
  <c r="D74" i="2"/>
  <c r="D85" i="2"/>
  <c r="D81" i="2"/>
  <c r="D77" i="2"/>
  <c r="B81" i="2"/>
  <c r="B74" i="2"/>
  <c r="B85" i="2"/>
  <c r="B76" i="2"/>
  <c r="B84" i="2"/>
  <c r="B80" i="2"/>
  <c r="B75" i="2"/>
  <c r="B83" i="2"/>
  <c r="B79" i="2"/>
  <c r="B87" i="2"/>
  <c r="B82" i="2"/>
  <c r="B77" i="2"/>
  <c r="B73" i="2"/>
  <c r="B86" i="2"/>
  <c r="G5" i="2" l="1"/>
  <c r="G6" i="2"/>
  <c r="F6" i="2" a="1"/>
  <c r="F6" i="2" s="1"/>
  <c r="F9" i="2"/>
  <c r="F11" i="2"/>
  <c r="F16" i="2"/>
  <c r="F17" i="2"/>
  <c r="F24" i="2"/>
  <c r="F25" i="2"/>
  <c r="F32" i="2"/>
  <c r="F33" i="2"/>
  <c r="F40" i="2"/>
  <c r="F41" i="2"/>
  <c r="F48" i="2"/>
  <c r="F49" i="2"/>
  <c r="F56" i="2"/>
  <c r="F57" i="2"/>
  <c r="F64" i="2"/>
  <c r="F65" i="2"/>
  <c r="E6" i="2" a="1"/>
  <c r="E6" i="2" s="1"/>
  <c r="D6" i="2" a="1"/>
  <c r="D6" i="2" s="1"/>
  <c r="C6" i="2" s="1"/>
  <c r="B6" i="2" a="1"/>
  <c r="B6" i="2" s="1"/>
  <c r="D53" i="2"/>
  <c r="D41" i="2"/>
  <c r="D17" i="2"/>
  <c r="D9" i="2"/>
  <c r="D44" i="2"/>
  <c r="D36" i="2"/>
  <c r="D67" i="2"/>
  <c r="D59" i="2"/>
  <c r="D43" i="2"/>
  <c r="D39" i="2"/>
  <c r="D23" i="2"/>
  <c r="D19" i="2"/>
  <c r="D65" i="2"/>
  <c r="D45" i="2"/>
  <c r="D64" i="2"/>
  <c r="D56" i="2"/>
  <c r="D24" i="2"/>
  <c r="D20" i="2"/>
  <c r="D62" i="2"/>
  <c r="D54" i="2"/>
  <c r="D38" i="2"/>
  <c r="D34" i="2"/>
  <c r="C34" i="2" s="1"/>
  <c r="D18" i="2"/>
  <c r="D14" i="2"/>
  <c r="B59" i="2"/>
  <c r="B51" i="2"/>
  <c r="B35" i="2"/>
  <c r="B31" i="2"/>
  <c r="B15" i="2"/>
  <c r="B11" i="2"/>
  <c r="B61" i="2"/>
  <c r="B53" i="2"/>
  <c r="B37" i="2"/>
  <c r="B33" i="2"/>
  <c r="B17" i="2"/>
  <c r="B13" i="2"/>
  <c r="B60" i="2"/>
  <c r="B52" i="2"/>
  <c r="B36" i="2"/>
  <c r="B32" i="2"/>
  <c r="B16" i="2"/>
  <c r="B12" i="2"/>
  <c r="B62" i="2"/>
  <c r="B54" i="2"/>
  <c r="B38" i="2"/>
  <c r="B34" i="2"/>
  <c r="B18" i="2"/>
  <c r="B14" i="2"/>
  <c r="G149" i="1"/>
  <c r="G150" i="1"/>
  <c r="G151" i="1"/>
  <c r="G152" i="1"/>
  <c r="G148" i="1"/>
  <c r="G147" i="1"/>
  <c r="G146" i="1"/>
  <c r="G143" i="1"/>
  <c r="G144" i="1"/>
  <c r="G142" i="1"/>
  <c r="G134" i="1"/>
  <c r="G135" i="1"/>
  <c r="G136" i="1"/>
  <c r="G137" i="1"/>
  <c r="G138" i="1"/>
  <c r="G139" i="1"/>
  <c r="G140" i="1"/>
  <c r="G133" i="1"/>
  <c r="G130" i="1"/>
  <c r="G131" i="1"/>
  <c r="G129" i="1"/>
  <c r="G120" i="1"/>
  <c r="G121" i="1"/>
  <c r="G122" i="1"/>
  <c r="G123" i="1"/>
  <c r="G124" i="1"/>
  <c r="G125" i="1"/>
  <c r="G126" i="1"/>
  <c r="G127" i="1"/>
  <c r="G119" i="1"/>
  <c r="G110" i="1"/>
  <c r="G111" i="1"/>
  <c r="G112" i="1"/>
  <c r="G113" i="1"/>
  <c r="G114" i="1"/>
  <c r="G115" i="1"/>
  <c r="G116" i="1"/>
  <c r="G117" i="1"/>
  <c r="G109" i="1"/>
  <c r="G100" i="1"/>
  <c r="G101" i="1"/>
  <c r="G102" i="1"/>
  <c r="G103" i="1"/>
  <c r="G104" i="1"/>
  <c r="G105" i="1"/>
  <c r="G106" i="1"/>
  <c r="G107" i="1"/>
  <c r="G99" i="1"/>
  <c r="G90" i="1"/>
  <c r="G91" i="1"/>
  <c r="G92" i="1"/>
  <c r="G93" i="1"/>
  <c r="G94" i="1"/>
  <c r="G95" i="1"/>
  <c r="G96" i="1"/>
  <c r="G97" i="1"/>
  <c r="G89" i="1"/>
  <c r="G82" i="1"/>
  <c r="G83" i="1"/>
  <c r="G84" i="1"/>
  <c r="G85" i="1"/>
  <c r="G86" i="1"/>
  <c r="G87" i="1"/>
  <c r="G81" i="1"/>
  <c r="G72" i="1"/>
  <c r="G73" i="1"/>
  <c r="G74" i="1"/>
  <c r="G75" i="1"/>
  <c r="G76" i="1"/>
  <c r="G77" i="1"/>
  <c r="G71" i="1"/>
  <c r="G68" i="1"/>
  <c r="G69" i="1"/>
  <c r="G67" i="1"/>
  <c r="G59" i="1"/>
  <c r="G60" i="1"/>
  <c r="G61" i="1"/>
  <c r="G62" i="1"/>
  <c r="G63" i="1"/>
  <c r="G64" i="1"/>
  <c r="G65" i="1"/>
  <c r="G58" i="1"/>
  <c r="G55" i="1"/>
  <c r="G56" i="1"/>
  <c r="G54" i="1"/>
  <c r="G45" i="1"/>
  <c r="G46" i="1"/>
  <c r="G47" i="1"/>
  <c r="G48" i="1"/>
  <c r="G49" i="1"/>
  <c r="G50" i="1"/>
  <c r="G51" i="1"/>
  <c r="G52" i="1"/>
  <c r="G44" i="1"/>
  <c r="G35" i="1"/>
  <c r="G36" i="1"/>
  <c r="G37" i="1"/>
  <c r="G38" i="1"/>
  <c r="G39" i="1"/>
  <c r="G40" i="1"/>
  <c r="G41" i="1"/>
  <c r="G42" i="1"/>
  <c r="G34" i="1"/>
  <c r="G25" i="1"/>
  <c r="G26" i="1"/>
  <c r="G27" i="1"/>
  <c r="G28" i="1"/>
  <c r="G29" i="1"/>
  <c r="G30" i="1"/>
  <c r="G31" i="1"/>
  <c r="G32" i="1"/>
  <c r="G24" i="1"/>
  <c r="G15" i="1"/>
  <c r="G16" i="1"/>
  <c r="G17" i="1"/>
  <c r="G18" i="1"/>
  <c r="G19" i="1"/>
  <c r="G20" i="1"/>
  <c r="G21" i="1"/>
  <c r="G22" i="1"/>
  <c r="G14" i="1"/>
  <c r="G154" i="1"/>
  <c r="G145" i="1"/>
  <c r="G128" i="1"/>
  <c r="G118" i="1"/>
  <c r="G108" i="1"/>
  <c r="G98" i="1"/>
  <c r="G88" i="1"/>
  <c r="G80" i="1"/>
  <c r="G79" i="1"/>
  <c r="G53" i="1"/>
  <c r="G43" i="1"/>
  <c r="G33" i="1"/>
  <c r="G23" i="1"/>
  <c r="G13" i="1"/>
  <c r="G5" i="1"/>
  <c r="G7" i="1"/>
  <c r="G8" i="1"/>
  <c r="G9" i="1"/>
  <c r="G10" i="1"/>
  <c r="G11" i="1"/>
  <c r="G12" i="1"/>
  <c r="G6" i="1"/>
  <c r="G4" i="1"/>
  <c r="B154" i="1"/>
  <c r="C154" i="1"/>
  <c r="E154" i="1"/>
  <c r="F154" i="1"/>
  <c r="D154" i="1"/>
  <c r="B145" i="1"/>
  <c r="D145" i="1"/>
  <c r="E145" i="1"/>
  <c r="F145" i="1"/>
  <c r="C145" i="1"/>
  <c r="B128" i="1"/>
  <c r="D128" i="1"/>
  <c r="E128" i="1"/>
  <c r="F128" i="1"/>
  <c r="C128" i="1"/>
  <c r="B118" i="1"/>
  <c r="D118" i="1"/>
  <c r="E118" i="1"/>
  <c r="F118" i="1"/>
  <c r="C118" i="1"/>
  <c r="B108" i="1"/>
  <c r="D108" i="1"/>
  <c r="E108" i="1"/>
  <c r="F108" i="1"/>
  <c r="C108" i="1"/>
  <c r="B98" i="1"/>
  <c r="D98" i="1"/>
  <c r="E98" i="1"/>
  <c r="F98" i="1"/>
  <c r="C98" i="1"/>
  <c r="C88" i="1"/>
  <c r="D88" i="1"/>
  <c r="B88" i="1"/>
  <c r="E88" i="1"/>
  <c r="F88" i="1"/>
  <c r="D79" i="1"/>
  <c r="E79" i="1"/>
  <c r="B53" i="1"/>
  <c r="C53" i="1"/>
  <c r="E53" i="1"/>
  <c r="F53" i="1"/>
  <c r="D53" i="1"/>
  <c r="D4" i="1"/>
  <c r="B43" i="1"/>
  <c r="D43" i="1"/>
  <c r="E43" i="1"/>
  <c r="F43" i="1"/>
  <c r="F4" i="1" s="1"/>
  <c r="C43" i="1"/>
  <c r="B33" i="1"/>
  <c r="D33" i="1"/>
  <c r="E33" i="1"/>
  <c r="F33" i="1"/>
  <c r="C33" i="1"/>
  <c r="B23" i="1"/>
  <c r="D23" i="1"/>
  <c r="E23" i="1"/>
  <c r="F23" i="1"/>
  <c r="C23" i="1"/>
  <c r="B13" i="1"/>
  <c r="D13" i="1"/>
  <c r="E13" i="1"/>
  <c r="F13" i="1"/>
  <c r="C13" i="1"/>
  <c r="E4" i="1"/>
  <c r="C79" i="1"/>
  <c r="B79" i="1"/>
  <c r="F79" i="1"/>
  <c r="B4" i="1"/>
  <c r="C4" i="1"/>
  <c r="C78" i="2"/>
  <c r="C79" i="2"/>
  <c r="C80" i="2"/>
  <c r="C81" i="2"/>
  <c r="C82" i="2"/>
  <c r="C83" i="2"/>
  <c r="C84" i="2"/>
  <c r="C85" i="2"/>
  <c r="C86" i="2"/>
  <c r="C87" i="2"/>
  <c r="C75" i="2"/>
  <c r="C76" i="2"/>
  <c r="C77" i="2"/>
  <c r="C73" i="2"/>
  <c r="C14" i="2"/>
  <c r="C18" i="2"/>
  <c r="C59" i="2"/>
  <c r="C62" i="2"/>
  <c r="G80" i="2"/>
  <c r="C74" i="2"/>
  <c r="G74" i="2"/>
  <c r="G75" i="2"/>
  <c r="G76" i="2"/>
  <c r="G77" i="2"/>
  <c r="G78" i="2"/>
  <c r="G79" i="2"/>
  <c r="G81" i="2"/>
  <c r="G82" i="2"/>
  <c r="G83" i="2"/>
  <c r="G84" i="2"/>
  <c r="G85" i="2"/>
  <c r="G86" i="2"/>
  <c r="G87" i="2"/>
  <c r="G73" i="2"/>
  <c r="C72" i="2"/>
  <c r="D72" i="2"/>
  <c r="D89" i="2" s="1"/>
  <c r="E72" i="2"/>
  <c r="E89" i="2" s="1"/>
  <c r="F72" i="2"/>
  <c r="B72" i="2"/>
  <c r="G26" i="4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6" i="4"/>
  <c r="F16" i="4"/>
  <c r="E16" i="4"/>
  <c r="D16" i="4"/>
  <c r="B16" i="4"/>
  <c r="G14" i="4"/>
  <c r="G13" i="4"/>
  <c r="G12" i="4"/>
  <c r="F11" i="4"/>
  <c r="E11" i="4"/>
  <c r="E4" i="4" s="1"/>
  <c r="D11" i="4"/>
  <c r="C11" i="4"/>
  <c r="B11" i="4"/>
  <c r="G10" i="4"/>
  <c r="G9" i="4"/>
  <c r="G8" i="4"/>
  <c r="G7" i="4"/>
  <c r="F7" i="4"/>
  <c r="E7" i="4"/>
  <c r="D7" i="4"/>
  <c r="C7" i="4"/>
  <c r="B7" i="4"/>
  <c r="G6" i="4"/>
  <c r="F4" i="4"/>
  <c r="D4" i="4"/>
  <c r="D27" i="4" s="1"/>
  <c r="C4" i="4"/>
  <c r="C27" i="4" s="1"/>
  <c r="B4" i="4"/>
  <c r="B27" i="4" s="1"/>
  <c r="G11" i="4"/>
  <c r="G4" i="4" s="1"/>
  <c r="E27" i="4" l="1"/>
  <c r="G27" i="4"/>
  <c r="F27" i="4"/>
  <c r="G72" i="2"/>
  <c r="F69" i="2"/>
  <c r="F61" i="2"/>
  <c r="F53" i="2"/>
  <c r="F45" i="2"/>
  <c r="F37" i="2"/>
  <c r="F29" i="2"/>
  <c r="F21" i="2"/>
  <c r="F13" i="2"/>
  <c r="F8" i="2"/>
  <c r="F68" i="2"/>
  <c r="F60" i="2"/>
  <c r="F52" i="2"/>
  <c r="F44" i="2"/>
  <c r="F36" i="2"/>
  <c r="F28" i="2"/>
  <c r="F20" i="2"/>
  <c r="F12" i="2"/>
  <c r="F7" i="2"/>
  <c r="F5" i="2" s="1"/>
  <c r="F89" i="2" s="1"/>
  <c r="F67" i="2"/>
  <c r="F63" i="2"/>
  <c r="F59" i="2"/>
  <c r="F55" i="2"/>
  <c r="F51" i="2"/>
  <c r="F47" i="2"/>
  <c r="F43" i="2"/>
  <c r="F39" i="2"/>
  <c r="F35" i="2"/>
  <c r="F31" i="2"/>
  <c r="F27" i="2"/>
  <c r="F23" i="2"/>
  <c r="F19" i="2"/>
  <c r="F15" i="2"/>
  <c r="F70" i="2"/>
  <c r="F66" i="2"/>
  <c r="F62" i="2"/>
  <c r="F58" i="2"/>
  <c r="F54" i="2"/>
  <c r="F50" i="2"/>
  <c r="F46" i="2"/>
  <c r="F42" i="2"/>
  <c r="F38" i="2"/>
  <c r="F34" i="2"/>
  <c r="F30" i="2"/>
  <c r="F26" i="2"/>
  <c r="F22" i="2"/>
  <c r="F18" i="2"/>
  <c r="F14" i="2"/>
  <c r="F10" i="2"/>
  <c r="E68" i="2"/>
  <c r="E64" i="2"/>
  <c r="G64" i="2" s="1"/>
  <c r="E60" i="2"/>
  <c r="E56" i="2"/>
  <c r="G56" i="2" s="1"/>
  <c r="E52" i="2"/>
  <c r="G52" i="2" s="1"/>
  <c r="E48" i="2"/>
  <c r="E44" i="2"/>
  <c r="G44" i="2" s="1"/>
  <c r="E40" i="2"/>
  <c r="E36" i="2"/>
  <c r="G36" i="2" s="1"/>
  <c r="E32" i="2"/>
  <c r="E28" i="2"/>
  <c r="E24" i="2"/>
  <c r="E20" i="2"/>
  <c r="G20" i="2" s="1"/>
  <c r="E16" i="2"/>
  <c r="E12" i="2"/>
  <c r="E8" i="2"/>
  <c r="E13" i="2"/>
  <c r="E67" i="2"/>
  <c r="G67" i="2" s="1"/>
  <c r="E63" i="2"/>
  <c r="E59" i="2"/>
  <c r="G59" i="2" s="1"/>
  <c r="E55" i="2"/>
  <c r="E51" i="2"/>
  <c r="E47" i="2"/>
  <c r="E43" i="2"/>
  <c r="G43" i="2" s="1"/>
  <c r="E39" i="2"/>
  <c r="G39" i="2" s="1"/>
  <c r="E35" i="2"/>
  <c r="E31" i="2"/>
  <c r="E27" i="2"/>
  <c r="E23" i="2"/>
  <c r="G23" i="2" s="1"/>
  <c r="E19" i="2"/>
  <c r="G19" i="2" s="1"/>
  <c r="E15" i="2"/>
  <c r="E11" i="2"/>
  <c r="E7" i="2"/>
  <c r="E5" i="2" s="1"/>
  <c r="G24" i="2"/>
  <c r="E69" i="2"/>
  <c r="E65" i="2"/>
  <c r="G65" i="2" s="1"/>
  <c r="E61" i="2"/>
  <c r="E57" i="2"/>
  <c r="E53" i="2"/>
  <c r="G53" i="2" s="1"/>
  <c r="E49" i="2"/>
  <c r="E45" i="2"/>
  <c r="G45" i="2" s="1"/>
  <c r="E41" i="2"/>
  <c r="E37" i="2"/>
  <c r="E33" i="2"/>
  <c r="E29" i="2"/>
  <c r="E25" i="2"/>
  <c r="E21" i="2"/>
  <c r="E17" i="2"/>
  <c r="G17" i="2" s="1"/>
  <c r="E9" i="2"/>
  <c r="G9" i="2" s="1"/>
  <c r="E70" i="2"/>
  <c r="E66" i="2"/>
  <c r="E62" i="2"/>
  <c r="G62" i="2" s="1"/>
  <c r="E58" i="2"/>
  <c r="E54" i="2"/>
  <c r="G54" i="2" s="1"/>
  <c r="E50" i="2"/>
  <c r="E46" i="2"/>
  <c r="E42" i="2"/>
  <c r="E38" i="2"/>
  <c r="G38" i="2" s="1"/>
  <c r="E34" i="2"/>
  <c r="G34" i="2" s="1"/>
  <c r="E30" i="2"/>
  <c r="E26" i="2"/>
  <c r="E22" i="2"/>
  <c r="E18" i="2"/>
  <c r="G18" i="2" s="1"/>
  <c r="E14" i="2"/>
  <c r="G14" i="2" s="1"/>
  <c r="E10" i="2"/>
  <c r="C53" i="2"/>
  <c r="C36" i="2"/>
  <c r="B22" i="2"/>
  <c r="B46" i="2"/>
  <c r="B66" i="2"/>
  <c r="B20" i="2"/>
  <c r="C20" i="2" s="1"/>
  <c r="B44" i="2"/>
  <c r="C44" i="2" s="1"/>
  <c r="B64" i="2"/>
  <c r="C64" i="2" s="1"/>
  <c r="B21" i="2"/>
  <c r="B45" i="2"/>
  <c r="C45" i="2" s="1"/>
  <c r="B65" i="2"/>
  <c r="C65" i="2" s="1"/>
  <c r="B19" i="2"/>
  <c r="C19" i="2" s="1"/>
  <c r="B43" i="2"/>
  <c r="C43" i="2" s="1"/>
  <c r="B63" i="2"/>
  <c r="D22" i="2"/>
  <c r="C22" i="2" s="1"/>
  <c r="D46" i="2"/>
  <c r="D66" i="2"/>
  <c r="D32" i="2"/>
  <c r="C32" i="2" s="1"/>
  <c r="D25" i="2"/>
  <c r="D7" i="2"/>
  <c r="G7" i="2" s="1"/>
  <c r="D27" i="2"/>
  <c r="D51" i="2"/>
  <c r="D8" i="2"/>
  <c r="G8" i="2" s="1"/>
  <c r="D52" i="2"/>
  <c r="C52" i="2" s="1"/>
  <c r="D29" i="2"/>
  <c r="D61" i="2"/>
  <c r="B30" i="2"/>
  <c r="B50" i="2"/>
  <c r="B70" i="2"/>
  <c r="B28" i="2"/>
  <c r="B48" i="2"/>
  <c r="B68" i="2"/>
  <c r="B29" i="2"/>
  <c r="B49" i="2"/>
  <c r="B69" i="2"/>
  <c r="B27" i="2"/>
  <c r="B47" i="2"/>
  <c r="B67" i="2"/>
  <c r="C67" i="2" s="1"/>
  <c r="D30" i="2"/>
  <c r="D50" i="2"/>
  <c r="D70" i="2"/>
  <c r="C70" i="2" s="1"/>
  <c r="D48" i="2"/>
  <c r="D37" i="2"/>
  <c r="G37" i="2" s="1"/>
  <c r="D11" i="2"/>
  <c r="D35" i="2"/>
  <c r="D55" i="2"/>
  <c r="D16" i="2"/>
  <c r="C16" i="2" s="1"/>
  <c r="D68" i="2"/>
  <c r="G68" i="2" s="1"/>
  <c r="D33" i="2"/>
  <c r="D69" i="2"/>
  <c r="C54" i="2"/>
  <c r="C38" i="2"/>
  <c r="C17" i="2"/>
  <c r="B10" i="2"/>
  <c r="B26" i="2"/>
  <c r="B42" i="2"/>
  <c r="B58" i="2"/>
  <c r="B8" i="2"/>
  <c r="C8" i="2" s="1"/>
  <c r="B24" i="2"/>
  <c r="C24" i="2" s="1"/>
  <c r="B40" i="2"/>
  <c r="B56" i="2"/>
  <c r="C56" i="2" s="1"/>
  <c r="B9" i="2"/>
  <c r="C9" i="2" s="1"/>
  <c r="B25" i="2"/>
  <c r="C25" i="2" s="1"/>
  <c r="B41" i="2"/>
  <c r="C41" i="2" s="1"/>
  <c r="B57" i="2"/>
  <c r="B7" i="2"/>
  <c r="B23" i="2"/>
  <c r="C23" i="2" s="1"/>
  <c r="B39" i="2"/>
  <c r="C39" i="2" s="1"/>
  <c r="B55" i="2"/>
  <c r="D10" i="2"/>
  <c r="D26" i="2"/>
  <c r="D42" i="2"/>
  <c r="D58" i="2"/>
  <c r="D12" i="2"/>
  <c r="D40" i="2"/>
  <c r="D13" i="2"/>
  <c r="D57" i="2"/>
  <c r="D15" i="2"/>
  <c r="D31" i="2"/>
  <c r="D47" i="2"/>
  <c r="D63" i="2"/>
  <c r="D28" i="2"/>
  <c r="D60" i="2"/>
  <c r="D21" i="2"/>
  <c r="D49" i="2"/>
  <c r="G69" i="2"/>
  <c r="G41" i="2"/>
  <c r="G55" i="2" l="1"/>
  <c r="G25" i="2"/>
  <c r="C69" i="2"/>
  <c r="G16" i="2"/>
  <c r="G22" i="2"/>
  <c r="C37" i="2"/>
  <c r="C48" i="2"/>
  <c r="G48" i="2"/>
  <c r="C61" i="2"/>
  <c r="G61" i="2"/>
  <c r="G51" i="2"/>
  <c r="C51" i="2"/>
  <c r="G32" i="2"/>
  <c r="G33" i="2"/>
  <c r="C33" i="2"/>
  <c r="C35" i="2"/>
  <c r="G35" i="2"/>
  <c r="C29" i="2"/>
  <c r="G29" i="2"/>
  <c r="C27" i="2"/>
  <c r="G27" i="2"/>
  <c r="C66" i="2"/>
  <c r="G66" i="2"/>
  <c r="C55" i="2"/>
  <c r="C11" i="2"/>
  <c r="G11" i="2"/>
  <c r="C50" i="2"/>
  <c r="G50" i="2"/>
  <c r="C68" i="2"/>
  <c r="C46" i="2"/>
  <c r="G46" i="2"/>
  <c r="G70" i="2"/>
  <c r="G30" i="2"/>
  <c r="C30" i="2"/>
  <c r="C40" i="2"/>
  <c r="G40" i="2"/>
  <c r="C28" i="2"/>
  <c r="G28" i="2"/>
  <c r="C15" i="2"/>
  <c r="G15" i="2"/>
  <c r="C12" i="2"/>
  <c r="G12" i="2"/>
  <c r="D5" i="2"/>
  <c r="C10" i="2"/>
  <c r="G10" i="2"/>
  <c r="B5" i="2"/>
  <c r="B89" i="2" s="1"/>
  <c r="C7" i="2"/>
  <c r="G63" i="2"/>
  <c r="C63" i="2"/>
  <c r="C58" i="2"/>
  <c r="G58" i="2"/>
  <c r="C60" i="2"/>
  <c r="G60" i="2"/>
  <c r="G31" i="2"/>
  <c r="C31" i="2"/>
  <c r="C26" i="2"/>
  <c r="G26" i="2"/>
  <c r="C49" i="2"/>
  <c r="G49" i="2"/>
  <c r="C57" i="2"/>
  <c r="G57" i="2"/>
  <c r="C21" i="2"/>
  <c r="G21" i="2"/>
  <c r="G47" i="2"/>
  <c r="C47" i="2"/>
  <c r="C13" i="2"/>
  <c r="G13" i="2"/>
  <c r="C42" i="2"/>
  <c r="G42" i="2"/>
  <c r="G89" i="2" l="1"/>
  <c r="C5" i="2"/>
  <c r="C89" i="2" s="1"/>
</calcChain>
</file>

<file path=xl/sharedStrings.xml><?xml version="1.0" encoding="utf-8"?>
<sst xmlns="http://schemas.openxmlformats.org/spreadsheetml/2006/main" count="364" uniqueCount="212">
  <si>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</si>
  <si>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</si>
  <si>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</si>
  <si>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</si>
  <si>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</si>
  <si>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</si>
  <si>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</si>
  <si>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</si>
  <si>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</si>
  <si>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</si>
  <si>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</si>
  <si>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</si>
  <si>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</si>
  <si>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</si>
  <si>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</si>
  <si>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</si>
  <si>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</si>
  <si>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</si>
  <si>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</si>
  <si>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</si>
  <si>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</si>
  <si>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</si>
  <si>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</si>
  <si>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</si>
  <si>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</si>
  <si>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</si>
  <si>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</si>
  <si>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</si>
  <si>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</si>
  <si>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</si>
  <si>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</si>
  <si>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</si>
  <si>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</si>
  <si>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</si>
  <si>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</si>
  <si>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</si>
  <si>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</si>
  <si>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</si>
  <si>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</si>
  <si>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</si>
  <si>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</si>
  <si>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</si>
  <si>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</si>
  <si>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</si>
  <si>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</si>
  <si>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</si>
  <si>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</si>
  <si>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</si>
  <si>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</si>
  <si>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</si>
  <si>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</si>
  <si>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</si>
  <si>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</si>
  <si>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</si>
  <si>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</si>
  <si>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</si>
  <si>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</si>
  <si>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</si>
  <si>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</si>
  <si>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</si>
  <si>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</si>
  <si>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</si>
  <si>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</si>
  <si>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</si>
  <si>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</si>
  <si>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</si>
  <si>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</si>
  <si>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</si>
  <si>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</si>
  <si>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</si>
  <si>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</si>
  <si>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</si>
  <si>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</si>
  <si>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</si>
  <si>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</si>
  <si>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</si>
  <si>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</si>
  <si>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</si>
  <si>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</si>
  <si>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</si>
  <si>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</si>
  <si>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</si>
  <si>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</si>
  <si>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</si>
  <si>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</si>
  <si>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</si>
  <si>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</si>
  <si>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</si>
  <si>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</si>
  <si>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</si>
  <si>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</si>
  <si>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</si>
  <si>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</si>
  <si>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</si>
  <si>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</si>
  <si>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</si>
  <si>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</si>
  <si>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</si>
  <si>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</si>
  <si>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</si>
  <si>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</si>
  <si>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</si>
  <si>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</si>
  <si>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</si>
  <si>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</si>
  <si>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</si>
  <si>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</si>
  <si>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</si>
  <si>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</si>
  <si>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</si>
  <si>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</si>
  <si>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</si>
  <si>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</si>
  <si>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</si>
  <si>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</si>
  <si>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</si>
  <si>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</si>
  <si>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</si>
  <si>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</si>
  <si>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</si>
  <si>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</si>
  <si>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</si>
  <si>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</si>
  <si>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</si>
  <si>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</si>
  <si>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</si>
  <si>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</si>
  <si>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</si>
  <si>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</si>
  <si>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</si>
  <si>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</si>
  <si>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</si>
  <si>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</si>
  <si>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</si>
  <si>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</si>
  <si>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</si>
  <si>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</si>
  <si>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</si>
  <si>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</si>
  <si>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</si>
  <si>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</si>
  <si>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</si>
  <si>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</si>
  <si>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</si>
  <si>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</si>
  <si>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</si>
  <si>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</si>
  <si>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</si>
  <si>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</si>
  <si>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</si>
  <si>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</si>
  <si>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</si>
  <si>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</si>
  <si>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</si>
  <si>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</si>
  <si>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</si>
  <si>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</si>
  <si>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</si>
  <si>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</si>
  <si>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</si>
  <si>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</si>
  <si>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</si>
  <si>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</si>
  <si>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</si>
  <si>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</si>
  <si>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</si>
  <si>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</si>
  <si>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</si>
  <si>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</si>
  <si>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</si>
  <si>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</si>
  <si>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</si>
  <si>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</si>
  <si>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</si>
  <si>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</si>
  <si>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</si>
  <si>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</si>
  <si>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</si>
  <si>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</si>
  <si>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</si>
  <si>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31111-1101  DES DIR SEG PUB TRAN</t>
  </si>
  <si>
    <t>31111-1102  DIR MPAL PROTE CIVIL</t>
  </si>
  <si>
    <t>31111-1103  TRANSTO Y TRANSPORTE</t>
  </si>
  <si>
    <t>31111-1104  CARCEL MUNICIPAL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</si>
  <si>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</si>
  <si>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</si>
  <si>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</si>
  <si>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</si>
  <si>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</si>
  <si>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</si>
  <si>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</si>
  <si>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</si>
  <si>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</si>
  <si>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</si>
  <si>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</si>
  <si>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</si>
  <si>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</si>
  <si>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</si>
  <si>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</si>
  <si>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</si>
  <si>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</si>
  <si>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</si>
  <si>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</si>
  <si>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</si>
  <si>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</si>
  <si>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</si>
  <si>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0191459872 M.V.D.S  RODRIGUEZ VELEZ CAYE</t>
  </si>
  <si>
    <t>0191459430 M.V.D.S  RUBIO MUNIZ JUAN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</si>
  <si>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30 de Junio de 2017 (b)
(PESOS)</t>
  </si>
  <si>
    <t>MUNICIPIO DE VALLE DE SANTIAGO, GTO. 
Estado Analítico del Ejercicio del Presupuesto de Egresos Detallado - LDF
Clasificación Administrativa
Del 1 de Enero al 30 de Junio  de 2017 (b)
(PESOS)</t>
  </si>
  <si>
    <t>MUNICIPIO DE VALLE DE SANTIAGO, GTO. 
Estado Analítico del Ejercicio del Presupuesto de Egresos Detallado - LDF
Clasificación de Servicios Personales por Categoría
Del 1 de Enero al 30 de Junio de 2017 (b)
(PESOS)</t>
  </si>
  <si>
    <t>MUNICIPIO DE VALLE DE SANTIAGO, GTO. 
Estado Analítico del Ejercicio del Presupuesto de Egresos Detallado - LDF
Clasificación Funcional (Finalidad y Función)
Del 1 de Enero Al 30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</si>
</sst>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;\-#,##0;&quot; &quot;"/>
  </numFmts>
  <fonts count="12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43" fontId="10" fillId="0" borderId="0" applyFont="0" applyFill="0" applyBorder="0" applyAlignment="0" applyProtection="0"/>
    <xf numFmtId="0" fontId="1" fillId="0" borderId="0"/>
    <xf numFmtId="0" fontId="11" fillId="0" borderId="0"/>
    <xf numFmtId="0" fontId="10" fillId="0" borderId="0"/>
    <xf numFmtId="0" fontId="7" fillId="0" borderId="0"/>
  </cellStyleXfs>
  <cellXfs count="8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1"/>
    </xf>
    <xf numFmtId="4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vertical="center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" fontId="7" fillId="0" borderId="4" xfId="0" applyNumberFormat="1" applyFont="1" applyBorder="1" applyAlignment="1">
      <alignment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justify" vertical="center"/>
    </xf>
    <xf numFmtId="4" fontId="6" fillId="0" borderId="6" xfId="0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7" fillId="0" borderId="0" xfId="1" applyProtection="1">
      <protection locked="0"/>
    </xf>
    <xf numFmtId="0" fontId="7" fillId="0" borderId="0" xfId="1"/>
    <xf numFmtId="0" fontId="9" fillId="0" borderId="0" xfId="1" applyFont="1"/>
    <xf numFmtId="4" fontId="5" fillId="0" borderId="8" xfId="0" applyNumberFormat="1" applyFont="1" applyBorder="1" applyAlignment="1">
      <alignment vertical="center"/>
    </xf>
    <xf numFmtId="0" fontId="3" fillId="0" borderId="0" xfId="0" applyFont="1" applyBorder="1"/>
    <xf numFmtId="49" fontId="7" fillId="0" borderId="7" xfId="0" applyNumberFormat="1" applyFont="1" applyFill="1" applyBorder="1" applyAlignment="1">
      <alignment horizontal="left"/>
    </xf>
    <xf numFmtId="164" fontId="7" fillId="0" borderId="7" xfId="0" applyNumberFormat="1" applyFont="1" applyFill="1" applyBorder="1"/>
    <xf numFmtId="4" fontId="7" fillId="0" borderId="7" xfId="0" applyNumberFormat="1" applyFont="1" applyFill="1" applyBorder="1" applyAlignment="1">
      <alignment vertical="center"/>
    </xf>
    <xf numFmtId="165" fontId="7" fillId="0" borderId="7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3" fillId="0" borderId="0" xfId="0" applyNumberFormat="1" applyFont="1"/>
    <xf numFmtId="4" fontId="7" fillId="0" borderId="0" xfId="0" applyNumberFormat="1" applyFont="1"/>
    <xf numFmtId="43" fontId="7" fillId="0" borderId="0" xfId="2" applyFont="1"/>
    <xf numFmtId="4" fontId="7" fillId="0" borderId="0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4" fontId="6" fillId="0" borderId="7" xfId="5" applyNumberFormat="1" applyFont="1" applyBorder="1" applyAlignment="1">
      <alignment vertical="center"/>
    </xf>
    <xf numFmtId="4" fontId="7" fillId="0" borderId="7" xfId="5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7">
    <cellStyle name="Millares" xfId="2" builtinId="3"/>
    <cellStyle name="Normal" xfId="0" builtinId="0"/>
    <cellStyle name="Normal 2" xfId="1"/>
    <cellStyle name="Normal 2 2" xfId="6"/>
    <cellStyle name="Normal 2 3" xfId="4"/>
    <cellStyle name="Normal 3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3!F3C2:F67C2" advise="1">
            <x14:values rows="65">
              <value>
                <val>1584521</val>
              </value>
              <value>
                <val>1238640</val>
              </value>
              <value>
                <val>9680159</val>
              </value>
              <value>
                <val>2584367</val>
              </value>
              <value>
                <val>6400848</val>
              </value>
              <value>
                <val>3213948</val>
              </value>
              <value>
                <val>1108804</val>
              </value>
              <value>
                <val>3446704</val>
              </value>
              <value>
                <val>1700295</val>
              </value>
              <value>
                <val>103426</val>
              </value>
              <value>
                <val>419808</val>
              </value>
              <value>
                <val>429098</val>
              </value>
              <value>
                <val>244052</val>
              </value>
              <value>
                <val>34031503.719999999</val>
              </value>
              <value>
                <val>3717607.99</val>
              </value>
              <value>
                <val>1235867</val>
              </value>
              <value>
                <val>523101</val>
              </value>
              <value>
                <val>975365</val>
              </value>
              <value>
                <val>789836.2</val>
              </value>
              <value>
                <val>553120.65</val>
              </value>
              <value>
                <val>642009.9</val>
              </value>
              <value>
                <val>413382.73</val>
              </value>
              <value>
                <val>1028484</val>
              </value>
              <value>
                <val>631178</val>
              </value>
              <value>
                <val>24754036.780000001</val>
              </value>
              <value>
                <val>5396911</val>
              </value>
              <value>
                <val>1848686</val>
              </value>
              <value>
                <val>1020381</val>
              </value>
              <value>
                <val>2597196</val>
              </value>
              <value>
                <val>6906663</val>
              </value>
              <value>
                <val>3518471</val>
              </value>
              <value>
                <val>3055971</val>
              </value>
              <value>
                <val>2320490</val>
              </value>
              <value>
                <val>1561347</val>
              </value>
              <value>
                <val>10040661.1</val>
              </value>
              <value>
                <val>2939435</val>
              </value>
              <value>
                <val>291653</val>
              </value>
              <value>
                <val>956606</val>
              </value>
              <value>
                <val>633273</val>
              </value>
              <value>
                <val>1011360</val>
              </value>
              <value>
                <val>43441</val>
              </value>
              <value>
                <val>250707</val>
              </value>
              <value>
                <val>96338</val>
              </value>
              <value>
                <val>977627</val>
              </value>
              <value>
                <val>249807</val>
              </value>
              <value>
                <val>2276000</val>
              </value>
              <value>
                <val>3528398</val>
              </value>
              <value>
                <val>500028</val>
              </value>
              <value>
                <val>269084</val>
              </value>
              <value>
                <val>11934322</val>
              </value>
              <value>
                <val>1075172</val>
              </value>
              <value>
                <val>10267002</val>
              </value>
              <value>
                <val>1268766</val>
              </value>
              <value>
                <val>2394789</val>
              </value>
              <value>
                <val>605000</val>
              </value>
              <value>
                <val>96776</val>
              </value>
              <value>
                <val>461633</val>
              </value>
              <value>
                <val>1270482</val>
              </value>
              <value>
                <val>95000</val>
              </value>
              <value>
                <val>439327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</x14:values>
          </x14:oleItem>
        </mc:Choice>
        <mc:Fallback>
          <oleItem name="!Hoja3!F3C2:F67C2" advise="1"/>
        </mc:Fallback>
      </mc:AlternateContent>
      <mc:AlternateContent xmlns:mc="http://schemas.openxmlformats.org/markup-compatibility/2006">
        <mc:Choice Requires="x14">
          <x14:oleItem name="!Hoja3!F3C5:F67C5" advise="1">
            <x14:values rows="65">
              <value>
                <val>1594169</val>
              </value>
              <value>
                <val>1243644</val>
              </value>
              <value>
                <val>9725159</val>
              </value>
              <value>
                <val>3039367</val>
              </value>
              <value>
                <val>6484848</val>
              </value>
              <value>
                <val>3593948</val>
              </value>
              <value>
                <val>1124957</val>
              </value>
              <value>
                <val>3452689.6</val>
              </value>
              <value>
                <val>1700295</val>
              </value>
              <value>
                <val>103426</val>
              </value>
              <value>
                <val>419808</val>
              </value>
              <value>
                <val>429098</val>
              </value>
              <value>
                <val>244052</val>
              </value>
              <value>
                <val>29689518.210000001</val>
              </value>
              <value>
                <val>3852607.99</val>
              </value>
              <value>
                <val>1237589.8999999999</val>
              </value>
              <value>
                <val>556101</val>
              </value>
              <value>
                <val>975365</val>
              </value>
              <value>
                <val>831436.2</val>
              </value>
              <value>
                <val>641146.65</val>
              </value>
              <value>
                <val>642009.9</val>
              </value>
              <value>
                <val>413382.73</val>
              </value>
              <value>
                <val>1033484</val>
              </value>
              <value>
                <val>631178</val>
              </value>
              <value>
                <val>34476725.43</val>
              </value>
              <value>
                <val>5396911</val>
              </value>
              <value>
                <val>1848686</val>
              </value>
              <value>
                <val>1020381</val>
              </value>
              <value>
                <val>2597196</val>
              </value>
              <value>
                <val>7170240</val>
              </value>
              <value>
                <val>3518471</val>
              </value>
              <value>
                <val>3165268</val>
              </value>
              <value>
                <val>2320490</val>
              </value>
              <value>
                <val>1740643</val>
              </value>
              <value>
                <val>14169330</val>
              </value>
              <value>
                <val>2939435</val>
              </value>
              <value>
                <val>351653</val>
              </value>
              <value>
                <val>956606</val>
              </value>
              <value>
                <val>633273</val>
              </value>
              <value>
                <val>283495.06</val>
              </value>
              <value>
                <val>3120.03</val>
              </value>
              <value>
                <val>102684.29</val>
              </value>
              <value>
                <val>481</val>
              </value>
              <value>
                <val>977627</val>
              </value>
              <value>
                <val>249807</val>
              </value>
              <value>
                <val>2276000</val>
              </value>
              <value>
                <val>3444398</val>
              </value>
              <value>
                <val>503028</val>
              </value>
              <value>
                <val>266084</val>
              </value>
              <value>
                <val>12021322</val>
              </value>
              <value>
                <val>1075172</val>
              </value>
              <value>
                <val>10402465</val>
              </value>
              <value>
                <val>1268766</val>
              </value>
              <value>
                <val>2478086</val>
              </value>
              <value>
                <val>605000</val>
              </value>
              <value>
                <val>96776</val>
              </value>
              <value>
                <val>611633</val>
              </value>
              <value>
                <val>1270482</val>
              </value>
              <value>
                <val>95000</val>
              </value>
              <value>
                <val>451628.6</val>
              </value>
              <value>
                <val>722211.94</val>
              </value>
              <value>
                <val>40320.97</val>
              </value>
              <value>
                <val>73022.710000000006</val>
              </value>
              <value>
                <val>95857</val>
              </value>
              <value>
                <val>125000</val>
              </value>
            </x14:values>
          </x14:oleItem>
        </mc:Choice>
        <mc:Fallback>
          <oleItem name="!Hoja3!F3C5:F67C5" advise="1"/>
        </mc:Fallback>
      </mc:AlternateContent>
      <mc:AlternateContent xmlns:mc="http://schemas.openxmlformats.org/markup-compatibility/2006">
        <mc:Choice Requires="x14">
          <x14:oleItem name="!Hoja3!F3C7:F67C7" advise="1">
            <x14:values rows="65">
              <value>
                <val>647168.80000000005</val>
              </value>
              <value>
                <val>602781.53</val>
              </value>
              <value>
                <val>3942603.99</val>
              </value>
              <value>
                <val>1477574.51</val>
              </value>
              <value>
                <val>2589154.59</val>
              </value>
              <value>
                <val>990181.61</val>
              </value>
              <value>
                <val>454911.06</val>
              </value>
              <value>
                <val>1477395.81</val>
              </value>
              <value>
                <val>524198.02</val>
              </value>
              <value>
                <val>43928.44</val>
              </value>
              <value>
                <val>178519.78</val>
              </value>
              <value>
                <val>184605.37</val>
              </value>
              <value>
                <val>102569.11</val>
              </value>
              <value>
                <val>15601052.810000001</val>
              </value>
              <value>
                <val>1577648.32</val>
              </value>
              <value>
                <val>546096.89</val>
              </value>
              <value>
                <val>239221.57</val>
              </value>
              <value>
                <val>437535.02</val>
              </value>
              <value>
                <val>346841.04</val>
              </value>
              <value>
                <val>258114.67</val>
              </value>
              <value>
                <val>275815.3</val>
              </value>
              <value>
                <val>178325.99</val>
              </value>
              <value>
                <val>447782.33</val>
              </value>
              <value>
                <val>271818</val>
              </value>
              <value>
                <val>3480619.91</val>
              </value>
              <value>
                <val>2281340.34</val>
              </value>
              <value>
                <val>779882.93</val>
              </value>
              <value>
                <val>428739.84000000003</val>
              </value>
              <value>
                <val>962075.31</val>
              </value>
              <value>
                <val>3066951.56</val>
              </value>
              <value>
                <val>1503708.03</val>
              </value>
              <value>
                <val>1317860.9099999999</val>
              </value>
              <value>
                <val>984858.57</val>
              </value>
              <value>
                <val>730336.71</val>
              </value>
              <value>
                <val>4123090.29</val>
              </value>
              <value>
                <val>2505353.0299999998</val>
              </value>
              <value>
                <val>124594.43</val>
              </value>
              <value>
                <val>321097.32</val>
              </value>
              <value>
                <val>271546.42</val>
              </value>
              <value>
                <val>255050.88</val>
              </value>
              <value>
                <val>3120.03</val>
              </value>
              <value>
                <val>102684.29</val>
              </value>
              <value>
                <val>481</val>
              </value>
              <value>
                <val>337001.62</val>
              </value>
              <value>
                <val>90512.94</val>
              </value>
              <value>
                <val>871581.26</val>
              </value>
              <value>
                <val>2174989.96</val>
              </value>
              <value>
                <val>219355.9</val>
              </value>
              <value>
                <val>83874</val>
              </value>
              <value>
                <val>5775572.2999999998</val>
              </value>
              <value>
                <val>462674.77</val>
              </value>
              <value>
                <val>4841749.62</val>
              </value>
              <value>
                <val>534794.07999999996</val>
              </value>
              <value>
                <val>1032965.9</val>
              </value>
              <value>
                <val>258598.34</val>
              </value>
              <value>
                <val>41641.360000000001</val>
              </value>
              <value>
                <val>186939.21</val>
              </value>
              <value>
                <val>544824.71</val>
              </value>
              <value>
                <val>21306.44</val>
              </value>
              <value>
                <val>189402.06</val>
              </value>
              <value>
                <val>245835.37</val>
              </value>
              <value>
                <val>17488.41</val>
              </value>
              <value>
                <val>27714.85</val>
              </value>
              <value>
                <val>20484.7</val>
              </value>
              <value>
                <val>974.4</val>
              </value>
            </x14:values>
          </x14:oleItem>
        </mc:Choice>
        <mc:Fallback>
          <oleItem name="!Hoja3!F3C7:F67C7" advise="1"/>
        </mc:Fallback>
      </mc:AlternateContent>
      <mc:AlternateContent xmlns:mc="http://schemas.openxmlformats.org/markup-compatibility/2006">
        <mc:Choice Requires="x14">
          <x14:oleItem name="!Hoja3!F3C8:F67C8" advise="1">
            <x14:values rows="65">
              <value>
                <val>664066.19999999995</val>
              </value>
              <value>
                <val>620993.06000000006</val>
              </value>
              <value>
                <val>4168943.27</val>
              </value>
              <value>
                <val>1487283.45</val>
              </value>
              <value>
                <val>2867702.42</val>
              </value>
              <value>
                <val>1335200.31</val>
              </value>
              <value>
                <val>454911.06</val>
              </value>
              <value>
                <val>1482388.09</val>
              </value>
              <value>
                <val>540611.96</val>
              </value>
              <value>
                <val>43928.44</val>
              </value>
              <value>
                <val>178851.81</val>
              </value>
              <value>
                <val>184605.37</val>
              </value>
              <value>
                <val>103015.71</val>
              </value>
              <value>
                <val>16850739.41</val>
              </value>
              <value>
                <val>1596638.4</val>
              </value>
              <value>
                <val>546926.37</val>
              </value>
              <value>
                <val>239221.57</val>
              </value>
              <value>
                <val>452164.92</val>
              </value>
              <value>
                <val>347328.21</val>
              </value>
              <value>
                <val>258114.67</val>
              </value>
              <value>
                <val>275815.3</val>
              </value>
              <value>
                <val>178325.99</val>
              </value>
              <value>
                <val>447782.33</val>
              </value>
              <value>
                <val>271818</val>
              </value>
              <value>
                <val>3497809.43</val>
              </value>
              <value>
                <val>2281962.17</val>
              </value>
              <value>
                <val>779882.93</val>
              </value>
              <value>
                <val>434045.02</val>
              </value>
              <value>
                <val>964417.43</val>
              </value>
              <value>
                <val>3074997.06</val>
              </value>
              <value>
                <val>1518354.31</val>
              </value>
              <value>
                <val>1325916.22</val>
              </value>
              <value>
                <val>997886.57</val>
              </value>
              <value>
                <val>737327.85</val>
              </value>
              <value>
                <val>4142531.72</val>
              </value>
              <value>
                <val>2507803.0299999998</val>
              </value>
              <value>
                <val>124594.43</val>
              </value>
              <value>
                <val>323523.24</val>
              </value>
              <value>
                <val>276936.90999999997</val>
              </value>
              <value>
                <val>255050.88</val>
              </value>
              <value>
                <val>3120.03</val>
              </value>
              <value>
                <val>102684.29</val>
              </value>
              <value>
                <val>481</val>
              </value>
              <value>
                <val>337001.62</val>
              </value>
              <value>
                <val>109244.84</val>
              </value>
              <value>
                <val>887281.48</val>
              </value>
              <value>
                <val>2177399.94</val>
              </value>
              <value>
                <val>219355.9</val>
              </value>
              <value>
                <val>83874</val>
              </value>
              <value>
                <val>5956062.8700000001</val>
              </value>
              <value>
                <val>463484.79</val>
              </value>
              <value>
                <val>4841749.62</val>
              </value>
              <value>
                <val>544324.48</val>
              </value>
              <value>
                <val>1043659.81</val>
              </value>
              <value>
                <val>258598.34</val>
              </value>
              <value>
                <val>41641.360000000001</val>
              </value>
              <value>
                <val>186939.21</val>
              </value>
              <value>
                <val>545678.24</val>
              </value>
              <value>
                <val>21306.44</val>
              </value>
              <value>
                <val>190998.06</val>
              </value>
              <value>
                <val>297338.38</val>
              </value>
              <value>
                <val>20286.38</val>
              </value>
              <value>
                <val>32214.85</val>
              </value>
              <value>
                <val>31276.69</val>
              </value>
              <value>
                <val>5962.29</val>
              </value>
            </x14:values>
          </x14:oleItem>
        </mc:Choice>
        <mc:Fallback>
          <oleItem name="!Hoja3!F3C8:F67C8" advise="1"/>
        </mc:Fallback>
      </mc:AlternateContent>
      <mc:AlternateContent xmlns:mc="http://schemas.openxmlformats.org/markup-compatibility/2006">
        <mc:Choice Requires="x14">
          <x14:oleItem name="!Hoja7!F5C2:F19C2" advise="1">
            <x14:values rows="15">
              <value>
                <val>17431730.59</val>
              </value>
              <value>
                <val>334666210.86000001</val>
              </value>
              <value>
                <val>2625235</val>
              </value>
              <value>
                <val>13360421.4</val>
              </value>
              <value>
                <val>200000</val>
              </value>
              <value>
                <val>58550408.369999997</val>
              </value>
              <value>
                <val>259999.7</val>
              </value>
              <value>
                <val>11063338</val>
              </value>
              <value>
                <val>0</val>
              </value>
              <value>
                <val>20000</val>
              </value>
              <value>
                <val>427490.2</val>
              </value>
              <value>
                <val>0</val>
              </value>
              <value>
                <val>0</val>
              </value>
              <value>
                <val>0</val>
              </value>
              <value>
                <val>0</val>
              </value>
            </x14:values>
          </x14:oleItem>
        </mc:Choice>
        <mc:Fallback>
          <oleItem name="!Hoja7!F5C2:F19C2" advise="1"/>
        </mc:Fallback>
      </mc:AlternateContent>
      <mc:AlternateContent xmlns:mc="http://schemas.openxmlformats.org/markup-compatibility/2006">
        <mc:Choice Requires="x14">
          <x14:oleItem name="!Hoja7!F5C5:F19C5" advise="1">
            <x14:values rows="15">
              <value>
                <val>21672801.190000001</val>
              </value>
              <value>
                <val>307296288.04000002</val>
              </value>
              <value>
                <val>3425235</val>
              </value>
              <value>
                <val>20049996.91</val>
              </value>
              <value>
                <val>200000</val>
              </value>
              <value>
                <val>8693822.1400000006</val>
              </value>
              <value>
                <val>0</val>
              </value>
              <value>
                <val>13671184.060000001</val>
              </value>
              <value>
                <val>150000</val>
              </value>
              <value>
                <val>0</val>
              </value>
              <value>
                <val>427490.2</val>
              </value>
              <value>
                <val>34668765.479999997</val>
              </value>
              <value>
                <val>845481</val>
              </value>
              <value>
                <val>5362576.75</val>
              </value>
              <value>
                <val>728763</val>
              </value>
            </x14:values>
          </x14:oleItem>
        </mc:Choice>
        <mc:Fallback>
          <oleItem name="!Hoja7!F5C5:F19C5" advise="1"/>
        </mc:Fallback>
      </mc:AlternateContent>
      <mc:AlternateContent xmlns:mc="http://schemas.openxmlformats.org/markup-compatibility/2006">
        <mc:Choice Requires="x14">
          <x14:oleItem name="!Hoja7!F5C7:F19C7" advise="1">
            <x14:values rows="15">
              <value>
                <val>5377155.1399999997</val>
              </value>
              <value>
                <val>35277326.350000001</val>
              </value>
              <value>
                <val>2055608.52</val>
              </value>
              <value>
                <val>4022696.75</val>
              </value>
              <value>
                <val>200</val>
              </value>
              <value>
                <val>8693822.1400000006</val>
              </value>
              <value>
                <val>0</val>
              </value>
              <value>
                <val>5249471.7699999996</val>
              </value>
              <value>
                <val>0</val>
              </value>
              <value>
                <val>0</val>
              </value>
              <value>
                <val>213745.1</val>
              </value>
              <value>
                <val>7343762.3200000003</val>
              </value>
              <value>
                <val>236201.5</val>
              </value>
              <value>
                <val>1425133.53</val>
              </value>
              <value>
                <val>197717.06</val>
              </value>
            </x14:values>
          </x14:oleItem>
        </mc:Choice>
        <mc:Fallback>
          <oleItem name="!Hoja7!F5C7:F19C7" advise="1"/>
        </mc:Fallback>
      </mc:AlternateContent>
      <mc:AlternateContent xmlns:mc="http://schemas.openxmlformats.org/markup-compatibility/2006">
        <mc:Choice Requires="x14">
          <x14:oleItem name="!Hoja7!F5C8:F19C8" advise="1">
            <x14:values rows="15">
              <value>
                <val>5397721.1399999997</val>
              </value>
              <value>
                <val>38328008.479999997</val>
              </value>
              <value>
                <val>2307678.0299999998</val>
              </value>
              <value>
                <val>4022696.75</val>
              </value>
              <value>
                <val>9724.4</val>
              </value>
              <value>
                <val>8693822.1400000006</val>
              </value>
              <value>
                <val>0</val>
              </value>
              <value>
                <val>6042110.21</val>
              </value>
              <value>
                <val>0</val>
              </value>
              <value>
                <val>0</val>
              </value>
              <value>
                <val>213745.1</val>
              </value>
              <value>
                <val>7786940.3700000001</val>
              </value>
              <value>
                <val>236201.5</val>
              </value>
              <value>
                <val>1425133.53</val>
              </value>
              <value>
                <val>197717.06</val>
              </value>
            </x14:values>
          </x14:oleItem>
        </mc:Choice>
        <mc:Fallback>
          <oleItem name="!Hoja7!F5C8:F19C8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38"/>
  </cols>
  <sheetData>
    <row r="1" spans="1:2">
      <c r="A1" s="37"/>
      <c r="B1" s="37"/>
    </row>
    <row r="2020" spans="1:1">
      <c r="A2020" s="39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workbookViewId="0">
      <selection activeCell="H1" sqref="H1"/>
    </sheetView>
  </sheetViews>
  <sheetFormatPr baseColWidth="10" defaultRowHeight="12.75"/>
  <cols>
    <col min="1" max="1" width="80.83203125" style="1" customWidth="1"/>
    <col min="2" max="2" width="15.33203125" style="1" customWidth="1"/>
    <col min="3" max="3" width="16.83203125" style="1" customWidth="1"/>
    <col min="4" max="4" width="14.33203125" style="1" customWidth="1"/>
    <col min="5" max="5" width="13.5" style="1" customWidth="1"/>
    <col min="6" max="6" width="14.5" style="1" customWidth="1"/>
    <col min="7" max="7" width="15.1640625" style="1" customWidth="1"/>
    <col min="8" max="8" width="12" style="1"/>
    <col min="9" max="9" width="14.33203125" style="1" bestFit="1" customWidth="1"/>
    <col min="10" max="16384" width="12" style="1"/>
  </cols>
  <sheetData>
    <row r="1" spans="1:7" ht="78.75" customHeight="1">
      <c r="A1" s="79" t="s">
        <v>208</v>
      </c>
      <c r="B1" s="80"/>
      <c r="C1" s="80"/>
      <c r="D1" s="80"/>
      <c r="E1" s="80"/>
      <c r="F1" s="80"/>
      <c r="G1" s="81"/>
    </row>
    <row r="2" spans="1:7">
      <c r="A2" s="2"/>
      <c r="B2" s="82" t="s">
        <v>0</v>
      </c>
      <c r="C2" s="82"/>
      <c r="D2" s="82"/>
      <c r="E2" s="82"/>
      <c r="F2" s="82"/>
      <c r="G2" s="2"/>
    </row>
    <row r="3" spans="1:7" ht="22.5">
      <c r="A3" s="3" t="s">
        <v>1</v>
      </c>
      <c r="B3" s="4" t="s">
        <v>2</v>
      </c>
      <c r="C3" s="46" t="s">
        <v>3</v>
      </c>
      <c r="D3" s="48" t="s">
        <v>4</v>
      </c>
      <c r="E3" s="47" t="s">
        <v>5</v>
      </c>
      <c r="F3" s="48" t="s">
        <v>6</v>
      </c>
      <c r="G3" s="3" t="s">
        <v>7</v>
      </c>
    </row>
    <row r="4" spans="1:7">
      <c r="A4" s="5" t="s">
        <v>8</v>
      </c>
      <c r="B4" s="68">
        <f>B5+B13+B23+B33+B43+B53+B57+B66+B70</f>
        <v>183648966.06999999</v>
      </c>
      <c r="C4" s="68">
        <f t="shared" ref="C4:F4" si="0">C5+C13+C23+C33+C43+C53+C57+C66+C70</f>
        <v>11855090.140000001</v>
      </c>
      <c r="D4" s="68">
        <f t="shared" si="0"/>
        <v>195504056.21000004</v>
      </c>
      <c r="E4" s="68">
        <f t="shared" si="0"/>
        <v>77242380.430000007</v>
      </c>
      <c r="F4" s="68">
        <f t="shared" si="0"/>
        <v>74619518.559999987</v>
      </c>
      <c r="G4" s="68">
        <f>G5+G13+G23+G33+G43+G53+G57+G66+G70</f>
        <v>118261675.78000002</v>
      </c>
    </row>
    <row r="5" spans="1:7">
      <c r="A5" s="6" t="s">
        <v>9</v>
      </c>
      <c r="B5" s="64">
        <v>91522638.940000013</v>
      </c>
      <c r="C5" s="64">
        <v>-435988</v>
      </c>
      <c r="D5" s="64">
        <v>91086650.940000013</v>
      </c>
      <c r="E5" s="64">
        <v>39867260.509999998</v>
      </c>
      <c r="F5" s="64">
        <v>39474098.329999998</v>
      </c>
      <c r="G5" s="64">
        <f>D5-E5</f>
        <v>51219390.430000015</v>
      </c>
    </row>
    <row r="6" spans="1:7">
      <c r="A6" s="7" t="s">
        <v>10</v>
      </c>
      <c r="B6" s="65">
        <v>53088704.600000001</v>
      </c>
      <c r="C6" s="65">
        <v>619812</v>
      </c>
      <c r="D6" s="65">
        <v>53708516.600000001</v>
      </c>
      <c r="E6" s="65">
        <v>26370636.68</v>
      </c>
      <c r="F6" s="65">
        <v>26370636.68</v>
      </c>
      <c r="G6" s="65">
        <f>D6-E6</f>
        <v>27337879.920000002</v>
      </c>
    </row>
    <row r="7" spans="1:7">
      <c r="A7" s="7" t="s">
        <v>11</v>
      </c>
      <c r="B7" s="65">
        <v>1332270.6499999999</v>
      </c>
      <c r="C7" s="65">
        <v>954000</v>
      </c>
      <c r="D7" s="65">
        <v>2286270.65</v>
      </c>
      <c r="E7" s="65">
        <v>1435476.16</v>
      </c>
      <c r="F7" s="65">
        <v>1435476.16</v>
      </c>
      <c r="G7" s="70">
        <f t="shared" ref="G7:G72" si="1">D7-E7</f>
        <v>850794.49</v>
      </c>
    </row>
    <row r="8" spans="1:7">
      <c r="A8" s="7" t="s">
        <v>12</v>
      </c>
      <c r="B8" s="65">
        <v>13197602</v>
      </c>
      <c r="C8" s="65">
        <v>-522740</v>
      </c>
      <c r="D8" s="65">
        <v>12674862</v>
      </c>
      <c r="E8" s="65">
        <v>779984.97</v>
      </c>
      <c r="F8" s="65">
        <v>775484.97</v>
      </c>
      <c r="G8" s="70">
        <f t="shared" si="1"/>
        <v>11894877.029999999</v>
      </c>
    </row>
    <row r="9" spans="1:7">
      <c r="A9" s="7" t="s">
        <v>13</v>
      </c>
      <c r="B9" s="65">
        <v>5288069.29</v>
      </c>
      <c r="C9" s="65">
        <v>-1450000</v>
      </c>
      <c r="D9" s="65">
        <v>3838069.29</v>
      </c>
      <c r="E9" s="65">
        <v>2036240.64</v>
      </c>
      <c r="F9" s="65">
        <v>1752255.86</v>
      </c>
      <c r="G9" s="70">
        <f t="shared" si="1"/>
        <v>1801828.6500000001</v>
      </c>
    </row>
    <row r="10" spans="1:7">
      <c r="A10" s="7" t="s">
        <v>14</v>
      </c>
      <c r="B10" s="65">
        <v>12141878</v>
      </c>
      <c r="C10" s="65">
        <v>-149628</v>
      </c>
      <c r="D10" s="65">
        <v>11992250</v>
      </c>
      <c r="E10" s="65">
        <v>5998027.4100000001</v>
      </c>
      <c r="F10" s="65">
        <v>5893350.0099999998</v>
      </c>
      <c r="G10" s="70">
        <f t="shared" si="1"/>
        <v>5994222.5899999999</v>
      </c>
    </row>
    <row r="11" spans="1:7">
      <c r="A11" s="7" t="s">
        <v>15</v>
      </c>
      <c r="B11" s="65"/>
      <c r="C11" s="65"/>
      <c r="D11" s="65">
        <v>0</v>
      </c>
      <c r="E11" s="65"/>
      <c r="F11" s="65"/>
      <c r="G11" s="70">
        <f t="shared" si="1"/>
        <v>0</v>
      </c>
    </row>
    <row r="12" spans="1:7">
      <c r="A12" s="7" t="s">
        <v>16</v>
      </c>
      <c r="B12" s="65">
        <v>6474114.4000000004</v>
      </c>
      <c r="C12" s="65">
        <v>112568</v>
      </c>
      <c r="D12" s="65">
        <v>6586682.4000000004</v>
      </c>
      <c r="E12" s="65">
        <v>3246894.65</v>
      </c>
      <c r="F12" s="65">
        <v>3246894.65</v>
      </c>
      <c r="G12" s="70">
        <f t="shared" si="1"/>
        <v>3339787.7500000005</v>
      </c>
    </row>
    <row r="13" spans="1:7">
      <c r="A13" s="6" t="s">
        <v>17</v>
      </c>
      <c r="B13" s="69">
        <f>SUM(B14:B22)</f>
        <v>10353951.079999998</v>
      </c>
      <c r="C13" s="69">
        <f>SUM(C14:C22)</f>
        <v>692548.74</v>
      </c>
      <c r="D13" s="69">
        <f t="shared" ref="D13:F13" si="2">SUM(D14:D22)</f>
        <v>11046499.82</v>
      </c>
      <c r="E13" s="69">
        <f t="shared" si="2"/>
        <v>3473056.11</v>
      </c>
      <c r="F13" s="69">
        <f t="shared" si="2"/>
        <v>3089253.1599999997</v>
      </c>
      <c r="G13" s="69">
        <f>D13-E13</f>
        <v>7573443.7100000009</v>
      </c>
    </row>
    <row r="14" spans="1:7">
      <c r="A14" s="7" t="s">
        <v>18</v>
      </c>
      <c r="B14" s="65">
        <v>2563873.71</v>
      </c>
      <c r="C14" s="65">
        <v>148155.26999999999</v>
      </c>
      <c r="D14" s="65">
        <v>2712028.98</v>
      </c>
      <c r="E14" s="65">
        <v>1152195.93</v>
      </c>
      <c r="F14" s="65">
        <v>986633.91</v>
      </c>
      <c r="G14" s="70">
        <f t="shared" si="1"/>
        <v>1559833.05</v>
      </c>
    </row>
    <row r="15" spans="1:7">
      <c r="A15" s="7" t="s">
        <v>19</v>
      </c>
      <c r="B15" s="65">
        <v>744962.75</v>
      </c>
      <c r="C15" s="65">
        <v>84771.7</v>
      </c>
      <c r="D15" s="65">
        <v>829734.45</v>
      </c>
      <c r="E15" s="65">
        <v>352259.97</v>
      </c>
      <c r="F15" s="65">
        <v>316377.65999999997</v>
      </c>
      <c r="G15" s="70">
        <f t="shared" si="1"/>
        <v>477474.48</v>
      </c>
    </row>
    <row r="16" spans="1:7">
      <c r="A16" s="7" t="s">
        <v>20</v>
      </c>
      <c r="B16" s="65">
        <v>1000</v>
      </c>
      <c r="C16" s="65">
        <v>0</v>
      </c>
      <c r="D16" s="65">
        <v>1000</v>
      </c>
      <c r="E16" s="65">
        <v>0</v>
      </c>
      <c r="F16" s="65">
        <v>0</v>
      </c>
      <c r="G16" s="70">
        <f t="shared" si="1"/>
        <v>1000</v>
      </c>
    </row>
    <row r="17" spans="1:9">
      <c r="A17" s="7" t="s">
        <v>21</v>
      </c>
      <c r="B17" s="65">
        <v>2258146.96</v>
      </c>
      <c r="C17" s="65">
        <v>520539.63</v>
      </c>
      <c r="D17" s="65">
        <v>2778686.59</v>
      </c>
      <c r="E17" s="65">
        <v>434051.16</v>
      </c>
      <c r="F17" s="65">
        <v>361578.06</v>
      </c>
      <c r="G17" s="70">
        <f t="shared" si="1"/>
        <v>2344635.4299999997</v>
      </c>
    </row>
    <row r="18" spans="1:9">
      <c r="A18" s="7" t="s">
        <v>22</v>
      </c>
      <c r="B18" s="65">
        <v>623691.53</v>
      </c>
      <c r="C18" s="65">
        <v>-89542.63</v>
      </c>
      <c r="D18" s="65">
        <v>534148.9</v>
      </c>
      <c r="E18" s="65">
        <v>170385.4</v>
      </c>
      <c r="F18" s="65">
        <v>147686.72</v>
      </c>
      <c r="G18" s="70">
        <f t="shared" si="1"/>
        <v>363763.5</v>
      </c>
    </row>
    <row r="19" spans="1:9">
      <c r="A19" s="7" t="s">
        <v>23</v>
      </c>
      <c r="B19" s="65">
        <v>1785538</v>
      </c>
      <c r="C19" s="65">
        <v>-5000</v>
      </c>
      <c r="D19" s="65">
        <v>1780538</v>
      </c>
      <c r="E19" s="65">
        <v>899840.09</v>
      </c>
      <c r="F19" s="65">
        <v>855883.86</v>
      </c>
      <c r="G19" s="70">
        <f t="shared" si="1"/>
        <v>880697.91</v>
      </c>
    </row>
    <row r="20" spans="1:9">
      <c r="A20" s="7" t="s">
        <v>24</v>
      </c>
      <c r="B20" s="65">
        <v>1241649</v>
      </c>
      <c r="C20" s="65">
        <v>347</v>
      </c>
      <c r="D20" s="65">
        <v>1241996</v>
      </c>
      <c r="E20" s="65">
        <v>252652.84</v>
      </c>
      <c r="F20" s="65">
        <v>248853.84</v>
      </c>
      <c r="G20" s="70">
        <f t="shared" si="1"/>
        <v>989343.16</v>
      </c>
    </row>
    <row r="21" spans="1:9">
      <c r="A21" s="7" t="s">
        <v>25</v>
      </c>
      <c r="B21" s="65"/>
      <c r="C21" s="65"/>
      <c r="D21" s="65">
        <v>0</v>
      </c>
      <c r="E21" s="65"/>
      <c r="F21" s="65"/>
      <c r="G21" s="70">
        <f t="shared" si="1"/>
        <v>0</v>
      </c>
    </row>
    <row r="22" spans="1:9">
      <c r="A22" s="7" t="s">
        <v>26</v>
      </c>
      <c r="B22" s="65">
        <v>1135089.1299999999</v>
      </c>
      <c r="C22" s="65">
        <v>33277.769999999997</v>
      </c>
      <c r="D22" s="65">
        <v>1168366.8999999999</v>
      </c>
      <c r="E22" s="65">
        <v>211670.72</v>
      </c>
      <c r="F22" s="65">
        <v>172239.11</v>
      </c>
      <c r="G22" s="70">
        <f t="shared" si="1"/>
        <v>956696.17999999993</v>
      </c>
    </row>
    <row r="23" spans="1:9">
      <c r="A23" s="6" t="s">
        <v>27</v>
      </c>
      <c r="B23" s="69">
        <f>SUM(B24:B32)</f>
        <v>26398825.530000001</v>
      </c>
      <c r="C23" s="69">
        <f>SUM(C24:C32)</f>
        <v>-2501522.5099999998</v>
      </c>
      <c r="D23" s="69">
        <f t="shared" ref="D23:F23" si="3">SUM(D24:D32)</f>
        <v>23897303.02</v>
      </c>
      <c r="E23" s="69">
        <f t="shared" si="3"/>
        <v>13610930.84</v>
      </c>
      <c r="F23" s="69">
        <f t="shared" si="3"/>
        <v>12391517.489999998</v>
      </c>
      <c r="G23" s="69">
        <f>D23-E23</f>
        <v>10286372.18</v>
      </c>
    </row>
    <row r="24" spans="1:9">
      <c r="A24" s="7" t="s">
        <v>28</v>
      </c>
      <c r="B24" s="65">
        <v>8296505.9500000002</v>
      </c>
      <c r="C24" s="65">
        <v>2000</v>
      </c>
      <c r="D24" s="65">
        <v>8298505.9500000002</v>
      </c>
      <c r="E24" s="65">
        <v>5156849.57</v>
      </c>
      <c r="F24" s="65">
        <v>5155381.54</v>
      </c>
      <c r="G24" s="70">
        <f t="shared" si="1"/>
        <v>3141656.38</v>
      </c>
      <c r="H24" s="40"/>
      <c r="I24" s="41"/>
    </row>
    <row r="25" spans="1:9">
      <c r="A25" s="7" t="s">
        <v>29</v>
      </c>
      <c r="B25" s="65">
        <v>274288</v>
      </c>
      <c r="C25" s="65">
        <v>132600</v>
      </c>
      <c r="D25" s="65">
        <v>406888</v>
      </c>
      <c r="E25" s="65">
        <v>227224.87</v>
      </c>
      <c r="F25" s="65">
        <v>202920.11</v>
      </c>
      <c r="G25" s="70">
        <f t="shared" si="1"/>
        <v>179663.13</v>
      </c>
      <c r="H25" s="40"/>
      <c r="I25" s="41"/>
    </row>
    <row r="26" spans="1:9">
      <c r="A26" s="7" t="s">
        <v>30</v>
      </c>
      <c r="B26" s="65">
        <v>2366125</v>
      </c>
      <c r="C26" s="65">
        <v>-88048</v>
      </c>
      <c r="D26" s="65">
        <v>2278077</v>
      </c>
      <c r="E26" s="65">
        <v>796933.28</v>
      </c>
      <c r="F26" s="65">
        <v>739227.67</v>
      </c>
      <c r="G26" s="70">
        <f t="shared" si="1"/>
        <v>1481143.72</v>
      </c>
      <c r="H26" s="40"/>
      <c r="I26" s="41"/>
    </row>
    <row r="27" spans="1:9">
      <c r="A27" s="7" t="s">
        <v>31</v>
      </c>
      <c r="B27" s="65">
        <v>119528.9</v>
      </c>
      <c r="C27" s="65">
        <v>39153</v>
      </c>
      <c r="D27" s="65">
        <v>158681.9</v>
      </c>
      <c r="E27" s="65">
        <v>53076.62</v>
      </c>
      <c r="F27" s="65">
        <v>53076.62</v>
      </c>
      <c r="G27" s="70">
        <f t="shared" si="1"/>
        <v>105605.28</v>
      </c>
      <c r="H27" s="40"/>
      <c r="I27" s="41"/>
    </row>
    <row r="28" spans="1:9">
      <c r="A28" s="7" t="s">
        <v>32</v>
      </c>
      <c r="B28" s="65">
        <v>780812</v>
      </c>
      <c r="C28" s="65">
        <v>17540</v>
      </c>
      <c r="D28" s="65">
        <v>798352</v>
      </c>
      <c r="E28" s="65">
        <v>117123.33</v>
      </c>
      <c r="F28" s="65">
        <v>106901.33</v>
      </c>
      <c r="G28" s="70">
        <f t="shared" si="1"/>
        <v>681228.67</v>
      </c>
      <c r="H28" s="40"/>
      <c r="I28" s="41"/>
    </row>
    <row r="29" spans="1:9">
      <c r="A29" s="7" t="s">
        <v>33</v>
      </c>
      <c r="B29" s="65">
        <v>1489700</v>
      </c>
      <c r="C29" s="65">
        <v>410000</v>
      </c>
      <c r="D29" s="65">
        <v>1899700</v>
      </c>
      <c r="E29" s="65">
        <v>916294.09</v>
      </c>
      <c r="F29" s="65">
        <v>624858.09</v>
      </c>
      <c r="G29" s="70">
        <f t="shared" si="1"/>
        <v>983405.91</v>
      </c>
      <c r="H29" s="40"/>
      <c r="I29" s="41"/>
    </row>
    <row r="30" spans="1:9">
      <c r="A30" s="7" t="s">
        <v>34</v>
      </c>
      <c r="B30" s="65">
        <v>218178.9</v>
      </c>
      <c r="C30" s="65">
        <v>-7165</v>
      </c>
      <c r="D30" s="65">
        <v>211013.9</v>
      </c>
      <c r="E30" s="65">
        <v>39978.81</v>
      </c>
      <c r="F30" s="65">
        <v>39978.81</v>
      </c>
      <c r="G30" s="70">
        <f t="shared" si="1"/>
        <v>171035.09</v>
      </c>
      <c r="H30" s="40"/>
      <c r="I30" s="41"/>
    </row>
    <row r="31" spans="1:9">
      <c r="A31" s="7" t="s">
        <v>35</v>
      </c>
      <c r="B31" s="65">
        <v>1815897.88</v>
      </c>
      <c r="C31" s="65">
        <v>-46350</v>
      </c>
      <c r="D31" s="65">
        <v>1769547.88</v>
      </c>
      <c r="E31" s="65">
        <v>351963.86</v>
      </c>
      <c r="F31" s="65">
        <v>310977.18</v>
      </c>
      <c r="G31" s="70">
        <f t="shared" si="1"/>
        <v>1417584.02</v>
      </c>
      <c r="H31" s="40"/>
      <c r="I31" s="41"/>
    </row>
    <row r="32" spans="1:9">
      <c r="A32" s="7" t="s">
        <v>36</v>
      </c>
      <c r="B32" s="65">
        <v>11037788.9</v>
      </c>
      <c r="C32" s="65">
        <v>-2961252.51</v>
      </c>
      <c r="D32" s="65">
        <v>8076536.3900000006</v>
      </c>
      <c r="E32" s="65">
        <v>5951486.4100000001</v>
      </c>
      <c r="F32" s="65">
        <v>5158196.1399999997</v>
      </c>
      <c r="G32" s="70">
        <f t="shared" si="1"/>
        <v>2125049.9800000004</v>
      </c>
      <c r="H32" s="40"/>
      <c r="I32" s="41"/>
    </row>
    <row r="33" spans="1:9">
      <c r="A33" s="6" t="s">
        <v>37</v>
      </c>
      <c r="B33" s="69">
        <f>SUM(B34:B42)</f>
        <v>26518464.649999999</v>
      </c>
      <c r="C33" s="69">
        <f>SUM(C34:C42)</f>
        <v>4390882.3</v>
      </c>
      <c r="D33" s="69">
        <f t="shared" ref="D33:F33" si="4">SUM(D34:D42)</f>
        <v>30909346.950000003</v>
      </c>
      <c r="E33" s="69">
        <f t="shared" si="4"/>
        <v>16058085.65</v>
      </c>
      <c r="F33" s="69">
        <f t="shared" si="4"/>
        <v>15525562.25</v>
      </c>
      <c r="G33" s="69">
        <f>D33-E33</f>
        <v>14851261.300000003</v>
      </c>
      <c r="I33" s="41"/>
    </row>
    <row r="34" spans="1:9">
      <c r="A34" s="7" t="s">
        <v>38</v>
      </c>
      <c r="B34" s="65"/>
      <c r="C34" s="65"/>
      <c r="D34" s="65">
        <v>0</v>
      </c>
      <c r="E34" s="65"/>
      <c r="F34" s="65"/>
      <c r="G34" s="70">
        <f t="shared" si="1"/>
        <v>0</v>
      </c>
    </row>
    <row r="35" spans="1:9">
      <c r="A35" s="7" t="s">
        <v>39</v>
      </c>
      <c r="B35" s="65">
        <v>11970339.960000001</v>
      </c>
      <c r="C35" s="65">
        <v>20000</v>
      </c>
      <c r="D35" s="65">
        <v>11990339.960000001</v>
      </c>
      <c r="E35" s="65">
        <v>5959937.1900000004</v>
      </c>
      <c r="F35" s="65">
        <v>5791836.6399999997</v>
      </c>
      <c r="G35" s="70">
        <f t="shared" si="1"/>
        <v>6030402.7700000005</v>
      </c>
    </row>
    <row r="36" spans="1:9">
      <c r="A36" s="7" t="s">
        <v>40</v>
      </c>
      <c r="B36" s="65">
        <v>220657.7</v>
      </c>
      <c r="C36" s="65">
        <v>4123977.3</v>
      </c>
      <c r="D36" s="65">
        <v>4344635</v>
      </c>
      <c r="E36" s="65">
        <v>2047500</v>
      </c>
      <c r="F36" s="65">
        <v>2047500</v>
      </c>
      <c r="G36" s="70">
        <f t="shared" si="1"/>
        <v>2297135</v>
      </c>
    </row>
    <row r="37" spans="1:9">
      <c r="A37" s="7" t="s">
        <v>41</v>
      </c>
      <c r="B37" s="65">
        <v>10087549.99</v>
      </c>
      <c r="C37" s="65">
        <v>120842</v>
      </c>
      <c r="D37" s="65">
        <v>10208391.99</v>
      </c>
      <c r="E37" s="65">
        <v>6379745.7400000002</v>
      </c>
      <c r="F37" s="65">
        <v>6015322.8899999997</v>
      </c>
      <c r="G37" s="70">
        <f t="shared" si="1"/>
        <v>3828646.25</v>
      </c>
    </row>
    <row r="38" spans="1:9">
      <c r="A38" s="7" t="s">
        <v>42</v>
      </c>
      <c r="B38" s="65">
        <v>4089917</v>
      </c>
      <c r="C38" s="65">
        <v>135463</v>
      </c>
      <c r="D38" s="65">
        <v>4225380</v>
      </c>
      <c r="E38" s="65">
        <v>1656352.72</v>
      </c>
      <c r="F38" s="65">
        <v>1656352.72</v>
      </c>
      <c r="G38" s="70">
        <f t="shared" si="1"/>
        <v>2569027.2800000003</v>
      </c>
    </row>
    <row r="39" spans="1:9">
      <c r="A39" s="7" t="s">
        <v>43</v>
      </c>
      <c r="B39" s="65"/>
      <c r="C39" s="65"/>
      <c r="D39" s="65">
        <v>0</v>
      </c>
      <c r="E39" s="65"/>
      <c r="F39" s="65"/>
      <c r="G39" s="70">
        <f t="shared" si="1"/>
        <v>0</v>
      </c>
    </row>
    <row r="40" spans="1:9">
      <c r="A40" s="7" t="s">
        <v>44</v>
      </c>
      <c r="B40" s="65"/>
      <c r="C40" s="65"/>
      <c r="D40" s="65">
        <v>0</v>
      </c>
      <c r="E40" s="65"/>
      <c r="F40" s="65"/>
      <c r="G40" s="70">
        <f t="shared" si="1"/>
        <v>0</v>
      </c>
    </row>
    <row r="41" spans="1:9">
      <c r="A41" s="7" t="s">
        <v>45</v>
      </c>
      <c r="B41" s="65"/>
      <c r="C41" s="65"/>
      <c r="D41" s="65">
        <v>0</v>
      </c>
      <c r="E41" s="65"/>
      <c r="F41" s="65"/>
      <c r="G41" s="70">
        <f t="shared" si="1"/>
        <v>0</v>
      </c>
    </row>
    <row r="42" spans="1:9">
      <c r="A42" s="7" t="s">
        <v>46</v>
      </c>
      <c r="B42" s="65">
        <v>150000</v>
      </c>
      <c r="C42" s="65">
        <v>-9400</v>
      </c>
      <c r="D42" s="65">
        <v>140600</v>
      </c>
      <c r="E42" s="65">
        <v>14550</v>
      </c>
      <c r="F42" s="65">
        <v>14550</v>
      </c>
      <c r="G42" s="70">
        <f t="shared" si="1"/>
        <v>126050</v>
      </c>
    </row>
    <row r="43" spans="1:9">
      <c r="A43" s="6" t="s">
        <v>47</v>
      </c>
      <c r="B43" s="69">
        <f>SUM(B44:B52)</f>
        <v>1768404.04</v>
      </c>
      <c r="C43" s="69">
        <f>SUM(C44:C52)</f>
        <v>478202.73</v>
      </c>
      <c r="D43" s="69">
        <f t="shared" ref="D43:F43" si="5">SUM(D44:D52)</f>
        <v>2246606.77</v>
      </c>
      <c r="E43" s="69">
        <f t="shared" si="5"/>
        <v>1183462.45</v>
      </c>
      <c r="F43" s="69">
        <f t="shared" si="5"/>
        <v>1089502.46</v>
      </c>
      <c r="G43" s="69">
        <f>D43-E43</f>
        <v>1063144.32</v>
      </c>
    </row>
    <row r="44" spans="1:9">
      <c r="A44" s="7" t="s">
        <v>48</v>
      </c>
      <c r="B44" s="65">
        <v>527780.04</v>
      </c>
      <c r="C44" s="65">
        <v>53202.73</v>
      </c>
      <c r="D44" s="65">
        <v>580982.77</v>
      </c>
      <c r="E44" s="65">
        <v>205811.65</v>
      </c>
      <c r="F44" s="65">
        <v>111851.66</v>
      </c>
      <c r="G44" s="70">
        <f t="shared" si="1"/>
        <v>375171.12</v>
      </c>
    </row>
    <row r="45" spans="1:9">
      <c r="A45" s="7" t="s">
        <v>49</v>
      </c>
      <c r="B45" s="65">
        <v>145329</v>
      </c>
      <c r="C45" s="65">
        <v>-31000</v>
      </c>
      <c r="D45" s="65">
        <v>114329</v>
      </c>
      <c r="E45" s="65">
        <v>3688.8</v>
      </c>
      <c r="F45" s="65">
        <v>3688.8</v>
      </c>
      <c r="G45" s="70">
        <f t="shared" si="1"/>
        <v>110640.2</v>
      </c>
    </row>
    <row r="46" spans="1:9">
      <c r="A46" s="7" t="s">
        <v>50</v>
      </c>
      <c r="B46" s="65"/>
      <c r="C46" s="65"/>
      <c r="D46" s="65">
        <v>0</v>
      </c>
      <c r="E46" s="65"/>
      <c r="F46" s="65"/>
      <c r="G46" s="70">
        <f t="shared" si="1"/>
        <v>0</v>
      </c>
    </row>
    <row r="47" spans="1:9">
      <c r="A47" s="7" t="s">
        <v>51</v>
      </c>
      <c r="B47" s="65">
        <v>976000</v>
      </c>
      <c r="C47" s="65">
        <v>0</v>
      </c>
      <c r="D47" s="65">
        <v>976000</v>
      </c>
      <c r="E47" s="65">
        <v>972262</v>
      </c>
      <c r="F47" s="65">
        <v>972262</v>
      </c>
      <c r="G47" s="70">
        <f t="shared" si="1"/>
        <v>3738</v>
      </c>
    </row>
    <row r="48" spans="1:9">
      <c r="A48" s="7" t="s">
        <v>52</v>
      </c>
      <c r="B48" s="65"/>
      <c r="C48" s="65"/>
      <c r="D48" s="65">
        <v>0</v>
      </c>
      <c r="E48" s="65"/>
      <c r="F48" s="65"/>
      <c r="G48" s="70">
        <f t="shared" si="1"/>
        <v>0</v>
      </c>
    </row>
    <row r="49" spans="1:7">
      <c r="A49" s="7" t="s">
        <v>53</v>
      </c>
      <c r="B49" s="65">
        <v>95445</v>
      </c>
      <c r="C49" s="65">
        <v>6000</v>
      </c>
      <c r="D49" s="65">
        <v>101445</v>
      </c>
      <c r="E49" s="65">
        <v>1700</v>
      </c>
      <c r="F49" s="65">
        <v>1700</v>
      </c>
      <c r="G49" s="70">
        <f t="shared" si="1"/>
        <v>99745</v>
      </c>
    </row>
    <row r="50" spans="1:7">
      <c r="A50" s="7" t="s">
        <v>54</v>
      </c>
      <c r="B50" s="65"/>
      <c r="C50" s="65"/>
      <c r="D50" s="65">
        <v>0</v>
      </c>
      <c r="E50" s="65"/>
      <c r="F50" s="65"/>
      <c r="G50" s="70">
        <f t="shared" si="1"/>
        <v>0</v>
      </c>
    </row>
    <row r="51" spans="1:7">
      <c r="A51" s="7" t="s">
        <v>55</v>
      </c>
      <c r="B51" s="65"/>
      <c r="C51" s="65"/>
      <c r="D51" s="65">
        <v>0</v>
      </c>
      <c r="E51" s="65"/>
      <c r="F51" s="65"/>
      <c r="G51" s="70">
        <f t="shared" si="1"/>
        <v>0</v>
      </c>
    </row>
    <row r="52" spans="1:7">
      <c r="A52" s="7" t="s">
        <v>56</v>
      </c>
      <c r="B52" s="65">
        <v>23850</v>
      </c>
      <c r="C52" s="65">
        <v>450000</v>
      </c>
      <c r="D52" s="65">
        <v>473850</v>
      </c>
      <c r="E52" s="65">
        <v>0</v>
      </c>
      <c r="F52" s="65">
        <v>0</v>
      </c>
      <c r="G52" s="70">
        <f t="shared" si="1"/>
        <v>473850</v>
      </c>
    </row>
    <row r="53" spans="1:7">
      <c r="A53" s="6" t="s">
        <v>57</v>
      </c>
      <c r="B53" s="69">
        <f>SUM(B54:B56)</f>
        <v>27086681.829999998</v>
      </c>
      <c r="C53" s="69">
        <f>SUM(C54:C56)</f>
        <v>9230966.8800000008</v>
      </c>
      <c r="D53" s="69">
        <f>SUM(D54:D56)</f>
        <v>36317648.710000001</v>
      </c>
      <c r="E53" s="69">
        <f t="shared" ref="E53:F53" si="6">SUM(E54:E56)</f>
        <v>3049584.87</v>
      </c>
      <c r="F53" s="69">
        <f t="shared" si="6"/>
        <v>3049584.87</v>
      </c>
      <c r="G53" s="69">
        <f>D53-E53</f>
        <v>33268063.84</v>
      </c>
    </row>
    <row r="54" spans="1:7">
      <c r="A54" s="7" t="s">
        <v>58</v>
      </c>
      <c r="B54" s="65">
        <v>27086681.829999998</v>
      </c>
      <c r="C54" s="65">
        <v>9230966.8800000008</v>
      </c>
      <c r="D54" s="65">
        <v>36317648.710000001</v>
      </c>
      <c r="E54" s="65">
        <v>3049584.87</v>
      </c>
      <c r="F54" s="65">
        <v>3049584.87</v>
      </c>
      <c r="G54" s="70">
        <f t="shared" si="1"/>
        <v>33268063.84</v>
      </c>
    </row>
    <row r="55" spans="1:7">
      <c r="A55" s="7" t="s">
        <v>59</v>
      </c>
      <c r="B55" s="65"/>
      <c r="C55" s="65"/>
      <c r="D55" s="65">
        <v>0</v>
      </c>
      <c r="E55" s="65"/>
      <c r="F55" s="65"/>
      <c r="G55" s="70">
        <f t="shared" si="1"/>
        <v>0</v>
      </c>
    </row>
    <row r="56" spans="1:7">
      <c r="A56" s="7" t="s">
        <v>60</v>
      </c>
      <c r="B56" s="65"/>
      <c r="C56" s="65"/>
      <c r="D56" s="65">
        <v>0</v>
      </c>
      <c r="E56" s="65"/>
      <c r="F56" s="65"/>
      <c r="G56" s="70">
        <f t="shared" si="1"/>
        <v>0</v>
      </c>
    </row>
    <row r="57" spans="1:7">
      <c r="A57" s="6" t="s">
        <v>61</v>
      </c>
      <c r="B57" s="64">
        <v>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>
      <c r="A58" s="7" t="s">
        <v>62</v>
      </c>
      <c r="B58" s="65"/>
      <c r="C58" s="65"/>
      <c r="D58" s="65">
        <v>0</v>
      </c>
      <c r="E58" s="65"/>
      <c r="F58" s="65"/>
      <c r="G58" s="70">
        <f t="shared" si="1"/>
        <v>0</v>
      </c>
    </row>
    <row r="59" spans="1:7">
      <c r="A59" s="7" t="s">
        <v>63</v>
      </c>
      <c r="B59" s="65"/>
      <c r="C59" s="65"/>
      <c r="D59" s="65">
        <v>0</v>
      </c>
      <c r="E59" s="65"/>
      <c r="F59" s="65"/>
      <c r="G59" s="70">
        <f t="shared" si="1"/>
        <v>0</v>
      </c>
    </row>
    <row r="60" spans="1:7">
      <c r="A60" s="7" t="s">
        <v>64</v>
      </c>
      <c r="B60" s="65"/>
      <c r="C60" s="65"/>
      <c r="D60" s="65">
        <v>0</v>
      </c>
      <c r="E60" s="65"/>
      <c r="F60" s="65"/>
      <c r="G60" s="70">
        <f t="shared" si="1"/>
        <v>0</v>
      </c>
    </row>
    <row r="61" spans="1:7">
      <c r="A61" s="7" t="s">
        <v>65</v>
      </c>
      <c r="B61" s="65"/>
      <c r="C61" s="65"/>
      <c r="D61" s="65">
        <v>0</v>
      </c>
      <c r="E61" s="65"/>
      <c r="F61" s="65"/>
      <c r="G61" s="70">
        <f t="shared" si="1"/>
        <v>0</v>
      </c>
    </row>
    <row r="62" spans="1:7">
      <c r="A62" s="7" t="s">
        <v>66</v>
      </c>
      <c r="B62" s="65"/>
      <c r="C62" s="65"/>
      <c r="D62" s="65">
        <v>0</v>
      </c>
      <c r="E62" s="65"/>
      <c r="F62" s="65"/>
      <c r="G62" s="70">
        <f t="shared" si="1"/>
        <v>0</v>
      </c>
    </row>
    <row r="63" spans="1:7">
      <c r="A63" s="7" t="s">
        <v>67</v>
      </c>
      <c r="B63" s="65"/>
      <c r="C63" s="65"/>
      <c r="D63" s="65">
        <v>0</v>
      </c>
      <c r="E63" s="65"/>
      <c r="F63" s="65"/>
      <c r="G63" s="70">
        <f t="shared" si="1"/>
        <v>0</v>
      </c>
    </row>
    <row r="64" spans="1:7">
      <c r="A64" s="7" t="s">
        <v>68</v>
      </c>
      <c r="B64" s="65"/>
      <c r="C64" s="65"/>
      <c r="D64" s="65">
        <v>0</v>
      </c>
      <c r="E64" s="65"/>
      <c r="F64" s="65"/>
      <c r="G64" s="70">
        <f t="shared" si="1"/>
        <v>0</v>
      </c>
    </row>
    <row r="65" spans="1:11">
      <c r="A65" s="7" t="s">
        <v>69</v>
      </c>
      <c r="B65" s="65"/>
      <c r="C65" s="65"/>
      <c r="D65" s="65">
        <v>0</v>
      </c>
      <c r="E65" s="65"/>
      <c r="F65" s="65"/>
      <c r="G65" s="70">
        <f t="shared" si="1"/>
        <v>0</v>
      </c>
    </row>
    <row r="66" spans="1:11">
      <c r="A66" s="6" t="s">
        <v>70</v>
      </c>
      <c r="B66" s="64"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11">
      <c r="A67" s="7" t="s">
        <v>71</v>
      </c>
      <c r="B67" s="65"/>
      <c r="C67" s="65"/>
      <c r="D67" s="65">
        <v>0</v>
      </c>
      <c r="E67" s="65"/>
      <c r="F67" s="65"/>
      <c r="G67" s="70">
        <f t="shared" si="1"/>
        <v>0</v>
      </c>
    </row>
    <row r="68" spans="1:11">
      <c r="A68" s="7" t="s">
        <v>72</v>
      </c>
      <c r="B68" s="65"/>
      <c r="C68" s="65"/>
      <c r="D68" s="65">
        <v>0</v>
      </c>
      <c r="E68" s="65"/>
      <c r="F68" s="65"/>
      <c r="G68" s="70">
        <f t="shared" si="1"/>
        <v>0</v>
      </c>
    </row>
    <row r="69" spans="1:11">
      <c r="A69" s="7" t="s">
        <v>73</v>
      </c>
      <c r="B69" s="65"/>
      <c r="C69" s="65"/>
      <c r="D69" s="65">
        <v>0</v>
      </c>
      <c r="E69" s="65"/>
      <c r="F69" s="65"/>
      <c r="G69" s="70">
        <f t="shared" si="1"/>
        <v>0</v>
      </c>
    </row>
    <row r="70" spans="1:11">
      <c r="A70" s="6" t="s">
        <v>74</v>
      </c>
      <c r="B70" s="64">
        <v>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</row>
    <row r="71" spans="1:11">
      <c r="A71" s="7" t="s">
        <v>75</v>
      </c>
      <c r="B71" s="65"/>
      <c r="C71" s="65"/>
      <c r="D71" s="65">
        <v>0</v>
      </c>
      <c r="E71" s="65"/>
      <c r="F71" s="65"/>
      <c r="G71" s="70">
        <f t="shared" si="1"/>
        <v>0</v>
      </c>
    </row>
    <row r="72" spans="1:11">
      <c r="A72" s="7" t="s">
        <v>76</v>
      </c>
      <c r="B72" s="65"/>
      <c r="C72" s="65"/>
      <c r="D72" s="65">
        <v>0</v>
      </c>
      <c r="E72" s="65"/>
      <c r="F72" s="65"/>
      <c r="G72" s="70">
        <f t="shared" si="1"/>
        <v>0</v>
      </c>
    </row>
    <row r="73" spans="1:11">
      <c r="A73" s="7" t="s">
        <v>77</v>
      </c>
      <c r="B73" s="65"/>
      <c r="C73" s="65"/>
      <c r="D73" s="65">
        <v>0</v>
      </c>
      <c r="E73" s="65"/>
      <c r="F73" s="65"/>
      <c r="G73" s="70">
        <f t="shared" ref="G73:G77" si="7">D73-E73</f>
        <v>0</v>
      </c>
    </row>
    <row r="74" spans="1:11">
      <c r="A74" s="7" t="s">
        <v>78</v>
      </c>
      <c r="B74" s="65"/>
      <c r="C74" s="65"/>
      <c r="D74" s="65">
        <v>0</v>
      </c>
      <c r="E74" s="65"/>
      <c r="F74" s="65"/>
      <c r="G74" s="70">
        <f t="shared" si="7"/>
        <v>0</v>
      </c>
    </row>
    <row r="75" spans="1:11">
      <c r="A75" s="7" t="s">
        <v>79</v>
      </c>
      <c r="B75" s="65"/>
      <c r="C75" s="65"/>
      <c r="D75" s="65">
        <v>0</v>
      </c>
      <c r="E75" s="65"/>
      <c r="F75" s="65"/>
      <c r="G75" s="70">
        <f t="shared" si="7"/>
        <v>0</v>
      </c>
    </row>
    <row r="76" spans="1:11">
      <c r="A76" s="7" t="s">
        <v>80</v>
      </c>
      <c r="B76" s="65"/>
      <c r="C76" s="65"/>
      <c r="D76" s="65">
        <v>0</v>
      </c>
      <c r="E76" s="65"/>
      <c r="F76" s="65"/>
      <c r="G76" s="70">
        <f t="shared" si="7"/>
        <v>0</v>
      </c>
    </row>
    <row r="77" spans="1:11">
      <c r="A77" s="7" t="s">
        <v>81</v>
      </c>
      <c r="B77" s="65"/>
      <c r="C77" s="65"/>
      <c r="D77" s="65">
        <v>0</v>
      </c>
      <c r="E77" s="65"/>
      <c r="F77" s="65"/>
      <c r="G77" s="70">
        <f t="shared" si="7"/>
        <v>0</v>
      </c>
    </row>
    <row r="78" spans="1:11" ht="5.0999999999999996" customHeight="1">
      <c r="A78" s="8"/>
      <c r="B78" s="66"/>
      <c r="C78" s="66"/>
      <c r="D78" s="66"/>
      <c r="E78" s="66"/>
      <c r="F78" s="66"/>
      <c r="G78" s="66"/>
    </row>
    <row r="79" spans="1:11">
      <c r="A79" s="8" t="s">
        <v>82</v>
      </c>
      <c r="B79" s="71">
        <f>B80+B88+B98+B108+B118+B128+B132+B141+B145</f>
        <v>438604834.11999995</v>
      </c>
      <c r="C79" s="71">
        <f>C80+C88+C98+C108+C118+C128+C132+C141+C145</f>
        <v>-21412430.349999998</v>
      </c>
      <c r="D79" s="71">
        <f t="shared" ref="D79:F79" si="8">D80+D88+D98+D108+D118+D128+D132+D141+D145</f>
        <v>417192403.76999998</v>
      </c>
      <c r="E79" s="71">
        <f t="shared" si="8"/>
        <v>74661498.710000008</v>
      </c>
      <c r="F79" s="71">
        <f t="shared" si="8"/>
        <v>70092840.180000007</v>
      </c>
      <c r="G79" s="69">
        <f>D79-E79</f>
        <v>342530905.05999994</v>
      </c>
      <c r="I79" s="41"/>
      <c r="J79" s="41"/>
      <c r="K79" s="49"/>
    </row>
    <row r="80" spans="1:11">
      <c r="A80" s="10" t="s">
        <v>9</v>
      </c>
      <c r="B80" s="66">
        <v>47801372.699999996</v>
      </c>
      <c r="C80" s="66">
        <v>-2384532.3199999998</v>
      </c>
      <c r="D80" s="66">
        <v>45416840.380000003</v>
      </c>
      <c r="E80" s="66">
        <v>18328335.109999999</v>
      </c>
      <c r="F80" s="66">
        <v>17942464.690000001</v>
      </c>
      <c r="G80" s="69">
        <f>D80-E80</f>
        <v>27088505.270000003</v>
      </c>
      <c r="I80" s="41"/>
      <c r="J80" s="41"/>
    </row>
    <row r="81" spans="1:10">
      <c r="A81" s="11" t="s">
        <v>10</v>
      </c>
      <c r="B81" s="67">
        <v>30175938.399999999</v>
      </c>
      <c r="C81" s="67">
        <v>271995</v>
      </c>
      <c r="D81" s="65">
        <v>30447933.399999999</v>
      </c>
      <c r="E81" s="67">
        <v>14079868.65</v>
      </c>
      <c r="F81" s="67">
        <v>14079868.65</v>
      </c>
      <c r="G81" s="70">
        <f t="shared" ref="G81:G149" si="9">D81-E81</f>
        <v>16368064.749999998</v>
      </c>
      <c r="I81" s="52"/>
      <c r="J81" s="41"/>
    </row>
    <row r="82" spans="1:10">
      <c r="A82" s="11" t="s">
        <v>11</v>
      </c>
      <c r="B82" s="67">
        <v>1179151.7</v>
      </c>
      <c r="C82" s="67">
        <v>33423.68</v>
      </c>
      <c r="D82" s="65">
        <v>1212575.3799999999</v>
      </c>
      <c r="E82" s="67">
        <v>373350</v>
      </c>
      <c r="F82" s="67">
        <v>373350</v>
      </c>
      <c r="G82" s="70">
        <f t="shared" si="9"/>
        <v>839225.37999999989</v>
      </c>
      <c r="I82" s="52"/>
      <c r="J82" s="41"/>
    </row>
    <row r="83" spans="1:10">
      <c r="A83" s="11" t="s">
        <v>12</v>
      </c>
      <c r="B83" s="67">
        <v>5470217</v>
      </c>
      <c r="C83" s="67">
        <v>50329</v>
      </c>
      <c r="D83" s="65">
        <v>5520546</v>
      </c>
      <c r="E83" s="67">
        <v>123331.36</v>
      </c>
      <c r="F83" s="67">
        <v>123331.36</v>
      </c>
      <c r="G83" s="70">
        <f t="shared" si="9"/>
        <v>5397214.6399999997</v>
      </c>
      <c r="I83" s="52"/>
      <c r="J83" s="41"/>
    </row>
    <row r="84" spans="1:10">
      <c r="A84" s="11" t="s">
        <v>13</v>
      </c>
      <c r="B84" s="67">
        <v>4056000</v>
      </c>
      <c r="C84" s="67">
        <v>0</v>
      </c>
      <c r="D84" s="65">
        <v>4056000</v>
      </c>
      <c r="E84" s="67">
        <v>1850859.71</v>
      </c>
      <c r="F84" s="67">
        <v>1464989.29</v>
      </c>
      <c r="G84" s="70">
        <f t="shared" si="9"/>
        <v>2205140.29</v>
      </c>
      <c r="I84" s="52"/>
      <c r="J84" s="41"/>
    </row>
    <row r="85" spans="1:10">
      <c r="A85" s="11" t="s">
        <v>14</v>
      </c>
      <c r="B85" s="67">
        <v>6874960</v>
      </c>
      <c r="C85" s="67">
        <v>-2740280</v>
      </c>
      <c r="D85" s="65">
        <v>4134680</v>
      </c>
      <c r="E85" s="67">
        <v>1878372.59</v>
      </c>
      <c r="F85" s="67">
        <v>1878372.59</v>
      </c>
      <c r="G85" s="70">
        <f t="shared" si="9"/>
        <v>2256307.41</v>
      </c>
      <c r="I85" s="52"/>
      <c r="J85" s="41"/>
    </row>
    <row r="86" spans="1:10">
      <c r="A86" s="11" t="s">
        <v>15</v>
      </c>
      <c r="B86" s="67"/>
      <c r="C86" s="67"/>
      <c r="D86" s="65">
        <v>0</v>
      </c>
      <c r="E86" s="67"/>
      <c r="F86" s="67"/>
      <c r="G86" s="70">
        <f t="shared" si="9"/>
        <v>0</v>
      </c>
      <c r="I86" s="41"/>
      <c r="J86" s="41"/>
    </row>
    <row r="87" spans="1:10">
      <c r="A87" s="11" t="s">
        <v>16</v>
      </c>
      <c r="B87" s="67">
        <v>45105.599999999999</v>
      </c>
      <c r="C87" s="67">
        <v>0</v>
      </c>
      <c r="D87" s="65">
        <v>45105.599999999999</v>
      </c>
      <c r="E87" s="67">
        <v>22552.799999999999</v>
      </c>
      <c r="F87" s="67">
        <v>22552.799999999999</v>
      </c>
      <c r="G87" s="70">
        <f t="shared" si="9"/>
        <v>22552.799999999999</v>
      </c>
      <c r="I87" s="52"/>
      <c r="J87" s="41"/>
    </row>
    <row r="88" spans="1:10">
      <c r="A88" s="10" t="s">
        <v>17</v>
      </c>
      <c r="B88" s="71">
        <f>SUM(B89:B97)</f>
        <v>17336186.009999998</v>
      </c>
      <c r="C88" s="71">
        <f t="shared" ref="C88:D88" si="10">SUM(C89:C97)</f>
        <v>2360331.8199999998</v>
      </c>
      <c r="D88" s="71">
        <f t="shared" si="10"/>
        <v>19696517.829999998</v>
      </c>
      <c r="E88" s="71">
        <f t="shared" ref="E88:F88" si="11">SUM(E89:E97)</f>
        <v>7819843.9299999997</v>
      </c>
      <c r="F88" s="71">
        <f t="shared" si="11"/>
        <v>7037374.0699999994</v>
      </c>
      <c r="G88" s="69">
        <f>D88-E88</f>
        <v>11876673.899999999</v>
      </c>
      <c r="I88" s="41"/>
      <c r="J88" s="41"/>
    </row>
    <row r="89" spans="1:10">
      <c r="A89" s="11" t="s">
        <v>18</v>
      </c>
      <c r="B89" s="67">
        <v>469645.1</v>
      </c>
      <c r="C89" s="67">
        <v>-208645.1</v>
      </c>
      <c r="D89" s="65">
        <v>260999.99999999997</v>
      </c>
      <c r="E89" s="67">
        <v>17192.62</v>
      </c>
      <c r="F89" s="67">
        <v>0</v>
      </c>
      <c r="G89" s="70">
        <f t="shared" si="9"/>
        <v>243807.37999999998</v>
      </c>
      <c r="I89" s="52"/>
      <c r="J89" s="41"/>
    </row>
    <row r="90" spans="1:10">
      <c r="A90" s="11" t="s">
        <v>19</v>
      </c>
      <c r="B90" s="67">
        <v>1368</v>
      </c>
      <c r="C90" s="67">
        <v>9000</v>
      </c>
      <c r="D90" s="65">
        <v>10368</v>
      </c>
      <c r="E90" s="67">
        <v>0</v>
      </c>
      <c r="F90" s="67">
        <v>0</v>
      </c>
      <c r="G90" s="70">
        <f t="shared" si="9"/>
        <v>10368</v>
      </c>
      <c r="I90" s="52"/>
      <c r="J90" s="41"/>
    </row>
    <row r="91" spans="1:10">
      <c r="A91" s="11" t="s">
        <v>20</v>
      </c>
      <c r="B91" s="67"/>
      <c r="C91" s="67"/>
      <c r="D91" s="65">
        <v>0</v>
      </c>
      <c r="E91" s="67"/>
      <c r="F91" s="67"/>
      <c r="G91" s="70">
        <f t="shared" si="9"/>
        <v>0</v>
      </c>
      <c r="I91" s="41"/>
      <c r="J91" s="41"/>
    </row>
    <row r="92" spans="1:10">
      <c r="A92" s="11" t="s">
        <v>21</v>
      </c>
      <c r="B92" s="67">
        <v>3709459.35</v>
      </c>
      <c r="C92" s="67">
        <v>805486.07</v>
      </c>
      <c r="D92" s="65">
        <v>4514945.42</v>
      </c>
      <c r="E92" s="67">
        <v>2563216.88</v>
      </c>
      <c r="F92" s="67">
        <v>2305261.3199999998</v>
      </c>
      <c r="G92" s="70">
        <f t="shared" si="9"/>
        <v>1951728.54</v>
      </c>
      <c r="I92" s="52"/>
      <c r="J92" s="41"/>
    </row>
    <row r="93" spans="1:10">
      <c r="A93" s="11" t="s">
        <v>22</v>
      </c>
      <c r="B93" s="67">
        <v>162050.41</v>
      </c>
      <c r="C93" s="67">
        <v>22600</v>
      </c>
      <c r="D93" s="65">
        <v>184650.41</v>
      </c>
      <c r="E93" s="67">
        <v>19648.75</v>
      </c>
      <c r="F93" s="67">
        <v>19648.75</v>
      </c>
      <c r="G93" s="70">
        <f t="shared" si="9"/>
        <v>165001.66</v>
      </c>
      <c r="I93" s="52"/>
      <c r="J93" s="41"/>
    </row>
    <row r="94" spans="1:10">
      <c r="A94" s="11" t="s">
        <v>23</v>
      </c>
      <c r="B94" s="67">
        <v>7422252.7999999998</v>
      </c>
      <c r="C94" s="67">
        <v>1950016.95</v>
      </c>
      <c r="D94" s="65">
        <v>9372269.75</v>
      </c>
      <c r="E94" s="67">
        <v>4395673.91</v>
      </c>
      <c r="F94" s="67">
        <v>4053868.07</v>
      </c>
      <c r="G94" s="70">
        <f t="shared" si="9"/>
        <v>4976595.84</v>
      </c>
      <c r="I94" s="52"/>
      <c r="J94" s="41"/>
    </row>
    <row r="95" spans="1:10">
      <c r="A95" s="11" t="s">
        <v>24</v>
      </c>
      <c r="B95" s="67">
        <v>2484877.1</v>
      </c>
      <c r="C95" s="67">
        <v>-506086.1</v>
      </c>
      <c r="D95" s="65">
        <v>1978791</v>
      </c>
      <c r="E95" s="67">
        <v>0</v>
      </c>
      <c r="F95" s="67">
        <v>0</v>
      </c>
      <c r="G95" s="70">
        <f t="shared" si="9"/>
        <v>1978791</v>
      </c>
      <c r="I95" s="52"/>
      <c r="J95" s="41"/>
    </row>
    <row r="96" spans="1:10">
      <c r="A96" s="11" t="s">
        <v>25</v>
      </c>
      <c r="B96" s="67">
        <v>542040</v>
      </c>
      <c r="C96" s="67">
        <v>-92040</v>
      </c>
      <c r="D96" s="65">
        <v>450000</v>
      </c>
      <c r="E96" s="67">
        <v>0</v>
      </c>
      <c r="F96" s="67">
        <v>0</v>
      </c>
      <c r="G96" s="70">
        <f t="shared" si="9"/>
        <v>450000</v>
      </c>
      <c r="I96" s="52"/>
      <c r="J96" s="41"/>
    </row>
    <row r="97" spans="1:10">
      <c r="A97" s="11" t="s">
        <v>26</v>
      </c>
      <c r="B97" s="67">
        <v>2544493.25</v>
      </c>
      <c r="C97" s="67">
        <v>380000</v>
      </c>
      <c r="D97" s="65">
        <v>2924493.25</v>
      </c>
      <c r="E97" s="67">
        <v>824111.77</v>
      </c>
      <c r="F97" s="67">
        <v>658595.93000000005</v>
      </c>
      <c r="G97" s="70">
        <f t="shared" si="9"/>
        <v>2100381.48</v>
      </c>
      <c r="I97" s="52"/>
      <c r="J97" s="41"/>
    </row>
    <row r="98" spans="1:10">
      <c r="A98" s="10" t="s">
        <v>27</v>
      </c>
      <c r="B98" s="71">
        <f>SUM(B99:B107)</f>
        <v>17999509.379999999</v>
      </c>
      <c r="C98" s="71">
        <f>SUM(C99:C107)</f>
        <v>873331.55999999959</v>
      </c>
      <c r="D98" s="71">
        <f t="shared" ref="D98:F98" si="12">SUM(D99:D107)</f>
        <v>18872840.939999998</v>
      </c>
      <c r="E98" s="71">
        <f t="shared" si="12"/>
        <v>4349300.71</v>
      </c>
      <c r="F98" s="71">
        <f t="shared" si="12"/>
        <v>3994868.5500000003</v>
      </c>
      <c r="G98" s="69">
        <f>D98-E98</f>
        <v>14523540.229999997</v>
      </c>
      <c r="I98" s="41"/>
      <c r="J98" s="41"/>
    </row>
    <row r="99" spans="1:10">
      <c r="A99" s="11" t="s">
        <v>28</v>
      </c>
      <c r="B99" s="67">
        <v>916900</v>
      </c>
      <c r="C99" s="67">
        <v>-916500</v>
      </c>
      <c r="D99" s="65">
        <v>400</v>
      </c>
      <c r="E99" s="67">
        <v>200</v>
      </c>
      <c r="F99" s="67">
        <v>200</v>
      </c>
      <c r="G99" s="70">
        <f t="shared" si="9"/>
        <v>200</v>
      </c>
      <c r="I99" s="41"/>
      <c r="J99" s="41"/>
    </row>
    <row r="100" spans="1:10">
      <c r="A100" s="11" t="s">
        <v>29</v>
      </c>
      <c r="B100" s="67"/>
      <c r="C100" s="67"/>
      <c r="D100" s="65">
        <v>0</v>
      </c>
      <c r="E100" s="67"/>
      <c r="F100" s="67"/>
      <c r="G100" s="70">
        <f t="shared" si="9"/>
        <v>0</v>
      </c>
      <c r="I100" s="41"/>
      <c r="J100" s="41"/>
    </row>
    <row r="101" spans="1:10">
      <c r="A101" s="11" t="s">
        <v>30</v>
      </c>
      <c r="B101" s="67">
        <v>4555783.7</v>
      </c>
      <c r="C101" s="67">
        <v>-3069926.1</v>
      </c>
      <c r="D101" s="65">
        <v>1485857.6</v>
      </c>
      <c r="E101" s="67">
        <v>9000</v>
      </c>
      <c r="F101" s="67">
        <v>0</v>
      </c>
      <c r="G101" s="70">
        <f t="shared" si="9"/>
        <v>1476857.6</v>
      </c>
      <c r="I101" s="41"/>
      <c r="J101" s="41"/>
    </row>
    <row r="102" spans="1:10">
      <c r="A102" s="11" t="s">
        <v>31</v>
      </c>
      <c r="B102" s="67">
        <v>352263.91</v>
      </c>
      <c r="C102" s="67">
        <v>200000</v>
      </c>
      <c r="D102" s="65">
        <v>552263.90999999992</v>
      </c>
      <c r="E102" s="67">
        <v>87891.98</v>
      </c>
      <c r="F102" s="67">
        <v>87891.98</v>
      </c>
      <c r="G102" s="70">
        <f t="shared" si="9"/>
        <v>464371.92999999993</v>
      </c>
      <c r="I102" s="41"/>
      <c r="J102" s="41"/>
    </row>
    <row r="103" spans="1:10">
      <c r="A103" s="11" t="s">
        <v>32</v>
      </c>
      <c r="B103" s="67">
        <v>1268366</v>
      </c>
      <c r="C103" s="67">
        <v>359590.31</v>
      </c>
      <c r="D103" s="65">
        <v>1627956.31</v>
      </c>
      <c r="E103" s="67">
        <v>871811.03</v>
      </c>
      <c r="F103" s="67">
        <v>585969.87</v>
      </c>
      <c r="G103" s="70">
        <f t="shared" si="9"/>
        <v>756145.28</v>
      </c>
    </row>
    <row r="104" spans="1:10">
      <c r="A104" s="11" t="s">
        <v>33</v>
      </c>
      <c r="B104" s="67"/>
      <c r="C104" s="67"/>
      <c r="D104" s="65">
        <v>0</v>
      </c>
      <c r="E104" s="67"/>
      <c r="F104" s="67"/>
      <c r="G104" s="70">
        <f t="shared" si="9"/>
        <v>0</v>
      </c>
    </row>
    <row r="105" spans="1:10">
      <c r="A105" s="11" t="s">
        <v>34</v>
      </c>
      <c r="B105" s="67">
        <v>40000</v>
      </c>
      <c r="C105" s="67">
        <v>-30000</v>
      </c>
      <c r="D105" s="65">
        <v>10000</v>
      </c>
      <c r="E105" s="67">
        <v>1797</v>
      </c>
      <c r="F105" s="67">
        <v>1797</v>
      </c>
      <c r="G105" s="70">
        <f t="shared" si="9"/>
        <v>8203</v>
      </c>
    </row>
    <row r="106" spans="1:10">
      <c r="A106" s="11" t="s">
        <v>35</v>
      </c>
      <c r="B106" s="67">
        <v>11403</v>
      </c>
      <c r="C106" s="67">
        <v>-11403</v>
      </c>
      <c r="D106" s="65">
        <v>0</v>
      </c>
      <c r="E106" s="67">
        <v>0</v>
      </c>
      <c r="F106" s="67">
        <v>0</v>
      </c>
      <c r="G106" s="70">
        <f t="shared" si="9"/>
        <v>0</v>
      </c>
    </row>
    <row r="107" spans="1:10">
      <c r="A107" s="11" t="s">
        <v>36</v>
      </c>
      <c r="B107" s="67">
        <v>10854792.77</v>
      </c>
      <c r="C107" s="67">
        <v>4341570.3499999996</v>
      </c>
      <c r="D107" s="65">
        <v>15196363.119999999</v>
      </c>
      <c r="E107" s="67">
        <v>3378600.7</v>
      </c>
      <c r="F107" s="67">
        <v>3319009.7</v>
      </c>
      <c r="G107" s="70">
        <f t="shared" si="9"/>
        <v>11817762.419999998</v>
      </c>
    </row>
    <row r="108" spans="1:10">
      <c r="A108" s="10" t="s">
        <v>37</v>
      </c>
      <c r="B108" s="71">
        <f>SUM(B109:B117)</f>
        <v>1278968.1000000001</v>
      </c>
      <c r="C108" s="71">
        <f>SUM(C109:C117)</f>
        <v>6585831.9000000004</v>
      </c>
      <c r="D108" s="71">
        <f t="shared" ref="D108:F108" si="13">SUM(D109:D117)</f>
        <v>7864800</v>
      </c>
      <c r="E108" s="71">
        <f t="shared" si="13"/>
        <v>2600000</v>
      </c>
      <c r="F108" s="71">
        <f t="shared" si="13"/>
        <v>2600000</v>
      </c>
      <c r="G108" s="69">
        <f>D108-E108</f>
        <v>5264800</v>
      </c>
    </row>
    <row r="109" spans="1:10">
      <c r="A109" s="11" t="s">
        <v>38</v>
      </c>
      <c r="B109" s="67"/>
      <c r="C109" s="67"/>
      <c r="D109" s="65">
        <v>0</v>
      </c>
      <c r="E109" s="67"/>
      <c r="F109" s="67"/>
      <c r="G109" s="70">
        <f t="shared" si="9"/>
        <v>0</v>
      </c>
    </row>
    <row r="110" spans="1:10">
      <c r="A110" s="11" t="s">
        <v>39</v>
      </c>
      <c r="B110" s="67"/>
      <c r="C110" s="67"/>
      <c r="D110" s="65">
        <v>0</v>
      </c>
      <c r="E110" s="67"/>
      <c r="F110" s="67"/>
      <c r="G110" s="70">
        <f t="shared" si="9"/>
        <v>0</v>
      </c>
    </row>
    <row r="111" spans="1:10">
      <c r="A111" s="11" t="s">
        <v>40</v>
      </c>
      <c r="B111" s="67">
        <v>1092968.1000000001</v>
      </c>
      <c r="C111" s="67">
        <v>6671831.9000000004</v>
      </c>
      <c r="D111" s="65">
        <v>7764800</v>
      </c>
      <c r="E111" s="67">
        <v>2600000</v>
      </c>
      <c r="F111" s="67">
        <v>2600000</v>
      </c>
      <c r="G111" s="70">
        <f t="shared" si="9"/>
        <v>5164800</v>
      </c>
    </row>
    <row r="112" spans="1:10">
      <c r="A112" s="11" t="s">
        <v>41</v>
      </c>
      <c r="B112" s="67">
        <v>186000</v>
      </c>
      <c r="C112" s="67">
        <v>-86000</v>
      </c>
      <c r="D112" s="65">
        <v>100000</v>
      </c>
      <c r="E112" s="67">
        <v>0</v>
      </c>
      <c r="F112" s="67">
        <v>0</v>
      </c>
      <c r="G112" s="70">
        <f t="shared" si="9"/>
        <v>100000</v>
      </c>
    </row>
    <row r="113" spans="1:7">
      <c r="A113" s="11" t="s">
        <v>42</v>
      </c>
      <c r="B113" s="67"/>
      <c r="C113" s="67"/>
      <c r="D113" s="65">
        <v>0</v>
      </c>
      <c r="E113" s="67"/>
      <c r="F113" s="67"/>
      <c r="G113" s="70">
        <f t="shared" si="9"/>
        <v>0</v>
      </c>
    </row>
    <row r="114" spans="1:7">
      <c r="A114" s="11" t="s">
        <v>43</v>
      </c>
      <c r="B114" s="67"/>
      <c r="C114" s="67"/>
      <c r="D114" s="65">
        <v>0</v>
      </c>
      <c r="E114" s="67"/>
      <c r="F114" s="67"/>
      <c r="G114" s="70">
        <f t="shared" si="9"/>
        <v>0</v>
      </c>
    </row>
    <row r="115" spans="1:7">
      <c r="A115" s="11" t="s">
        <v>44</v>
      </c>
      <c r="B115" s="67"/>
      <c r="C115" s="67"/>
      <c r="D115" s="65">
        <v>0</v>
      </c>
      <c r="E115" s="67"/>
      <c r="F115" s="67"/>
      <c r="G115" s="70">
        <f t="shared" si="9"/>
        <v>0</v>
      </c>
    </row>
    <row r="116" spans="1:7">
      <c r="A116" s="11" t="s">
        <v>45</v>
      </c>
      <c r="B116" s="67"/>
      <c r="C116" s="67"/>
      <c r="D116" s="65">
        <v>0</v>
      </c>
      <c r="E116" s="67"/>
      <c r="F116" s="67"/>
      <c r="G116" s="70">
        <f t="shared" si="9"/>
        <v>0</v>
      </c>
    </row>
    <row r="117" spans="1:7">
      <c r="A117" s="11" t="s">
        <v>46</v>
      </c>
      <c r="B117" s="67"/>
      <c r="C117" s="67"/>
      <c r="D117" s="65">
        <v>0</v>
      </c>
      <c r="E117" s="67"/>
      <c r="F117" s="67"/>
      <c r="G117" s="70">
        <f t="shared" si="9"/>
        <v>0</v>
      </c>
    </row>
    <row r="118" spans="1:7">
      <c r="A118" s="10" t="s">
        <v>47</v>
      </c>
      <c r="B118" s="71">
        <f>SUM(B119:B127)</f>
        <v>3992782.3</v>
      </c>
      <c r="C118" s="71">
        <f>SUM(C119:C127)</f>
        <v>-1640889.75</v>
      </c>
      <c r="D118" s="71">
        <f t="shared" ref="D118:F118" si="14">SUM(D119:D127)</f>
        <v>2351892.5499999998</v>
      </c>
      <c r="E118" s="71">
        <f t="shared" si="14"/>
        <v>644556.25</v>
      </c>
      <c r="F118" s="71">
        <f t="shared" si="14"/>
        <v>644556.25</v>
      </c>
      <c r="G118" s="69">
        <f>D118-E118</f>
        <v>1707336.2999999998</v>
      </c>
    </row>
    <row r="119" spans="1:7">
      <c r="A119" s="11" t="s">
        <v>48</v>
      </c>
      <c r="B119" s="67">
        <v>1241801.2</v>
      </c>
      <c r="C119" s="67">
        <v>95299.35</v>
      </c>
      <c r="D119" s="65">
        <v>1337100.55</v>
      </c>
      <c r="E119" s="67">
        <v>589340.25</v>
      </c>
      <c r="F119" s="67">
        <v>589340.25</v>
      </c>
      <c r="G119" s="70">
        <f t="shared" si="9"/>
        <v>747760.3</v>
      </c>
    </row>
    <row r="120" spans="1:7">
      <c r="A120" s="11" t="s">
        <v>49</v>
      </c>
      <c r="B120" s="67">
        <v>186299.1</v>
      </c>
      <c r="C120" s="67">
        <v>-6299.1</v>
      </c>
      <c r="D120" s="65">
        <v>180000</v>
      </c>
      <c r="E120" s="67">
        <v>0</v>
      </c>
      <c r="F120" s="67">
        <v>0</v>
      </c>
      <c r="G120" s="70">
        <f t="shared" si="9"/>
        <v>180000</v>
      </c>
    </row>
    <row r="121" spans="1:7">
      <c r="A121" s="11" t="s">
        <v>50</v>
      </c>
      <c r="B121" s="67"/>
      <c r="C121" s="67"/>
      <c r="D121" s="65">
        <v>0</v>
      </c>
      <c r="E121" s="67"/>
      <c r="F121" s="67"/>
      <c r="G121" s="70">
        <f t="shared" si="9"/>
        <v>0</v>
      </c>
    </row>
    <row r="122" spans="1:7">
      <c r="A122" s="11" t="s">
        <v>51</v>
      </c>
      <c r="B122" s="67">
        <v>2320000</v>
      </c>
      <c r="C122" s="67">
        <v>-2320000</v>
      </c>
      <c r="D122" s="65">
        <v>0</v>
      </c>
      <c r="E122" s="67">
        <v>0</v>
      </c>
      <c r="F122" s="67">
        <v>0</v>
      </c>
      <c r="G122" s="70">
        <f t="shared" si="9"/>
        <v>0</v>
      </c>
    </row>
    <row r="123" spans="1:7">
      <c r="A123" s="11" t="s">
        <v>52</v>
      </c>
      <c r="B123" s="67"/>
      <c r="C123" s="67"/>
      <c r="D123" s="65">
        <v>0</v>
      </c>
      <c r="E123" s="67"/>
      <c r="F123" s="67"/>
      <c r="G123" s="70">
        <f t="shared" si="9"/>
        <v>0</v>
      </c>
    </row>
    <row r="124" spans="1:7">
      <c r="A124" s="11" t="s">
        <v>53</v>
      </c>
      <c r="B124" s="67">
        <v>134250</v>
      </c>
      <c r="C124" s="67">
        <v>590110</v>
      </c>
      <c r="D124" s="65">
        <v>724360</v>
      </c>
      <c r="E124" s="67">
        <v>0</v>
      </c>
      <c r="F124" s="67">
        <v>0</v>
      </c>
      <c r="G124" s="70">
        <f t="shared" si="9"/>
        <v>724360</v>
      </c>
    </row>
    <row r="125" spans="1:7">
      <c r="A125" s="11" t="s">
        <v>54</v>
      </c>
      <c r="B125" s="67"/>
      <c r="C125" s="67"/>
      <c r="D125" s="65">
        <v>0</v>
      </c>
      <c r="E125" s="67"/>
      <c r="F125" s="67"/>
      <c r="G125" s="70">
        <f t="shared" si="9"/>
        <v>0</v>
      </c>
    </row>
    <row r="126" spans="1:7">
      <c r="A126" s="11" t="s">
        <v>55</v>
      </c>
      <c r="B126" s="67"/>
      <c r="C126" s="67"/>
      <c r="D126" s="65">
        <v>0</v>
      </c>
      <c r="E126" s="67"/>
      <c r="F126" s="67"/>
      <c r="G126" s="70">
        <f t="shared" si="9"/>
        <v>0</v>
      </c>
    </row>
    <row r="127" spans="1:7">
      <c r="A127" s="11" t="s">
        <v>56</v>
      </c>
      <c r="B127" s="67">
        <v>110432</v>
      </c>
      <c r="C127" s="67">
        <v>0</v>
      </c>
      <c r="D127" s="65">
        <v>110432</v>
      </c>
      <c r="E127" s="67">
        <v>55216</v>
      </c>
      <c r="F127" s="67">
        <v>55216</v>
      </c>
      <c r="G127" s="70">
        <f t="shared" si="9"/>
        <v>55216</v>
      </c>
    </row>
    <row r="128" spans="1:7">
      <c r="A128" s="10" t="s">
        <v>57</v>
      </c>
      <c r="B128" s="71">
        <f>SUM(B129:B131)</f>
        <v>343402320.30000001</v>
      </c>
      <c r="C128" s="71">
        <f>SUM(C129:C131)</f>
        <v>-27206503.559999999</v>
      </c>
      <c r="D128" s="71">
        <f t="shared" ref="D128:F128" si="15">SUM(D129:D131)</f>
        <v>316195816.74000001</v>
      </c>
      <c r="E128" s="71">
        <f t="shared" si="15"/>
        <v>38819555.770000003</v>
      </c>
      <c r="F128" s="71">
        <f t="shared" si="15"/>
        <v>35773669.68</v>
      </c>
      <c r="G128" s="69">
        <f>D128-E128</f>
        <v>277376260.97000003</v>
      </c>
    </row>
    <row r="129" spans="1:7">
      <c r="A129" s="11" t="s">
        <v>58</v>
      </c>
      <c r="B129" s="67">
        <v>342511032.44</v>
      </c>
      <c r="C129" s="67">
        <v>-26760859.629999999</v>
      </c>
      <c r="D129" s="65">
        <v>315750172.81</v>
      </c>
      <c r="E129" s="67">
        <v>38819555.770000003</v>
      </c>
      <c r="F129" s="67">
        <v>35773669.68</v>
      </c>
      <c r="G129" s="70">
        <f t="shared" si="9"/>
        <v>276930617.04000002</v>
      </c>
    </row>
    <row r="130" spans="1:7">
      <c r="A130" s="11" t="s">
        <v>59</v>
      </c>
      <c r="B130" s="67"/>
      <c r="C130" s="67"/>
      <c r="D130" s="65">
        <v>0</v>
      </c>
      <c r="E130" s="67"/>
      <c r="F130" s="67"/>
      <c r="G130" s="70">
        <f t="shared" si="9"/>
        <v>0</v>
      </c>
    </row>
    <row r="131" spans="1:7">
      <c r="A131" s="11" t="s">
        <v>60</v>
      </c>
      <c r="B131" s="67">
        <v>891287.86</v>
      </c>
      <c r="C131" s="67">
        <v>-445643.93</v>
      </c>
      <c r="D131" s="65">
        <v>445643.93</v>
      </c>
      <c r="E131" s="67">
        <v>0</v>
      </c>
      <c r="F131" s="67">
        <v>0</v>
      </c>
      <c r="G131" s="70">
        <f t="shared" si="9"/>
        <v>445643.93</v>
      </c>
    </row>
    <row r="132" spans="1:7">
      <c r="A132" s="10" t="s">
        <v>61</v>
      </c>
      <c r="B132" s="66">
        <v>0</v>
      </c>
      <c r="C132" s="66">
        <v>0</v>
      </c>
      <c r="D132" s="66">
        <v>0</v>
      </c>
      <c r="E132" s="66">
        <v>0</v>
      </c>
      <c r="F132" s="66">
        <v>0</v>
      </c>
      <c r="G132" s="66">
        <v>0</v>
      </c>
    </row>
    <row r="133" spans="1:7">
      <c r="A133" s="11" t="s">
        <v>62</v>
      </c>
      <c r="B133" s="67"/>
      <c r="C133" s="67"/>
      <c r="D133" s="65">
        <v>0</v>
      </c>
      <c r="E133" s="67"/>
      <c r="F133" s="67"/>
      <c r="G133" s="70">
        <f t="shared" si="9"/>
        <v>0</v>
      </c>
    </row>
    <row r="134" spans="1:7">
      <c r="A134" s="11" t="s">
        <v>63</v>
      </c>
      <c r="B134" s="67"/>
      <c r="C134" s="67"/>
      <c r="D134" s="65">
        <v>0</v>
      </c>
      <c r="E134" s="67"/>
      <c r="F134" s="67"/>
      <c r="G134" s="70">
        <f t="shared" si="9"/>
        <v>0</v>
      </c>
    </row>
    <row r="135" spans="1:7">
      <c r="A135" s="11" t="s">
        <v>64</v>
      </c>
      <c r="B135" s="67"/>
      <c r="C135" s="67"/>
      <c r="D135" s="65">
        <v>0</v>
      </c>
      <c r="E135" s="67"/>
      <c r="F135" s="67"/>
      <c r="G135" s="70">
        <f t="shared" si="9"/>
        <v>0</v>
      </c>
    </row>
    <row r="136" spans="1:7">
      <c r="A136" s="11" t="s">
        <v>65</v>
      </c>
      <c r="B136" s="67"/>
      <c r="C136" s="67"/>
      <c r="D136" s="65">
        <v>0</v>
      </c>
      <c r="E136" s="67"/>
      <c r="F136" s="67"/>
      <c r="G136" s="70">
        <f t="shared" si="9"/>
        <v>0</v>
      </c>
    </row>
    <row r="137" spans="1:7">
      <c r="A137" s="11" t="s">
        <v>66</v>
      </c>
      <c r="B137" s="67"/>
      <c r="C137" s="67"/>
      <c r="D137" s="65">
        <v>0</v>
      </c>
      <c r="E137" s="67"/>
      <c r="F137" s="67"/>
      <c r="G137" s="70">
        <f t="shared" si="9"/>
        <v>0</v>
      </c>
    </row>
    <row r="138" spans="1:7">
      <c r="A138" s="11" t="s">
        <v>67</v>
      </c>
      <c r="B138" s="67"/>
      <c r="C138" s="67"/>
      <c r="D138" s="65">
        <v>0</v>
      </c>
      <c r="E138" s="67"/>
      <c r="F138" s="67"/>
      <c r="G138" s="70">
        <f t="shared" si="9"/>
        <v>0</v>
      </c>
    </row>
    <row r="139" spans="1:7">
      <c r="A139" s="11" t="s">
        <v>68</v>
      </c>
      <c r="B139" s="67"/>
      <c r="C139" s="67"/>
      <c r="D139" s="65">
        <v>0</v>
      </c>
      <c r="E139" s="67"/>
      <c r="F139" s="67"/>
      <c r="G139" s="70">
        <f t="shared" si="9"/>
        <v>0</v>
      </c>
    </row>
    <row r="140" spans="1:7">
      <c r="A140" s="11" t="s">
        <v>69</v>
      </c>
      <c r="B140" s="67"/>
      <c r="C140" s="67"/>
      <c r="D140" s="65">
        <v>0</v>
      </c>
      <c r="E140" s="67"/>
      <c r="F140" s="67"/>
      <c r="G140" s="70">
        <f t="shared" si="9"/>
        <v>0</v>
      </c>
    </row>
    <row r="141" spans="1:7">
      <c r="A141" s="10" t="s">
        <v>70</v>
      </c>
      <c r="B141" s="66">
        <v>0</v>
      </c>
      <c r="C141" s="66">
        <v>0</v>
      </c>
      <c r="D141" s="66">
        <v>0</v>
      </c>
      <c r="E141" s="66">
        <v>0</v>
      </c>
      <c r="F141" s="66">
        <v>0</v>
      </c>
      <c r="G141" s="66">
        <v>0</v>
      </c>
    </row>
    <row r="142" spans="1:7">
      <c r="A142" s="11" t="s">
        <v>71</v>
      </c>
      <c r="B142" s="67"/>
      <c r="C142" s="67"/>
      <c r="D142" s="65">
        <v>0</v>
      </c>
      <c r="E142" s="67"/>
      <c r="F142" s="67"/>
      <c r="G142" s="70">
        <f t="shared" si="9"/>
        <v>0</v>
      </c>
    </row>
    <row r="143" spans="1:7">
      <c r="A143" s="11" t="s">
        <v>72</v>
      </c>
      <c r="B143" s="67"/>
      <c r="C143" s="67"/>
      <c r="D143" s="65">
        <v>0</v>
      </c>
      <c r="E143" s="67"/>
      <c r="F143" s="67"/>
      <c r="G143" s="70">
        <f t="shared" si="9"/>
        <v>0</v>
      </c>
    </row>
    <row r="144" spans="1:7">
      <c r="A144" s="11" t="s">
        <v>73</v>
      </c>
      <c r="B144" s="67"/>
      <c r="C144" s="67"/>
      <c r="D144" s="65">
        <v>0</v>
      </c>
      <c r="E144" s="67"/>
      <c r="F144" s="67"/>
      <c r="G144" s="70">
        <f t="shared" si="9"/>
        <v>0</v>
      </c>
    </row>
    <row r="145" spans="1:7">
      <c r="A145" s="10" t="s">
        <v>74</v>
      </c>
      <c r="B145" s="71">
        <f>SUM(B146:B152)</f>
        <v>6793695.3300000001</v>
      </c>
      <c r="C145" s="71">
        <f>SUM(C146:C152)</f>
        <v>0</v>
      </c>
      <c r="D145" s="71">
        <f t="shared" ref="D145:F145" si="16">SUM(D146:D152)</f>
        <v>6793695.3300000001</v>
      </c>
      <c r="E145" s="71">
        <f t="shared" si="16"/>
        <v>2099906.94</v>
      </c>
      <c r="F145" s="71">
        <f t="shared" si="16"/>
        <v>2099906.94</v>
      </c>
      <c r="G145" s="69">
        <f>D145-E145</f>
        <v>4693788.3900000006</v>
      </c>
    </row>
    <row r="146" spans="1:7">
      <c r="A146" s="11" t="s">
        <v>75</v>
      </c>
      <c r="B146" s="67">
        <v>5791195.3300000001</v>
      </c>
      <c r="C146" s="67">
        <v>0</v>
      </c>
      <c r="D146" s="65">
        <v>5791195.3300000001</v>
      </c>
      <c r="E146" s="67">
        <v>2078084.22</v>
      </c>
      <c r="F146" s="67">
        <v>2078084.22</v>
      </c>
      <c r="G146" s="70">
        <f t="shared" si="9"/>
        <v>3713111.1100000003</v>
      </c>
    </row>
    <row r="147" spans="1:7">
      <c r="A147" s="11" t="s">
        <v>76</v>
      </c>
      <c r="B147" s="67">
        <v>1002500</v>
      </c>
      <c r="C147" s="67">
        <v>0</v>
      </c>
      <c r="D147" s="65">
        <v>1002500</v>
      </c>
      <c r="E147" s="67">
        <v>21822.720000000001</v>
      </c>
      <c r="F147" s="67">
        <v>21822.720000000001</v>
      </c>
      <c r="G147" s="70">
        <f t="shared" si="9"/>
        <v>980677.28</v>
      </c>
    </row>
    <row r="148" spans="1:7">
      <c r="A148" s="11" t="s">
        <v>77</v>
      </c>
      <c r="B148" s="67"/>
      <c r="C148" s="67"/>
      <c r="D148" s="65">
        <v>0</v>
      </c>
      <c r="E148" s="67"/>
      <c r="F148" s="67"/>
      <c r="G148" s="70">
        <f t="shared" si="9"/>
        <v>0</v>
      </c>
    </row>
    <row r="149" spans="1:7">
      <c r="A149" s="11" t="s">
        <v>78</v>
      </c>
      <c r="B149" s="67"/>
      <c r="C149" s="67"/>
      <c r="D149" s="65">
        <v>0</v>
      </c>
      <c r="E149" s="67"/>
      <c r="F149" s="67"/>
      <c r="G149" s="70">
        <f t="shared" si="9"/>
        <v>0</v>
      </c>
    </row>
    <row r="150" spans="1:7">
      <c r="A150" s="11" t="s">
        <v>79</v>
      </c>
      <c r="B150" s="67"/>
      <c r="C150" s="67"/>
      <c r="D150" s="65">
        <v>0</v>
      </c>
      <c r="E150" s="67"/>
      <c r="F150" s="67"/>
      <c r="G150" s="70">
        <f t="shared" ref="G150:G152" si="17">D150-E150</f>
        <v>0</v>
      </c>
    </row>
    <row r="151" spans="1:7">
      <c r="A151" s="11" t="s">
        <v>80</v>
      </c>
      <c r="B151" s="67"/>
      <c r="C151" s="67"/>
      <c r="D151" s="65">
        <v>0</v>
      </c>
      <c r="E151" s="67"/>
      <c r="F151" s="67"/>
      <c r="G151" s="70">
        <f t="shared" si="17"/>
        <v>0</v>
      </c>
    </row>
    <row r="152" spans="1:7">
      <c r="A152" s="11" t="s">
        <v>81</v>
      </c>
      <c r="B152" s="67"/>
      <c r="C152" s="67"/>
      <c r="D152" s="65">
        <v>0</v>
      </c>
      <c r="E152" s="67"/>
      <c r="F152" s="67"/>
      <c r="G152" s="70">
        <f t="shared" si="17"/>
        <v>0</v>
      </c>
    </row>
    <row r="153" spans="1:7" ht="5.0999999999999996" customHeight="1">
      <c r="A153" s="10"/>
      <c r="B153" s="67"/>
      <c r="C153" s="67"/>
      <c r="D153" s="67"/>
      <c r="E153" s="67"/>
      <c r="F153" s="67"/>
      <c r="G153" s="67"/>
    </row>
    <row r="154" spans="1:7">
      <c r="A154" s="8" t="s">
        <v>83</v>
      </c>
      <c r="B154" s="71">
        <f>B4+B79</f>
        <v>622253800.18999994</v>
      </c>
      <c r="C154" s="71">
        <f>C4+C79</f>
        <v>-9557340.2099999972</v>
      </c>
      <c r="D154" s="71">
        <f>D4+D79</f>
        <v>612696459.98000002</v>
      </c>
      <c r="E154" s="71">
        <f t="shared" ref="E154:F154" si="18">E4+E79</f>
        <v>151903879.14000002</v>
      </c>
      <c r="F154" s="71">
        <f t="shared" si="18"/>
        <v>144712358.74000001</v>
      </c>
      <c r="G154" s="69">
        <f>D154-E154</f>
        <v>460792580.84000003</v>
      </c>
    </row>
    <row r="155" spans="1:7" ht="5.0999999999999996" customHeight="1">
      <c r="A155" s="13"/>
      <c r="B155" s="14"/>
      <c r="C155" s="56"/>
      <c r="D155" s="14"/>
      <c r="E155" s="56"/>
      <c r="F155" s="14"/>
      <c r="G155" s="14"/>
    </row>
    <row r="158" spans="1:7">
      <c r="D158" s="49"/>
    </row>
    <row r="161" spans="2:6">
      <c r="B161" s="49"/>
      <c r="C161" s="49"/>
      <c r="D161" s="49"/>
      <c r="E161" s="49"/>
      <c r="F161" s="49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workbookViewId="0">
      <selection activeCell="K28" sqref="K28"/>
    </sheetView>
  </sheetViews>
  <sheetFormatPr baseColWidth="10" defaultRowHeight="11.25"/>
  <cols>
    <col min="1" max="1" width="45.83203125" style="15" customWidth="1"/>
    <col min="2" max="7" width="16.83203125" style="15" customWidth="1"/>
    <col min="8" max="8" width="12" style="15"/>
    <col min="9" max="9" width="15.1640625" style="15" customWidth="1"/>
    <col min="10" max="16384" width="12" style="15"/>
  </cols>
  <sheetData>
    <row r="1" spans="1:7" ht="56.1" customHeight="1">
      <c r="A1" s="83" t="s">
        <v>209</v>
      </c>
      <c r="B1" s="84"/>
      <c r="C1" s="84"/>
      <c r="D1" s="84"/>
      <c r="E1" s="84"/>
      <c r="F1" s="84"/>
      <c r="G1" s="85"/>
    </row>
    <row r="2" spans="1:7">
      <c r="A2" s="16"/>
      <c r="B2" s="86" t="s">
        <v>0</v>
      </c>
      <c r="C2" s="86"/>
      <c r="D2" s="86"/>
      <c r="E2" s="86"/>
      <c r="F2" s="86"/>
      <c r="G2" s="16"/>
    </row>
    <row r="3" spans="1:7" ht="22.5">
      <c r="A3" s="17" t="s">
        <v>1</v>
      </c>
      <c r="B3" s="18" t="s">
        <v>2</v>
      </c>
      <c r="C3" s="18" t="s">
        <v>84</v>
      </c>
      <c r="D3" s="18" t="s">
        <v>85</v>
      </c>
      <c r="E3" s="18" t="s">
        <v>5</v>
      </c>
      <c r="F3" s="18" t="s">
        <v>86</v>
      </c>
      <c r="G3" s="17" t="s">
        <v>87</v>
      </c>
    </row>
    <row r="4" spans="1:7">
      <c r="A4" s="19" t="s">
        <v>88</v>
      </c>
      <c r="B4" s="20"/>
      <c r="C4" s="20"/>
      <c r="D4" s="20"/>
      <c r="E4" s="72"/>
      <c r="F4" s="20"/>
      <c r="G4" s="20"/>
    </row>
    <row r="5" spans="1:7">
      <c r="A5" s="21" t="s">
        <v>89</v>
      </c>
      <c r="B5" s="71">
        <f t="shared" ref="B5:F5" si="0">SUM(B6:B70)</f>
        <v>183648966.07000002</v>
      </c>
      <c r="C5" s="9">
        <f>SUM(C6:C70)</f>
        <v>11855090.140000001</v>
      </c>
      <c r="D5" s="9">
        <f>SUM(D6:D70)</f>
        <v>195504056.21000001</v>
      </c>
      <c r="E5" s="9">
        <f t="shared" si="0"/>
        <v>77242380.430000007</v>
      </c>
      <c r="F5" s="9">
        <f t="shared" si="0"/>
        <v>74619518.560000002</v>
      </c>
      <c r="G5" s="9">
        <f>SUM(G6:G70)</f>
        <v>118261675.78</v>
      </c>
    </row>
    <row r="6" spans="1:7">
      <c r="A6" s="42" t="s">
        <v>141</v>
      </c>
      <c r="B6" s="43">
        <f t="array" ref="B6:B70">[1]!'!Hoja3!F3C2:F67C2'</f>
        <v>1584521</v>
      </c>
      <c r="C6" s="44">
        <f>D6-B6</f>
        <v>9648</v>
      </c>
      <c r="D6" s="43">
        <f t="array" ref="D6:D70">[1]!'!Hoja3!F3C5:F67C5'</f>
        <v>1594169</v>
      </c>
      <c r="E6" s="43">
        <f t="array" ref="E6:E70">[1]!'!Hoja3!F3C8:F67C8'</f>
        <v>664066.19999999995</v>
      </c>
      <c r="F6" s="43">
        <f t="array" ref="F6:F70">[1]!'!Hoja3!F3C7:F67C7'</f>
        <v>647168.80000000005</v>
      </c>
      <c r="G6" s="44">
        <f>D6-E6</f>
        <v>930102.8</v>
      </c>
    </row>
    <row r="7" spans="1:7">
      <c r="A7" s="42" t="s">
        <v>142</v>
      </c>
      <c r="B7" s="43">
        <v>1238640</v>
      </c>
      <c r="C7" s="44">
        <f t="shared" ref="C7:C70" si="1">D7-B7</f>
        <v>5004</v>
      </c>
      <c r="D7" s="43">
        <v>1243644</v>
      </c>
      <c r="E7" s="43">
        <v>620993.06000000006</v>
      </c>
      <c r="F7" s="43">
        <v>602781.53</v>
      </c>
      <c r="G7" s="44">
        <f t="shared" ref="G7:G70" si="2">D7-E7</f>
        <v>622650.93999999994</v>
      </c>
    </row>
    <row r="8" spans="1:7">
      <c r="A8" s="42" t="s">
        <v>143</v>
      </c>
      <c r="B8" s="43">
        <v>9680159</v>
      </c>
      <c r="C8" s="44">
        <f t="shared" si="1"/>
        <v>45000</v>
      </c>
      <c r="D8" s="43">
        <v>9725159</v>
      </c>
      <c r="E8" s="43">
        <v>4168943.27</v>
      </c>
      <c r="F8" s="43">
        <v>3942603.99</v>
      </c>
      <c r="G8" s="44">
        <f t="shared" si="2"/>
        <v>5556215.7300000004</v>
      </c>
    </row>
    <row r="9" spans="1:7">
      <c r="A9" s="42" t="s">
        <v>144</v>
      </c>
      <c r="B9" s="43">
        <v>2584367</v>
      </c>
      <c r="C9" s="44">
        <f t="shared" si="1"/>
        <v>455000</v>
      </c>
      <c r="D9" s="43">
        <v>3039367</v>
      </c>
      <c r="E9" s="43">
        <v>1487283.45</v>
      </c>
      <c r="F9" s="43">
        <v>1477574.51</v>
      </c>
      <c r="G9" s="44">
        <f t="shared" si="2"/>
        <v>1552083.55</v>
      </c>
    </row>
    <row r="10" spans="1:7">
      <c r="A10" s="42" t="s">
        <v>145</v>
      </c>
      <c r="B10" s="43">
        <v>6400848</v>
      </c>
      <c r="C10" s="44">
        <f t="shared" si="1"/>
        <v>84000</v>
      </c>
      <c r="D10" s="43">
        <v>6484848</v>
      </c>
      <c r="E10" s="43">
        <v>2867702.42</v>
      </c>
      <c r="F10" s="43">
        <v>2589154.59</v>
      </c>
      <c r="G10" s="44">
        <f t="shared" si="2"/>
        <v>3617145.58</v>
      </c>
    </row>
    <row r="11" spans="1:7">
      <c r="A11" s="42" t="s">
        <v>146</v>
      </c>
      <c r="B11" s="43">
        <v>3213948</v>
      </c>
      <c r="C11" s="44">
        <f t="shared" si="1"/>
        <v>380000</v>
      </c>
      <c r="D11" s="43">
        <v>3593948</v>
      </c>
      <c r="E11" s="43">
        <v>1335200.31</v>
      </c>
      <c r="F11" s="43">
        <v>990181.61</v>
      </c>
      <c r="G11" s="44">
        <f t="shared" si="2"/>
        <v>2258747.69</v>
      </c>
    </row>
    <row r="12" spans="1:7">
      <c r="A12" s="42" t="s">
        <v>147</v>
      </c>
      <c r="B12" s="43">
        <v>1108804</v>
      </c>
      <c r="C12" s="44">
        <f t="shared" si="1"/>
        <v>16153</v>
      </c>
      <c r="D12" s="43">
        <v>1124957</v>
      </c>
      <c r="E12" s="43">
        <v>454911.06</v>
      </c>
      <c r="F12" s="43">
        <v>454911.06</v>
      </c>
      <c r="G12" s="44">
        <f t="shared" si="2"/>
        <v>670045.93999999994</v>
      </c>
    </row>
    <row r="13" spans="1:7">
      <c r="A13" s="42" t="s">
        <v>148</v>
      </c>
      <c r="B13" s="43">
        <v>3446704</v>
      </c>
      <c r="C13" s="44">
        <f t="shared" si="1"/>
        <v>5985.6000000000931</v>
      </c>
      <c r="D13" s="43">
        <v>3452689.6</v>
      </c>
      <c r="E13" s="43">
        <v>1482388.09</v>
      </c>
      <c r="F13" s="43">
        <v>1477395.81</v>
      </c>
      <c r="G13" s="44">
        <f t="shared" si="2"/>
        <v>1970301.51</v>
      </c>
    </row>
    <row r="14" spans="1:7">
      <c r="A14" s="42" t="s">
        <v>149</v>
      </c>
      <c r="B14" s="43">
        <v>1700295</v>
      </c>
      <c r="C14" s="44">
        <f t="shared" si="1"/>
        <v>0</v>
      </c>
      <c r="D14" s="43">
        <v>1700295</v>
      </c>
      <c r="E14" s="43">
        <v>540611.96</v>
      </c>
      <c r="F14" s="43">
        <v>524198.02</v>
      </c>
      <c r="G14" s="44">
        <f t="shared" si="2"/>
        <v>1159683.04</v>
      </c>
    </row>
    <row r="15" spans="1:7">
      <c r="A15" s="42" t="s">
        <v>150</v>
      </c>
      <c r="B15" s="43">
        <v>103426</v>
      </c>
      <c r="C15" s="44">
        <f t="shared" si="1"/>
        <v>0</v>
      </c>
      <c r="D15" s="43">
        <v>103426</v>
      </c>
      <c r="E15" s="43">
        <v>43928.44</v>
      </c>
      <c r="F15" s="43">
        <v>43928.44</v>
      </c>
      <c r="G15" s="44">
        <f t="shared" si="2"/>
        <v>59497.56</v>
      </c>
    </row>
    <row r="16" spans="1:7">
      <c r="A16" s="42" t="s">
        <v>151</v>
      </c>
      <c r="B16" s="43">
        <v>419808</v>
      </c>
      <c r="C16" s="44">
        <f t="shared" si="1"/>
        <v>0</v>
      </c>
      <c r="D16" s="43">
        <v>419808</v>
      </c>
      <c r="E16" s="43">
        <v>178851.81</v>
      </c>
      <c r="F16" s="43">
        <v>178519.78</v>
      </c>
      <c r="G16" s="44">
        <f t="shared" si="2"/>
        <v>240956.19</v>
      </c>
    </row>
    <row r="17" spans="1:7">
      <c r="A17" s="42" t="s">
        <v>152</v>
      </c>
      <c r="B17" s="43">
        <v>429098</v>
      </c>
      <c r="C17" s="44">
        <f t="shared" si="1"/>
        <v>0</v>
      </c>
      <c r="D17" s="43">
        <v>429098</v>
      </c>
      <c r="E17" s="43">
        <v>184605.37</v>
      </c>
      <c r="F17" s="43">
        <v>184605.37</v>
      </c>
      <c r="G17" s="44">
        <f t="shared" si="2"/>
        <v>244492.63</v>
      </c>
    </row>
    <row r="18" spans="1:7">
      <c r="A18" s="42" t="s">
        <v>153</v>
      </c>
      <c r="B18" s="43">
        <v>244052</v>
      </c>
      <c r="C18" s="44">
        <f t="shared" si="1"/>
        <v>0</v>
      </c>
      <c r="D18" s="43">
        <v>244052</v>
      </c>
      <c r="E18" s="43">
        <v>103015.71</v>
      </c>
      <c r="F18" s="43">
        <v>102569.11</v>
      </c>
      <c r="G18" s="44">
        <f t="shared" si="2"/>
        <v>141036.28999999998</v>
      </c>
    </row>
    <row r="19" spans="1:7">
      <c r="A19" s="42" t="s">
        <v>154</v>
      </c>
      <c r="B19" s="43">
        <v>34031503.719999999</v>
      </c>
      <c r="C19" s="44">
        <f t="shared" si="1"/>
        <v>-4341985.5099999979</v>
      </c>
      <c r="D19" s="43">
        <v>29689518.210000001</v>
      </c>
      <c r="E19" s="43">
        <v>16850739.41</v>
      </c>
      <c r="F19" s="43">
        <v>15601052.810000001</v>
      </c>
      <c r="G19" s="44">
        <f t="shared" si="2"/>
        <v>12838778.800000001</v>
      </c>
    </row>
    <row r="20" spans="1:7">
      <c r="A20" s="42" t="s">
        <v>155</v>
      </c>
      <c r="B20" s="43">
        <v>3717607.99</v>
      </c>
      <c r="C20" s="44">
        <f t="shared" si="1"/>
        <v>135000</v>
      </c>
      <c r="D20" s="43">
        <v>3852607.99</v>
      </c>
      <c r="E20" s="43">
        <v>1596638.4</v>
      </c>
      <c r="F20" s="43">
        <v>1577648.32</v>
      </c>
      <c r="G20" s="44">
        <f t="shared" si="2"/>
        <v>2255969.5900000003</v>
      </c>
    </row>
    <row r="21" spans="1:7">
      <c r="A21" s="42" t="s">
        <v>156</v>
      </c>
      <c r="B21" s="43">
        <v>1235867</v>
      </c>
      <c r="C21" s="44">
        <f t="shared" si="1"/>
        <v>1722.8999999999069</v>
      </c>
      <c r="D21" s="43">
        <v>1237589.8999999999</v>
      </c>
      <c r="E21" s="43">
        <v>546926.37</v>
      </c>
      <c r="F21" s="43">
        <v>546096.89</v>
      </c>
      <c r="G21" s="44">
        <f t="shared" si="2"/>
        <v>690663.52999999991</v>
      </c>
    </row>
    <row r="22" spans="1:7">
      <c r="A22" s="42" t="s">
        <v>157</v>
      </c>
      <c r="B22" s="43">
        <v>523101</v>
      </c>
      <c r="C22" s="44">
        <f t="shared" si="1"/>
        <v>33000</v>
      </c>
      <c r="D22" s="43">
        <v>556101</v>
      </c>
      <c r="E22" s="43">
        <v>239221.57</v>
      </c>
      <c r="F22" s="43">
        <v>239221.57</v>
      </c>
      <c r="G22" s="44">
        <f t="shared" si="2"/>
        <v>316879.43</v>
      </c>
    </row>
    <row r="23" spans="1:7">
      <c r="A23" s="42" t="s">
        <v>158</v>
      </c>
      <c r="B23" s="43">
        <v>975365</v>
      </c>
      <c r="C23" s="44">
        <f t="shared" si="1"/>
        <v>0</v>
      </c>
      <c r="D23" s="43">
        <v>975365</v>
      </c>
      <c r="E23" s="43">
        <v>452164.92</v>
      </c>
      <c r="F23" s="43">
        <v>437535.02</v>
      </c>
      <c r="G23" s="44">
        <f t="shared" si="2"/>
        <v>523200.08</v>
      </c>
    </row>
    <row r="24" spans="1:7">
      <c r="A24" s="42" t="s">
        <v>159</v>
      </c>
      <c r="B24" s="43">
        <v>789836.2</v>
      </c>
      <c r="C24" s="44">
        <f t="shared" si="1"/>
        <v>41600</v>
      </c>
      <c r="D24" s="43">
        <v>831436.2</v>
      </c>
      <c r="E24" s="43">
        <v>347328.21</v>
      </c>
      <c r="F24" s="43">
        <v>346841.04</v>
      </c>
      <c r="G24" s="44">
        <f t="shared" si="2"/>
        <v>484107.98999999993</v>
      </c>
    </row>
    <row r="25" spans="1:7">
      <c r="A25" s="42" t="s">
        <v>160</v>
      </c>
      <c r="B25" s="43">
        <v>553120.65</v>
      </c>
      <c r="C25" s="44">
        <f t="shared" si="1"/>
        <v>88026</v>
      </c>
      <c r="D25" s="43">
        <v>641146.65</v>
      </c>
      <c r="E25" s="43">
        <v>258114.67</v>
      </c>
      <c r="F25" s="43">
        <v>258114.67</v>
      </c>
      <c r="G25" s="44">
        <f t="shared" si="2"/>
        <v>383031.98</v>
      </c>
    </row>
    <row r="26" spans="1:7">
      <c r="A26" s="42" t="s">
        <v>161</v>
      </c>
      <c r="B26" s="43">
        <v>642009.9</v>
      </c>
      <c r="C26" s="44">
        <f t="shared" si="1"/>
        <v>0</v>
      </c>
      <c r="D26" s="43">
        <v>642009.9</v>
      </c>
      <c r="E26" s="43">
        <v>275815.3</v>
      </c>
      <c r="F26" s="43">
        <v>275815.3</v>
      </c>
      <c r="G26" s="44">
        <f t="shared" si="2"/>
        <v>366194.60000000003</v>
      </c>
    </row>
    <row r="27" spans="1:7">
      <c r="A27" s="42" t="s">
        <v>162</v>
      </c>
      <c r="B27" s="43">
        <v>413382.73</v>
      </c>
      <c r="C27" s="44">
        <f t="shared" si="1"/>
        <v>0</v>
      </c>
      <c r="D27" s="43">
        <v>413382.73</v>
      </c>
      <c r="E27" s="43">
        <v>178325.99</v>
      </c>
      <c r="F27" s="43">
        <v>178325.99</v>
      </c>
      <c r="G27" s="44">
        <f t="shared" si="2"/>
        <v>235056.74</v>
      </c>
    </row>
    <row r="28" spans="1:7">
      <c r="A28" s="42" t="s">
        <v>163</v>
      </c>
      <c r="B28" s="43">
        <v>1028484</v>
      </c>
      <c r="C28" s="44">
        <f t="shared" si="1"/>
        <v>5000</v>
      </c>
      <c r="D28" s="43">
        <v>1033484</v>
      </c>
      <c r="E28" s="43">
        <v>447782.33</v>
      </c>
      <c r="F28" s="43">
        <v>447782.33</v>
      </c>
      <c r="G28" s="44">
        <f t="shared" si="2"/>
        <v>585701.66999999993</v>
      </c>
    </row>
    <row r="29" spans="1:7">
      <c r="A29" s="42" t="s">
        <v>164</v>
      </c>
      <c r="B29" s="43">
        <v>631178</v>
      </c>
      <c r="C29" s="44">
        <f t="shared" si="1"/>
        <v>0</v>
      </c>
      <c r="D29" s="43">
        <v>631178</v>
      </c>
      <c r="E29" s="43">
        <v>271818</v>
      </c>
      <c r="F29" s="43">
        <v>271818</v>
      </c>
      <c r="G29" s="44">
        <f t="shared" si="2"/>
        <v>359360</v>
      </c>
    </row>
    <row r="30" spans="1:7">
      <c r="A30" s="42" t="s">
        <v>165</v>
      </c>
      <c r="B30" s="43">
        <v>24754036.780000001</v>
      </c>
      <c r="C30" s="44">
        <f t="shared" si="1"/>
        <v>9722688.6499999985</v>
      </c>
      <c r="D30" s="43">
        <v>34476725.43</v>
      </c>
      <c r="E30" s="43">
        <v>3497809.43</v>
      </c>
      <c r="F30" s="43">
        <v>3480619.91</v>
      </c>
      <c r="G30" s="44">
        <f t="shared" si="2"/>
        <v>30978916</v>
      </c>
    </row>
    <row r="31" spans="1:7">
      <c r="A31" s="42" t="s">
        <v>166</v>
      </c>
      <c r="B31" s="43">
        <v>5396911</v>
      </c>
      <c r="C31" s="44">
        <f t="shared" si="1"/>
        <v>0</v>
      </c>
      <c r="D31" s="43">
        <v>5396911</v>
      </c>
      <c r="E31" s="43">
        <v>2281962.17</v>
      </c>
      <c r="F31" s="43">
        <v>2281340.34</v>
      </c>
      <c r="G31" s="44">
        <f t="shared" si="2"/>
        <v>3114948.83</v>
      </c>
    </row>
    <row r="32" spans="1:7">
      <c r="A32" s="42" t="s">
        <v>167</v>
      </c>
      <c r="B32" s="43">
        <v>1848686</v>
      </c>
      <c r="C32" s="44">
        <f t="shared" si="1"/>
        <v>0</v>
      </c>
      <c r="D32" s="43">
        <v>1848686</v>
      </c>
      <c r="E32" s="43">
        <v>779882.93</v>
      </c>
      <c r="F32" s="43">
        <v>779882.93</v>
      </c>
      <c r="G32" s="44">
        <f t="shared" si="2"/>
        <v>1068803.0699999998</v>
      </c>
    </row>
    <row r="33" spans="1:7">
      <c r="A33" s="42" t="s">
        <v>168</v>
      </c>
      <c r="B33" s="43">
        <v>1020381</v>
      </c>
      <c r="C33" s="44">
        <f t="shared" si="1"/>
        <v>0</v>
      </c>
      <c r="D33" s="43">
        <v>1020381</v>
      </c>
      <c r="E33" s="43">
        <v>434045.02</v>
      </c>
      <c r="F33" s="43">
        <v>428739.84000000003</v>
      </c>
      <c r="G33" s="44">
        <f t="shared" si="2"/>
        <v>586335.98</v>
      </c>
    </row>
    <row r="34" spans="1:7">
      <c r="A34" s="42" t="s">
        <v>169</v>
      </c>
      <c r="B34" s="43">
        <v>2597196</v>
      </c>
      <c r="C34" s="44">
        <f t="shared" si="1"/>
        <v>0</v>
      </c>
      <c r="D34" s="43">
        <v>2597196</v>
      </c>
      <c r="E34" s="43">
        <v>964417.43</v>
      </c>
      <c r="F34" s="43">
        <v>962075.31</v>
      </c>
      <c r="G34" s="44">
        <f t="shared" si="2"/>
        <v>1632778.5699999998</v>
      </c>
    </row>
    <row r="35" spans="1:7">
      <c r="A35" s="42" t="s">
        <v>170</v>
      </c>
      <c r="B35" s="43">
        <v>6906663</v>
      </c>
      <c r="C35" s="44">
        <f t="shared" si="1"/>
        <v>263577</v>
      </c>
      <c r="D35" s="43">
        <v>7170240</v>
      </c>
      <c r="E35" s="43">
        <v>3074997.06</v>
      </c>
      <c r="F35" s="43">
        <v>3066951.56</v>
      </c>
      <c r="G35" s="44">
        <f t="shared" si="2"/>
        <v>4095242.94</v>
      </c>
    </row>
    <row r="36" spans="1:7">
      <c r="A36" s="42" t="s">
        <v>171</v>
      </c>
      <c r="B36" s="43">
        <v>3518471</v>
      </c>
      <c r="C36" s="44">
        <f t="shared" si="1"/>
        <v>0</v>
      </c>
      <c r="D36" s="43">
        <v>3518471</v>
      </c>
      <c r="E36" s="43">
        <v>1518354.31</v>
      </c>
      <c r="F36" s="43">
        <v>1503708.03</v>
      </c>
      <c r="G36" s="44">
        <f t="shared" si="2"/>
        <v>2000116.69</v>
      </c>
    </row>
    <row r="37" spans="1:7">
      <c r="A37" s="42" t="s">
        <v>172</v>
      </c>
      <c r="B37" s="43">
        <v>3055971</v>
      </c>
      <c r="C37" s="44">
        <f t="shared" si="1"/>
        <v>109297</v>
      </c>
      <c r="D37" s="43">
        <v>3165268</v>
      </c>
      <c r="E37" s="43">
        <v>1325916.22</v>
      </c>
      <c r="F37" s="43">
        <v>1317860.9099999999</v>
      </c>
      <c r="G37" s="44">
        <f t="shared" si="2"/>
        <v>1839351.78</v>
      </c>
    </row>
    <row r="38" spans="1:7">
      <c r="A38" s="42" t="s">
        <v>173</v>
      </c>
      <c r="B38" s="43">
        <v>2320490</v>
      </c>
      <c r="C38" s="44">
        <f t="shared" si="1"/>
        <v>0</v>
      </c>
      <c r="D38" s="43">
        <v>2320490</v>
      </c>
      <c r="E38" s="43">
        <v>997886.57</v>
      </c>
      <c r="F38" s="43">
        <v>984858.57</v>
      </c>
      <c r="G38" s="44">
        <f t="shared" si="2"/>
        <v>1322603.4300000002</v>
      </c>
    </row>
    <row r="39" spans="1:7">
      <c r="A39" s="42" t="s">
        <v>174</v>
      </c>
      <c r="B39" s="43">
        <v>1561347</v>
      </c>
      <c r="C39" s="44">
        <f t="shared" si="1"/>
        <v>179296</v>
      </c>
      <c r="D39" s="43">
        <v>1740643</v>
      </c>
      <c r="E39" s="43">
        <v>737327.85</v>
      </c>
      <c r="F39" s="43">
        <v>730336.71</v>
      </c>
      <c r="G39" s="44">
        <f t="shared" si="2"/>
        <v>1003315.15</v>
      </c>
    </row>
    <row r="40" spans="1:7">
      <c r="A40" s="42" t="s">
        <v>175</v>
      </c>
      <c r="B40" s="43">
        <v>10040661.1</v>
      </c>
      <c r="C40" s="44">
        <f t="shared" si="1"/>
        <v>4128668.9000000004</v>
      </c>
      <c r="D40" s="43">
        <v>14169330</v>
      </c>
      <c r="E40" s="43">
        <v>4142531.72</v>
      </c>
      <c r="F40" s="43">
        <v>4123090.29</v>
      </c>
      <c r="G40" s="44">
        <f>D40-E40</f>
        <v>10026798.279999999</v>
      </c>
    </row>
    <row r="41" spans="1:7">
      <c r="A41" s="42" t="s">
        <v>176</v>
      </c>
      <c r="B41" s="43">
        <v>2939435</v>
      </c>
      <c r="C41" s="44">
        <f t="shared" si="1"/>
        <v>0</v>
      </c>
      <c r="D41" s="43">
        <v>2939435</v>
      </c>
      <c r="E41" s="43">
        <v>2507803.0299999998</v>
      </c>
      <c r="F41" s="43">
        <v>2505353.0299999998</v>
      </c>
      <c r="G41" s="44">
        <f t="shared" si="2"/>
        <v>431631.9700000002</v>
      </c>
    </row>
    <row r="42" spans="1:7">
      <c r="A42" s="42" t="s">
        <v>177</v>
      </c>
      <c r="B42" s="43">
        <v>291653</v>
      </c>
      <c r="C42" s="44">
        <f t="shared" si="1"/>
        <v>60000</v>
      </c>
      <c r="D42" s="43">
        <v>351653</v>
      </c>
      <c r="E42" s="43">
        <v>124594.43</v>
      </c>
      <c r="F42" s="43">
        <v>124594.43</v>
      </c>
      <c r="G42" s="44">
        <f t="shared" si="2"/>
        <v>227058.57</v>
      </c>
    </row>
    <row r="43" spans="1:7">
      <c r="A43" s="42" t="s">
        <v>178</v>
      </c>
      <c r="B43" s="43">
        <v>956606</v>
      </c>
      <c r="C43" s="44">
        <f t="shared" si="1"/>
        <v>0</v>
      </c>
      <c r="D43" s="43">
        <v>956606</v>
      </c>
      <c r="E43" s="43">
        <v>323523.24</v>
      </c>
      <c r="F43" s="43">
        <v>321097.32</v>
      </c>
      <c r="G43" s="44">
        <f t="shared" si="2"/>
        <v>633082.76</v>
      </c>
    </row>
    <row r="44" spans="1:7">
      <c r="A44" s="42" t="s">
        <v>179</v>
      </c>
      <c r="B44" s="43">
        <v>633273</v>
      </c>
      <c r="C44" s="44">
        <f t="shared" si="1"/>
        <v>0</v>
      </c>
      <c r="D44" s="43">
        <v>633273</v>
      </c>
      <c r="E44" s="43">
        <v>276936.90999999997</v>
      </c>
      <c r="F44" s="43">
        <v>271546.42</v>
      </c>
      <c r="G44" s="44">
        <f t="shared" si="2"/>
        <v>356336.09</v>
      </c>
    </row>
    <row r="45" spans="1:7">
      <c r="A45" s="42" t="s">
        <v>180</v>
      </c>
      <c r="B45" s="43">
        <v>1011360</v>
      </c>
      <c r="C45" s="44">
        <f t="shared" si="1"/>
        <v>-727864.94</v>
      </c>
      <c r="D45" s="43">
        <v>283495.06</v>
      </c>
      <c r="E45" s="43">
        <v>255050.88</v>
      </c>
      <c r="F45" s="43">
        <v>255050.88</v>
      </c>
      <c r="G45" s="44">
        <f t="shared" si="2"/>
        <v>28444.179999999993</v>
      </c>
    </row>
    <row r="46" spans="1:7">
      <c r="A46" s="42" t="s">
        <v>181</v>
      </c>
      <c r="B46" s="43">
        <v>43441</v>
      </c>
      <c r="C46" s="44">
        <f t="shared" si="1"/>
        <v>-40320.97</v>
      </c>
      <c r="D46" s="43">
        <v>3120.03</v>
      </c>
      <c r="E46" s="43">
        <v>3120.03</v>
      </c>
      <c r="F46" s="45">
        <v>3120.03</v>
      </c>
      <c r="G46" s="44">
        <f t="shared" si="2"/>
        <v>0</v>
      </c>
    </row>
    <row r="47" spans="1:7">
      <c r="A47" s="42" t="s">
        <v>182</v>
      </c>
      <c r="B47" s="43">
        <v>250707</v>
      </c>
      <c r="C47" s="44">
        <f t="shared" si="1"/>
        <v>-148022.71000000002</v>
      </c>
      <c r="D47" s="43">
        <v>102684.29</v>
      </c>
      <c r="E47" s="43">
        <v>102684.29</v>
      </c>
      <c r="F47" s="43">
        <v>102684.29</v>
      </c>
      <c r="G47" s="44">
        <f t="shared" si="2"/>
        <v>0</v>
      </c>
    </row>
    <row r="48" spans="1:7">
      <c r="A48" s="42" t="s">
        <v>183</v>
      </c>
      <c r="B48" s="43">
        <v>96338</v>
      </c>
      <c r="C48" s="44">
        <f t="shared" si="1"/>
        <v>-95857</v>
      </c>
      <c r="D48" s="43">
        <v>481</v>
      </c>
      <c r="E48" s="43">
        <v>481</v>
      </c>
      <c r="F48" s="43">
        <v>481</v>
      </c>
      <c r="G48" s="44">
        <f t="shared" si="2"/>
        <v>0</v>
      </c>
    </row>
    <row r="49" spans="1:7">
      <c r="A49" s="42" t="s">
        <v>184</v>
      </c>
      <c r="B49" s="43">
        <v>977627</v>
      </c>
      <c r="C49" s="44">
        <f t="shared" si="1"/>
        <v>0</v>
      </c>
      <c r="D49" s="43">
        <v>977627</v>
      </c>
      <c r="E49" s="43">
        <v>337001.62</v>
      </c>
      <c r="F49" s="43">
        <v>337001.62</v>
      </c>
      <c r="G49" s="44">
        <f t="shared" si="2"/>
        <v>640625.38</v>
      </c>
    </row>
    <row r="50" spans="1:7">
      <c r="A50" s="42" t="s">
        <v>185</v>
      </c>
      <c r="B50" s="43">
        <v>249807</v>
      </c>
      <c r="C50" s="44">
        <f t="shared" si="1"/>
        <v>0</v>
      </c>
      <c r="D50" s="43">
        <v>249807</v>
      </c>
      <c r="E50" s="43">
        <v>109244.84</v>
      </c>
      <c r="F50" s="43">
        <v>90512.94</v>
      </c>
      <c r="G50" s="44">
        <f t="shared" si="2"/>
        <v>140562.16</v>
      </c>
    </row>
    <row r="51" spans="1:7">
      <c r="A51" s="42" t="s">
        <v>186</v>
      </c>
      <c r="B51" s="43">
        <v>2276000</v>
      </c>
      <c r="C51" s="44">
        <f t="shared" si="1"/>
        <v>0</v>
      </c>
      <c r="D51" s="43">
        <v>2276000</v>
      </c>
      <c r="E51" s="43">
        <v>887281.48</v>
      </c>
      <c r="F51" s="43">
        <v>871581.26</v>
      </c>
      <c r="G51" s="44">
        <f t="shared" si="2"/>
        <v>1388718.52</v>
      </c>
    </row>
    <row r="52" spans="1:7">
      <c r="A52" s="42" t="s">
        <v>187</v>
      </c>
      <c r="B52" s="43">
        <v>3528398</v>
      </c>
      <c r="C52" s="44">
        <f t="shared" si="1"/>
        <v>-84000</v>
      </c>
      <c r="D52" s="43">
        <v>3444398</v>
      </c>
      <c r="E52" s="43">
        <v>2177399.94</v>
      </c>
      <c r="F52" s="43">
        <v>2174989.96</v>
      </c>
      <c r="G52" s="44">
        <f t="shared" si="2"/>
        <v>1266998.06</v>
      </c>
    </row>
    <row r="53" spans="1:7">
      <c r="A53" s="42" t="s">
        <v>188</v>
      </c>
      <c r="B53" s="43">
        <v>500028</v>
      </c>
      <c r="C53" s="44">
        <f t="shared" si="1"/>
        <v>3000</v>
      </c>
      <c r="D53" s="43">
        <v>503028</v>
      </c>
      <c r="E53" s="43">
        <v>219355.9</v>
      </c>
      <c r="F53" s="43">
        <v>219355.9</v>
      </c>
      <c r="G53" s="44">
        <f t="shared" si="2"/>
        <v>283672.09999999998</v>
      </c>
    </row>
    <row r="54" spans="1:7">
      <c r="A54" s="42" t="s">
        <v>189</v>
      </c>
      <c r="B54" s="43">
        <v>269084</v>
      </c>
      <c r="C54" s="44">
        <f t="shared" si="1"/>
        <v>-3000</v>
      </c>
      <c r="D54" s="43">
        <v>266084</v>
      </c>
      <c r="E54" s="43">
        <v>83874</v>
      </c>
      <c r="F54" s="43">
        <v>83874</v>
      </c>
      <c r="G54" s="44">
        <f t="shared" si="2"/>
        <v>182210</v>
      </c>
    </row>
    <row r="55" spans="1:7">
      <c r="A55" s="42" t="s">
        <v>190</v>
      </c>
      <c r="B55" s="43">
        <v>11934322</v>
      </c>
      <c r="C55" s="44">
        <f t="shared" si="1"/>
        <v>87000</v>
      </c>
      <c r="D55" s="43">
        <v>12021322</v>
      </c>
      <c r="E55" s="43">
        <v>5956062.8700000001</v>
      </c>
      <c r="F55" s="43">
        <v>5775572.2999999998</v>
      </c>
      <c r="G55" s="44">
        <f t="shared" si="2"/>
        <v>6065259.1299999999</v>
      </c>
    </row>
    <row r="56" spans="1:7">
      <c r="A56" s="42" t="s">
        <v>191</v>
      </c>
      <c r="B56" s="43">
        <v>1075172</v>
      </c>
      <c r="C56" s="44">
        <f t="shared" si="1"/>
        <v>0</v>
      </c>
      <c r="D56" s="43">
        <v>1075172</v>
      </c>
      <c r="E56" s="43">
        <v>463484.79</v>
      </c>
      <c r="F56" s="43">
        <v>462674.77</v>
      </c>
      <c r="G56" s="44">
        <f t="shared" si="2"/>
        <v>611687.21</v>
      </c>
    </row>
    <row r="57" spans="1:7">
      <c r="A57" s="42" t="s">
        <v>192</v>
      </c>
      <c r="B57" s="43">
        <v>10267002</v>
      </c>
      <c r="C57" s="44">
        <f t="shared" si="1"/>
        <v>135463</v>
      </c>
      <c r="D57" s="43">
        <v>10402465</v>
      </c>
      <c r="E57" s="43">
        <v>4841749.62</v>
      </c>
      <c r="F57" s="43">
        <v>4841749.62</v>
      </c>
      <c r="G57" s="44">
        <f t="shared" si="2"/>
        <v>5560715.3799999999</v>
      </c>
    </row>
    <row r="58" spans="1:7">
      <c r="A58" s="42" t="s">
        <v>193</v>
      </c>
      <c r="B58" s="43">
        <v>1268766</v>
      </c>
      <c r="C58" s="44">
        <f t="shared" si="1"/>
        <v>0</v>
      </c>
      <c r="D58" s="43">
        <v>1268766</v>
      </c>
      <c r="E58" s="43">
        <v>544324.48</v>
      </c>
      <c r="F58" s="43">
        <v>534794.07999999996</v>
      </c>
      <c r="G58" s="44">
        <f t="shared" si="2"/>
        <v>724441.52</v>
      </c>
    </row>
    <row r="59" spans="1:7">
      <c r="A59" s="42" t="s">
        <v>194</v>
      </c>
      <c r="B59" s="43">
        <v>2394789</v>
      </c>
      <c r="C59" s="44">
        <f t="shared" si="1"/>
        <v>83297</v>
      </c>
      <c r="D59" s="43">
        <v>2478086</v>
      </c>
      <c r="E59" s="43">
        <v>1043659.81</v>
      </c>
      <c r="F59" s="43">
        <v>1032965.9</v>
      </c>
      <c r="G59" s="44">
        <f t="shared" si="2"/>
        <v>1434426.19</v>
      </c>
    </row>
    <row r="60" spans="1:7">
      <c r="A60" s="42" t="s">
        <v>195</v>
      </c>
      <c r="B60" s="43">
        <v>605000</v>
      </c>
      <c r="C60" s="44">
        <f t="shared" si="1"/>
        <v>0</v>
      </c>
      <c r="D60" s="43">
        <v>605000</v>
      </c>
      <c r="E60" s="43">
        <v>258598.34</v>
      </c>
      <c r="F60" s="43">
        <v>258598.34</v>
      </c>
      <c r="G60" s="44">
        <f t="shared" si="2"/>
        <v>346401.66000000003</v>
      </c>
    </row>
    <row r="61" spans="1:7">
      <c r="A61" s="42" t="s">
        <v>196</v>
      </c>
      <c r="B61" s="43">
        <v>96776</v>
      </c>
      <c r="C61" s="44">
        <f t="shared" si="1"/>
        <v>0</v>
      </c>
      <c r="D61" s="43">
        <v>96776</v>
      </c>
      <c r="E61" s="43">
        <v>41641.360000000001</v>
      </c>
      <c r="F61" s="43">
        <v>41641.360000000001</v>
      </c>
      <c r="G61" s="44">
        <f t="shared" si="2"/>
        <v>55134.64</v>
      </c>
    </row>
    <row r="62" spans="1:7">
      <c r="A62" s="42" t="s">
        <v>197</v>
      </c>
      <c r="B62" s="43">
        <v>461633</v>
      </c>
      <c r="C62" s="44">
        <f t="shared" si="1"/>
        <v>150000</v>
      </c>
      <c r="D62" s="43">
        <v>611633</v>
      </c>
      <c r="E62" s="43">
        <v>186939.21</v>
      </c>
      <c r="F62" s="43">
        <v>186939.21</v>
      </c>
      <c r="G62" s="44">
        <f t="shared" si="2"/>
        <v>424693.79000000004</v>
      </c>
    </row>
    <row r="63" spans="1:7">
      <c r="A63" s="42" t="s">
        <v>198</v>
      </c>
      <c r="B63" s="43">
        <v>1270482</v>
      </c>
      <c r="C63" s="44">
        <f t="shared" si="1"/>
        <v>0</v>
      </c>
      <c r="D63" s="43">
        <v>1270482</v>
      </c>
      <c r="E63" s="43">
        <v>545678.24</v>
      </c>
      <c r="F63" s="43">
        <v>544824.71</v>
      </c>
      <c r="G63" s="44">
        <f t="shared" si="2"/>
        <v>724803.76</v>
      </c>
    </row>
    <row r="64" spans="1:7">
      <c r="A64" s="42" t="s">
        <v>199</v>
      </c>
      <c r="B64" s="43">
        <v>95000</v>
      </c>
      <c r="C64" s="44">
        <f t="shared" si="1"/>
        <v>0</v>
      </c>
      <c r="D64" s="43">
        <v>95000</v>
      </c>
      <c r="E64" s="43">
        <v>21306.44</v>
      </c>
      <c r="F64" s="45">
        <v>21306.44</v>
      </c>
      <c r="G64" s="44">
        <f t="shared" si="2"/>
        <v>73693.56</v>
      </c>
    </row>
    <row r="65" spans="1:7">
      <c r="A65" s="42" t="s">
        <v>200</v>
      </c>
      <c r="B65" s="43">
        <v>439327</v>
      </c>
      <c r="C65" s="44">
        <f t="shared" si="1"/>
        <v>12301.599999999977</v>
      </c>
      <c r="D65" s="43">
        <v>451628.6</v>
      </c>
      <c r="E65" s="43">
        <v>190998.06</v>
      </c>
      <c r="F65" s="43">
        <v>189402.06</v>
      </c>
      <c r="G65" s="44">
        <f t="shared" si="2"/>
        <v>260630.53999999998</v>
      </c>
    </row>
    <row r="66" spans="1:7">
      <c r="A66" s="42" t="s">
        <v>201</v>
      </c>
      <c r="B66" s="45">
        <v>0</v>
      </c>
      <c r="C66" s="44">
        <f t="shared" si="1"/>
        <v>722211.94</v>
      </c>
      <c r="D66" s="43">
        <v>722211.94</v>
      </c>
      <c r="E66" s="43">
        <v>297338.38</v>
      </c>
      <c r="F66" s="43">
        <v>245835.37</v>
      </c>
      <c r="G66" s="44">
        <f t="shared" si="2"/>
        <v>424873.55999999994</v>
      </c>
    </row>
    <row r="67" spans="1:7">
      <c r="A67" s="42" t="s">
        <v>202</v>
      </c>
      <c r="B67" s="45">
        <v>0</v>
      </c>
      <c r="C67" s="44">
        <f t="shared" si="1"/>
        <v>40320.97</v>
      </c>
      <c r="D67" s="43">
        <v>40320.97</v>
      </c>
      <c r="E67" s="43">
        <v>20286.38</v>
      </c>
      <c r="F67" s="45">
        <v>17488.41</v>
      </c>
      <c r="G67" s="44">
        <f t="shared" si="2"/>
        <v>20034.59</v>
      </c>
    </row>
    <row r="68" spans="1:7">
      <c r="A68" s="42" t="s">
        <v>203</v>
      </c>
      <c r="B68" s="45">
        <v>0</v>
      </c>
      <c r="C68" s="44">
        <f t="shared" si="1"/>
        <v>73022.710000000006</v>
      </c>
      <c r="D68" s="43">
        <v>73022.710000000006</v>
      </c>
      <c r="E68" s="43">
        <v>32214.85</v>
      </c>
      <c r="F68" s="45">
        <v>27714.85</v>
      </c>
      <c r="G68" s="44">
        <f t="shared" si="2"/>
        <v>40807.860000000008</v>
      </c>
    </row>
    <row r="69" spans="1:7">
      <c r="A69" s="42" t="s">
        <v>204</v>
      </c>
      <c r="B69" s="45">
        <v>0</v>
      </c>
      <c r="C69" s="44">
        <f t="shared" si="1"/>
        <v>95857</v>
      </c>
      <c r="D69" s="43">
        <v>95857</v>
      </c>
      <c r="E69" s="43">
        <v>31276.69</v>
      </c>
      <c r="F69" s="45">
        <v>20484.7</v>
      </c>
      <c r="G69" s="44">
        <f t="shared" si="2"/>
        <v>64580.31</v>
      </c>
    </row>
    <row r="70" spans="1:7">
      <c r="A70" s="42" t="s">
        <v>205</v>
      </c>
      <c r="B70" s="45">
        <v>0</v>
      </c>
      <c r="C70" s="44">
        <f t="shared" si="1"/>
        <v>125000</v>
      </c>
      <c r="D70" s="43">
        <v>125000</v>
      </c>
      <c r="E70" s="43">
        <v>5962.29</v>
      </c>
      <c r="F70" s="45">
        <v>974.4</v>
      </c>
      <c r="G70" s="44">
        <f t="shared" si="2"/>
        <v>119037.71</v>
      </c>
    </row>
    <row r="71" spans="1:7">
      <c r="A71" s="22" t="s">
        <v>90</v>
      </c>
      <c r="B71" s="12"/>
      <c r="C71" s="12"/>
      <c r="D71" s="12"/>
      <c r="E71" s="12"/>
      <c r="F71" s="12"/>
      <c r="G71" s="12"/>
    </row>
    <row r="72" spans="1:7">
      <c r="A72" s="22" t="s">
        <v>91</v>
      </c>
      <c r="B72" s="9">
        <f>SUM(B73:B87)</f>
        <v>438604834.11999995</v>
      </c>
      <c r="C72" s="9">
        <f t="shared" ref="C72:F72" si="3">SUM(C73:C87)</f>
        <v>-21412430.349999994</v>
      </c>
      <c r="D72" s="9">
        <f t="shared" si="3"/>
        <v>417192403.77000004</v>
      </c>
      <c r="E72" s="9">
        <f t="shared" si="3"/>
        <v>74661498.710000008</v>
      </c>
      <c r="F72" s="9">
        <f t="shared" si="3"/>
        <v>70092840.180000007</v>
      </c>
      <c r="G72" s="9">
        <f>SUM(G73:G87)</f>
        <v>342530905.06000018</v>
      </c>
    </row>
    <row r="73" spans="1:7">
      <c r="A73" s="42" t="s">
        <v>154</v>
      </c>
      <c r="B73" s="43">
        <f t="array" ref="B73:B87">[1]!'!Hoja7!F5C2:F19C2'</f>
        <v>17431730.59</v>
      </c>
      <c r="C73" s="44">
        <f t="shared" ref="C73:C87" si="4">D73-B73</f>
        <v>4241070.6000000015</v>
      </c>
      <c r="D73" s="43">
        <f t="array" ref="D73:D87">[1]!'!Hoja7!F5C5:F19C5'</f>
        <v>21672801.190000001</v>
      </c>
      <c r="E73" s="43">
        <f t="array" ref="E73:E87">[1]!'!Hoja7!F5C8:F19C8'</f>
        <v>5397721.1399999997</v>
      </c>
      <c r="F73" s="43">
        <f t="array" ref="F73:F87">[1]!'!Hoja7!F5C7:F19C7'</f>
        <v>5377155.1399999997</v>
      </c>
      <c r="G73" s="44">
        <f t="shared" ref="G73:G87" si="5">D73-E73</f>
        <v>16275080.050000001</v>
      </c>
    </row>
    <row r="74" spans="1:7">
      <c r="A74" s="42" t="s">
        <v>165</v>
      </c>
      <c r="B74" s="43">
        <v>334666210.86000001</v>
      </c>
      <c r="C74" s="44">
        <f t="shared" si="4"/>
        <v>-27369922.819999993</v>
      </c>
      <c r="D74" s="43">
        <v>307296288.04000002</v>
      </c>
      <c r="E74" s="43">
        <v>38328008.479999997</v>
      </c>
      <c r="F74" s="43">
        <v>35277326.350000001</v>
      </c>
      <c r="G74" s="44">
        <f t="shared" si="5"/>
        <v>268968279.56</v>
      </c>
    </row>
    <row r="75" spans="1:7">
      <c r="A75" s="42" t="s">
        <v>169</v>
      </c>
      <c r="B75" s="43">
        <v>2625235</v>
      </c>
      <c r="C75" s="44">
        <f t="shared" si="4"/>
        <v>800000</v>
      </c>
      <c r="D75" s="43">
        <v>3425235</v>
      </c>
      <c r="E75" s="43">
        <v>2307678.0299999998</v>
      </c>
      <c r="F75" s="43">
        <v>2055608.52</v>
      </c>
      <c r="G75" s="44">
        <f t="shared" si="5"/>
        <v>1117556.9700000002</v>
      </c>
    </row>
    <row r="76" spans="1:7">
      <c r="A76" s="42" t="s">
        <v>175</v>
      </c>
      <c r="B76" s="43">
        <v>13360421.4</v>
      </c>
      <c r="C76" s="44">
        <f t="shared" si="4"/>
        <v>6689575.5099999998</v>
      </c>
      <c r="D76" s="43">
        <v>20049996.91</v>
      </c>
      <c r="E76" s="43">
        <v>4022696.75</v>
      </c>
      <c r="F76" s="43">
        <v>4022696.75</v>
      </c>
      <c r="G76" s="44">
        <f t="shared" si="5"/>
        <v>16027300.16</v>
      </c>
    </row>
    <row r="77" spans="1:7">
      <c r="A77" s="42" t="s">
        <v>179</v>
      </c>
      <c r="B77" s="43">
        <v>200000</v>
      </c>
      <c r="C77" s="44">
        <f t="shared" si="4"/>
        <v>0</v>
      </c>
      <c r="D77" s="43">
        <v>200000</v>
      </c>
      <c r="E77" s="43">
        <v>9724.4</v>
      </c>
      <c r="F77" s="45">
        <v>200</v>
      </c>
      <c r="G77" s="44">
        <f t="shared" si="5"/>
        <v>190275.6</v>
      </c>
    </row>
    <row r="78" spans="1:7">
      <c r="A78" s="42" t="s">
        <v>180</v>
      </c>
      <c r="B78" s="43">
        <v>58550408.369999997</v>
      </c>
      <c r="C78" s="44">
        <f t="shared" si="4"/>
        <v>-49856586.229999997</v>
      </c>
      <c r="D78" s="43">
        <v>8693822.1400000006</v>
      </c>
      <c r="E78" s="43">
        <v>8693822.1400000006</v>
      </c>
      <c r="F78" s="43">
        <v>8693822.1400000006</v>
      </c>
      <c r="G78" s="44">
        <f t="shared" si="5"/>
        <v>0</v>
      </c>
    </row>
    <row r="79" spans="1:7">
      <c r="A79" s="42" t="s">
        <v>186</v>
      </c>
      <c r="B79" s="43">
        <v>259999.7</v>
      </c>
      <c r="C79" s="44">
        <f t="shared" si="4"/>
        <v>-259999.7</v>
      </c>
      <c r="D79" s="43">
        <v>0</v>
      </c>
      <c r="E79" s="43">
        <v>0</v>
      </c>
      <c r="F79" s="45">
        <v>0</v>
      </c>
      <c r="G79" s="44">
        <f t="shared" si="5"/>
        <v>0</v>
      </c>
    </row>
    <row r="80" spans="1:7">
      <c r="A80" s="42" t="s">
        <v>190</v>
      </c>
      <c r="B80" s="43">
        <v>11063338</v>
      </c>
      <c r="C80" s="44">
        <f t="shared" si="4"/>
        <v>2607846.0600000005</v>
      </c>
      <c r="D80" s="43">
        <v>13671184.060000001</v>
      </c>
      <c r="E80" s="43">
        <v>6042110.21</v>
      </c>
      <c r="F80" s="43">
        <v>5249471.7699999996</v>
      </c>
      <c r="G80" s="44">
        <f>D80-E80</f>
        <v>7629073.8500000006</v>
      </c>
    </row>
    <row r="81" spans="1:7">
      <c r="A81" s="42" t="s">
        <v>197</v>
      </c>
      <c r="B81" s="45">
        <v>0</v>
      </c>
      <c r="C81" s="44">
        <f t="shared" si="4"/>
        <v>150000</v>
      </c>
      <c r="D81" s="43">
        <v>150000</v>
      </c>
      <c r="E81" s="43">
        <v>0</v>
      </c>
      <c r="F81" s="45">
        <v>0</v>
      </c>
      <c r="G81" s="44">
        <f t="shared" si="5"/>
        <v>150000</v>
      </c>
    </row>
    <row r="82" spans="1:7">
      <c r="A82" s="42" t="s">
        <v>199</v>
      </c>
      <c r="B82" s="43">
        <v>20000</v>
      </c>
      <c r="C82" s="44">
        <f t="shared" si="4"/>
        <v>-20000</v>
      </c>
      <c r="D82" s="43">
        <v>0</v>
      </c>
      <c r="E82" s="43">
        <v>0</v>
      </c>
      <c r="F82" s="45">
        <v>0</v>
      </c>
      <c r="G82" s="44">
        <f t="shared" si="5"/>
        <v>0</v>
      </c>
    </row>
    <row r="83" spans="1:7">
      <c r="A83" s="42" t="s">
        <v>200</v>
      </c>
      <c r="B83" s="43">
        <v>427490.2</v>
      </c>
      <c r="C83" s="44">
        <f t="shared" si="4"/>
        <v>0</v>
      </c>
      <c r="D83" s="43">
        <v>427490.2</v>
      </c>
      <c r="E83" s="43">
        <v>213745.1</v>
      </c>
      <c r="F83" s="43">
        <v>213745.1</v>
      </c>
      <c r="G83" s="44">
        <f t="shared" si="5"/>
        <v>213745.1</v>
      </c>
    </row>
    <row r="84" spans="1:7">
      <c r="A84" s="42" t="s">
        <v>201</v>
      </c>
      <c r="B84" s="45">
        <v>0</v>
      </c>
      <c r="C84" s="44">
        <f t="shared" si="4"/>
        <v>34668765.479999997</v>
      </c>
      <c r="D84" s="43">
        <v>34668765.479999997</v>
      </c>
      <c r="E84" s="43">
        <v>7786940.3700000001</v>
      </c>
      <c r="F84" s="43">
        <v>7343762.3200000003</v>
      </c>
      <c r="G84" s="44">
        <f t="shared" si="5"/>
        <v>26881825.109999996</v>
      </c>
    </row>
    <row r="85" spans="1:7">
      <c r="A85" s="42" t="s">
        <v>202</v>
      </c>
      <c r="B85" s="45">
        <v>0</v>
      </c>
      <c r="C85" s="44">
        <f t="shared" si="4"/>
        <v>845481</v>
      </c>
      <c r="D85" s="43">
        <v>845481</v>
      </c>
      <c r="E85" s="43">
        <v>236201.5</v>
      </c>
      <c r="F85" s="43">
        <v>236201.5</v>
      </c>
      <c r="G85" s="44">
        <f t="shared" si="5"/>
        <v>609279.5</v>
      </c>
    </row>
    <row r="86" spans="1:7">
      <c r="A86" s="42" t="s">
        <v>203</v>
      </c>
      <c r="B86" s="45">
        <v>0</v>
      </c>
      <c r="C86" s="44">
        <f t="shared" si="4"/>
        <v>5362576.75</v>
      </c>
      <c r="D86" s="43">
        <v>5362576.75</v>
      </c>
      <c r="E86" s="43">
        <v>1425133.53</v>
      </c>
      <c r="F86" s="43">
        <v>1425133.53</v>
      </c>
      <c r="G86" s="44">
        <f t="shared" si="5"/>
        <v>3937443.2199999997</v>
      </c>
    </row>
    <row r="87" spans="1:7">
      <c r="A87" s="42" t="s">
        <v>205</v>
      </c>
      <c r="B87" s="45">
        <v>0</v>
      </c>
      <c r="C87" s="44">
        <f t="shared" si="4"/>
        <v>728763</v>
      </c>
      <c r="D87" s="43">
        <v>728763</v>
      </c>
      <c r="E87" s="43">
        <v>197717.06</v>
      </c>
      <c r="F87" s="43">
        <v>197717.06</v>
      </c>
      <c r="G87" s="44">
        <f t="shared" si="5"/>
        <v>531045.93999999994</v>
      </c>
    </row>
    <row r="88" spans="1:7" ht="5.0999999999999996" customHeight="1">
      <c r="A88" s="23"/>
      <c r="B88" s="12"/>
      <c r="C88" s="12"/>
      <c r="D88" s="12"/>
      <c r="E88" s="12"/>
      <c r="F88" s="12"/>
      <c r="G88" s="12"/>
    </row>
    <row r="89" spans="1:7">
      <c r="A89" s="21" t="s">
        <v>83</v>
      </c>
      <c r="B89" s="9">
        <f t="shared" ref="B89:G89" si="6">B5+B72</f>
        <v>622253800.18999994</v>
      </c>
      <c r="C89" s="9">
        <f t="shared" si="6"/>
        <v>-9557340.2099999934</v>
      </c>
      <c r="D89" s="9">
        <f>D5+D72</f>
        <v>612696459.98000002</v>
      </c>
      <c r="E89" s="9">
        <f>E5+E72</f>
        <v>151903879.14000002</v>
      </c>
      <c r="F89" s="9">
        <f t="shared" si="6"/>
        <v>144712358.74000001</v>
      </c>
      <c r="G89" s="9">
        <f t="shared" si="6"/>
        <v>460792580.84000015</v>
      </c>
    </row>
    <row r="90" spans="1:7" ht="5.0999999999999996" customHeight="1">
      <c r="A90" s="24"/>
      <c r="B90" s="14"/>
      <c r="C90" s="14"/>
      <c r="D90" s="14"/>
      <c r="E90" s="14"/>
      <c r="F90" s="14"/>
      <c r="G90" s="14"/>
    </row>
    <row r="95" spans="1:7">
      <c r="B95" s="50"/>
      <c r="C95" s="50"/>
      <c r="D95" s="50"/>
      <c r="E95" s="50"/>
      <c r="F95" s="50"/>
      <c r="G95" s="50"/>
    </row>
    <row r="96" spans="1:7">
      <c r="D96" s="50"/>
    </row>
    <row r="268" spans="1:7">
      <c r="F268" s="15">
        <v>4061.91</v>
      </c>
      <c r="G268" s="15">
        <v>0</v>
      </c>
    </row>
    <row r="269" spans="1:7">
      <c r="A269" s="15">
        <v>111601149</v>
      </c>
      <c r="B269" s="15" t="s">
        <v>206</v>
      </c>
      <c r="C269" s="15">
        <v>4061.91</v>
      </c>
      <c r="D269" s="15">
        <v>0</v>
      </c>
      <c r="E269" s="15">
        <v>0</v>
      </c>
      <c r="F269" s="15">
        <v>4061.91</v>
      </c>
      <c r="G269" s="15">
        <v>0</v>
      </c>
    </row>
    <row r="270" spans="1:7">
      <c r="A270" s="15">
        <v>11160115</v>
      </c>
      <c r="B270" s="15" t="s">
        <v>207</v>
      </c>
      <c r="C270" s="15">
        <v>12185.73</v>
      </c>
      <c r="D270" s="15">
        <v>0</v>
      </c>
      <c r="E270" s="15">
        <v>0</v>
      </c>
      <c r="F270" s="15">
        <v>12185.73</v>
      </c>
      <c r="G270" s="15">
        <v>0</v>
      </c>
    </row>
    <row r="271" spans="1:7">
      <c r="A271" s="15">
        <v>111601150</v>
      </c>
      <c r="B271" s="15" t="s">
        <v>207</v>
      </c>
      <c r="C271" s="15">
        <v>4061.91</v>
      </c>
      <c r="D271" s="15">
        <v>0</v>
      </c>
      <c r="E271" s="15">
        <v>0</v>
      </c>
      <c r="F271" s="15">
        <v>4061.91</v>
      </c>
      <c r="G271" s="15">
        <v>0</v>
      </c>
    </row>
    <row r="272" spans="1:7">
      <c r="A272" s="15">
        <v>111601152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H14" sqref="H14"/>
    </sheetView>
  </sheetViews>
  <sheetFormatPr baseColWidth="10" defaultRowHeight="11.25"/>
  <cols>
    <col min="1" max="1" width="65.83203125" style="15" customWidth="1"/>
    <col min="2" max="2" width="14.6640625" style="15" customWidth="1"/>
    <col min="3" max="3" width="14.83203125" style="15" customWidth="1"/>
    <col min="4" max="4" width="14" style="15" customWidth="1"/>
    <col min="5" max="5" width="16.1640625" style="15" customWidth="1"/>
    <col min="6" max="6" width="14.83203125" style="15" customWidth="1"/>
    <col min="7" max="7" width="16.5" style="15" customWidth="1"/>
    <col min="8" max="8" width="12" style="15"/>
    <col min="9" max="9" width="15" style="15" customWidth="1"/>
    <col min="10" max="16384" width="12" style="15"/>
  </cols>
  <sheetData>
    <row r="1" spans="1:9" ht="60.75" customHeight="1">
      <c r="A1" s="83" t="s">
        <v>211</v>
      </c>
      <c r="B1" s="87"/>
      <c r="C1" s="87"/>
      <c r="D1" s="87"/>
      <c r="E1" s="87"/>
      <c r="F1" s="87"/>
      <c r="G1" s="88"/>
    </row>
    <row r="2" spans="1:9" ht="12" customHeight="1">
      <c r="A2" s="25"/>
      <c r="B2" s="86" t="s">
        <v>0</v>
      </c>
      <c r="C2" s="86"/>
      <c r="D2" s="86"/>
      <c r="E2" s="86"/>
      <c r="F2" s="86"/>
      <c r="G2" s="16"/>
    </row>
    <row r="3" spans="1:9" ht="22.5">
      <c r="A3" s="26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86</v>
      </c>
      <c r="G3" s="17" t="s">
        <v>7</v>
      </c>
    </row>
    <row r="4" spans="1:9" ht="5.0999999999999996" customHeight="1">
      <c r="A4" s="19"/>
      <c r="B4" s="59"/>
      <c r="C4" s="20"/>
      <c r="D4" s="20"/>
      <c r="E4" s="62"/>
      <c r="F4" s="20"/>
      <c r="G4" s="61"/>
    </row>
    <row r="5" spans="1:9">
      <c r="A5" s="27" t="s">
        <v>92</v>
      </c>
      <c r="B5" s="73">
        <v>183648966.07000002</v>
      </c>
      <c r="C5" s="73">
        <v>11855090.140000001</v>
      </c>
      <c r="D5" s="73">
        <v>195504056.21000001</v>
      </c>
      <c r="E5" s="73">
        <v>77242380.430000007</v>
      </c>
      <c r="F5" s="73">
        <v>74619518.559999987</v>
      </c>
      <c r="G5" s="73">
        <v>118261675.78</v>
      </c>
      <c r="I5" s="54"/>
    </row>
    <row r="6" spans="1:9">
      <c r="A6" s="8" t="s">
        <v>93</v>
      </c>
      <c r="B6" s="73">
        <v>96722189.460000008</v>
      </c>
      <c r="C6" s="73">
        <v>-2947720.0100000007</v>
      </c>
      <c r="D6" s="73">
        <v>93774469.450000003</v>
      </c>
      <c r="E6" s="73">
        <v>44103542.119999997</v>
      </c>
      <c r="F6" s="73">
        <v>41904884.839999996</v>
      </c>
      <c r="G6" s="73">
        <v>49670927.330000006</v>
      </c>
    </row>
    <row r="7" spans="1:9">
      <c r="A7" s="11" t="s">
        <v>94</v>
      </c>
      <c r="B7" s="74">
        <v>12113929.550000001</v>
      </c>
      <c r="C7" s="74">
        <v>138030</v>
      </c>
      <c r="D7" s="74">
        <v>12251959.550000001</v>
      </c>
      <c r="E7" s="74">
        <v>5323866.3</v>
      </c>
      <c r="F7" s="74">
        <v>5079315.49</v>
      </c>
      <c r="G7" s="74">
        <v>6928093.2500000009</v>
      </c>
    </row>
    <row r="8" spans="1:9">
      <c r="A8" s="11" t="s">
        <v>95</v>
      </c>
      <c r="B8" s="74">
        <v>429098</v>
      </c>
      <c r="C8" s="74">
        <v>0</v>
      </c>
      <c r="D8" s="74">
        <v>429098</v>
      </c>
      <c r="E8" s="74">
        <v>184605.37</v>
      </c>
      <c r="F8" s="74">
        <v>184605.37</v>
      </c>
      <c r="G8" s="74">
        <v>244492.63</v>
      </c>
    </row>
    <row r="9" spans="1:9">
      <c r="A9" s="11" t="s">
        <v>96</v>
      </c>
      <c r="B9" s="74">
        <v>28415104.199999999</v>
      </c>
      <c r="C9" s="74">
        <v>-272834.40000000002</v>
      </c>
      <c r="D9" s="74">
        <v>28142269.800000001</v>
      </c>
      <c r="E9" s="74">
        <v>10982470.560000001</v>
      </c>
      <c r="F9" s="74">
        <v>10733863.59</v>
      </c>
      <c r="G9" s="74">
        <v>17159799.240000002</v>
      </c>
    </row>
    <row r="10" spans="1:9">
      <c r="A10" s="11" t="s">
        <v>97</v>
      </c>
      <c r="B10" s="74"/>
      <c r="C10" s="74"/>
      <c r="D10" s="74">
        <v>0</v>
      </c>
      <c r="E10" s="74"/>
      <c r="F10" s="74"/>
      <c r="G10" s="74">
        <v>0</v>
      </c>
    </row>
    <row r="11" spans="1:9">
      <c r="A11" s="11" t="s">
        <v>98</v>
      </c>
      <c r="B11" s="74">
        <v>39284978.710000001</v>
      </c>
      <c r="C11" s="74">
        <v>-4205262.6100000003</v>
      </c>
      <c r="D11" s="74">
        <v>35079716.100000001</v>
      </c>
      <c r="E11" s="74">
        <v>18994304.18</v>
      </c>
      <c r="F11" s="74">
        <v>17724798.02</v>
      </c>
      <c r="G11" s="74">
        <v>16085411.920000002</v>
      </c>
    </row>
    <row r="12" spans="1:9">
      <c r="A12" s="11" t="s">
        <v>99</v>
      </c>
      <c r="B12" s="74"/>
      <c r="C12" s="74"/>
      <c r="D12" s="74">
        <v>0</v>
      </c>
      <c r="E12" s="74"/>
      <c r="F12" s="74"/>
      <c r="G12" s="74">
        <v>0</v>
      </c>
    </row>
    <row r="13" spans="1:9">
      <c r="A13" s="11" t="s">
        <v>100</v>
      </c>
      <c r="B13" s="74">
        <v>1557846</v>
      </c>
      <c r="C13" s="74">
        <v>44347</v>
      </c>
      <c r="D13" s="74">
        <v>1602193</v>
      </c>
      <c r="E13" s="74">
        <v>848414.79</v>
      </c>
      <c r="F13" s="74">
        <v>773833.93</v>
      </c>
      <c r="G13" s="74">
        <v>753778.21</v>
      </c>
    </row>
    <row r="14" spans="1:9">
      <c r="A14" s="11" t="s">
        <v>101</v>
      </c>
      <c r="B14" s="74">
        <v>14921233</v>
      </c>
      <c r="C14" s="74">
        <v>1348000</v>
      </c>
      <c r="D14" s="74">
        <v>16269233</v>
      </c>
      <c r="E14" s="74">
        <v>7769880.9199999999</v>
      </c>
      <c r="F14" s="74">
        <v>7408468.4400000004</v>
      </c>
      <c r="G14" s="74">
        <v>8499352.0800000001</v>
      </c>
    </row>
    <row r="15" spans="1:9" ht="5.0999999999999996" customHeight="1">
      <c r="A15" s="8"/>
      <c r="B15" s="73"/>
      <c r="C15" s="73"/>
      <c r="D15" s="73"/>
      <c r="E15" s="73"/>
      <c r="F15" s="73"/>
      <c r="G15" s="73"/>
    </row>
    <row r="16" spans="1:9">
      <c r="A16" s="8" t="s">
        <v>102</v>
      </c>
      <c r="B16" s="73">
        <v>80971214.510000005</v>
      </c>
      <c r="C16" s="73">
        <v>10612155.65</v>
      </c>
      <c r="D16" s="73">
        <v>91583370.159999996</v>
      </c>
      <c r="E16" s="73">
        <v>28846339.550000001</v>
      </c>
      <c r="F16" s="73">
        <v>28445859.140000001</v>
      </c>
      <c r="G16" s="73">
        <v>62737030.609999999</v>
      </c>
    </row>
    <row r="17" spans="1:7">
      <c r="A17" s="11" t="s">
        <v>103</v>
      </c>
      <c r="B17" s="74">
        <v>8177145</v>
      </c>
      <c r="C17" s="74">
        <v>263577</v>
      </c>
      <c r="D17" s="74">
        <v>8440722</v>
      </c>
      <c r="E17" s="74">
        <v>3620675.3</v>
      </c>
      <c r="F17" s="74">
        <v>3611776.27</v>
      </c>
      <c r="G17" s="74">
        <v>4820046.7</v>
      </c>
    </row>
    <row r="18" spans="1:7">
      <c r="A18" s="11" t="s">
        <v>104</v>
      </c>
      <c r="B18" s="74">
        <v>56298516.350000001</v>
      </c>
      <c r="C18" s="74">
        <v>10105281.65</v>
      </c>
      <c r="D18" s="74">
        <v>66403798</v>
      </c>
      <c r="E18" s="74">
        <v>16066487.220000001</v>
      </c>
      <c r="F18" s="74">
        <v>15958912.1</v>
      </c>
      <c r="G18" s="74">
        <v>50337310.780000001</v>
      </c>
    </row>
    <row r="19" spans="1:7">
      <c r="A19" s="11" t="s">
        <v>105</v>
      </c>
      <c r="B19" s="74">
        <v>391653</v>
      </c>
      <c r="C19" s="74">
        <v>60000</v>
      </c>
      <c r="D19" s="74">
        <v>451653</v>
      </c>
      <c r="E19" s="74">
        <v>189164.24</v>
      </c>
      <c r="F19" s="74">
        <v>189164.24</v>
      </c>
      <c r="G19" s="74">
        <v>262488.76</v>
      </c>
    </row>
    <row r="20" spans="1:7">
      <c r="A20" s="11" t="s">
        <v>106</v>
      </c>
      <c r="B20" s="74">
        <v>8289029.1600000001</v>
      </c>
      <c r="C20" s="74">
        <v>183297</v>
      </c>
      <c r="D20" s="74">
        <v>8472326.1600000001</v>
      </c>
      <c r="E20" s="74">
        <v>4639287.05</v>
      </c>
      <c r="F20" s="74">
        <v>4618616.1399999997</v>
      </c>
      <c r="G20" s="74">
        <v>3833039.1100000003</v>
      </c>
    </row>
    <row r="21" spans="1:7">
      <c r="A21" s="11" t="s">
        <v>107</v>
      </c>
      <c r="B21" s="74">
        <v>3528398</v>
      </c>
      <c r="C21" s="74">
        <v>-84000</v>
      </c>
      <c r="D21" s="74">
        <v>3444398</v>
      </c>
      <c r="E21" s="74">
        <v>2177399.94</v>
      </c>
      <c r="F21" s="74">
        <v>2174989.96</v>
      </c>
      <c r="G21" s="74">
        <v>1266998.06</v>
      </c>
    </row>
    <row r="22" spans="1:7">
      <c r="A22" s="11" t="s">
        <v>108</v>
      </c>
      <c r="B22" s="74">
        <v>4286473</v>
      </c>
      <c r="C22" s="74">
        <v>84000</v>
      </c>
      <c r="D22" s="74">
        <v>4370473</v>
      </c>
      <c r="E22" s="74">
        <v>2153325.7999999998</v>
      </c>
      <c r="F22" s="74">
        <v>1892400.43</v>
      </c>
      <c r="G22" s="74">
        <v>2217147.2000000002</v>
      </c>
    </row>
    <row r="23" spans="1:7">
      <c r="A23" s="11" t="s">
        <v>109</v>
      </c>
      <c r="B23" s="74"/>
      <c r="C23" s="74"/>
      <c r="D23" s="74">
        <v>0</v>
      </c>
      <c r="E23" s="74"/>
      <c r="F23" s="74"/>
      <c r="G23" s="74">
        <v>0</v>
      </c>
    </row>
    <row r="24" spans="1:7" ht="5.0999999999999996" customHeight="1">
      <c r="A24" s="8"/>
      <c r="B24" s="73"/>
      <c r="C24" s="73"/>
      <c r="D24" s="73"/>
      <c r="E24" s="73"/>
      <c r="F24" s="73"/>
      <c r="G24" s="73"/>
    </row>
    <row r="25" spans="1:7">
      <c r="A25" s="8" t="s">
        <v>110</v>
      </c>
      <c r="B25" s="73">
        <v>5955562.0999999996</v>
      </c>
      <c r="C25" s="73">
        <v>4190654.5</v>
      </c>
      <c r="D25" s="73">
        <v>10146216.6</v>
      </c>
      <c r="E25" s="73">
        <v>4292498.76</v>
      </c>
      <c r="F25" s="73">
        <v>4268774.58</v>
      </c>
      <c r="G25" s="73">
        <v>5853717.8399999999</v>
      </c>
    </row>
    <row r="26" spans="1:7">
      <c r="A26" s="11" t="s">
        <v>111</v>
      </c>
      <c r="B26" s="74">
        <v>4674138</v>
      </c>
      <c r="C26" s="74">
        <v>5985.6</v>
      </c>
      <c r="D26" s="74">
        <v>4680123.5999999996</v>
      </c>
      <c r="E26" s="74">
        <v>1928634.55</v>
      </c>
      <c r="F26" s="74">
        <v>1904910.37</v>
      </c>
      <c r="G26" s="74">
        <v>2751489.05</v>
      </c>
    </row>
    <row r="27" spans="1:7">
      <c r="A27" s="11" t="s">
        <v>112</v>
      </c>
      <c r="B27" s="74">
        <v>819791.1</v>
      </c>
      <c r="C27" s="74">
        <v>4034668.9</v>
      </c>
      <c r="D27" s="74">
        <v>4854460</v>
      </c>
      <c r="E27" s="74">
        <v>2176925</v>
      </c>
      <c r="F27" s="74">
        <v>2176925</v>
      </c>
      <c r="G27" s="74">
        <v>2677535</v>
      </c>
    </row>
    <row r="28" spans="1:7">
      <c r="A28" s="11" t="s">
        <v>113</v>
      </c>
      <c r="B28" s="74"/>
      <c r="C28" s="74"/>
      <c r="D28" s="74">
        <v>0</v>
      </c>
      <c r="E28" s="74"/>
      <c r="F28" s="74"/>
      <c r="G28" s="74">
        <v>0</v>
      </c>
    </row>
    <row r="29" spans="1:7">
      <c r="A29" s="11" t="s">
        <v>114</v>
      </c>
      <c r="B29" s="74"/>
      <c r="C29" s="74"/>
      <c r="D29" s="74">
        <v>0</v>
      </c>
      <c r="E29" s="74"/>
      <c r="F29" s="74"/>
      <c r="G29" s="74">
        <v>0</v>
      </c>
    </row>
    <row r="30" spans="1:7">
      <c r="A30" s="11" t="s">
        <v>115</v>
      </c>
      <c r="B30" s="74"/>
      <c r="C30" s="74"/>
      <c r="D30" s="74">
        <v>0</v>
      </c>
      <c r="E30" s="74"/>
      <c r="F30" s="74"/>
      <c r="G30" s="74">
        <v>0</v>
      </c>
    </row>
    <row r="31" spans="1:7">
      <c r="A31" s="11" t="s">
        <v>116</v>
      </c>
      <c r="B31" s="74"/>
      <c r="C31" s="74"/>
      <c r="D31" s="74">
        <v>0</v>
      </c>
      <c r="E31" s="74"/>
      <c r="F31" s="74"/>
      <c r="G31" s="74">
        <v>0</v>
      </c>
    </row>
    <row r="32" spans="1:7">
      <c r="A32" s="11" t="s">
        <v>117</v>
      </c>
      <c r="B32" s="74">
        <v>461633</v>
      </c>
      <c r="C32" s="74">
        <v>150000</v>
      </c>
      <c r="D32" s="74">
        <v>611633</v>
      </c>
      <c r="E32" s="74">
        <v>186939.21</v>
      </c>
      <c r="F32" s="74">
        <v>186939.21</v>
      </c>
      <c r="G32" s="74">
        <v>424693.79000000004</v>
      </c>
    </row>
    <row r="33" spans="1:9">
      <c r="A33" s="11" t="s">
        <v>118</v>
      </c>
      <c r="B33" s="74"/>
      <c r="C33" s="74"/>
      <c r="D33" s="74">
        <v>0</v>
      </c>
      <c r="E33" s="74"/>
      <c r="F33" s="74"/>
      <c r="G33" s="74">
        <v>0</v>
      </c>
    </row>
    <row r="34" spans="1:9">
      <c r="A34" s="11" t="s">
        <v>119</v>
      </c>
      <c r="B34" s="74"/>
      <c r="C34" s="74"/>
      <c r="D34" s="74">
        <v>0</v>
      </c>
      <c r="E34" s="74"/>
      <c r="F34" s="74"/>
      <c r="G34" s="74">
        <v>0</v>
      </c>
    </row>
    <row r="35" spans="1:9" ht="5.0999999999999996" customHeight="1">
      <c r="A35" s="8"/>
      <c r="B35" s="73"/>
      <c r="C35" s="73"/>
      <c r="D35" s="73"/>
      <c r="E35" s="73"/>
      <c r="F35" s="73"/>
      <c r="G35" s="73"/>
    </row>
    <row r="36" spans="1:9">
      <c r="A36" s="27" t="s">
        <v>120</v>
      </c>
      <c r="B36" s="73">
        <v>0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</row>
    <row r="37" spans="1:9">
      <c r="A37" s="11" t="s">
        <v>121</v>
      </c>
      <c r="B37" s="74"/>
      <c r="C37" s="74"/>
      <c r="D37" s="74">
        <v>0</v>
      </c>
      <c r="E37" s="74"/>
      <c r="F37" s="74"/>
      <c r="G37" s="74">
        <v>0</v>
      </c>
    </row>
    <row r="38" spans="1:9" ht="22.5">
      <c r="A38" s="28" t="s">
        <v>122</v>
      </c>
      <c r="B38" s="74"/>
      <c r="C38" s="74"/>
      <c r="D38" s="74">
        <v>0</v>
      </c>
      <c r="E38" s="74"/>
      <c r="F38" s="74"/>
      <c r="G38" s="74">
        <v>0</v>
      </c>
    </row>
    <row r="39" spans="1:9">
      <c r="A39" s="11" t="s">
        <v>123</v>
      </c>
      <c r="B39" s="74"/>
      <c r="C39" s="74"/>
      <c r="D39" s="74">
        <v>0</v>
      </c>
      <c r="E39" s="74"/>
      <c r="F39" s="74"/>
      <c r="G39" s="74">
        <v>0</v>
      </c>
    </row>
    <row r="40" spans="1:9">
      <c r="A40" s="11" t="s">
        <v>124</v>
      </c>
      <c r="B40" s="74"/>
      <c r="C40" s="74"/>
      <c r="D40" s="74">
        <v>0</v>
      </c>
      <c r="E40" s="74"/>
      <c r="F40" s="74"/>
      <c r="G40" s="74">
        <v>0</v>
      </c>
    </row>
    <row r="41" spans="1:9" ht="5.0999999999999996" customHeight="1">
      <c r="A41" s="8"/>
      <c r="B41" s="73"/>
      <c r="C41" s="73"/>
      <c r="D41" s="73"/>
      <c r="E41" s="73"/>
      <c r="F41" s="73"/>
      <c r="G41" s="73"/>
    </row>
    <row r="42" spans="1:9">
      <c r="A42" s="8" t="s">
        <v>125</v>
      </c>
      <c r="B42" s="73">
        <v>438604834.12000006</v>
      </c>
      <c r="C42" s="73">
        <v>-21412430.350000005</v>
      </c>
      <c r="D42" s="73">
        <v>417192403.76999998</v>
      </c>
      <c r="E42" s="73">
        <v>74661498.710000008</v>
      </c>
      <c r="F42" s="73">
        <v>70092840.180000007</v>
      </c>
      <c r="G42" s="73">
        <v>342530905.05999994</v>
      </c>
      <c r="I42" s="51"/>
    </row>
    <row r="43" spans="1:9">
      <c r="A43" s="8" t="s">
        <v>93</v>
      </c>
      <c r="B43" s="73">
        <v>82400012.530000001</v>
      </c>
      <c r="C43" s="73">
        <v>-1567036.9900000002</v>
      </c>
      <c r="D43" s="73">
        <v>80832975.539999992</v>
      </c>
      <c r="E43" s="73">
        <v>28484919.010000002</v>
      </c>
      <c r="F43" s="73">
        <v>27244306.48</v>
      </c>
      <c r="G43" s="73">
        <v>52348056.529999986</v>
      </c>
    </row>
    <row r="44" spans="1:9">
      <c r="A44" s="11" t="s">
        <v>94</v>
      </c>
      <c r="B44" s="74"/>
      <c r="C44" s="74"/>
      <c r="D44" s="74">
        <v>0</v>
      </c>
      <c r="E44" s="74"/>
      <c r="F44" s="74"/>
      <c r="G44" s="74">
        <v>0</v>
      </c>
    </row>
    <row r="45" spans="1:9">
      <c r="A45" s="11" t="s">
        <v>95</v>
      </c>
      <c r="B45" s="74"/>
      <c r="C45" s="74"/>
      <c r="D45" s="74">
        <v>0</v>
      </c>
      <c r="E45" s="74"/>
      <c r="F45" s="74"/>
      <c r="G45" s="74">
        <v>0</v>
      </c>
    </row>
    <row r="46" spans="1:9">
      <c r="A46" s="11" t="s">
        <v>96</v>
      </c>
      <c r="B46" s="74">
        <v>13665531.48</v>
      </c>
      <c r="C46" s="74">
        <v>2497392.66</v>
      </c>
      <c r="D46" s="74">
        <v>16162924.140000001</v>
      </c>
      <c r="E46" s="74">
        <v>7038436.9800000004</v>
      </c>
      <c r="F46" s="74">
        <v>6241002.5</v>
      </c>
      <c r="G46" s="74">
        <v>9124487.1600000001</v>
      </c>
    </row>
    <row r="47" spans="1:9">
      <c r="A47" s="11" t="s">
        <v>97</v>
      </c>
      <c r="B47" s="74"/>
      <c r="C47" s="74"/>
      <c r="D47" s="74">
        <v>0</v>
      </c>
      <c r="E47" s="74"/>
      <c r="F47" s="74"/>
      <c r="G47" s="74">
        <v>0</v>
      </c>
    </row>
    <row r="48" spans="1:9">
      <c r="A48" s="11" t="s">
        <v>98</v>
      </c>
      <c r="B48" s="74">
        <v>10184072.68</v>
      </c>
      <c r="C48" s="74">
        <v>4186570.35</v>
      </c>
      <c r="D48" s="74">
        <v>14370643.029999999</v>
      </c>
      <c r="E48" s="74">
        <v>3106667.43</v>
      </c>
      <c r="F48" s="74">
        <v>3106667.43</v>
      </c>
      <c r="G48" s="74">
        <v>11263975.6</v>
      </c>
    </row>
    <row r="49" spans="1:7">
      <c r="A49" s="11" t="s">
        <v>99</v>
      </c>
      <c r="B49" s="74"/>
      <c r="C49" s="74"/>
      <c r="D49" s="74">
        <v>0</v>
      </c>
      <c r="E49" s="74"/>
      <c r="F49" s="74"/>
      <c r="G49" s="74">
        <v>0</v>
      </c>
    </row>
    <row r="50" spans="1:7">
      <c r="A50" s="11" t="s">
        <v>100</v>
      </c>
      <c r="B50" s="74">
        <v>58550408.369999997</v>
      </c>
      <c r="C50" s="74">
        <v>-8251000</v>
      </c>
      <c r="D50" s="74">
        <v>50299408.369999997</v>
      </c>
      <c r="E50" s="74">
        <v>18339814.600000001</v>
      </c>
      <c r="F50" s="74">
        <v>17896636.550000001</v>
      </c>
      <c r="G50" s="74">
        <v>31959593.769999996</v>
      </c>
    </row>
    <row r="51" spans="1:7">
      <c r="A51" s="11" t="s">
        <v>101</v>
      </c>
      <c r="B51" s="74"/>
      <c r="C51" s="74"/>
      <c r="D51" s="74">
        <v>0</v>
      </c>
      <c r="E51" s="74"/>
      <c r="F51" s="74"/>
      <c r="G51" s="74">
        <v>0</v>
      </c>
    </row>
    <row r="52" spans="1:7" ht="5.0999999999999996" customHeight="1">
      <c r="A52" s="8"/>
      <c r="B52" s="73"/>
      <c r="C52" s="73"/>
      <c r="D52" s="73"/>
      <c r="E52" s="73"/>
      <c r="F52" s="73"/>
      <c r="G52" s="73"/>
    </row>
    <row r="53" spans="1:7">
      <c r="A53" s="8" t="s">
        <v>102</v>
      </c>
      <c r="B53" s="73">
        <v>338025167.94000006</v>
      </c>
      <c r="C53" s="73">
        <v>-20016583.460000001</v>
      </c>
      <c r="D53" s="73">
        <v>318008584.48000002</v>
      </c>
      <c r="E53" s="73">
        <v>40856313.520000003</v>
      </c>
      <c r="F53" s="73">
        <v>37528267.520000003</v>
      </c>
      <c r="G53" s="73">
        <v>277152270.96000004</v>
      </c>
    </row>
    <row r="54" spans="1:7">
      <c r="A54" s="11" t="s">
        <v>103</v>
      </c>
      <c r="B54" s="74">
        <v>122133596.05</v>
      </c>
      <c r="C54" s="74">
        <v>-38621914.390000001</v>
      </c>
      <c r="D54" s="74">
        <v>83511681.659999996</v>
      </c>
      <c r="E54" s="74">
        <v>12098982.439999999</v>
      </c>
      <c r="F54" s="74">
        <v>10896408.41</v>
      </c>
      <c r="G54" s="74">
        <v>71412699.219999999</v>
      </c>
    </row>
    <row r="55" spans="1:7">
      <c r="A55" s="11" t="s">
        <v>104</v>
      </c>
      <c r="B55" s="74">
        <v>206143738.36000001</v>
      </c>
      <c r="C55" s="74">
        <v>23721196.27</v>
      </c>
      <c r="D55" s="74">
        <v>229864934.63000003</v>
      </c>
      <c r="E55" s="74">
        <v>27294966.760000002</v>
      </c>
      <c r="F55" s="74">
        <v>25199585.190000001</v>
      </c>
      <c r="G55" s="74">
        <v>202569967.87000003</v>
      </c>
    </row>
    <row r="56" spans="1:7">
      <c r="A56" s="11" t="s">
        <v>105</v>
      </c>
      <c r="B56" s="74">
        <v>100000</v>
      </c>
      <c r="C56" s="74">
        <v>0</v>
      </c>
      <c r="D56" s="74">
        <v>100000</v>
      </c>
      <c r="E56" s="74">
        <v>41132</v>
      </c>
      <c r="F56" s="74">
        <v>20566</v>
      </c>
      <c r="G56" s="74">
        <v>58868</v>
      </c>
    </row>
    <row r="57" spans="1:7">
      <c r="A57" s="11" t="s">
        <v>106</v>
      </c>
      <c r="B57" s="74">
        <v>8556545.6699999999</v>
      </c>
      <c r="C57" s="74">
        <v>-4670221.41</v>
      </c>
      <c r="D57" s="74">
        <v>3886324.26</v>
      </c>
      <c r="E57" s="74">
        <v>1411507.92</v>
      </c>
      <c r="F57" s="74">
        <v>1411507.92</v>
      </c>
      <c r="G57" s="74">
        <v>2474816.34</v>
      </c>
    </row>
    <row r="58" spans="1:7">
      <c r="A58" s="11" t="s">
        <v>107</v>
      </c>
      <c r="B58" s="74"/>
      <c r="C58" s="74"/>
      <c r="D58" s="74">
        <v>0</v>
      </c>
      <c r="E58" s="74"/>
      <c r="F58" s="74"/>
      <c r="G58" s="74">
        <v>0</v>
      </c>
    </row>
    <row r="59" spans="1:7">
      <c r="A59" s="11" t="s">
        <v>108</v>
      </c>
      <c r="B59" s="74">
        <v>891287.86</v>
      </c>
      <c r="C59" s="74">
        <v>-445643.93</v>
      </c>
      <c r="D59" s="74">
        <v>445643.93</v>
      </c>
      <c r="E59" s="74">
        <v>0</v>
      </c>
      <c r="F59" s="74">
        <v>0</v>
      </c>
      <c r="G59" s="74">
        <v>445643.93</v>
      </c>
    </row>
    <row r="60" spans="1:7">
      <c r="A60" s="11" t="s">
        <v>109</v>
      </c>
      <c r="B60" s="74">
        <v>200000</v>
      </c>
      <c r="C60" s="74">
        <v>0</v>
      </c>
      <c r="D60" s="74">
        <v>200000</v>
      </c>
      <c r="E60" s="74">
        <v>9724.4</v>
      </c>
      <c r="F60" s="74">
        <v>200</v>
      </c>
      <c r="G60" s="74">
        <v>190275.6</v>
      </c>
    </row>
    <row r="61" spans="1:7" ht="5.0999999999999996" customHeight="1">
      <c r="A61" s="8"/>
      <c r="B61" s="73"/>
      <c r="C61" s="73"/>
      <c r="D61" s="73"/>
      <c r="E61" s="73"/>
      <c r="F61" s="73"/>
      <c r="G61" s="73"/>
    </row>
    <row r="62" spans="1:7">
      <c r="A62" s="8" t="s">
        <v>110</v>
      </c>
      <c r="B62" s="73">
        <v>8129468.0999999996</v>
      </c>
      <c r="C62" s="73">
        <v>294581.90000000037</v>
      </c>
      <c r="D62" s="73">
        <v>8424050</v>
      </c>
      <c r="E62" s="73">
        <v>2729425</v>
      </c>
      <c r="F62" s="73">
        <v>2729425</v>
      </c>
      <c r="G62" s="73">
        <v>5694625</v>
      </c>
    </row>
    <row r="63" spans="1:7">
      <c r="A63" s="11" t="s">
        <v>111</v>
      </c>
      <c r="B63" s="74"/>
      <c r="C63" s="74"/>
      <c r="D63" s="74">
        <v>0</v>
      </c>
      <c r="E63" s="74"/>
      <c r="F63" s="74"/>
      <c r="G63" s="74">
        <v>0</v>
      </c>
    </row>
    <row r="64" spans="1:7">
      <c r="A64" s="11" t="s">
        <v>112</v>
      </c>
      <c r="B64" s="74">
        <v>1511468.1</v>
      </c>
      <c r="C64" s="74">
        <v>6762581.9000000004</v>
      </c>
      <c r="D64" s="74">
        <v>8274050</v>
      </c>
      <c r="E64" s="74">
        <v>2729425</v>
      </c>
      <c r="F64" s="74">
        <v>2729425</v>
      </c>
      <c r="G64" s="74">
        <v>5544625</v>
      </c>
    </row>
    <row r="65" spans="1:7">
      <c r="A65" s="11" t="s">
        <v>113</v>
      </c>
      <c r="B65" s="74"/>
      <c r="C65" s="74"/>
      <c r="D65" s="74">
        <v>0</v>
      </c>
      <c r="E65" s="74"/>
      <c r="F65" s="74"/>
      <c r="G65" s="74">
        <v>0</v>
      </c>
    </row>
    <row r="66" spans="1:7">
      <c r="A66" s="11" t="s">
        <v>114</v>
      </c>
      <c r="B66" s="74"/>
      <c r="C66" s="74"/>
      <c r="D66" s="74">
        <v>0</v>
      </c>
      <c r="E66" s="74"/>
      <c r="F66" s="74"/>
      <c r="G66" s="74">
        <v>0</v>
      </c>
    </row>
    <row r="67" spans="1:7">
      <c r="A67" s="11" t="s">
        <v>115</v>
      </c>
      <c r="B67" s="74">
        <v>6618000</v>
      </c>
      <c r="C67" s="74">
        <v>-6618000</v>
      </c>
      <c r="D67" s="74">
        <v>0</v>
      </c>
      <c r="E67" s="74">
        <v>0</v>
      </c>
      <c r="F67" s="74">
        <v>0</v>
      </c>
      <c r="G67" s="74">
        <v>0</v>
      </c>
    </row>
    <row r="68" spans="1:7">
      <c r="A68" s="11" t="s">
        <v>116</v>
      </c>
      <c r="B68" s="74"/>
      <c r="C68" s="74"/>
      <c r="D68" s="74">
        <v>0</v>
      </c>
      <c r="E68" s="74"/>
      <c r="F68" s="74"/>
      <c r="G68" s="74">
        <v>0</v>
      </c>
    </row>
    <row r="69" spans="1:7">
      <c r="A69" s="11" t="s">
        <v>117</v>
      </c>
      <c r="B69" s="74">
        <v>0</v>
      </c>
      <c r="C69" s="74">
        <v>150000</v>
      </c>
      <c r="D69" s="74">
        <v>150000</v>
      </c>
      <c r="E69" s="74">
        <v>0</v>
      </c>
      <c r="F69" s="74">
        <v>0</v>
      </c>
      <c r="G69" s="74">
        <v>150000</v>
      </c>
    </row>
    <row r="70" spans="1:7">
      <c r="A70" s="11" t="s">
        <v>118</v>
      </c>
      <c r="B70" s="74"/>
      <c r="C70" s="74"/>
      <c r="D70" s="74">
        <v>0</v>
      </c>
      <c r="E70" s="74"/>
      <c r="F70" s="74"/>
      <c r="G70" s="74">
        <v>0</v>
      </c>
    </row>
    <row r="71" spans="1:7">
      <c r="A71" s="11" t="s">
        <v>119</v>
      </c>
      <c r="B71" s="74"/>
      <c r="C71" s="74"/>
      <c r="D71" s="74">
        <v>0</v>
      </c>
      <c r="E71" s="74"/>
      <c r="F71" s="74"/>
      <c r="G71" s="74">
        <v>0</v>
      </c>
    </row>
    <row r="72" spans="1:7" ht="5.0999999999999996" customHeight="1">
      <c r="A72" s="8"/>
      <c r="B72" s="73"/>
      <c r="C72" s="73"/>
      <c r="D72" s="73"/>
      <c r="E72" s="73"/>
      <c r="F72" s="73"/>
      <c r="G72" s="73"/>
    </row>
    <row r="73" spans="1:7">
      <c r="A73" s="27" t="s">
        <v>120</v>
      </c>
      <c r="B73" s="73">
        <v>10050185.550000001</v>
      </c>
      <c r="C73" s="73">
        <v>-123391.8</v>
      </c>
      <c r="D73" s="73">
        <v>9926793.75</v>
      </c>
      <c r="E73" s="73">
        <v>2590841.1800000002</v>
      </c>
      <c r="F73" s="73">
        <v>2590841.1800000002</v>
      </c>
      <c r="G73" s="73">
        <v>7335952.5700000003</v>
      </c>
    </row>
    <row r="74" spans="1:7">
      <c r="A74" s="11" t="s">
        <v>121</v>
      </c>
      <c r="B74" s="74">
        <v>10050185.550000001</v>
      </c>
      <c r="C74" s="74">
        <v>-123391.8</v>
      </c>
      <c r="D74" s="74">
        <v>9926793.75</v>
      </c>
      <c r="E74" s="74">
        <v>2590841.1800000002</v>
      </c>
      <c r="F74" s="74">
        <v>2590841.1800000002</v>
      </c>
      <c r="G74" s="74">
        <v>7335952.5700000003</v>
      </c>
    </row>
    <row r="75" spans="1:7" ht="22.5">
      <c r="A75" s="28" t="s">
        <v>122</v>
      </c>
      <c r="B75" s="74"/>
      <c r="C75" s="74"/>
      <c r="D75" s="74">
        <v>0</v>
      </c>
      <c r="E75" s="74"/>
      <c r="F75" s="74"/>
      <c r="G75" s="74">
        <v>0</v>
      </c>
    </row>
    <row r="76" spans="1:7">
      <c r="A76" s="11" t="s">
        <v>123</v>
      </c>
      <c r="B76" s="74"/>
      <c r="C76" s="74"/>
      <c r="D76" s="74">
        <v>0</v>
      </c>
      <c r="E76" s="74"/>
      <c r="F76" s="74"/>
      <c r="G76" s="74">
        <v>0</v>
      </c>
    </row>
    <row r="77" spans="1:7">
      <c r="A77" s="11" t="s">
        <v>124</v>
      </c>
      <c r="B77" s="74"/>
      <c r="C77" s="74"/>
      <c r="D77" s="74">
        <v>0</v>
      </c>
      <c r="E77" s="74"/>
      <c r="F77" s="74"/>
      <c r="G77" s="74">
        <v>0</v>
      </c>
    </row>
    <row r="78" spans="1:7" ht="5.0999999999999996" customHeight="1">
      <c r="A78" s="8"/>
      <c r="B78" s="73"/>
      <c r="C78" s="73"/>
      <c r="D78" s="73"/>
      <c r="E78" s="73"/>
      <c r="F78" s="73"/>
      <c r="G78" s="73"/>
    </row>
    <row r="79" spans="1:7">
      <c r="A79" s="8" t="s">
        <v>83</v>
      </c>
      <c r="B79" s="73">
        <v>622253800.19000006</v>
      </c>
      <c r="C79" s="73">
        <v>-9557340.2100000046</v>
      </c>
      <c r="D79" s="73">
        <v>612696459.98000002</v>
      </c>
      <c r="E79" s="73">
        <v>151903879.14000002</v>
      </c>
      <c r="F79" s="73">
        <v>144712358.74000001</v>
      </c>
      <c r="G79" s="73">
        <v>460792580.83999991</v>
      </c>
    </row>
    <row r="80" spans="1:7" ht="5.0999999999999996" customHeight="1">
      <c r="A80" s="29"/>
      <c r="B80" s="60"/>
      <c r="C80" s="30"/>
      <c r="D80" s="30"/>
      <c r="E80" s="63"/>
      <c r="F80" s="30"/>
      <c r="G80" s="53"/>
    </row>
    <row r="83" spans="2:7">
      <c r="B83" s="55"/>
      <c r="C83" s="55"/>
      <c r="D83" s="55"/>
      <c r="E83" s="55"/>
      <c r="F83" s="55"/>
      <c r="G83" s="55"/>
    </row>
    <row r="84" spans="2:7">
      <c r="B84" s="57"/>
      <c r="C84" s="57"/>
      <c r="D84" s="57"/>
      <c r="E84" s="57"/>
      <c r="F84" s="57"/>
      <c r="G84" s="57"/>
    </row>
    <row r="85" spans="2:7">
      <c r="B85" s="58"/>
      <c r="C85" s="57"/>
      <c r="D85" s="58"/>
      <c r="E85" s="57"/>
      <c r="F85" s="57"/>
      <c r="G85" s="57"/>
    </row>
    <row r="86" spans="2:7">
      <c r="B86" s="58"/>
      <c r="C86" s="58"/>
      <c r="D86" s="58"/>
      <c r="E86" s="58"/>
      <c r="F86" s="58"/>
      <c r="G86" s="58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21" sqref="J21"/>
    </sheetView>
  </sheetViews>
  <sheetFormatPr baseColWidth="10" defaultRowHeight="11.25"/>
  <cols>
    <col min="1" max="1" width="49.5" style="15" customWidth="1"/>
    <col min="2" max="2" width="14.33203125" style="15" customWidth="1"/>
    <col min="3" max="3" width="14.1640625" style="15" customWidth="1"/>
    <col min="4" max="4" width="15.6640625" style="15" customWidth="1"/>
    <col min="5" max="5" width="13" style="15" customWidth="1"/>
    <col min="6" max="6" width="13.33203125" style="15" customWidth="1"/>
    <col min="7" max="7" width="16.83203125" style="15" customWidth="1"/>
    <col min="8" max="16384" width="12" style="15"/>
  </cols>
  <sheetData>
    <row r="1" spans="1:7" ht="56.1" customHeight="1">
      <c r="A1" s="83" t="s">
        <v>210</v>
      </c>
      <c r="B1" s="87"/>
      <c r="C1" s="87"/>
      <c r="D1" s="87"/>
      <c r="E1" s="87"/>
      <c r="F1" s="87"/>
      <c r="G1" s="88"/>
    </row>
    <row r="2" spans="1:7">
      <c r="A2" s="25"/>
      <c r="B2" s="86" t="s">
        <v>0</v>
      </c>
      <c r="C2" s="86"/>
      <c r="D2" s="86"/>
      <c r="E2" s="86"/>
      <c r="F2" s="86"/>
      <c r="G2" s="16"/>
    </row>
    <row r="3" spans="1:7" ht="45.75" customHeight="1">
      <c r="A3" s="31" t="s">
        <v>1</v>
      </c>
      <c r="B3" s="18" t="s">
        <v>2</v>
      </c>
      <c r="C3" s="18" t="s">
        <v>3</v>
      </c>
      <c r="D3" s="18" t="s">
        <v>4</v>
      </c>
      <c r="E3" s="18" t="s">
        <v>126</v>
      </c>
      <c r="F3" s="18" t="s">
        <v>86</v>
      </c>
      <c r="G3" s="32" t="s">
        <v>7</v>
      </c>
    </row>
    <row r="4" spans="1:7">
      <c r="A4" s="33" t="s">
        <v>127</v>
      </c>
      <c r="B4" s="34">
        <f>B5+B6+B7+B10+B11+B14</f>
        <v>91522638.939999998</v>
      </c>
      <c r="C4" s="34">
        <f t="shared" ref="C4:G4" si="0">C5+C6+C7+C10+C11+C14</f>
        <v>-435988</v>
      </c>
      <c r="D4" s="34">
        <f t="shared" si="0"/>
        <v>91086650.939999998</v>
      </c>
      <c r="E4" s="34">
        <f t="shared" si="0"/>
        <v>39867260.509999998</v>
      </c>
      <c r="F4" s="34">
        <f t="shared" si="0"/>
        <v>39474098.329999998</v>
      </c>
      <c r="G4" s="34">
        <f t="shared" si="0"/>
        <v>51219390.43</v>
      </c>
    </row>
    <row r="5" spans="1:7">
      <c r="A5" s="35" t="s">
        <v>128</v>
      </c>
      <c r="B5" s="76">
        <v>91522638.939999998</v>
      </c>
      <c r="C5" s="76">
        <v>-435988</v>
      </c>
      <c r="D5" s="75">
        <v>91086650.939999998</v>
      </c>
      <c r="E5" s="76">
        <v>39867260.509999998</v>
      </c>
      <c r="F5" s="76">
        <v>39474098.329999998</v>
      </c>
      <c r="G5" s="75">
        <v>51219390.43</v>
      </c>
    </row>
    <row r="6" spans="1:7">
      <c r="A6" s="35" t="s">
        <v>129</v>
      </c>
      <c r="B6" s="9"/>
      <c r="C6" s="9"/>
      <c r="D6" s="9"/>
      <c r="E6" s="9"/>
      <c r="F6" s="9"/>
      <c r="G6" s="9">
        <f>D6-E6</f>
        <v>0</v>
      </c>
    </row>
    <row r="7" spans="1:7">
      <c r="A7" s="35" t="s">
        <v>130</v>
      </c>
      <c r="B7" s="9">
        <f>SUM(B8:B9)</f>
        <v>0</v>
      </c>
      <c r="C7" s="9">
        <f t="shared" ref="C7:G7" si="1">SUM(C8:C9)</f>
        <v>0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</row>
    <row r="8" spans="1:7">
      <c r="A8" s="28" t="s">
        <v>131</v>
      </c>
      <c r="B8" s="12"/>
      <c r="C8" s="12"/>
      <c r="D8" s="12"/>
      <c r="E8" s="12"/>
      <c r="F8" s="12"/>
      <c r="G8" s="12">
        <f t="shared" ref="G8:G14" si="2">D8-E8</f>
        <v>0</v>
      </c>
    </row>
    <row r="9" spans="1:7">
      <c r="A9" s="28" t="s">
        <v>132</v>
      </c>
      <c r="B9" s="12"/>
      <c r="C9" s="12"/>
      <c r="D9" s="12"/>
      <c r="E9" s="12"/>
      <c r="F9" s="12"/>
      <c r="G9" s="12">
        <f t="shared" si="2"/>
        <v>0</v>
      </c>
    </row>
    <row r="10" spans="1:7">
      <c r="A10" s="35" t="s">
        <v>133</v>
      </c>
      <c r="B10" s="9"/>
      <c r="C10" s="9"/>
      <c r="D10" s="9"/>
      <c r="E10" s="9"/>
      <c r="F10" s="9"/>
      <c r="G10" s="9">
        <f t="shared" si="2"/>
        <v>0</v>
      </c>
    </row>
    <row r="11" spans="1:7" ht="22.5">
      <c r="A11" s="35" t="s">
        <v>134</v>
      </c>
      <c r="B11" s="9">
        <f>SUM(B12:B13)</f>
        <v>0</v>
      </c>
      <c r="C11" s="9">
        <f t="shared" ref="C11:F11" si="3">SUM(C12:C13)</f>
        <v>0</v>
      </c>
      <c r="D11" s="9">
        <f t="shared" si="3"/>
        <v>0</v>
      </c>
      <c r="E11" s="9">
        <f t="shared" si="3"/>
        <v>0</v>
      </c>
      <c r="F11" s="9">
        <f t="shared" si="3"/>
        <v>0</v>
      </c>
      <c r="G11" s="9">
        <f t="shared" si="2"/>
        <v>0</v>
      </c>
    </row>
    <row r="12" spans="1:7">
      <c r="A12" s="28" t="s">
        <v>135</v>
      </c>
      <c r="B12" s="12"/>
      <c r="C12" s="12"/>
      <c r="D12" s="12"/>
      <c r="E12" s="12"/>
      <c r="F12" s="12"/>
      <c r="G12" s="12">
        <f t="shared" si="2"/>
        <v>0</v>
      </c>
    </row>
    <row r="13" spans="1:7">
      <c r="A13" s="28" t="s">
        <v>136</v>
      </c>
      <c r="B13" s="12"/>
      <c r="C13" s="12"/>
      <c r="D13" s="12"/>
      <c r="E13" s="12"/>
      <c r="F13" s="12"/>
      <c r="G13" s="12">
        <f t="shared" si="2"/>
        <v>0</v>
      </c>
    </row>
    <row r="14" spans="1:7">
      <c r="A14" s="35" t="s">
        <v>137</v>
      </c>
      <c r="B14" s="9"/>
      <c r="C14" s="9"/>
      <c r="D14" s="9"/>
      <c r="E14" s="9"/>
      <c r="F14" s="9"/>
      <c r="G14" s="9">
        <f t="shared" si="2"/>
        <v>0</v>
      </c>
    </row>
    <row r="15" spans="1:7" ht="5.0999999999999996" customHeight="1">
      <c r="A15" s="35"/>
      <c r="B15" s="12"/>
      <c r="C15" s="12"/>
      <c r="D15" s="12"/>
      <c r="E15" s="12"/>
      <c r="F15" s="12"/>
      <c r="G15" s="12"/>
    </row>
    <row r="16" spans="1:7">
      <c r="A16" s="22" t="s">
        <v>138</v>
      </c>
      <c r="B16" s="9">
        <f>B17+B18+B19+B22+B23+B26</f>
        <v>47801372.700000003</v>
      </c>
      <c r="C16" s="9">
        <f t="shared" ref="C16:G16" si="4">C17+C18+C19+C22+C23+C26</f>
        <v>-2384532.3199999998</v>
      </c>
      <c r="D16" s="9">
        <f t="shared" si="4"/>
        <v>45416840.380000003</v>
      </c>
      <c r="E16" s="9">
        <f t="shared" si="4"/>
        <v>18328335.109999999</v>
      </c>
      <c r="F16" s="9">
        <f t="shared" si="4"/>
        <v>17942464.690000001</v>
      </c>
      <c r="G16" s="9">
        <f t="shared" si="4"/>
        <v>27088505.270000003</v>
      </c>
    </row>
    <row r="17" spans="1:7">
      <c r="A17" s="35" t="s">
        <v>128</v>
      </c>
      <c r="B17" s="78">
        <v>47801372.700000003</v>
      </c>
      <c r="C17" s="78">
        <v>-2384532.3199999998</v>
      </c>
      <c r="D17" s="77">
        <v>45416840.380000003</v>
      </c>
      <c r="E17" s="78">
        <v>18328335.109999999</v>
      </c>
      <c r="F17" s="78">
        <v>17942464.690000001</v>
      </c>
      <c r="G17" s="77">
        <v>27088505.270000003</v>
      </c>
    </row>
    <row r="18" spans="1:7">
      <c r="A18" s="35" t="s">
        <v>129</v>
      </c>
      <c r="B18" s="9"/>
      <c r="C18" s="9"/>
      <c r="D18" s="9"/>
      <c r="E18" s="9"/>
      <c r="F18" s="9"/>
      <c r="G18" s="9">
        <f t="shared" ref="G18:G26" si="5">D18-E18</f>
        <v>0</v>
      </c>
    </row>
    <row r="19" spans="1:7">
      <c r="A19" s="35" t="s">
        <v>130</v>
      </c>
      <c r="B19" s="9">
        <f>SUM(B20:B21)</f>
        <v>0</v>
      </c>
      <c r="C19" s="9">
        <f t="shared" ref="C19:F19" si="6">SUM(C20:C21)</f>
        <v>0</v>
      </c>
      <c r="D19" s="9">
        <f t="shared" si="6"/>
        <v>0</v>
      </c>
      <c r="E19" s="9">
        <f t="shared" si="6"/>
        <v>0</v>
      </c>
      <c r="F19" s="9">
        <f t="shared" si="6"/>
        <v>0</v>
      </c>
      <c r="G19" s="9">
        <f t="shared" si="5"/>
        <v>0</v>
      </c>
    </row>
    <row r="20" spans="1:7">
      <c r="A20" s="28" t="s">
        <v>131</v>
      </c>
      <c r="B20" s="12"/>
      <c r="C20" s="12"/>
      <c r="D20" s="12"/>
      <c r="E20" s="12"/>
      <c r="F20" s="12"/>
      <c r="G20" s="12">
        <f t="shared" si="5"/>
        <v>0</v>
      </c>
    </row>
    <row r="21" spans="1:7">
      <c r="A21" s="28" t="s">
        <v>132</v>
      </c>
      <c r="B21" s="12"/>
      <c r="C21" s="12"/>
      <c r="D21" s="12"/>
      <c r="E21" s="12"/>
      <c r="F21" s="12"/>
      <c r="G21" s="12">
        <f t="shared" si="5"/>
        <v>0</v>
      </c>
    </row>
    <row r="22" spans="1:7">
      <c r="A22" s="35" t="s">
        <v>133</v>
      </c>
      <c r="B22" s="9"/>
      <c r="C22" s="9"/>
      <c r="D22" s="9"/>
      <c r="E22" s="9"/>
      <c r="F22" s="9"/>
      <c r="G22" s="9">
        <f t="shared" si="5"/>
        <v>0</v>
      </c>
    </row>
    <row r="23" spans="1:7" ht="22.5">
      <c r="A23" s="35" t="s">
        <v>134</v>
      </c>
      <c r="B23" s="9">
        <f>SUM(B24:B25)</f>
        <v>0</v>
      </c>
      <c r="C23" s="9">
        <f t="shared" ref="C23:F23" si="7">SUM(C24:C25)</f>
        <v>0</v>
      </c>
      <c r="D23" s="9">
        <f t="shared" si="7"/>
        <v>0</v>
      </c>
      <c r="E23" s="9">
        <f t="shared" si="7"/>
        <v>0</v>
      </c>
      <c r="F23" s="9">
        <f t="shared" si="7"/>
        <v>0</v>
      </c>
      <c r="G23" s="9">
        <f t="shared" si="5"/>
        <v>0</v>
      </c>
    </row>
    <row r="24" spans="1:7">
      <c r="A24" s="28" t="s">
        <v>135</v>
      </c>
      <c r="B24" s="12"/>
      <c r="C24" s="12"/>
      <c r="D24" s="12"/>
      <c r="E24" s="12"/>
      <c r="F24" s="12"/>
      <c r="G24" s="12">
        <f t="shared" si="5"/>
        <v>0</v>
      </c>
    </row>
    <row r="25" spans="1:7">
      <c r="A25" s="28" t="s">
        <v>136</v>
      </c>
      <c r="B25" s="12"/>
      <c r="C25" s="12"/>
      <c r="D25" s="12"/>
      <c r="E25" s="12"/>
      <c r="F25" s="12"/>
      <c r="G25" s="12">
        <f t="shared" si="5"/>
        <v>0</v>
      </c>
    </row>
    <row r="26" spans="1:7">
      <c r="A26" s="35" t="s">
        <v>137</v>
      </c>
      <c r="B26" s="9"/>
      <c r="C26" s="9"/>
      <c r="D26" s="9"/>
      <c r="E26" s="9"/>
      <c r="F26" s="9"/>
      <c r="G26" s="9">
        <f t="shared" si="5"/>
        <v>0</v>
      </c>
    </row>
    <row r="27" spans="1:7" ht="22.5">
      <c r="A27" s="22" t="s">
        <v>139</v>
      </c>
      <c r="B27" s="9">
        <f>B4+B16</f>
        <v>139324011.63999999</v>
      </c>
      <c r="C27" s="9">
        <f t="shared" ref="C27:G27" si="8">C4+C16</f>
        <v>-2820520.32</v>
      </c>
      <c r="D27" s="9">
        <f t="shared" si="8"/>
        <v>136503491.31999999</v>
      </c>
      <c r="E27" s="9">
        <f t="shared" si="8"/>
        <v>58195595.619999997</v>
      </c>
      <c r="F27" s="9">
        <f t="shared" si="8"/>
        <v>57416563.019999996</v>
      </c>
      <c r="G27" s="9">
        <f t="shared" si="8"/>
        <v>78307895.700000003</v>
      </c>
    </row>
    <row r="28" spans="1:7" ht="5.0999999999999996" customHeight="1">
      <c r="A28" s="36"/>
      <c r="B28" s="14"/>
      <c r="C28" s="14"/>
      <c r="D28" s="14"/>
      <c r="E28" s="14"/>
      <c r="F28" s="14"/>
      <c r="G28" s="14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Hoja1</vt:lpstr>
      <vt:lpstr>F6a</vt:lpstr>
      <vt:lpstr>F6b</vt:lpstr>
      <vt:lpstr>F6c</vt:lpstr>
      <vt:lpstr>F6d</vt:lpstr>
      <vt:lpstr>'F6a'!Títulos_a_imprimir</vt:lpstr>
      <vt:lpstr>'F6b'!Títulos_a_imprimir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2017-07-27T03:32:15Z</cp:lastPrinted>
  <dcterms:created xsi:type="dcterms:W3CDTF">2017-01-11T17:22:36Z</dcterms:created>
  <dcterms:modified xsi:type="dcterms:W3CDTF">2017-07-27T20:56:25Z</dcterms:modified>
</cp:coreProperties>
</file>