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Archivos\Documents\CUENTA PUBLICA 2016-2018\JULIO-SEPTIEMBRE\DIGITALES\"/>
    </mc:Choice>
  </mc:AlternateContent>
  <bookViews>
    <workbookView xWindow="0" yWindow="0" windowWidth="28800" windowHeight="11700" activeTab="1"/>
  </bookViews>
  <sheets>
    <sheet name="IR" sheetId="1" r:id="rId1"/>
    <sheet name="Hoja1" sheetId="5" r:id="rId2"/>
    <sheet name="Instructivo_IR" sheetId="4" r:id="rId3"/>
  </sheets>
  <definedNames>
    <definedName name="_xlnm._FilterDatabase" localSheetId="1" hidden="1">Hoja1!$A$2:$AC$2</definedName>
    <definedName name="_xlnm._FilterDatabase" localSheetId="0" hidden="1">IR!$A$2:$AC$10</definedName>
  </definedNames>
  <calcPr calcId="152511"/>
</workbook>
</file>

<file path=xl/calcChain.xml><?xml version="1.0" encoding="utf-8"?>
<calcChain xmlns="http://schemas.openxmlformats.org/spreadsheetml/2006/main">
  <c r="AC364" i="5" l="1"/>
  <c r="AC350" i="5"/>
  <c r="AB350" i="5"/>
  <c r="AC343" i="5"/>
  <c r="AC328" i="5"/>
  <c r="AC318" i="5"/>
  <c r="AC210" i="5"/>
  <c r="AB210" i="5"/>
  <c r="AC199" i="5"/>
  <c r="AB199" i="5"/>
  <c r="AC174" i="5"/>
  <c r="AC159" i="5"/>
  <c r="AB159" i="5"/>
  <c r="AC146" i="5"/>
  <c r="AB146" i="5"/>
  <c r="AC136" i="5"/>
  <c r="AC102" i="5"/>
  <c r="AB102" i="5"/>
  <c r="AC93" i="5"/>
  <c r="AB93" i="5"/>
  <c r="AC82" i="5"/>
  <c r="AB82" i="5"/>
  <c r="AC63" i="5"/>
  <c r="AB63" i="5"/>
  <c r="AC50" i="5"/>
  <c r="AB50" i="5"/>
  <c r="AC23" i="5"/>
  <c r="AB23" i="5"/>
  <c r="AA277" i="5"/>
  <c r="AA380" i="5"/>
  <c r="AA406" i="5"/>
  <c r="Z406" i="5"/>
  <c r="Z229" i="5"/>
  <c r="AC406" i="5" l="1"/>
  <c r="Z266" i="5"/>
  <c r="Z277" i="5"/>
  <c r="AC277" i="5" s="1"/>
  <c r="Y229" i="5"/>
  <c r="Y406" i="5"/>
  <c r="AB406" i="5" s="1"/>
  <c r="Z380" i="5"/>
  <c r="AC380" i="5" s="1"/>
  <c r="Y380" i="5"/>
  <c r="AB380" i="5" s="1"/>
  <c r="Y364" i="5"/>
  <c r="AB364" i="5" s="1"/>
  <c r="Y343" i="5"/>
  <c r="AB343" i="5" s="1"/>
  <c r="Y328" i="5"/>
  <c r="AB328" i="5" s="1"/>
  <c r="Y318" i="5"/>
  <c r="AB318" i="5" s="1"/>
  <c r="Z299" i="5"/>
  <c r="AC299" i="5" s="1"/>
  <c r="Y299" i="5"/>
  <c r="AB299" i="5" s="1"/>
  <c r="AA289" i="5"/>
  <c r="Z289" i="5"/>
  <c r="Y289" i="5"/>
  <c r="AA266" i="5"/>
  <c r="Y277" i="5"/>
  <c r="AB277" i="5" s="1"/>
  <c r="Y266" i="5"/>
  <c r="AA242" i="5"/>
  <c r="AA229" i="5"/>
  <c r="Y188" i="5"/>
  <c r="Y174" i="5"/>
  <c r="AB174" i="5" s="1"/>
  <c r="Y136" i="5"/>
  <c r="AB136" i="5" s="1"/>
  <c r="AA125" i="5"/>
  <c r="Z125" i="5"/>
  <c r="Z405" i="5" s="1"/>
  <c r="Z407" i="5" s="1"/>
  <c r="Y125" i="5"/>
  <c r="AC125" i="5" l="1"/>
  <c r="AB125" i="5"/>
  <c r="AC229" i="5"/>
  <c r="AB229" i="5"/>
  <c r="AC242" i="5"/>
  <c r="AB242" i="5"/>
  <c r="Y405" i="5"/>
  <c r="AC266" i="5"/>
  <c r="AB266" i="5"/>
  <c r="AC289" i="5"/>
  <c r="AB289" i="5"/>
  <c r="Y407" i="5"/>
  <c r="AA405" i="5"/>
  <c r="AA407" i="5" l="1"/>
  <c r="AB405" i="5"/>
  <c r="AC405" i="5"/>
  <c r="AC407" i="5" l="1"/>
  <c r="AB407" i="5"/>
</calcChain>
</file>

<file path=xl/sharedStrings.xml><?xml version="1.0" encoding="utf-8"?>
<sst xmlns="http://schemas.openxmlformats.org/spreadsheetml/2006/main" count="4614" uniqueCount="1910">
  <si>
    <t>Instructivo</t>
  </si>
  <si>
    <t>Restricción:</t>
  </si>
  <si>
    <t>Apegarse al número de columnas.</t>
  </si>
  <si>
    <t>Fin
(3)</t>
  </si>
  <si>
    <t>Propósito
(4)</t>
  </si>
  <si>
    <t>Componentes</t>
  </si>
  <si>
    <t>(5)</t>
  </si>
  <si>
    <t>Actividades</t>
  </si>
  <si>
    <t>(6)</t>
  </si>
  <si>
    <t>Eje o línea estratégica
(7)</t>
  </si>
  <si>
    <t>Objetivo
(8)</t>
  </si>
  <si>
    <t>Estrategia
(9)</t>
  </si>
  <si>
    <t>Acciones
(10)</t>
  </si>
  <si>
    <t>PP
(14)</t>
  </si>
  <si>
    <t>UR
(15)</t>
  </si>
  <si>
    <t>Indicador
(16)</t>
  </si>
  <si>
    <t>Dimensión
(19)</t>
  </si>
  <si>
    <t>Frecuencia de Medición
(20)</t>
  </si>
  <si>
    <t>Línea base
(21)</t>
  </si>
  <si>
    <t>Meta Programada
(22)</t>
  </si>
  <si>
    <t>Meta Modificada
(23)</t>
  </si>
  <si>
    <t>Meta alcanzada
(24)</t>
  </si>
  <si>
    <t>Alvance/ Programado
(25)</t>
  </si>
  <si>
    <t>Avance/ Modificado 
(26)</t>
  </si>
  <si>
    <t xml:space="preserve"> Medios de verificación
(27)</t>
  </si>
  <si>
    <t>Supuestos
(28)</t>
  </si>
  <si>
    <t>Presupuesto aprobado
(29)</t>
  </si>
  <si>
    <t>Presupuesto Devengado
(31)</t>
  </si>
  <si>
    <t xml:space="preserve"> Avance Devengado / Modificado
(33)</t>
  </si>
  <si>
    <r>
      <rPr>
        <b/>
        <sz val="9"/>
        <color indexed="8"/>
        <rFont val="Arial"/>
        <family val="2"/>
      </rPr>
      <t>(12) FN</t>
    </r>
    <r>
      <rPr>
        <sz val="8"/>
        <color theme="1"/>
        <rFont val="Arial"/>
        <family val="2"/>
      </rPr>
      <t>: Señalar el código de la función de acuerdo a la clasificación funcional del gasto publicada en el DOF el 27 de diciembre de 2010.</t>
    </r>
  </si>
  <si>
    <r>
      <rPr>
        <b/>
        <sz val="9.5"/>
        <color indexed="8"/>
        <rFont val="Arial"/>
        <family val="2"/>
      </rPr>
      <t>(1) Programa Presupuestario</t>
    </r>
    <r>
      <rPr>
        <sz val="8"/>
        <color theme="1"/>
        <rFont val="Arial"/>
        <family val="2"/>
      </rPr>
      <t>: Denominación del programa, el cual se repetirá en los renglones Fin, Propósito, Componentes y Actividades.</t>
    </r>
  </si>
  <si>
    <r>
      <rPr>
        <b/>
        <sz val="9.5"/>
        <color indexed="8"/>
        <rFont val="Arial"/>
        <family val="2"/>
      </rPr>
      <t>(3) Fin</t>
    </r>
    <r>
      <rPr>
        <sz val="8"/>
        <color theme="1"/>
        <rFont val="Arial"/>
        <family val="2"/>
      </rPr>
      <t>: Nivel fin de acuerdo a la MML, generar un indicador para este nivel, de eficacia; añadir las filas de acuerdo a la cantidad de fines (ejes estrátegicos) necesarios.</t>
    </r>
  </si>
  <si>
    <r>
      <rPr>
        <b/>
        <sz val="9.5"/>
        <color indexed="8"/>
        <rFont val="Arial"/>
        <family val="2"/>
      </rPr>
      <t>(4) Propósito</t>
    </r>
    <r>
      <rPr>
        <sz val="8"/>
        <color theme="1"/>
        <rFont val="Arial"/>
        <family val="2"/>
      </rPr>
      <t>: Nivel propósito de acuerdo a la MML, generar un indicador para este nivel, de eficacia; añadir las filas de acuerdo a la cantidad de propósitos existente.</t>
    </r>
  </si>
  <si>
    <r>
      <rPr>
        <b/>
        <sz val="9.5"/>
        <color indexed="8"/>
        <rFont val="Arial"/>
        <family val="2"/>
      </rPr>
      <t>(5) Componentes</t>
    </r>
    <r>
      <rPr>
        <sz val="8"/>
        <color theme="1"/>
        <rFont val="Arial"/>
        <family val="2"/>
      </rPr>
      <t>: Nivel de componentes de acuerdo a la MML, añadir filas por cada componente existente, generar un indicador por cada dimensión y para cada componente.</t>
    </r>
  </si>
  <si>
    <r>
      <rPr>
        <b/>
        <sz val="9.5"/>
        <color indexed="8"/>
        <rFont val="Arial"/>
        <family val="2"/>
      </rPr>
      <t>(6) Actividades</t>
    </r>
    <r>
      <rPr>
        <sz val="8"/>
        <color theme="1"/>
        <rFont val="Arial"/>
        <family val="2"/>
      </rPr>
      <t>: Nivel de actividades de acuerdo a la MML, añadir filas por cada actividad existente, generar un indicador por cada dimensión y para cada actividad.</t>
    </r>
  </si>
  <si>
    <r>
      <rPr>
        <b/>
        <sz val="9.5"/>
        <color indexed="8"/>
        <rFont val="Arial"/>
        <family val="2"/>
      </rPr>
      <t>(7) Eje o línea estratégica</t>
    </r>
    <r>
      <rPr>
        <sz val="8"/>
        <color theme="1"/>
        <rFont val="Arial"/>
        <family val="2"/>
      </rPr>
      <t>: Señalar el eje o línea estratégica, epresentan los temas de atención prioritaria para administración estatal o municipal sobre los cuáles se realizará el planteamiento de los objetivos; Ejemplo: Atención prioritaria a las comunidades marginadas.</t>
    </r>
  </si>
  <si>
    <r>
      <rPr>
        <b/>
        <sz val="9.5"/>
        <color indexed="8"/>
        <rFont val="Arial"/>
        <family val="2"/>
      </rPr>
      <t>(8) Objetivo</t>
    </r>
    <r>
      <rPr>
        <sz val="8"/>
        <color theme="1"/>
        <rFont val="Arial"/>
        <family val="2"/>
      </rPr>
      <t>: Señalar el objetivo del programa, enunciados que definen la situación que se espera lograr en un tema trascendental para la administración estatal o municipal; son la expresión cualitativa de lo que se quiere cumplir con la política pública al término de la administración estatal o municipal; eje: Incrementar la cobertura del servicio de limpia en las colonias aledañas.</t>
    </r>
  </si>
  <si>
    <r>
      <rPr>
        <b/>
        <sz val="9.5"/>
        <color indexed="8"/>
        <rFont val="Arial"/>
        <family val="2"/>
      </rPr>
      <t>(9) Estrategia</t>
    </r>
    <r>
      <rPr>
        <sz val="8"/>
        <color theme="1"/>
        <rFont val="Arial"/>
        <family val="2"/>
      </rPr>
      <t>: Señalar el curso de acción general, que muestre la dirección y el uso general de los recursos y esfuerzos para el logro de los objetivos; ejem. Incrementar la cohesión entre los diferentes grupos sociales e instituciones</t>
    </r>
  </si>
  <si>
    <r>
      <rPr>
        <b/>
        <sz val="9.5"/>
        <color indexed="8"/>
        <rFont val="Arial"/>
        <family val="2"/>
      </rPr>
      <t>(10) Acciones</t>
    </r>
    <r>
      <rPr>
        <sz val="8"/>
        <color theme="1"/>
        <rFont val="Arial"/>
        <family val="2"/>
      </rPr>
      <t>: Señalar las actividades que permitan cumplir los objetivos y metas</t>
    </r>
  </si>
  <si>
    <r>
      <rPr>
        <b/>
        <sz val="9.5"/>
        <color indexed="8"/>
        <rFont val="Arial"/>
        <family val="2"/>
      </rPr>
      <t>(11) F</t>
    </r>
    <r>
      <rPr>
        <sz val="8"/>
        <color theme="1"/>
        <rFont val="Arial"/>
        <family val="2"/>
      </rPr>
      <t>: Señalar el código de la finalidad de acuerdo a la clasificación funcional del gasto publicada en el DOF el 27 de diciembre de 2010.</t>
    </r>
  </si>
  <si>
    <r>
      <rPr>
        <b/>
        <sz val="9.5"/>
        <color indexed="8"/>
        <rFont val="Arial"/>
        <family val="2"/>
      </rPr>
      <t>(13) SF</t>
    </r>
    <r>
      <rPr>
        <sz val="8"/>
        <color theme="1"/>
        <rFont val="Arial"/>
        <family val="2"/>
      </rPr>
      <t>: Señalar el código de la subfunción de acuerdo a la clasificación funcional del gasto publicada en el DOF el 27 de diciembre de 2010.</t>
    </r>
  </si>
  <si>
    <r>
      <rPr>
        <b/>
        <sz val="9.6"/>
        <color indexed="8"/>
        <rFont val="Arial"/>
        <family val="2"/>
      </rPr>
      <t>(14) PP</t>
    </r>
    <r>
      <rPr>
        <sz val="8"/>
        <color theme="1"/>
        <rFont val="Arial"/>
        <family val="2"/>
      </rPr>
      <t>: Señalar la codificación del programa presupuestario,  tomando en cuenta la clasificación programática publicada en el DOF el 8 de agosto de 2013 y seguida del consecutivo que le corresponde. Ejemplo  S204.</t>
    </r>
  </si>
  <si>
    <r>
      <rPr>
        <b/>
        <sz val="9.6"/>
        <color indexed="8"/>
        <rFont val="Arial"/>
        <family val="2"/>
      </rPr>
      <t>(15) UR</t>
    </r>
    <r>
      <rPr>
        <sz val="8"/>
        <color theme="1"/>
        <rFont val="Arial"/>
        <family val="2"/>
      </rPr>
      <t>: Unidad responsable del programa.</t>
    </r>
  </si>
  <si>
    <r>
      <rPr>
        <b/>
        <sz val="9.6"/>
        <color indexed="8"/>
        <rFont val="Arial"/>
        <family val="2"/>
      </rPr>
      <t>(16) Indicador</t>
    </r>
    <r>
      <rPr>
        <sz val="8"/>
        <color theme="1"/>
        <rFont val="Arial"/>
        <family val="2"/>
      </rPr>
      <t>: Descripción del objetivo del indicador, ejemplo: "Índice de marginación en Guanajuato"</t>
    </r>
  </si>
  <si>
    <r>
      <rPr>
        <b/>
        <sz val="9.6"/>
        <color indexed="8"/>
        <rFont val="Arial"/>
        <family val="2"/>
      </rPr>
      <t>(17) Fórmula de cálculo</t>
    </r>
    <r>
      <rPr>
        <sz val="8"/>
        <color theme="1"/>
        <rFont val="Arial"/>
        <family val="2"/>
      </rPr>
      <t>: Se refiere a la expresión matemática del indicador. Determina la forma en que se relacionan las variables.</t>
    </r>
  </si>
  <si>
    <r>
      <rPr>
        <b/>
        <sz val="9.6"/>
        <color indexed="8"/>
        <rFont val="Arial"/>
        <family val="2"/>
      </rPr>
      <t>(18) Tipo</t>
    </r>
    <r>
      <rPr>
        <sz val="8"/>
        <color theme="1"/>
        <rFont val="Arial"/>
        <family val="2"/>
      </rPr>
      <t>: Hacer referencia si es de tipo: numérico, porcentual, tasa, promedio, índice, cumplimiento</t>
    </r>
  </si>
  <si>
    <r>
      <rPr>
        <b/>
        <sz val="9.6"/>
        <color indexed="8"/>
        <rFont val="Arial"/>
        <family val="2"/>
      </rPr>
      <t>(19) Dimensión</t>
    </r>
    <r>
      <rPr>
        <sz val="8"/>
        <color theme="1"/>
        <rFont val="Arial"/>
        <family val="2"/>
      </rPr>
      <t>: Hacer referencia si su dimensión es: Eficacia, Eficiencia, Economía</t>
    </r>
  </si>
  <si>
    <r>
      <rPr>
        <b/>
        <sz val="9.6"/>
        <color indexed="8"/>
        <rFont val="Arial"/>
        <family val="2"/>
      </rPr>
      <t>(20) Frecuencia de Medición</t>
    </r>
    <r>
      <rPr>
        <sz val="8"/>
        <color theme="1"/>
        <rFont val="Arial"/>
        <family val="2"/>
      </rPr>
      <t>: Hace referencia a la periodicidad en el tiempo con que se realiza la medición del indicador.</t>
    </r>
  </si>
  <si>
    <r>
      <rPr>
        <b/>
        <sz val="9.6"/>
        <color indexed="8"/>
        <rFont val="Arial"/>
        <family val="2"/>
      </rPr>
      <t>(21) Línea base</t>
    </r>
    <r>
      <rPr>
        <sz val="8"/>
        <color theme="1"/>
        <rFont val="Arial"/>
        <family val="2"/>
      </rPr>
      <t>: Hacer referencia de los datos con los que se contaba al incio del año presupuestal</t>
    </r>
  </si>
  <si>
    <r>
      <rPr>
        <b/>
        <sz val="9.6"/>
        <color indexed="8"/>
        <rFont val="Arial"/>
        <family val="2"/>
      </rPr>
      <t>(22) Meta Programada</t>
    </r>
    <r>
      <rPr>
        <sz val="8"/>
        <color theme="1"/>
        <rFont val="Arial"/>
        <family val="2"/>
      </rPr>
      <t>: Resultado cuantificable de las acciones  previamente definidas y esperadas en forma organizada y representativa de las asignaciones de los recursos</t>
    </r>
  </si>
  <si>
    <r>
      <rPr>
        <b/>
        <sz val="9.6"/>
        <color indexed="8"/>
        <rFont val="Arial"/>
        <family val="2"/>
      </rPr>
      <t>(23) Meta Modificada</t>
    </r>
    <r>
      <rPr>
        <sz val="8"/>
        <color theme="1"/>
        <rFont val="Arial"/>
        <family val="2"/>
      </rPr>
      <t>: Nivel cuantificable de las ampliaciones o reducciones de las metas establecidas originalmente y que comprende las variaciones dentro del proceso programático-presupuestario.</t>
    </r>
  </si>
  <si>
    <r>
      <rPr>
        <b/>
        <sz val="9.6"/>
        <color indexed="8"/>
        <rFont val="Arial"/>
        <family val="2"/>
      </rPr>
      <t>(24) Meta alcanzada</t>
    </r>
    <r>
      <rPr>
        <sz val="8"/>
        <color theme="1"/>
        <rFont val="Arial"/>
        <family val="2"/>
      </rPr>
      <t>: Es el resultado cuantificable al momento del reporte</t>
    </r>
  </si>
  <si>
    <r>
      <rPr>
        <b/>
        <sz val="9.6"/>
        <color indexed="8"/>
        <rFont val="Arial"/>
        <family val="2"/>
      </rPr>
      <t>(25) Alvance/Programado</t>
    </r>
    <r>
      <rPr>
        <sz val="8"/>
        <color theme="1"/>
        <rFont val="Arial"/>
        <family val="2"/>
      </rPr>
      <t>: Es la división entre la meta alcanzada y la meta programada.</t>
    </r>
  </si>
  <si>
    <r>
      <rPr>
        <b/>
        <sz val="9.6"/>
        <color indexed="8"/>
        <rFont val="Arial"/>
        <family val="2"/>
      </rPr>
      <t>(26) Avance/Modificado</t>
    </r>
    <r>
      <rPr>
        <sz val="8"/>
        <color theme="1"/>
        <rFont val="Arial"/>
        <family val="2"/>
      </rPr>
      <t>: Es la división entre la meta alcanzada y la meta modificada.</t>
    </r>
  </si>
  <si>
    <r>
      <rPr>
        <b/>
        <sz val="9.6"/>
        <color indexed="8"/>
        <rFont val="Arial"/>
        <family val="2"/>
      </rPr>
      <t>(27) Medios de verificación</t>
    </r>
    <r>
      <rPr>
        <sz val="8"/>
        <color theme="1"/>
        <rFont val="Arial"/>
        <family val="2"/>
      </rPr>
      <t>: Informar la herramienta técnica o informativa que permita verificar el avance de las metas, ejemplo: listas de asistencia, informes estadisticos oficiales, informes de evaluaciones o estudios oficiales  internos o externos, etc.</t>
    </r>
  </si>
  <si>
    <r>
      <rPr>
        <b/>
        <sz val="9.6"/>
        <color indexed="8"/>
        <rFont val="Arial"/>
        <family val="2"/>
      </rPr>
      <t>(28) Supuestos</t>
    </r>
    <r>
      <rPr>
        <sz val="8"/>
        <color theme="1"/>
        <rFont val="Arial"/>
        <family val="2"/>
      </rPr>
      <t>: Referir la hipotesis externa de los riesgos, que por su naturaleza puedan impedir la realización de las metas a cualquier nivel; no referir el supuesto del nivel Fin</t>
    </r>
  </si>
  <si>
    <r>
      <rPr>
        <b/>
        <sz val="9.6"/>
        <color indexed="8"/>
        <rFont val="Arial"/>
        <family val="2"/>
      </rPr>
      <t>(29) Presupuesto aprobado</t>
    </r>
    <r>
      <rPr>
        <sz val="8"/>
        <color theme="1"/>
        <rFont val="Arial"/>
        <family val="2"/>
      </rPr>
      <t>: Reflejar las asignaciones presupuestarias anuales comprometidas en el Presupuesto de Egresos.</t>
    </r>
  </si>
  <si>
    <r>
      <rPr>
        <b/>
        <sz val="9.6"/>
        <color indexed="8"/>
        <rFont val="Arial"/>
        <family val="2"/>
      </rPr>
      <t>(30) Presupuesto Modificado</t>
    </r>
    <r>
      <rPr>
        <sz val="8"/>
        <color theme="1"/>
        <rFont val="Arial"/>
        <family val="2"/>
      </rPr>
      <t>: Es el momento que refleja la asignación presupuestaria que resulta de incorporar; en su caso, las adecuaciones presupuestarias al presupuesto aprobado.</t>
    </r>
  </si>
  <si>
    <r>
      <rPr>
        <b/>
        <sz val="9.6"/>
        <color indexed="8"/>
        <rFont val="Arial"/>
        <family val="2"/>
      </rPr>
      <t>(31) Presupuesto Devengado</t>
    </r>
    <r>
      <rPr>
        <sz val="8"/>
        <color theme="1"/>
        <rFont val="Arial"/>
        <family val="2"/>
      </rPr>
      <t>: Este momento contable refleja el reconocimiento de una obligación de pago a favor de terceros por la recepción de conformidad de bienes, servicios y obras oportunamente contratados; así como de las obligaciones que derivan de tratados, leyes, decretos, resoluciones y sentencias definitivas.</t>
    </r>
  </si>
  <si>
    <r>
      <rPr>
        <b/>
        <sz val="9.6"/>
        <color indexed="8"/>
        <rFont val="Arial"/>
        <family val="2"/>
      </rPr>
      <t>(32) Devengado / Aprobado</t>
    </r>
    <r>
      <rPr>
        <sz val="8"/>
        <color theme="1"/>
        <rFont val="Arial"/>
        <family val="2"/>
      </rPr>
      <t>: Es la división entre el Presupuesto Devengado y el Presupuesto Aprobado.</t>
    </r>
  </si>
  <si>
    <r>
      <rPr>
        <b/>
        <sz val="9.6"/>
        <color indexed="8"/>
        <rFont val="Arial"/>
        <family val="2"/>
      </rPr>
      <t>(33) Avance Devengado / Modificado</t>
    </r>
    <r>
      <rPr>
        <sz val="8"/>
        <color theme="1"/>
        <rFont val="Arial"/>
        <family val="2"/>
      </rPr>
      <t>: Es la división entre el Presupuesto Devengado y el presupuesto Modificado.</t>
    </r>
  </si>
  <si>
    <t>Programa presupuestario
(1)</t>
  </si>
  <si>
    <t>Eficacia</t>
  </si>
  <si>
    <t>Eficacia (1 por componente)</t>
  </si>
  <si>
    <t>Eficiencia (1 por componente)</t>
  </si>
  <si>
    <t>Economía (1 por componente)</t>
  </si>
  <si>
    <t>Eficacia (1 por actividad)</t>
  </si>
  <si>
    <t>Eficiencia (1 por actividad)</t>
  </si>
  <si>
    <t>Economía (1 por actividad)</t>
  </si>
  <si>
    <t>F
(11)</t>
  </si>
  <si>
    <t>FN
(12)</t>
  </si>
  <si>
    <t>SF
(13)</t>
  </si>
  <si>
    <t>Fórmula de cálculo
(17)</t>
  </si>
  <si>
    <t>Presupuesto Modificado
(30)</t>
  </si>
  <si>
    <t>Devengado / Aprobado
(32)</t>
  </si>
  <si>
    <t>Tipo de Fórmula
(18)</t>
  </si>
  <si>
    <t>Resumen Narrativo
(2)</t>
  </si>
  <si>
    <t>Recomendación:</t>
  </si>
  <si>
    <t>Debe considerarse la estructura vertical y horizontal para cada uno de los elementos de la matriz, el presupuesto de nivel actividades  en suma debe ser igual, al de su componente, a su vez el de los componentes al de propósito y por último el de propósito debe coincidir con el del nivel fin.</t>
  </si>
  <si>
    <r>
      <rPr>
        <b/>
        <sz val="9.5"/>
        <color indexed="8"/>
        <rFont val="Arial"/>
        <family val="2"/>
      </rPr>
      <t>(2) Resumen narrativo</t>
    </r>
    <r>
      <rPr>
        <sz val="8"/>
        <color theme="1"/>
        <rFont val="Arial"/>
        <family val="2"/>
      </rPr>
      <t>: Identificar a qué elemento de la lógica vertical se hace referencia.</t>
    </r>
  </si>
  <si>
    <t>MUNICIPIO DE VALLE DE SANTIAGO, GTO.
INDICADORES DE RESULTADOS
DEL 1 DE ENERO AL 30 DE JUNIO DE 2017</t>
  </si>
  <si>
    <t>FIN</t>
  </si>
  <si>
    <t>PROPOSITO</t>
  </si>
  <si>
    <t>COMPONENTE 1</t>
  </si>
  <si>
    <t>ACTIVIDAD 1.1</t>
  </si>
  <si>
    <t>ACTIVIDAD 1.2</t>
  </si>
  <si>
    <t>ACTIVIDAD 1.3</t>
  </si>
  <si>
    <t>ACTIVIDAD 1.4</t>
  </si>
  <si>
    <t>COMPONENTE 2</t>
  </si>
  <si>
    <t>ACTIVIDAD 2.1</t>
  </si>
  <si>
    <t>ACTIVIDAD 2.2</t>
  </si>
  <si>
    <t>ACTIVIDAD 2.3</t>
  </si>
  <si>
    <t>ACTIVIDAD 2.4</t>
  </si>
  <si>
    <t>COMPONENTE 3</t>
  </si>
  <si>
    <t>ACTIVIDAD 3.1</t>
  </si>
  <si>
    <t>ACTIVIDAD 3.2</t>
  </si>
  <si>
    <t>COMPONENTE 4</t>
  </si>
  <si>
    <t>ACTIVIDAD 4.1</t>
  </si>
  <si>
    <t>ACTIVIDAD 4.2</t>
  </si>
  <si>
    <t>ACTIVIDAD 4.3</t>
  </si>
  <si>
    <t>ACTIVIDAD 4.4</t>
  </si>
  <si>
    <t>COMPONENTE 5</t>
  </si>
  <si>
    <t>ACTIVIDAD 5.1</t>
  </si>
  <si>
    <t>ACTIVIDAD 1.5</t>
  </si>
  <si>
    <t>ACTIVIDAD 3.3</t>
  </si>
  <si>
    <t>ACTIVIDAD 3.4</t>
  </si>
  <si>
    <t>ACTIVIDAD 3.5</t>
  </si>
  <si>
    <t>ACTIVIDAD 3. 6</t>
  </si>
  <si>
    <t>ACTIVIDAD 3.7</t>
  </si>
  <si>
    <t>ACTIVIDAD 3. 8</t>
  </si>
  <si>
    <t>ACTIVIDAD 3.9</t>
  </si>
  <si>
    <t>ACTIVIDAD 2.5</t>
  </si>
  <si>
    <t>ACTIVIDAD 1.6</t>
  </si>
  <si>
    <t>1.2.2</t>
  </si>
  <si>
    <t>LOS HABITANTES DE VALLE DE SANTIAGO MEJORAN SU DESARROLLO HUMANO A TRAVÉS DE LOS PROGRAMAS OPERADOS POR LA DIRECCIÓN DE DESARROLLO SOCIAL.</t>
  </si>
  <si>
    <t>PROGRAMAS DE APOYO RECIBIDOS PARA MEJORAR LA VIVIENDA</t>
  </si>
  <si>
    <t>EJECUCIÓN DE PROGRAMA TECHO DIGNO</t>
  </si>
  <si>
    <t>EJECUCIÓN DE PROGRAMA DE AMPLIACIÓN DE VIVIENDA</t>
  </si>
  <si>
    <t>EJECUCIÓN DE PROGRAMA MEJORAMIENTO DE VIVIENDA PINTA TU ENTORNO</t>
  </si>
  <si>
    <t>EJECUCIÓN DEL PROGRAMA IMPULSO AL DESARROLLO DE MI COMUNIDAD ELECTRIFICACIÓN, DRENAJE, PAVIMENTACIÓN, ASFALTO, BOMBAS DE AGUA</t>
  </si>
  <si>
    <t>EJECUCIÓN DEL PROGRAMA IMPULSO A LOS SERVICIOS BÁSICOS EN MI COLONIA Y COMUNIDAD ELECTRIFICACIÓN . RED DRENAJE, PAVIMENTACIÓN</t>
  </si>
  <si>
    <t>NUMERO DE SERVICIOS DE SANEAMIENTO IMPLEMENTADOS EN SISTEMAS DE ECO TECNOLOGÍAS</t>
  </si>
  <si>
    <t>EJECUCIÓN DEL PROGRAMA CONSTRUCCIÓN DE BAÑO CON BIODIGESTOR</t>
  </si>
  <si>
    <t>EJECUCIÓN DEL PROGRAMA DE CONSTRUCCIÓN DE BAÑO CON CONEXIÓN DE DRENAJE</t>
  </si>
  <si>
    <t>EJECUCIÓN DEL PROGRAMA DE ESTUFAS ECOLÓGICAS</t>
  </si>
  <si>
    <t>SISTEMA DE ATENCIÓN IMPLEMENTADOS PARA LA MEJORA DE SU NIVEL DE VIDA</t>
  </si>
  <si>
    <t>EJECUCIÓN DEL PROGRAMA PARA EL APOYO DE ADULTOS MAYORES</t>
  </si>
  <si>
    <t>EJECUCIÓN DEL PROGRAMA DE SEGURO DE VIDA PARA JEFAS DE FAMILIA</t>
  </si>
  <si>
    <t>EJECUCIÓN DE PROGRAMA BECAS SUBE-T</t>
  </si>
  <si>
    <t xml:space="preserve">CONTRIBUIR A  MEJORAR  LA CALIDAD DE VIDA DE LOS PRODUCTORES DEL CAMPO MEDIANTE EN FORTALECIMIENTO DEL DESARROLLO AGROPECUARIO. </t>
  </si>
  <si>
    <t>1.2.4</t>
  </si>
  <si>
    <t>SOCIEDAD RURAL SUPERAN SUS CARENCIAS SOCIOECONÓMICAS, CON GRAN POTENCIAL  PRODUCTIVO, ECONÓMICO Y SOCIOCULTURAL, BASADO PRINCIPALMENTE EN LA PLANEACIÓN ESTRATÉGICA DEL APROVECHAMIENTO DE LOS RECURSOS NATURALES.</t>
  </si>
  <si>
    <t>PROGRAMAS DE RENTABILIDAD EN LAS ACTIVIDADES AGROPECUARIAS, CON BAJOS COSTOS DE PRODUCCIÓN A TRAVÉS DEL SUBSIDIO A MAQUINARIA Y EQUIPO DE TECNOLOGÍA RECIBIDOS</t>
  </si>
  <si>
    <t>IMPLEMENTACIÓN DEL PROGRAMA DE CONCURRENCIA DE SUBSIDIOS PARA EL CONCEPTO GANADERO, AGRÍCOLA, SISTEMAS DE RIEGO Y AGRICULTURA PROTEGIDA, CON RECURSO ESTATAL Y MUNICIPAL.</t>
  </si>
  <si>
    <t>DIFUSIÓN Y SEGUIMIENTO DE VALIDACIÓN DE PROYECTOS.</t>
  </si>
  <si>
    <t>IMPLEMENTACIÓN DEL PROGRAMA DE IMPULSO A LA MUJER EN LA ECONOMÍA RURAL, FOMENTO A LA TRANSFORMACIÓN AGROPECUARIA Y AUTOEMPLEO JUVENIL.</t>
  </si>
  <si>
    <t>PROGRAMA DE CONTROL, MANEJO Y PREVENCIÓN DE RIESGOS SANITARIOS, FITOSANITARIOS Y DE PLAGAS A TRAVÉS DE PRACTICAS BIOLÓGICAS  Y AMPLIACIÓN DE MEDIDAS APRENDIDAS EN CAPACITACIONES Y CAMPAÑAS INFORMATIVAS RECIBIDOS.</t>
  </si>
  <si>
    <t>CAMPAÑAS DE CONTROL Y PREVENCIÓN DE PLAGAS EN LAS LOCALIDADES.</t>
  </si>
  <si>
    <t>CAMPAÑAS DE PREVENCIÓN DE RIESGOS SANITARIOS Y FITOSANITARIOS PARA GANADO, CAMPAÑAS DE BRUCELOSIS, ARETADO Y VACUNACIÓN.</t>
  </si>
  <si>
    <t>DIFUSIÓN  Y CAPACITACIÓN PARA LA IMPLEMENTACIÓN DE CULTIVOS ALTERNATIVOS.</t>
  </si>
  <si>
    <t>APOYOS GUBERNAMENTALES CON UN RECURSO DEFINIDO PARA CADA CONCEPTO A TRAVÉS DE LA ELABORACIÓN DE PROYECTOS ESPECÍFICOS PARA IMPULSAR A LA SOCIEDAD RURAL EN DIFERENTES CONCEPTOS RECIBIDOS.</t>
  </si>
  <si>
    <t>EJECUCIÓN DE LA PRIMER ETAPA DEL PROYECTO PARA EL DESARROLLO INTEGRAL DE COMUNIDADES RURALES (PDICR)</t>
  </si>
  <si>
    <t>TRABAJO EN COPARTICIPACIÓN PARA PROYECTOS DE REACTIVACIÓN PRODUCTIVA DE LOCALIDADES MARGINADAS (REPROCOM)</t>
  </si>
  <si>
    <t>INICIO DE PROYECTOS DE ELABORACIÓN PARA HUERTOS FAMILIARES Y COMUNITARIOS EN LAS ZONAS IMPULSO Y ZAP</t>
  </si>
  <si>
    <t xml:space="preserve">SEGUIMIENTO Y GESTIÓN DEL PROYECTO XOCONOSTLE </t>
  </si>
  <si>
    <t>IMPLEMENTACIÓN DE PROYECTOS DE BIOCONSTRUCCIÓN</t>
  </si>
  <si>
    <t>IMPLEMENTACIÓN DE PROYECTOS DE ECOTECNIAS PARA EL CUIDADO DEL AGUA CON LA COSECHA DE AGUA DE LLUVIA, BAÑOS SECOS Y RECICLAMIENTO DE AGUAS GRISES.</t>
  </si>
  <si>
    <t>ASESORÍA TÉCNICA PARA EL DESARROLLO RURAL CON LA UNIVERSIDAD DE GUANAJUATO.</t>
  </si>
  <si>
    <t>IMPULSO A LOS PROYECTOS PRODUCTIVOS AGROALIMENTARIOS MUNICIPALES DE INVERSIÓN Y SERVICIOS TÉCNICOS, PARA ACTIVOS FIJOS, AGRICULTURA Y GANADERÍA, INSUMOS, TRANSFORMACIÓN, ETC.</t>
  </si>
  <si>
    <t>OPERACIÓN DE LOS DIFERENTES ÓRGANOS DE PARTICIPACIÓN CIUDADANA (CMR, COMUNDERS, COMITÉ TÉCNICO, REDES AGRARIAS).</t>
  </si>
  <si>
    <t xml:space="preserve">PROGRAMA DE CONCIENTIZACIÓN SOBRE LA IMPORTANCIA DE LA CULTURA DE ASEGURAMIENTO Y BORDARÍA DE CAPACIÓN DE AGUA PLUVIAL PARA PREVENIR Y CONTRARRESTAR LOS EFECTOS CLIMATOLÓGICOS RECIBIDOS. </t>
  </si>
  <si>
    <t>SUBSIDIO AL SEGURO AGRÍCOLA EN COPARTICIPACIÓN CON LA SDAYR.</t>
  </si>
  <si>
    <t>IMPLEMENTACIÓN DEL PROGRAMA DE BORDARÍA ESTATAL.</t>
  </si>
  <si>
    <t>PROGRAMA PARA MEJORAR LAS CONDICIONES DE INFRAESTRUCTURA VIAL RURAL, PARA LA MEJORA DE ACTIVIDADES ECONÓMICAS Y DE INTERACCIÓN DE LAS LOCALIDADES RECIBIDOS.</t>
  </si>
  <si>
    <t>ELABORACIÓN DE PROYECTOS DE REHABILITACIÓN Y CONSTRUCCIÓN DE CAMINOS RURALES</t>
  </si>
  <si>
    <t>1.3.2</t>
  </si>
  <si>
    <t>CONTRIBUIR A MEJORAR LA ESTABILIDAD ECONÓMICA, EMOCIONAL Y SOCIAL DE LAS MUJERES DEL MUNICIPIO CON PERSPECTIVA DE GÉNERO.</t>
  </si>
  <si>
    <t>1.5.2</t>
  </si>
  <si>
    <t>LOGRAR EL EMPODERAMIENTO DE LAS MUJERES ATRAVES DE ACCIONES DE SENSIBILIZACION Y PROGRAMAS QUE PERMITAN SU OPTIMO DESARROLLO LA CUAL CONTRIBUYA A CONDICIONES CON PERSPECTIVA DE GENERO Y LIBRES DE VIOLENCIA</t>
  </si>
  <si>
    <t>PROGRAMAS DE FORMACIÓN INTEGRAL PARA FORTALECER EL EMPODERAMIENTO DE LAS MUJERES</t>
  </si>
  <si>
    <t>2.1.1</t>
  </si>
  <si>
    <t xml:space="preserve">SE CONTRIBUYE A AUMENTAR LA COBERTURA DE ATENCIÓN A INSTITUCIONES EDUCATIVAS Y DEPORTIVAS URBANAS Y RURALES QUE NO CUENTAN CON INSTRUCTOR DE EDUCACIÓN FÍSICA.
</t>
  </si>
  <si>
    <t>2.2.3</t>
  </si>
  <si>
    <t xml:space="preserve">LOS HABITANTES DE VALLE DE SANTIAGO MEJORAN SU CALIDAD DE VIDA A TRAVÉS DE LOS PROGRAMAS OPERADOS POR LA COMISIÓN  MUNICIPAL DEL DEPORTE  
</t>
  </si>
  <si>
    <t xml:space="preserve">PROGRAMAS DE FORMACIÓN  Y CAPACITACIÓN REALIZADOS
</t>
  </si>
  <si>
    <t xml:space="preserve">PROMOCIÓN DE TORNEOS Y EVENTOS DE COMPETENCIA
</t>
  </si>
  <si>
    <t xml:space="preserve"> ORGANIZACIÓN DE CURSOS, CERTIFICACIONES Y DIPLOMADOS
</t>
  </si>
  <si>
    <t xml:space="preserve">PROGRAMAS DE INTEGRACIÓN DE FAMILIAS, JÓVENES Y DEPORTISTAS IMPARTIDOS
</t>
  </si>
  <si>
    <t>3.2.1</t>
  </si>
  <si>
    <t xml:space="preserve">FORTALECER EL DESARROLLO MUNICIPAL A PARTIR DE EXCELENTES SERVICIOS TURÍSTICOS PARA BENEFICIO DE LOS HABITANTES DE VALLE DE SANTIAGO IMPLEMENTADOS
</t>
  </si>
  <si>
    <t>3.3.1</t>
  </si>
  <si>
    <t xml:space="preserve">EL MUNICIPIO DE VALLE DE SANTIAGO CUENTA CON DESARROLLO TURÍSTICO INNOVADOR Y EFICIENTE
</t>
  </si>
  <si>
    <t xml:space="preserve">OFERTA TURÍSTICA MUNICIPAL CONOCIDA E IMPULSADA
</t>
  </si>
  <si>
    <t xml:space="preserve">IMPLEMENTACIÓN DE UN SISTEMA INTEGRAL Y ESTRATÉGICO DE INFORMACIÓN Y COMUNICACIÓN . 
</t>
  </si>
  <si>
    <t xml:space="preserve">CAPACITACIÓN Y CERTIFICACIÓN DEL PERSONAL DEL SECTOR TURÍSTICO
</t>
  </si>
  <si>
    <t xml:space="preserve">IMPLEMENTACIÓN DE UNA MODERNA SEÑALÉTICA MUNICIPAL
</t>
  </si>
  <si>
    <t xml:space="preserve">SISTEMA DE PROMOCIÓN Y DIFUSIÓN  TURÍSTICA A PARTICULARES IMPLEMENTADO
</t>
  </si>
  <si>
    <t xml:space="preserve">IMPLEMENTACIÓN DE UN NUEVO REGLAMENTO MUNICIPAL
</t>
  </si>
  <si>
    <t xml:space="preserve">COORDINACIÓN CON DEPENDENCIAS PARA LA IMPLEMENTACIÓN DE NUEVOS PROGRAMAS PÚBLICOS
</t>
  </si>
  <si>
    <t xml:space="preserve">CONVOCATORIA PARA LA SELECCIÓN DEL DISEÑO DE LA MARCA TURÍSTICA DEL MUNICIPIO
</t>
  </si>
  <si>
    <t>3.4.1</t>
  </si>
  <si>
    <t>4.2.1</t>
  </si>
  <si>
    <t>CONTROL DE EXPEDIENTES</t>
  </si>
  <si>
    <t>4.6.1</t>
  </si>
  <si>
    <t>4.13.1</t>
  </si>
  <si>
    <t>ESTABLECER UN SISTEMA INTEGRAL DE EVALUACIÓN Y CONTROL PARA QUE SE APLIQUEN LOS RECURSOS DEL GASTO PÚBLICO DEBIDAMENTE Y ESTABLECER UN NEXO DE COMUNICACIÓN ENTRE LA CIUDADANÍA Y EL H. AYUNTAMIENTO PARA QUE LA ACTUACIÓN DE FUNCIONARIOS SE DIRIJA CON ÉTICA Y PROFESIONALISMO.</t>
  </si>
  <si>
    <t>4.8.2</t>
  </si>
  <si>
    <t>LA CIUDADANÍA DE VALLE DE SANTIAGO CUENTA CON UN SISTEMA INTEGRAL DE EVALUACIÓN Y VIGILANCIA A LAS DEPENDENCIAS DEL MUNICIPIO QUE PERMITE LA CORRECTA ADMINISTRACIÓN DE LOS RECURSOS PÚBLICOS POR PARTE DEL H. AYUNTAMIENTO PARA BENEFICIO DE LOS HABITANTES.</t>
  </si>
  <si>
    <t>PROFESIONALIZACIÓN DE PERSONAL DE CONTRALORÍA MUNICIPAL.</t>
  </si>
  <si>
    <t>SUPERVISIÓN DEL CUMPLIMIENTO DEL PLAN DE DESARROLLO MUNICIPAL Y EL PROGRAMA DE GOBIERNO MUNICIPAL.</t>
  </si>
  <si>
    <t>PROGRAMA ANUAL DE AUDITORÍA AUTORIZADO E IMPLEMENTADO MEDIANTE LA EVALUACIÓN DEL CONTROL INTERNO, LA GESTIÓN MUNICIPAL Y EL DESARROLLO ADMINISTRATIVO.</t>
  </si>
  <si>
    <t>ELABORACIÓN DEL PLIEGO DE OBSERVACIONES Y RECOMENDACIONES.</t>
  </si>
  <si>
    <t>EXPEDICIÓN DEL OFICIO DE LIBERACIÓN DE AUDITORÍAS.</t>
  </si>
  <si>
    <t>PARTICIPACIÓN EN LA ELABORACIÓN DE LOS PROCEDIMIENTOS DE ENTREGA-RECEPCIÓN DE LOS SERVIDORES PÚBLICOS MUNICIPALES.</t>
  </si>
  <si>
    <t>REVISIÓN DE LA INTEGRACIÓN Y REMISIÓN EN TIEMPO Y FORMA DE LA CUENTA PÚBLICA DEL MUNICIPIO.</t>
  </si>
  <si>
    <t>COORDINACIÓN DE ACTIVIDADES DEL DEPARTAMENTO DE ASUNTOS JURÍDICOS Y ADMINISTRATIVOS</t>
  </si>
  <si>
    <t>SUPERVISIÓN Y OPERACIÓN DEL SISTEMA DE QUEJAS, DENUNCIAS Y SUGERENCIAS.</t>
  </si>
  <si>
    <t>SUPERVISIÓN DE LOS PROCEDIMIENTOS DE RESPONSABILIDAD EN TIEMPO Y FORMA A LOS FUNCIONARIOS PÚBLICOS QUE LO AMERITAN, Y DARLE EL SEGUIMIENTO CORRESPONDIENTE HASTA SU CONCLUSIÓN.</t>
  </si>
  <si>
    <t>VIGILANCIA Y SEGUIMIENTO A LOS PROGRAMAS DE CONTRALORÍA SOCIAL.</t>
  </si>
  <si>
    <t>GENERACIÓN DE REPORTES DEL ÁREA DE OBRA PÚBLICA MUNICIPAL</t>
  </si>
  <si>
    <t>ASISTENCIA A LA APERTURA DE LAS PROPUESTAS TÉCNICAS Y ECONÓMICAS EN LOS PROCESOS DE LICITACIÓN DE OBRA.</t>
  </si>
  <si>
    <t>ACUDIR FÍSICAMENTE A REVISAR LA CALIDAD DE LOS TRABAJOS EJECUTADOS.</t>
  </si>
  <si>
    <t>4.9.1</t>
  </si>
  <si>
    <t xml:space="preserve">AFECTACIÓN PRESUPUESTAL DEL  RECURSO ASIGNADO AL ÁREA.
</t>
  </si>
  <si>
    <t>4.10.1</t>
  </si>
  <si>
    <t xml:space="preserve">MANTENIMIENTO PREVENTIVO  DEL SISTEMA DE VIDEOCÁMARAS DE VIGILANCIA Y MONITORES DEL CENTRO DE CONTROL.
</t>
  </si>
  <si>
    <t>4.11.1</t>
  </si>
  <si>
    <t>4.12.2</t>
  </si>
  <si>
    <t>3.1.2</t>
  </si>
  <si>
    <t xml:space="preserve">DISPONIBILIDAD DEL RECURO EN LAS PARTIDAS CORRESPONDIENTES. 
</t>
  </si>
  <si>
    <t>2.2.1</t>
  </si>
  <si>
    <t>CONTRIBUIR EN LA ATENCIÓN Y LAS PETICIONES CIUDADANAS PARA SUS SEGUIMIENTO, EVALUACIÓN Y PRONTA RESPUESTA.</t>
  </si>
  <si>
    <t>LA CIUDADANIA RECIBE LA ATENCIÓN Y ORIENTACIÓN DE MANERA EXPEDITA Y EFICIENTE A LAS DEMANDAS QUE PRESENTA</t>
  </si>
  <si>
    <t>RESPUESTA OPORTUNA A LAS PETICIONES GESTIONADAS POR LA CIUDADANIA LOGRADA</t>
  </si>
  <si>
    <t>ELABORACIÓN DE ESTUDIOS SOCIOECONÓMICOS DE LA POBLACIÓN PARA LA DETECCIÓN DE NECESIDADES REALES</t>
  </si>
  <si>
    <t>PROGRAMA DE VINCULACIÓN CON LA SOCIEDAD CIVIL Y MEDIANTE LA PARTICIPACIÓN DE LA CIUDADANÍA Y G.M. EN ACCIONES SOCIALES, ELABORADO</t>
  </si>
  <si>
    <t>CELEBRACIÓN DE CONVENIOS PARA LA REALIZACIÓN DE LAS ACCIONES DE VINCULACIÓN</t>
  </si>
  <si>
    <t xml:space="preserve">CONTRIBUIR A ATENDER  LOS EVENTOS QUE PUDIERAN AFECTAR AL MUNICIPIO DESDE EL PUNTO DE VISTA, SOCIAL, ECONÓMICO Y POLÍTICO
</t>
  </si>
  <si>
    <t>4.1.1</t>
  </si>
  <si>
    <t xml:space="preserve">LOS HABITANTES DEL MUNICIPIO SE BENEFICIAN DE LA APLICACIÓN DE LA NORMATIVIDAD MUNICIPAL Y DE PROVEER  DE LOS MECANISMOS JURÍDICOS Y ADMINISTRATIVOS PARA EL LOGRO DE SUS OBJETIVOS
</t>
  </si>
  <si>
    <t xml:space="preserve">ATENDER LAS NECESIDADES DE LOS HABITANTES MEDIANTE LA APLICACIÓN DEL REGLAMENTO MUNICIPAL 
</t>
  </si>
  <si>
    <t xml:space="preserve">ANÁLISIS Y  DIAGNOSTICO PARA DAR SUSTENTO  JURÍDICO A LOS TRAMITES EN PROCESO 
</t>
  </si>
  <si>
    <t xml:space="preserve">PROGRAMA DE RECEPCIÓN, ATENCIÓN Y GESTIÓN DE CORRESPONDENCIA EXTERNA DIRIGIDA AL MUNICIPIO IMPLEMENTADO
</t>
  </si>
  <si>
    <t xml:space="preserve">DISEÑO DEL SOFTWARE 
</t>
  </si>
  <si>
    <t xml:space="preserve">CATÁLOGO DE REGLAMENTOS ACTUALIZADOS
</t>
  </si>
  <si>
    <t xml:space="preserve">INFORMAR E INVOLUCRAR A LAS ÁREAS MUNICIPALES EN LA NECESIDAD DE ACTUALIZAR LOS REGLAMENTOS QUE A CADA UNA DE ELLAS COMPETEN.
</t>
  </si>
  <si>
    <t xml:space="preserve">RECABAR PROPUESTAS DE RATIFICACIÓN, CREACIÓN O MODIFICACIÓN DE ORDENAMIENTOS MUNICIPALES POR LAS ÁREAS.
</t>
  </si>
  <si>
    <t xml:space="preserve">ESTUDIO Y ANÁLISIS DE FACTIBILIDAD DE LAS PROPUESTAS; PROYECTO DE REFORMA.
</t>
  </si>
  <si>
    <t xml:space="preserve">AUTORIZACIÓN DEL PROYECTO DE REFORMAS O DE NUEVOS REGLAMENTOS.
</t>
  </si>
  <si>
    <t xml:space="preserve">DIFUSIÓN E IMPLEMENTACIÓN DE REGLAMENTOS.
</t>
  </si>
  <si>
    <t xml:space="preserve">TRANSFORMAR LA CULTURA DEL SERVICIO PÚBLICO, A TRAVÉS DE LA CAPACITACIÓN INTEGRAL DE LAS Y LOS SERVIDORES PÚBLICOS, LOGRANDO EL DESARROLLO DE SUS COMPETENCIAS LABORALES A FAVOR DE LA CIUDADANÍA Y LAS INSTITUCIONES DEL GOBIERNO
</t>
  </si>
  <si>
    <t>4.9.2</t>
  </si>
  <si>
    <t xml:space="preserve">LOS SERVIDORES PÚBLICOS CUENTAN CON HABILIDADES, MOTIVACIONES Y SATISFACCIONES SUFICIENTES PARA LOGRAR LOS OBJETIVOS DE LA ADMINISTRACIÓN PÚBLICA
</t>
  </si>
  <si>
    <t xml:space="preserve">IMPLEMENTACIÓN DEL PROCESO DE SELECCIÓN Y RECLUTAMIENTO DE PERSONAL
</t>
  </si>
  <si>
    <t xml:space="preserve">ACTUALIZACIÓN DE MANUALES OPERATIVOS CON DESCRIPCIÓN DE PERFILES
</t>
  </si>
  <si>
    <t xml:space="preserve">RECEPCIÓN DE SOLICITUDES DE EMPLEO O CURRICULAR VITAE
</t>
  </si>
  <si>
    <t xml:space="preserve">ENTREVISTAS A LAS PERSONAS SELECCIONADAS DE ACUERDO A SU PERFIL 
</t>
  </si>
  <si>
    <t xml:space="preserve">PRESENTAR PROPUESTA AL OFICIAL MAYOR DE LAS PERSONAS MÁS APTAS 
</t>
  </si>
  <si>
    <t xml:space="preserve">DAR DE ALTA A LA PERSONA QUE MEJOR SE ADECUE AL PERFIL BUSCADO
</t>
  </si>
  <si>
    <t xml:space="preserve">DIAGNÓSTICO DE NECESIDADES REALIZADO
</t>
  </si>
  <si>
    <t xml:space="preserve">DETERMINACIÓN DE LAS ÁREAS Y PUESTOS EN LAS QUE SE REALIZARÁ EL DIAGNOSTICO
</t>
  </si>
  <si>
    <t xml:space="preserve">RECOPILACIÓN DE LA INFORMACIÓN EMITIDA POR CADA ÁREA  
</t>
  </si>
  <si>
    <t xml:space="preserve">DIFERENCIACIÓN ENTRE LOS PROBLEMAS DE CAPACITACIÓN Y LOS DE ÍNDOLE ADMINISTRATIVO
</t>
  </si>
  <si>
    <t xml:space="preserve">ELABORACIÓN DEL DIAGNOSTICO DE NECESIDADES 
</t>
  </si>
  <si>
    <t xml:space="preserve">PROGRAMA DE CAPACITACIÓN ELABORADO
</t>
  </si>
  <si>
    <t xml:space="preserve">VERIFICACIÓN DEL DOCUMENTO ELABORADO 
</t>
  </si>
  <si>
    <t xml:space="preserve">GESTIÓN DE CAPACITACIONES POR PARTE DE INSTITUCIONES PÚBLICAS Y PRIVADAS 
</t>
  </si>
  <si>
    <t xml:space="preserve">CAPACITACIÓN  DE SERVIDORES PÚBLICOS DE BASE Y CONFIANZA. 
</t>
  </si>
  <si>
    <t xml:space="preserve">CERTIFICACIÓN DE SERVIDORES PÚBLICOS
</t>
  </si>
  <si>
    <t xml:space="preserve">CONTRIBUIR  CON UNA LEGISLACIÓN MUNICIPAL ADECUADA A INCREMENTAR LOS INGRESOS DEL MUNICIPIO PARA BENEFICIO DE SUS HABITANTES </t>
  </si>
  <si>
    <t>4.13.3</t>
  </si>
  <si>
    <t xml:space="preserve">EL MUNICIPIO TIENE UNA LEGISLACIÓN  EFICIENTE EN MATERIA DE INGRESOS Y COMPROBACIÓN  DE GASTOS. </t>
  </si>
  <si>
    <t>EJERCICIO DEL GASTO PÚBLICO PRIVILEGIANDO LA TRANSPARENCIA Y RENDICIÓN DE CUENTAS, REALIZADO</t>
  </si>
  <si>
    <t>COORDINACIÓN Y SUPERVISIÓN DE MATRICES DE RESULTADOS BAJO LA METODOLOGÍA DEL MARCO LÓGICO</t>
  </si>
  <si>
    <t>PROCESO  DE COMPROBACIÓN  DE GASTOS, CLARIFICADOS</t>
  </si>
  <si>
    <t>ELABORACIÓN DE PROYECTO DE ACTUALIZACIÓN DE LINEAMIENTOS DE RACIONALIDAD AUSTERIDAD Y DISCIPLINA PRESUPUESTAL E INTEGRADOS EN UN SOLO DOCUMENTO</t>
  </si>
  <si>
    <t>IMPLEMENTACIÓN DE REUNIONES CON LOS MIEMBROS DE LA COMISIÓN DE HACIENDA PARA LA ACTUALIZACIÓN DE LOS LINEAMIENTOS DE RACIONALIDAD AUSTERIDAD Y DISCIPLINA PRESUPUESTAL</t>
  </si>
  <si>
    <t>PRESENTACIÓN AL CABILDO DE LOS LINEAMIENTOS DE RACIONALIDAD Y AUSTERIDAD Y DISCIPLINA PRESUPUESTAL PARA SU APROBACIÓN</t>
  </si>
  <si>
    <t>IMPLEMENTACIÓN  DE MESAS DE TRABAJO PARA DAR A CONOCER  LOS LINEAMIENTOS DE RACIONALIDAD AUSTERIDAD Y DISCIPLINA PRESUPUESTAL</t>
  </si>
  <si>
    <t>NORMATIVIDAD DE INGRESOS IMPLEMENTADA</t>
  </si>
  <si>
    <t>ELABORACIÓN DE PROYECTO DE ACTUALIZACIÓN DE LAS DISPOSICIONES ADMINISTRATIVAS DE RECAUDACIÓN</t>
  </si>
  <si>
    <t>PROGRAMACIÓN DE REUNIONES CON LOS MIEMBROS DE LA COMISIÓN DE HACIENDA PARA ANALIZAR Y EN SU CASO APROBAR  LA ACTUALIZACIÓN DE LAS DISPOSICIONES ADMINISTRATIVAS DE RECAUDACIÓN</t>
  </si>
  <si>
    <t>PRESENTACIÓN AL CABILDO DE LAS DISPOSICIONES ADMINISTRATIVAS DE RECAUDACIÓN PARA SU APROBACIÓN</t>
  </si>
  <si>
    <t xml:space="preserve">IMPLEMENTACIÓN  DE MESAS DE TRABAJO PARA DAR A CONOCER  LAS DISPOSICIONES ADMINISTRATIVAS DE RECAUDACIÓN </t>
  </si>
  <si>
    <t>CONTAR CON UN INVENTARIO REAL Y ACTUALIZADO DE BIENES MUEBLES E INMUEBLES DEL MUNICIPIO A TRAVÉS DE SU RECUPERACIÓN Y MANEJO ADECUADO DE LOS MOVIMIENTOS DE ALTAS, BAJAS Y MONITOREO.</t>
  </si>
  <si>
    <t>EL MUNICIPIO CUENTA CON UN PADRÓN ACTUALIZADO Y REAL, POR LO TANTO SE TIENE UN BUEN CONTROL DE TODOS LOS BIENES MUEBLES E INMUEBLES</t>
  </si>
  <si>
    <t>PADRÓN DE BIENES MUEBLES E INMUEBLES ACTUALIZADO</t>
  </si>
  <si>
    <t>REALIZACIÓN DE INVENTARIOS POR DEPENDENCIAS</t>
  </si>
  <si>
    <t>ACTUALIZACIÓN DE RESGUARDOS</t>
  </si>
  <si>
    <t>AUSCULTACIÓN Y ANÁLISIS DEL ESTADO QUE GUARDAN LOS BIENES</t>
  </si>
  <si>
    <t>BIENES MUEBLES E INMUEBLES DEL MUNICIPIO CLASIFICADOS</t>
  </si>
  <si>
    <t>RECUPERACIÓN DE LOS BIENES EN ESTADO REGULAR</t>
  </si>
  <si>
    <t>PROCESO DE BAJA DE BIENES INSERVIBLES Y/U OBSOLETOS REALIZADO</t>
  </si>
  <si>
    <t>ACUMULACIÓN DE BIENES OBSOLETOS Y/O INSERVIBLES EN UN SOLO LUGAR</t>
  </si>
  <si>
    <t>EJECUCIÓN Y ENTREGA DE BIENES EN DONACIÓN O VENTA</t>
  </si>
  <si>
    <t>ACCIÓN DE BAJA EN EL SISTEMA DE CONTROL PATRIMONIAL</t>
  </si>
  <si>
    <t>DIRECCIÓN DE DESARROLLO RURAL</t>
  </si>
  <si>
    <t>COMISIÓN MUNICIPAL DEL DEPORTE ? UNIDAD DEPORTIVA</t>
  </si>
  <si>
    <t>DIRECCION DE TURISMO</t>
  </si>
  <si>
    <t>JUZGADO ADMINISTRATIVO</t>
  </si>
  <si>
    <t>OFICIALÍA MAYOR</t>
  </si>
  <si>
    <t>UNIDAD DEPORTIVA MUNICIPAL</t>
  </si>
  <si>
    <t>SECRETARÍA DEL H. AYUNTAMIENTO</t>
  </si>
  <si>
    <t>COORDINACIÓN DE RECURSOS HUMANOS</t>
  </si>
  <si>
    <t>TESORERÍA MUNICIPAL</t>
  </si>
  <si>
    <t>CONTROL PATRIMONIAL</t>
  </si>
  <si>
    <t>VARIACIÓN EN EL ÍNDICE DE DESARROLLO HUMANO EN EL MUNICIPIO.</t>
  </si>
  <si>
    <t>VIVIENDA DIGNA</t>
  </si>
  <si>
    <t>ANÁLISIS SITUACIONAL</t>
  </si>
  <si>
    <t>MEJORAR LAS CONDICIONES DE SALUD</t>
  </si>
  <si>
    <t>VIVIENDAS AMPLIADAS</t>
  </si>
  <si>
    <t>PINTA TU ENTORNO</t>
  </si>
  <si>
    <t>INFRAESTRUCTURA BÁSICA</t>
  </si>
  <si>
    <t>MEJORAMIENTO DE LA COMUNIDAD</t>
  </si>
  <si>
    <t>IMPULSO SERVICIOS BÁSICOS</t>
  </si>
  <si>
    <t>INFRAESTRUCTURA SOCIAL</t>
  </si>
  <si>
    <t>SERVICIOS DE SANEAMIENTO</t>
  </si>
  <si>
    <t>INSTALACIONES SANITARIAS</t>
  </si>
  <si>
    <t>BAÑOS CON DRENAJE</t>
  </si>
  <si>
    <t>ESTUFAS ECOLÓGICAS</t>
  </si>
  <si>
    <t>ATENCIÓN A GRUPOS VULNERABLES</t>
  </si>
  <si>
    <t>APOYO ADULTO MAYOR</t>
  </si>
  <si>
    <t>APOYO JEFAS DE FAMILIA</t>
  </si>
  <si>
    <t>APOYO DE BECAS</t>
  </si>
  <si>
    <t>EFICIENTAR LAS ACTIVIDADES  PRODUCTIVAS DEL CAMPO</t>
  </si>
  <si>
    <t>APOYO AL SECTOR DEL CAMPO DEL MUNICIPIO</t>
  </si>
  <si>
    <t>IMPLEMENTOS E INFRAESTRUCTURA AGROALIMENTARIA</t>
  </si>
  <si>
    <t>CONCURRENCIA DE RECURSOS</t>
  </si>
  <si>
    <t xml:space="preserve">CONTROL Y SEGUIMIENTO DE PROYECTOS VALIDADOS </t>
  </si>
  <si>
    <t xml:space="preserve">IMPULSO A LA MUJER EN LA ECONOMÍA RURAL </t>
  </si>
  <si>
    <t>CONTROL Y SEGUIMIENTO DE PROYECTOS VALIDADOS</t>
  </si>
  <si>
    <t xml:space="preserve">CAMPAÑAS PARA EL MANEJO DE RIESGOS SANITARIOS </t>
  </si>
  <si>
    <t xml:space="preserve">CAMPAÑAS DE PREVENCIÓN Y CONTROL DE PLAGAS </t>
  </si>
  <si>
    <t xml:space="preserve">CAMPAÑAS DE PREVENCIÓN </t>
  </si>
  <si>
    <t xml:space="preserve">CAMPAÑAS PARA LA IMPLEMENTACIÓN DE NUEVAS TÉCNICAS </t>
  </si>
  <si>
    <t xml:space="preserve">DISEÑO DE PROYECTOS  RURALES </t>
  </si>
  <si>
    <t>PROYECTO PDICR</t>
  </si>
  <si>
    <t xml:space="preserve">PROYECTOS EN COPARTICIPACIÓN </t>
  </si>
  <si>
    <t xml:space="preserve">PROYECTO HUERTOS FAMILIARES </t>
  </si>
  <si>
    <t>SEGUIMIENTO DE PROYECTO</t>
  </si>
  <si>
    <t xml:space="preserve">PROYECTOS DE BIOCONSTRUCCION </t>
  </si>
  <si>
    <t>PROYECTOS DE ECOTECNIA IMPLEMENTADOS</t>
  </si>
  <si>
    <t xml:space="preserve">ASESORÍA MEDIANTE LA VINCULACIÓN CON INSTITUCIONES EDUCATIVAS </t>
  </si>
  <si>
    <t xml:space="preserve">IMPULSO A LOS PROYECTOS PRODUCTIVOS DEL CAMPO </t>
  </si>
  <si>
    <t>PARTICIPACIÓN SOCIAL</t>
  </si>
  <si>
    <t>CULTURA DE ASEGURAMIENTO</t>
  </si>
  <si>
    <t>DISMINUCIÓN DE RIEGOS</t>
  </si>
  <si>
    <t xml:space="preserve">MEJORAMIENTO DE LAS CONDICIONES </t>
  </si>
  <si>
    <t xml:space="preserve">MEJORAMIENTO DE LAS VÍAS DE COMUNICACIÓN </t>
  </si>
  <si>
    <t>ELABORACIÓN DE PROYECTOS EJECUTIVOS</t>
  </si>
  <si>
    <t>SEGUROS DE SUBSISTENCIA A MUJERES EN SITUACIÓN DE VIOLENCIA.</t>
  </si>
  <si>
    <t xml:space="preserve">VINCULACIÓN INSTITUCIONAL 
</t>
  </si>
  <si>
    <t xml:space="preserve">PERCEPCIÓN CIUDADANA SOBRE EL DEPORTE MUNICIPAL
</t>
  </si>
  <si>
    <t xml:space="preserve">VARIACIÓN EN EL ÍNDICE DE DEPORTE EN EL MUNICIPIO
</t>
  </si>
  <si>
    <t xml:space="preserve">PROFESIONALIZACIÓN DE LOS PROMOTORES DEPORTIVOS
</t>
  </si>
  <si>
    <t xml:space="preserve">BUSCANDO NUEVOS TALENTOS
</t>
  </si>
  <si>
    <t xml:space="preserve">CAPACITACIÓN PERMANENTE
</t>
  </si>
  <si>
    <t xml:space="preserve">DEPORTES PARA TODOS
</t>
  </si>
  <si>
    <t xml:space="preserve">ÍNDICE DE DESARROLLO HUMANO
</t>
  </si>
  <si>
    <t xml:space="preserve">FORTALECIMIENTO DEL SECTOR TURÍSTICO
</t>
  </si>
  <si>
    <t xml:space="preserve">REALIZACIÓN DE EVENTOS 
</t>
  </si>
  <si>
    <t xml:space="preserve">ESTRATEGIA DE ATENCIÓN AL TURISTA Y VISITANTE
</t>
  </si>
  <si>
    <t xml:space="preserve">PROFESIONALIZACIÓN DEL SECTOR
</t>
  </si>
  <si>
    <t xml:space="preserve">MEJORAR LA SEÑALÉTICA DE LOS PUNTOS TURÍSTICOS 
</t>
  </si>
  <si>
    <t xml:space="preserve">ESTRATEGIAS IMPLEMENTADAS 
</t>
  </si>
  <si>
    <t xml:space="preserve">NORMATIVIDAD Y REGULACIÓN 
</t>
  </si>
  <si>
    <t xml:space="preserve">PARTICIPACIÓN DE LOS SECTORES 
</t>
  </si>
  <si>
    <t>PORCENTAJE DE SENTENCIAS EMITIDAS</t>
  </si>
  <si>
    <t>ÍNDICE DE DEMANDAS EN LIBRO ADMITIDAS Y DESECHADAS</t>
  </si>
  <si>
    <t>ÍNDICE DE DESARROLLO HUMANO</t>
  </si>
  <si>
    <t>EVALUACIÓN Y VIGILANCIA DE LAS DEPENDENCIAS DE LA ADMINISTRACIÓN MUNICIPAL DE VALLE DE SANTIAGO.</t>
  </si>
  <si>
    <t>IMPLEMENTACIÓN DE MEJORES PRÁCTICAS</t>
  </si>
  <si>
    <t>PROGRAMA ANUAL DE AUDITORÍAS.</t>
  </si>
  <si>
    <t>REVISIÓN DE LAS DEPENDENCIAS DEL H. AYUNTAMIENTO.</t>
  </si>
  <si>
    <t>PLIEGO DE OBSERVACIONES Y RECOMENDACIONES.</t>
  </si>
  <si>
    <t>LIBERACIÓN DE AUDITORIA.</t>
  </si>
  <si>
    <t>PROCEDIMIENTOS DE ENTREGA-RECEPCIÓN DE DEPENDENCIAS MUNICIPALES.</t>
  </si>
  <si>
    <t>CUENTA PÚBLICA MUNICIPAL.</t>
  </si>
  <si>
    <t>REPORTE BIMESTRAL</t>
  </si>
  <si>
    <t>ATENCIÓN CIUDADANA</t>
  </si>
  <si>
    <t>PROCEDIMIENTOS DE RESPONSABILIDAD DE LOS FUNCIONARIOS PÚBLICOS.</t>
  </si>
  <si>
    <t>PROGRAMA DE CONTRALORÍA SOCIAL.</t>
  </si>
  <si>
    <t>DECLARACIONES PATRIMONIALES.</t>
  </si>
  <si>
    <t>REPORTES DE OBRA PÚBLICA MUNICIPAL.</t>
  </si>
  <si>
    <t>LICITACIÓN DE OBRA</t>
  </si>
  <si>
    <t>REVISIÓN DE AVANCES DE OBRAS.</t>
  </si>
  <si>
    <t>SUPERVISIÓN FÍSICA Y DOCUMENTAL DE LOS REPORTES DE ENTREGA-RECEPCIÓN DE LAS OBRAS TERMINADAS EN EL MUNICIPIO.</t>
  </si>
  <si>
    <t xml:space="preserve">GESTIÓN DEL RECURSO
</t>
  </si>
  <si>
    <t>TASA DE VARIACIÓN DE PETICIONES</t>
  </si>
  <si>
    <t>PORCENTAJE DE PETICIONES ATENDIDAS RESPECTO DE LAS INGRESADAS</t>
  </si>
  <si>
    <t>TIEMPO DE RESPUESTA</t>
  </si>
  <si>
    <t>JUSTIFICACIÓN DE APOYOS</t>
  </si>
  <si>
    <t>COOPERACIÓN INTERINSTITUCIONAL.</t>
  </si>
  <si>
    <t>COOPERACIÓN INTERINSTITUCIONAL</t>
  </si>
  <si>
    <t xml:space="preserve">BUEN GOBIERNO 
</t>
  </si>
  <si>
    <t xml:space="preserve">SESIONES DE AYUNTAMIENTO  EN LOS TÉRMINOS DE LA LEY ORGÁNICA MUNICIPAL 
</t>
  </si>
  <si>
    <t xml:space="preserve">EXPEDIR LAS CONTESTACIONES Y DOCUMENTOS CORRESPONDIENTES DENTRO DE UN TÉRMINO DE  10 DÍAS. 
</t>
  </si>
  <si>
    <t xml:space="preserve">PORCENTAJE DE SOLICITUDES 
</t>
  </si>
  <si>
    <t xml:space="preserve">DISEÑO  DEL PROGRAMA
</t>
  </si>
  <si>
    <t xml:space="preserve">DESARROLLO TECNOLÓGICO
</t>
  </si>
  <si>
    <t xml:space="preserve">LEYES, REGLAMENTOS Y DECRETOS.
</t>
  </si>
  <si>
    <t xml:space="preserve">REUNIONES DE INFORMACIÓN AL GABINETE Y CON LOS ENLACES DE LAS DIVERSAS ÁREAS MUNICIPALES.
</t>
  </si>
  <si>
    <t xml:space="preserve">PORCENTAJE DE PROPUESTAS RECIBIDAS.
</t>
  </si>
  <si>
    <t xml:space="preserve">PORCENTAJE DE PROYECTOS REALIZADOS.
</t>
  </si>
  <si>
    <t xml:space="preserve">PORCENTAJE DE PROYECTOS AUTORIZADOS
</t>
  </si>
  <si>
    <t xml:space="preserve">PORCENTAJE DE REGLAMENTOS DIFUNDIDOS E IMPLEMENTADOS.
</t>
  </si>
  <si>
    <t xml:space="preserve">ENCUESTA DE PERCEPCIÓN INTERNA 
</t>
  </si>
  <si>
    <t xml:space="preserve">PERMANENCIA DE LOS SERVIDORES PÚBLICOS 
</t>
  </si>
  <si>
    <t xml:space="preserve">TOTAL DE VACANTES 
</t>
  </si>
  <si>
    <t xml:space="preserve">TOTAL DE MANUALES OPERATIVOS ACTUALIZADOS 
</t>
  </si>
  <si>
    <t xml:space="preserve">NÚMERO DE SOLICITUDES RECIBIDAS
</t>
  </si>
  <si>
    <t xml:space="preserve">NÚMERO DE PERSONAS ENTREVISTADAS
</t>
  </si>
  <si>
    <t xml:space="preserve">TOTAL DE PERSONAS SELECCIONADAS
</t>
  </si>
  <si>
    <t xml:space="preserve">NUMERO DE ALTAS
</t>
  </si>
  <si>
    <t xml:space="preserve">DOCUMENTO ELABORADO
</t>
  </si>
  <si>
    <t xml:space="preserve">NÚMERO DE ÁREAS DIAGNOSTICADAS
</t>
  </si>
  <si>
    <t xml:space="preserve">TOTAL DE INFORMACIÓN RECIBIDA 
</t>
  </si>
  <si>
    <t xml:space="preserve">VERIFICACIÓN DE NECESIDADES 
</t>
  </si>
  <si>
    <t xml:space="preserve">VALIDACIÓN DEL DIAGNÓSTICO DE NECESIDADES 
</t>
  </si>
  <si>
    <t xml:space="preserve">VERIFICACIÓN DEL PROGRAMA DE CAPACITACIÓN 
</t>
  </si>
  <si>
    <t xml:space="preserve">TOTAL DE CAPACITACIONES A IMPLEMENTAR 
</t>
  </si>
  <si>
    <t xml:space="preserve">TOTAL DE SERVIDORES PÚBLICOS CAPACITADOS 
</t>
  </si>
  <si>
    <t xml:space="preserve">TOTAL DE SERVIDORES PÚBLICOS CERTIFICADOS 
</t>
  </si>
  <si>
    <t>FORTALECIMIENTO DE LA HACIENDA MUNICIPAL</t>
  </si>
  <si>
    <t>PORCENTAJE DE LINEAMIENTOS  Y DISPOSICIONES ADMINISTRATIVAS IMPLEMENTADAS</t>
  </si>
  <si>
    <t>PORCENTAJE DE DOCUMENTOS PUBLICADOS EN TIEMPO Y FORMA EN LA CUENTA PÚBLICA Y EN EL PORTAL DE TRANSPARENCIA</t>
  </si>
  <si>
    <t>DISEÑO Y CONSTRUCCIÓN DE INDICADORES DE DESEMPEÑO</t>
  </si>
  <si>
    <t>REGISTRO, SUPERVISIÓN Y FISCALIZACIÓN DEL GASTO</t>
  </si>
  <si>
    <t>COMPENDIO DE DISPOSICIONES Y LINEAMIENTOS EN MATERIA DEL GASTO</t>
  </si>
  <si>
    <t>CONCERTACIÓN SOBRE LA ACTUALIZACIÓN DE LINEAMIENTOS</t>
  </si>
  <si>
    <t>PROCESO DE APROBACIÓN Y AUTORIZACIÓN</t>
  </si>
  <si>
    <t xml:space="preserve">DIFUSIÓN Y SENSIBILIZACIÓN SOBRE LINEAMIENTOS </t>
  </si>
  <si>
    <t xml:space="preserve">ACTUALIZACION HACENDARIA MUNICIPAL </t>
  </si>
  <si>
    <t>PLAN DE TRABAJO DE ACTUALIZACIÓN DE DISPOSICIONES</t>
  </si>
  <si>
    <t xml:space="preserve">CALENDARIO DE REUNIONES PARA LA ACTUALIZACIÓN DE DISPOSICIONES </t>
  </si>
  <si>
    <t xml:space="preserve">JUSTIFICACIÓN Y ALCANCE DE LA PROPUESTA DE AUTORIZACIÓN DE DISPOSICIONES </t>
  </si>
  <si>
    <t xml:space="preserve">PROCESO DE SENSIBILIZACIÓN PARA LA IMPLEMENTACIÓN </t>
  </si>
  <si>
    <t>DOCUMENTO DEL INVENTARIO</t>
  </si>
  <si>
    <t>ARCHIVO DIGITAL DE INVENTARIO DE BIENES</t>
  </si>
  <si>
    <t>ARCHIVO DIGITAL</t>
  </si>
  <si>
    <t>DOCUMENTO POR UNIDAD ADMINISTRATIVA</t>
  </si>
  <si>
    <t>ETIQUETA</t>
  </si>
  <si>
    <t>DOCUMENTO</t>
  </si>
  <si>
    <t>VERIFICACIÓN DE LOS BIENES DEL MUNICIPIO</t>
  </si>
  <si>
    <t>BIENES EN ESTADO REGULAR</t>
  </si>
  <si>
    <t>TOTAL DE BIENES INSERVIBLES</t>
  </si>
  <si>
    <t>VERIFICACIÓN DE BIENES</t>
  </si>
  <si>
    <t>DONACIÓN Y VENTA DE BIENES</t>
  </si>
  <si>
    <t>FORMATO DE BAJA</t>
  </si>
  <si>
    <t>A/B X 100</t>
  </si>
  <si>
    <t>CALIDAD</t>
  </si>
  <si>
    <t>ANUAL</t>
  </si>
  <si>
    <t>A</t>
  </si>
  <si>
    <t>((A/B)-1) X 100</t>
  </si>
  <si>
    <t>EFICACIA</t>
  </si>
  <si>
    <t>0% DE CRECIMIENTO (ÍNDICE DE POBREZA DEL PERIODO ACTUAL ACTUAL / ÍNDICE DE DESARROLLO HU</t>
  </si>
  <si>
    <t>2,448 NUMERO DE VIVIENDAS ENTREGADAS</t>
  </si>
  <si>
    <t>9,024 NUMERO DE METROS CUADRADOS EJECUTADOS</t>
  </si>
  <si>
    <t>200 NUMERO ENTREGADO DE ESTUFAS ECOLÓGICAS</t>
  </si>
  <si>
    <t>11,021 NUMERO DE PAGOS EFECTUADOS AL PROGRAMA DE ADULTOS MAYORES</t>
  </si>
  <si>
    <t>38 LOCALIDADES IMPULSO Y 3 LOCALIDADES ZAP</t>
  </si>
  <si>
    <t>50  PROYECTOS INGRESADOS</t>
  </si>
  <si>
    <t>EFICIENCIA</t>
  </si>
  <si>
    <t>30 PROYECTOS VALIDADOS</t>
  </si>
  <si>
    <t>30 PROYECTOS INGRESADOS</t>
  </si>
  <si>
    <t>20 PROYECTOS VALIDADOS</t>
  </si>
  <si>
    <t>30 LOCALIDADES</t>
  </si>
  <si>
    <t xml:space="preserve"> 10 LOCALIDADES</t>
  </si>
  <si>
    <t xml:space="preserve">10 LOCALIDADES  </t>
  </si>
  <si>
    <t xml:space="preserve"> 10 LOCALIDADES </t>
  </si>
  <si>
    <t>32  LOCALIDADES</t>
  </si>
  <si>
    <t xml:space="preserve">12  LOCALIDADES </t>
  </si>
  <si>
    <t xml:space="preserve">10 LOCALIDADES </t>
  </si>
  <si>
    <t xml:space="preserve">5  LOCALIDADES </t>
  </si>
  <si>
    <t>2  LOCALIDADES</t>
  </si>
  <si>
    <t xml:space="preserve">3  LOCALIDADES </t>
  </si>
  <si>
    <t>12 EN LAS LOCALIDADES DE PDICR</t>
  </si>
  <si>
    <t xml:space="preserve">12   LOCALIDADES </t>
  </si>
  <si>
    <t>3 CONSEJOS ACTIVOS</t>
  </si>
  <si>
    <t>26 ACCIONES</t>
  </si>
  <si>
    <t xml:space="preserve">10 PARCELAS </t>
  </si>
  <si>
    <t xml:space="preserve"> 16 ACCIONES</t>
  </si>
  <si>
    <t>1  CAMINOS</t>
  </si>
  <si>
    <t xml:space="preserve">1 PROYECTOS </t>
  </si>
  <si>
    <t>75 % DE las ENCUESTAS DENTRO DEL RANGO FAVORABLE / NUMERO TOTAL DE ENCUESTAS REALIZADAS)10</t>
  </si>
  <si>
    <t>33% DE ASENTAMIENTOS REGULARIZADOS/ TOTAL DE ASENTAMIENTO IRREGULARES)100</t>
  </si>
  <si>
    <t>100% NUMERO DE NUEVOS FRACCIONAMIENTOS EN EL AÑO ACTUAL/ NUMERO DE NUEVOS FRACCIONAMIENTO</t>
  </si>
  <si>
    <t>80% SOLICITUDES DE USO DE SUELO Y PERMISOS CORRESPONDIENTES ATENDIDAS / SOLICITUDES DE USO</t>
  </si>
  <si>
    <t>2,500 NUMERO DE VISITAS DE VIGILANCIA, INSPECCIÓN Y SUPERVISIÓN REALIZADAS DURANTE EL PR</t>
  </si>
  <si>
    <t>15% TOTAL DE ANUNCIOS REGULARIZADOS/ TOTAL DE ANUNCIOS EN EL CENTRO HISTÓRICO)100</t>
  </si>
  <si>
    <t>80 % NUMERO DE ENCUESTADOS CON RESPUESTA SATISFACTORIA/NUMERO DE ENCUESTADOS</t>
  </si>
  <si>
    <t>10 TOTAL DE ACTIVIDADES DE PROMOCIÓN</t>
  </si>
  <si>
    <t>50  NUMERO DE PARTICIPANTES</t>
  </si>
  <si>
    <t>60% DE ALUMNOS QUE CONCLUYEN EN EL MUNICIPIO SU EDUCACIÓN BÁSICA</t>
  </si>
  <si>
    <t xml:space="preserve">80 % TOTAL DE PERSONAS CON RESPUESTA FAVORABLE/ TOTAL DE PERSONAS ENCUESTADAS) </t>
  </si>
  <si>
    <t>60% TOTAL DE PERSONAS QUE REALIZA ACTIVACIÓN FÍSICA EN EL MUNICIPIO / TOTAL DE LA POBLAC</t>
  </si>
  <si>
    <t>6 NUMERO DE INSTRUCTORES Y PROFESORES CAPACITADOS</t>
  </si>
  <si>
    <t xml:space="preserve">100% TOTAL DE EVENTOS REALIZADOS / TOTAL DE EVENTOS ORGANIZADOS </t>
  </si>
  <si>
    <t>70% NUMERO DE PERSONAS ACTIVADAS MENSUALMENTE/ NUMERO TOTAL DE LA POBLACIÓN</t>
  </si>
  <si>
    <t>2% ELEVAR EL ÍNDICE</t>
  </si>
  <si>
    <t>10% INVERSIÓN INSTALADA EN EL MUNICIPIO RESPECTO AL TOTAL DE EMPRESAS/ INVERSIÓN INSTALA</t>
  </si>
  <si>
    <t>12% TOTAL DE FAMILIAS BENEFICIADAS / FAMILIAS BENEFICIADAS EL AÑO ANTERIOR</t>
  </si>
  <si>
    <t>10 % INCREMENTO DEL NÚMERO DE COLOCADOS EN EMPLEO / TOTAL DE COLOCADOS EN EMPLEO RESPECTO</t>
  </si>
  <si>
    <t>50 NÚMERO DE ASESORÍAS OTORGADAS</t>
  </si>
  <si>
    <t>2,800GESTIÓN DE TRÁMITES FISCALES PARA RIF</t>
  </si>
  <si>
    <t>90 % (TOTAL DE PERMISOS EXPEDIDAS EN TIEMPO / TOTAL DE PERMISOS EXPEDIDOS EN EL AÑO OBJET</t>
  </si>
  <si>
    <t>ELEVAR EL ÍNDICE EN UN 4% ANUAL</t>
  </si>
  <si>
    <t xml:space="preserve">1,500 NUMERO DE VISITANTES EN 2 DESTINOS TURÍSTICOS </t>
  </si>
  <si>
    <t>NÚMERO EVENTOS REALIZADOS DURANTE EL PERIODO</t>
  </si>
  <si>
    <t>1  PROYECTO INTEGRADO E IMPLEMENTADO</t>
  </si>
  <si>
    <t>NÚMERO DE PERSONAS CAPACITADAS Y CERTIFICADAS</t>
  </si>
  <si>
    <t>1  NUMERO DE PROYECTO INTEGRAL</t>
  </si>
  <si>
    <t>12  NÚMERO DE ACTIVIDADES DE PROMOCIÓN REALIZADAS</t>
  </si>
  <si>
    <t>1  DOCUMENTO ACTUALIZADO Y PUBLICADO</t>
  </si>
  <si>
    <t>6   NÚMERO DE ACCIONES DE COORDINACIÓN CON DEPENDENCIAS EJECUTADAS</t>
  </si>
  <si>
    <t xml:space="preserve">1  NUMERO DE CONVOCATORIAS REALIZADAS </t>
  </si>
  <si>
    <t>70 % CREAR UN ESTADO DE DERECHO PERCENTAJE DE PERCIPCION CIUDADANA</t>
  </si>
  <si>
    <t>90% NUMERO DE SENTENCIAS EMITIDAS/NUMERO DE DEMANDAS RECIBIDAS)</t>
  </si>
  <si>
    <t>90 % (NUMERO DE SENTENCIAS DICTADAS / NUMERO DE ASUNTOS TRAMITADOS)100</t>
  </si>
  <si>
    <t>70 NUMERO DE PARTICIPANTES EN CONFERENCIAS O REUNIONES</t>
  </si>
  <si>
    <t>3 (TRES) NUMERO DE REUNIONES PLANEADAS PARA IDENTIFICAR LOS ASPECTOS TEMÁTICOS</t>
  </si>
  <si>
    <t>2 (DOS) NUMERO DE REUNIONES PLANEADAS PARA IDENTIFICAR LOS ASPECTOS TEMÁTICOS</t>
  </si>
  <si>
    <t>100 % (TOTAL DE ACTIVIDADES REALIZADAS/ TOTAL DE ACTIVIDADES PROGRAMADAS) 100</t>
  </si>
  <si>
    <t>1 DIAGNOSTICO</t>
  </si>
  <si>
    <t>3% DE INCREMENTO NUMERO DE MULTAS 2016/ NUMERO DE MULTAS 2015</t>
  </si>
  <si>
    <t>4% DE INCREMENTO (INGRESOS RECAUDADOS EN EL AÑO ACTUAL / INGRESOS RECAUDADOS EN EL AÑO A</t>
  </si>
  <si>
    <t>50 % VALORES CATASTRALES ACTUALIZADOS EN EL AÑO ACTUAL / NUMERO DE INMUEBLES POR ACTUALIZ</t>
  </si>
  <si>
    <t>10 NUMERO DE PERSONAL CONTRATADO Y CAPACITADO</t>
  </si>
  <si>
    <t>6 % (MONTO DE CARTERA VENCIDA RECUPERADA/ MONTE DE CARTERA VENCIDA TOTAL)*100</t>
  </si>
  <si>
    <t>30 % (INVITACIONES ENTREGADAS A CONTRIBUYENTES / INVITACIONES EMITIDAS)*100</t>
  </si>
  <si>
    <t>6 NÚMERO DE DEPENDENCIAS AUDITADAS EN EL AÑO (A)</t>
  </si>
  <si>
    <t>15 NÚMERO DE CURSOS DE CAPACITACIÓN ASISTIDOS (A)</t>
  </si>
  <si>
    <t>6 INFORMES ELABORADOS (A)</t>
  </si>
  <si>
    <t>6 DEPENDENCIAS REVISADAS (A)</t>
  </si>
  <si>
    <t>100% EXPEDICIÓN DEL OFICIO DE LIBERACIÓN DE AUDITORÍAS.</t>
  </si>
  <si>
    <t>100 % (ACTAS DE ENTREGA-RECEPCIÓN ELABORADAS/ACTAS DE ENTREGA-RECEPCIÓN REQUERIDAS)*100.</t>
  </si>
  <si>
    <t>4 CUENTA PÚBLICA ENTREGADA (A)</t>
  </si>
  <si>
    <t>6 % INFORME ELABORADO (A)</t>
  </si>
  <si>
    <t>MENSUAL</t>
  </si>
  <si>
    <t>100% (NÚMERO DE QUEJAS ATENDIDAS/NÚMERO DE QUEJAS RECIBIDAS)</t>
  </si>
  <si>
    <t>80 % (NÚMERO DE PROCEDIMIENTOS RECIBIDOS/NÚMERO DE PROCEDIMIENTOS REALIZADOS)</t>
  </si>
  <si>
    <t>40 % (NÚMERO DE ACTAS DE COMITÉ APROBADAS/NÚMERO DE ACTAS DE COMITÉ</t>
  </si>
  <si>
    <t>90 % NÚMERO DE SERVIDORES PÚBLICOS CON DECLARACIÓN PATRIMONIAL/SERVIDORES PÚBLICOS OBL</t>
  </si>
  <si>
    <t>6 REPORTES REALIZADOS (A)</t>
  </si>
  <si>
    <t>100% PROPUESTAS DE LICITACIÓN DE OBRA REVISADAS/PROPUESTAS DE LICITACIÓN DE OBRA POR REV</t>
  </si>
  <si>
    <t>100% (NÚMERO DE OBRAS REVISADAS/NÚMERO DE OBRAS POR REVISAR</t>
  </si>
  <si>
    <t>60% (MONTO TOTAL DE RECURSO ASIGNADO/ MONTO TOTAL DE RECURSO SOLICITADO</t>
  </si>
  <si>
    <t>80 % (TOTAL DE ENCUESTAS CON RESPUESTA FAVORABLE/ TOTAL DE ENCUESTAS REALIZADAS)</t>
  </si>
  <si>
    <t>1 SISTEMA DE RED MOVIL</t>
  </si>
  <si>
    <t>NUMERO DE PROYECTOS</t>
  </si>
  <si>
    <t>ELEMENTOS DE SEGURIDAD PÚBLICA CON EQUIPO DE VANGUARDIA</t>
  </si>
  <si>
    <t>50 NÚMERO DE PINTAS Y/O ACCIONES DE INFRAESTRUCTURA REALIZADAS</t>
  </si>
  <si>
    <t>30% INDICADORES DE LA ENCUESTA NACIONAL DE GOBIERNO, SEGURIDAD PÚBLICA Y JUSTICIA MUNICIP</t>
  </si>
  <si>
    <t>30 % DEL TOTAL DE FAMILIAS Y POBLACIÓN INFORMADA/</t>
  </si>
  <si>
    <t>100 % (USUARIOS QUE HAGAN BUEN USO DE SU VEHÍCULO/USUARIOS DE VEHÍCULOS)</t>
  </si>
  <si>
    <t>10 % TOTAL DE INGRESOS REGISTRADOS AÑO ACTUAL/ TOTAL DE INGRESOS REGISTRADOS AÑO ANTERIO</t>
  </si>
  <si>
    <t>10 % PRESUPUESTO EJERCIDO EN EL AÑO/PRESUPUESTO EJERCIDO EN EL AÑO ANTERIOR</t>
  </si>
  <si>
    <t>1 TIEMPO TOTAL EN RESPONDER CUALQUIER PETICIÓN</t>
  </si>
  <si>
    <t>100 NÚMERO DE ACCIONES SOCIALES VINCULADAS A SOLICITUDES ATENDIDAS</t>
  </si>
  <si>
    <t>8 TOTAL DE CONVENIOS CELEBRADOS</t>
  </si>
  <si>
    <t>SUMATORIA DE EVENTOS.</t>
  </si>
  <si>
    <t>24  ACTAS ELABORADAS Y APROBADAS</t>
  </si>
  <si>
    <t>15% TOTAL DE CONSTANCIA EXPEDIDAS 2016/ TOTAL DE CONSTANCIAS EXPEDIDAS 2015</t>
  </si>
  <si>
    <t>100 % SOLICITUDES EN PROCESO/ SOLICITUDES REGISTRADAS</t>
  </si>
  <si>
    <t>1  SISTEMA DE OFICIALÍA DE PARTES (SISTEMATIZADO)</t>
  </si>
  <si>
    <t>1 SOFTWARE( DESARROLLO TECNOLÓGICO)</t>
  </si>
  <si>
    <t>8  SUMATORIA DE REGLAMENTOS VIGENTES.</t>
  </si>
  <si>
    <t xml:space="preserve">8 REUNIONES REALIZADAS VALOR </t>
  </si>
  <si>
    <t>8  NÚMERO DE PROPUESTAS RECIBIDAS</t>
  </si>
  <si>
    <t>60 % DEL NÚMERO DE PROYECTOS REALIZADOS/ TOTAL DE PROPUESTAS RECIBIDAS</t>
  </si>
  <si>
    <t>60 % (NÚMERO  REGLAMENTOS AUTORIZADOS / TOTAL DE PROYECTOS REALIZADOS) X  100</t>
  </si>
  <si>
    <t>100 %  (NÚMERO  REGLAMENTOS DIFUNDIDOS E IMPLEMENTADOS / TOTAL DE REGLAMENTOS  AUTORIZADO</t>
  </si>
  <si>
    <t>80 % (NÚMERO DE RESPUESTAS FAVORABLES/NÚMERO DE ENCUESTAS REALIZADAS)*100</t>
  </si>
  <si>
    <t>50 % (NÚMERO DE MOVIMIENTOS EN EL AÑO ACTUAL/NÚMERO DE MOVIMIENTOS EN EL AÑO ANTERIOR)</t>
  </si>
  <si>
    <t>20 % (TOTAL DE VACANTES/TOTAL DE PUESTOS)</t>
  </si>
  <si>
    <t>1  DOCUMENTO</t>
  </si>
  <si>
    <t>A/B</t>
  </si>
  <si>
    <t>2  (NÚMERO DE VACANTES/ NUMERO DE SOLICITUDES )100</t>
  </si>
  <si>
    <t>50 % (NÚMERO DE PERSONAS ENTREVISTADAS/NÚMERO DE SOLICITUDES RECIBIDAS )</t>
  </si>
  <si>
    <t>20 % (NÚMERO DE PERSONAS SELECCIONADAS/NÚMERO DE SOLICITUDES)*100</t>
  </si>
  <si>
    <t>0% DE CRECIMIENTO . (NÚMERO DE ALTAS DEL AÑO ACTUAL/NÚMERO DE ALTAS DEL AÑO ANTERIOR)-</t>
  </si>
  <si>
    <t>1 DOCUMENTO ELABORADO</t>
  </si>
  <si>
    <t>70 % (NÚMERO DE ÁREAS DIAGNOSTICADAS/ÁREAS TOTALES DE LA ADMINISTRACIÓN)</t>
  </si>
  <si>
    <t>50 % (RESPUESTAS RECIBIDAS/SOLICITUDES ENVIADAS)</t>
  </si>
  <si>
    <t>1  NECESIDADES VERIFICADAS</t>
  </si>
  <si>
    <t>1   DOCUMENTO VERIFICADOS</t>
  </si>
  <si>
    <t>1   DOCUMENTO ELABORADO</t>
  </si>
  <si>
    <t>1  DOCUMENTO VERIFICADO</t>
  </si>
  <si>
    <t>8 % (COSTO DE CAPACITACIONES/ PARTIDA PRESUPUESTARIA)</t>
  </si>
  <si>
    <t>50 %   (NÚMERO DE TRABAJADORES CAPACITADOS/ NÚMERO TOTAL DE TRABAJADORES)*100</t>
  </si>
  <si>
    <t>5 % (NUMERO DE TRABAJADORES CERTIFICADOS/NUMERO DE TRABAJADORES CAPACITADOS)</t>
  </si>
  <si>
    <t xml:space="preserve">4% </t>
  </si>
  <si>
    <t>100%</t>
  </si>
  <si>
    <t>70%</t>
  </si>
  <si>
    <t>1 CONTAR CON UN REGISTRO DETALLADO Y ACTUALIZADO DEL TOTAL DE LOS BIENES MUEBLES E INMUEBL</t>
  </si>
  <si>
    <t>70%TOTAL DE BIENES ETIQUETADOS PARA UN MEJOR CONTROL DE LOS MISMOS</t>
  </si>
  <si>
    <t>15% TOTAL DE BIENES INSERVIBLES EN EL MUNICIPIO PARA SU DESECHO INMEDIATO</t>
  </si>
  <si>
    <t>100% TOTAL DE BIENES VERIFICADOS</t>
  </si>
  <si>
    <t>1 DOCUMENTO DE AVALUO DEL TOTAL DE LOS BIENES</t>
  </si>
  <si>
    <t>1 TOTAL DE FORMATOS FIRMADOS PARA DAR DE BAJA</t>
  </si>
  <si>
    <t>NaN</t>
  </si>
  <si>
    <t>INFORMACIÓN PUBLICADA POR EL CONSEJO NACIONAL DE EVALUACIÓN DE LA POLÍTICA DE DESARROLLO SOCIAL.</t>
  </si>
  <si>
    <t>LAS INFORMACIÓN PUBLICADA POR CONEVAL ES CONFIABLE  Y CONSISTENTE.</t>
  </si>
  <si>
    <t>REGISTROS,  CONTROLES  Y EVIDENCIA FOTOGRÁFICA CONSERVADA EN LA DIRECCIÓN DE DESARROLLO SOCIAL.</t>
  </si>
  <si>
    <t xml:space="preserve">LA POBLACIÓN EN CONDICIONES DE VULNERABILIDAD PARTICIPA EN LOS  PROGRAMAS SOCIALES IMPLEMENTADOS PARA SU  BENEFICIO.           
</t>
  </si>
  <si>
    <t xml:space="preserve">EXPEDIENTES TÉCNICO, REPORTE FOTOGRÁFICO, ACTAS DE ENTREGA RECEPCIÓN POR BENEFICIARIO, ANEXO DE COMPROBACIÓN DE RECURSO </t>
  </si>
  <si>
    <t>GOBIERNO DEL ESTADO CONTINÚA OPERANDO ESTE PROGRAMA CON RECURSOS SUFICIENTES Y SIN CAMBIOS SUSTANTIVOS EN SUS REGLAS DE OPERACIÓN.</t>
  </si>
  <si>
    <t>DIAGNÓSTICOS LEVANTADOS</t>
  </si>
  <si>
    <t>SE DISPONE DE LA INFORMACIÓN NECESARIA Y SUFICIENTE PARA LA REALIZACIÓN DE LOS DIAGNÓSTICOS</t>
  </si>
  <si>
    <t>EXPEDIENTES TÉCNICO, REPORTE FOTOGRÁFICO, ACTAS DE ENTREGA RECEPCIÓN POR BENEFICIARIO, ANEXO DE COMPROBACIÓN DE RECURSO</t>
  </si>
  <si>
    <t>LOS CIUDADANOS INTERESADOS EN RECIBIR ESTE BENEFICIO  APORTAN LA DOCUMENTACIÓN NECESARIA  PARA LA DEBIDA  INTEGRACIÓN DE SUS EXPEDIENTES.</t>
  </si>
  <si>
    <t xml:space="preserve">LOS CIUDADANOS INTERESADOS EN RECIBIR ESTE BENEFICIO  APORTAN LA DOCUMENTACIÓN NECESARIA  PARA LA DEBIDA  INTEGRACIÓN DE SUS EXPEDIENTES.           </t>
  </si>
  <si>
    <t>LOS DIVERSOS NIVELES DE GOBIERNO APOYAN ESTE PROGRAMA Y APORTAN LOS RECURSOS NECESARIOS PARA SU EJECUCIÓN.</t>
  </si>
  <si>
    <t>LOS CONVENIOS ESTÁN VIGENTES, LOS REQUISITOS SE CUMPLEN Y LAS BASES DE DATOS ESTÁN ACTUALIZADAS</t>
  </si>
  <si>
    <t>LOS RECURSOS SE RADICAN A TIEMPO Y SE DA CUMPLIMIENTO AL PLAN DE TRABAJO ANUAL.</t>
  </si>
  <si>
    <t>EXPEDIENTES TÉCNICO, REPORTE FOTOGRÁFICO, ACTAS DE ENTREGA RECEPCIÓN POR BENEFICIARIO, ANEXO DE COMPROBACIÓN DE RECURS</t>
  </si>
  <si>
    <t>LOS REGISTROS DE LOS BENEFICIARIOS ESTÁN ACTUALIZADOS</t>
  </si>
  <si>
    <t>LISTADOS Y PADRONES</t>
  </si>
  <si>
    <t>EL GOBIERNO FEDERAL CONTINUA OPERANDO ESTE PROGRAMA SIN CAMBIOS  SUSTANTIVOS.</t>
  </si>
  <si>
    <t>LAS MUJERES JEFAS DE FAMILIA SE PREOCUPAN POR  PROTEGER A SUS HIJOS Y PARTICIPAN EN ESTE  PROGRAMA.</t>
  </si>
  <si>
    <t>LOS INTERESADOS EN RECIBIR ESTE BENEFICIO  APORTAN LA DOCUMENTACIÓN NECESARIA  PARA LA DEBIDA  INTEGRACIÓN DE SUS EXPEDIENTES.</t>
  </si>
  <si>
    <t>EXPEDIENTES INTEGRADOS CON LA DOCUMENTACIÓN DE LOS BENEFICIARIOS, PADRONES, EVIDENCIA FOTOGRÁFICA, ACTAS ER, ANEXOS COMPROBATORIOS DEL RECURSO Y CIERRES ADMINISTRATIVOS SUPERVISADOS POR LA SDAYR Y TESORERÍA MUNICIPAL.</t>
  </si>
  <si>
    <t>SUSTENTABILIDAD DEL  DESARROLLO AGROALIMENTARIO MUNICIPAL.</t>
  </si>
  <si>
    <t xml:space="preserve"> SOCIEDAD RURAL ECONÓMICAMENTE SÓLIDA Y  PRODUCTIVA CON EL COMPROMISO DE CONTINUAR CON LOS PLANES Y PROYECTOS A LARGO PLAZO.</t>
  </si>
  <si>
    <t>LISTADOS DE BENEFICIARIOS PUBLICADOS EN LA PÁGINA DE LA SDAYR, ACTAS DE NOTIFICACIÓN Y ACTAS ENTREGA - RECEPCIÓN</t>
  </si>
  <si>
    <t>CONFIANZA EN LOS PLANES Y PROGRAMAS DE GOBIERNO PARA MEJORAR LA PRODUCCIÓN AGROPECUARIA Y ACTIVIDADES ECONÓMICAS EN  LA LOCALIDAD.</t>
  </si>
  <si>
    <t>LISTADOS DE BENEFICIARIOS PUBLICADOS EN LA PÁGINA DE LA SDAYR</t>
  </si>
  <si>
    <t>PARTICIPACIÓN DE LOS PRODUCTORES AGRÍCOLAS.</t>
  </si>
  <si>
    <t>ACTAS DE NOTIFICACIÓN Y ACTAS ENTREGA - RECEPCIÓN DE LA SDAYR</t>
  </si>
  <si>
    <t>CONFIANZA EN LOS PLANES Y PROGRAMAS DE GOBIERNO PARA MEJORAR LA PRODUCCIÓN AGROPECUARIA.</t>
  </si>
  <si>
    <t>LISTADO DE PRODUCTORES AFECTADOS, PADRÓN DE PRODUCTORES INSCRITOS A LA CAPACITACIÓN Y EVIDENCIA FOTOGRÁFICA.</t>
  </si>
  <si>
    <t>CONOCIMIENTO Y APLICACIÓN DE NUEVAS PRÁCTICAS PARA MITIGAR LOS RIESGOS EN CULTIVOS Y GANADO.</t>
  </si>
  <si>
    <t>LISTAS DE ASISTENCIA, EVIDENCIA FOTOGRÁFICA Y GESTIÓN CON CESAVEG E INIFAP</t>
  </si>
  <si>
    <t>PRÁCTICA DE TÉCNICAS APRENDIDAS EN CAPACITACIONES.</t>
  </si>
  <si>
    <t>LISTAS DE ASISTENCIA, EVIDENCIA FOTOGRÁFICA Y GESTIÓN CON LA ASOCIACIÓN GANADERA LOCAL Y SAGARPA</t>
  </si>
  <si>
    <t>PRODUCTOS CÁRNICOS Y LÁCTEOS CON MEJOR CALIDAD.</t>
  </si>
  <si>
    <t>LISTAS DE ASISTENCIA, EVIDENCIA FOTOGRÁFICA Y GESTIÓN CON SDAYR</t>
  </si>
  <si>
    <t>PROYECTOS, LISTAS DE ASISTENCIA, CONFORMACIÓN DE GRUPOS DE TRABAJO, EVIDENCIA FOTOGRÁFICA, ENTREGA - RECEPCIÓN DE LOS APOYOS GESTIONADOS.</t>
  </si>
  <si>
    <t>COPARTICIPACIÓN DE LAS INSTITUCIONES GUBERNAMENTALES Y LA SOCIEDAD RURAL PARA LA CONFORMACIÓN DE GRUPOS DE TRABAJO EN LAS LOCALIDADES EN LA BÚSQUEDA DE LA APLICACIÓN DE DIFERENTES PROYECTOS.</t>
  </si>
  <si>
    <t>PROYECTOS, LISTAS DE ASISTENCIA, CONFORMACIÓN DE GRUPOS DE TRABAJO, EVIDENCIA FOTOGRÁFICA.</t>
  </si>
  <si>
    <t>PARTICIPACIÓN CONSTANTE DE LA SOCIEDAD RURAL EN PROYECTOS A CORTO Y LARGO PLAZO.</t>
  </si>
  <si>
    <t>AMPLIO CONOCIMIENTO EN EL CUIDADO Y PROLIFERACIÓN DE HUERTOS PARA AUTOCONSUMO, BENEFICIANDO LA ECONOMÍA FAMILIAR.</t>
  </si>
  <si>
    <t>PROYECTOS, LISTAS DE ASISTENCIA, CONFORMACIÓN DE GRUPOS DE TRABAJO, EVIDENCIA FOTOGRÁFICA, ENTREGA - RECEPCIÓN DE LOS APOYOS GESTIONADOS</t>
  </si>
  <si>
    <t>CONOCIMIENTO Y APLICACIÓN DE TÉCNICAS DE CONSTRUCCIÓN NUEVAS Y CON IMPACTO AMBIENTAL.</t>
  </si>
  <si>
    <t>PARTICIPACIÓN CONSTANTE DE LA SOCIEDAD RURAL EN PROYECTOS ACORDE A LAS NECESIDADES DE CADA PRODUCTOR.</t>
  </si>
  <si>
    <t>LISTAS DE ASISTENCIA, CONFORMACIÓN DE GRUPOS DE TRABAJO, EVIDENCIA FOTOGRÁFICA, ACTAS DE SESIÓN.</t>
  </si>
  <si>
    <t>PARTICIPACIÓN CONSTANTE DE LOS ÓRGANOS SOCIALES EN LA BÚSQUEDA DE LA MEJORA DEL SECTOR AGROALIMENTARIO.</t>
  </si>
  <si>
    <t>EXPEDIENTE TÉCNICO, EVIDENCIA FOTOGRÁFICA, ANEXOS DE COMPROBACIÓN DE RECURSO, ACTA ENTREGA-RECEPCIÓN Y PÓLIZA.</t>
  </si>
  <si>
    <t>CULTURA DE ASEGURAMIENTO Y CONSTRUCCIÓN DE BORDOS.</t>
  </si>
  <si>
    <t>EXPEDIENTES DE BENEFICIARIOS, PÓLIZAS Y EVIDENCIA COMPROBATORIA.</t>
  </si>
  <si>
    <t>EXPEDIENTE TÉCNICO, EVIDENCIA FOTOGRÁFICA, ANEXOS DE COMPROBACIÓN DE RECURSO, ACTA ENTREGA-RECEPCIÓN.</t>
  </si>
  <si>
    <t>CUIDADO Y MEJORA DE LAS ACTIVIDADES FORESTALES, AGRÍCOLAS Y PECUARIAS POR MEDIO DE LOS ABREVADEROS.</t>
  </si>
  <si>
    <t>MEJORAMIENTO DE INFRAESTRUCTURA VIAL RURAL, PARA UNA MEJORA EN LA CALIDAD DE VIDA.</t>
  </si>
  <si>
    <t xml:space="preserve">EXP. FÍSICO; RESULTADOS DE LA ENCUESTA APLICADA.
</t>
  </si>
  <si>
    <t xml:space="preserve">LOS CIUDADANOS ENTREVISTADOS, ATIENDAN LA CONVOCATORIA Y BRINDE RESPUESTAS OBJETIVAS.
</t>
  </si>
  <si>
    <t xml:space="preserve">EXP. FÍSICO Y DIGITAL; REGLAMENTOS ACTUALIZADOS.
</t>
  </si>
  <si>
    <t xml:space="preserve">EL  CABILDO AUTORIZA EL REGLAMENTO PARA SU POSTERIOR PUBLICACIÓN 
</t>
  </si>
  <si>
    <t xml:space="preserve">EXPEDIENTES  Y  BASES DE DATOS EVIDENCIANDO EL STATUS DE LOS FRACCIONAMIENTOS
</t>
  </si>
  <si>
    <t xml:space="preserve">PREDIOS REGULARES A TRAVÉS DE PROGRAMAS DE APOYO EN LAS DIFERENTES INSTANCIAS.
</t>
  </si>
  <si>
    <t xml:space="preserve">EXP. FÍSICO Y DIGITAL  DE LOS PROCESOS 
</t>
  </si>
  <si>
    <t xml:space="preserve">SE CUENTA CON LOS ELEMENTOS TÉCNICOS PARA SU REALIZACIÓN 
</t>
  </si>
  <si>
    <t xml:space="preserve">IMPLEMENTACIÓN DE PROGRAMAS DE REGULARIZACIÓN Y CUMPLIENDO CON LOS REQUISITOS NECESARIOS DE DICHO PROGRAMA.
</t>
  </si>
  <si>
    <t xml:space="preserve">EXPEDIENTES DE FRACCIONAMIENTOS AUTORIZADOS
</t>
  </si>
  <si>
    <t xml:space="preserve">APROBACIÓN POR PARTE DEL AYUNTAMIENTO DE LOS NUEVOS  FRACCIONAMIENTOS.
</t>
  </si>
  <si>
    <t xml:space="preserve">ESTUDIO Y GESTIONES REALIZADAS QUE EVIDENCIEN LA APROBACIÓN DEL FRACCIONAMIENTO.
</t>
  </si>
  <si>
    <t xml:space="preserve">APROBACIÓN POR PARTE DEL AYUNTAMIENTO DE LOS NUEVOS  ASENTAMIENTOS REGULARES 
</t>
  </si>
  <si>
    <t xml:space="preserve">EXPEDIENTE ANEXANDO LA DOCUMENTACIÓN QUE EVIDENCIE LAS ACCIONES  REALIZADAS
</t>
  </si>
  <si>
    <t xml:space="preserve">CUMPLIMENTANDO CON LOS PROPÓSITOS ESTABLECIDOS EN EL PROGRAMA MUNICIPAL DE GOBIERNO Y NORMATIVIDAD APLICABLE
</t>
  </si>
  <si>
    <t xml:space="preserve">EXPEDIENTE INTEGRADO EN PODER DE LA DEPENDENCIA, PERMISOS  REQUERIDOS Y EVIDENCIAS 
</t>
  </si>
  <si>
    <t xml:space="preserve">SE CUMPLIÓ CON REQUERIMIENTOS SOLICITADOS EN: PMDUOET (PROGRAMA MUNICIPAL DE DESARROLLO URBANO ORDENAMIENTO ECOLÓGICO TERRITORIAL
</t>
  </si>
  <si>
    <t xml:space="preserve">BITÁCORA DEL NUMERO DE ACCIONES REALIZADAS CON TODOS LOS ELEMENTOS REQUERIDOS.
</t>
  </si>
  <si>
    <t xml:space="preserve">SE CUENTA CON LOS RECURSOS NECESARIOS PARA SU REALIZACIÓN  DE ACUERDO AL POA 
</t>
  </si>
  <si>
    <t xml:space="preserve">SE CUENTA CON LOS RECURSOS NECESARIOS PARA SU APLICACIÓN ASÍ COMO LOS PERMISOS CORRESPONDIENTES 
</t>
  </si>
  <si>
    <t xml:space="preserve">EXPEDIENTE DE ANUNCIOS REGULARIZADOS, PERMISOS, EVIDENCIAS FOTOGRÁFICAS
</t>
  </si>
  <si>
    <t xml:space="preserve">SE REALIZA EL PROCESO DE REGULARIZACIÓN EN TODAS SUS ETAPAS Y EL CABILDO OTORGA LA AUTORIZACIÓN 
</t>
  </si>
  <si>
    <t>RESULTADOS DE LA ENCUESTA, ENCUESTAS FÍSICAS, LISTAS DE ASISTENCIA.</t>
  </si>
  <si>
    <t>LA POBLACIÓN ATIENDE LA CONVOCATORIA Y RESPONDEN OBJETIVAMENTE A LA ENCUESTA</t>
  </si>
  <si>
    <t xml:space="preserve">BITÁCORAS Y EXPEDIENTES DE LOS PROGRAMAS REALIZADOS ASÍ COMO FOTOGRAFÍAS LISTAS DE ASISTENCIAS Y/O CANALIZACIONES  REALIZADAS POR  EL DEPARTAMENTO, STAND INFORMATIVOS
</t>
  </si>
  <si>
    <t xml:space="preserve">EVIDENCIAS FOTOGRÁFICAS, REGISTRO DE LAS PERSONAS, MAQUINARIA OTORGADA, MATERIAL 
</t>
  </si>
  <si>
    <t xml:space="preserve">EL MUNICIPIO VINCULA CON GOBIERNO ESTATAL EL CUAL CUENTA CON RECURSO ECONÓMICO PARA OTORGAR LOS APOYOS.
</t>
  </si>
  <si>
    <t xml:space="preserve">LISTAS DE ASISTENCIA DIARIA DE LOS BENEFICIARIOS,  FOTOGRAFÍAS, HOJA DE OBSERVACIONES DEL ENCARGADO, PLAN DE TRABAJO DEL CAPACITADOR
</t>
  </si>
  <si>
    <t xml:space="preserve">LA POBLACIÓN DEJE DE ASISTIR AL CURSO DE CAPACITACIÓN
</t>
  </si>
  <si>
    <t xml:space="preserve"> LISTAS DE APOYOS GESTIONADOS Y DE APOYOS OTORGADOS, FOTOGRAFÍAS.
</t>
  </si>
  <si>
    <t xml:space="preserve"> SE CUENTA PRESUPUESTO AUTORIZADO POR EL ESTADO EN LAS PARTIDAS CORRESPONDIENTES 
</t>
  </si>
  <si>
    <t>LISTAS DE ASISTENCIA, FOTOGRAFÍAS, INVITACIONES.</t>
  </si>
  <si>
    <t>LAS JEFAS DE FAMILIA  ASISTIR  LA CAPACITACIÓN.</t>
  </si>
  <si>
    <t>LISTAS DE CRÉDITOS GESTIONADOS Y OTORGADOS, FOTOGRAFÍAS</t>
  </si>
  <si>
    <t xml:space="preserve">SE CUENTA PRESUPUESTO AUTORIZADO POR EL ESTADO EN LAS PARTIDAS CORRESPONDIENTES 
</t>
  </si>
  <si>
    <t xml:space="preserve">REGISTROS INICIALES DE LAS ASISTENTES A LA DIRECCIÓN.
</t>
  </si>
  <si>
    <t xml:space="preserve">SE TRABAJA CON PERSONAL CAPACITADO PARA LA ORIENTACIÓN DE LAS MUJERES.
</t>
  </si>
  <si>
    <t xml:space="preserve">LISTA DE ASISTENCIA DE LOS PACIENTES Y /O CANALIZACIONES
</t>
  </si>
  <si>
    <t xml:space="preserve">LOS PACIENTES ASISTIR A LAS SESIONES TERAPÉUTICAS.
</t>
  </si>
  <si>
    <t xml:space="preserve">HOJA DE REGISTRO INICIAL </t>
  </si>
  <si>
    <t xml:space="preserve">LAS MUJERES AL REGISTRARSE RECIBEN ORIENTACIÓN Y SE CANALIZAN AL ÁREA CORRESPONDIENTE A SUS NECESIDADES.
</t>
  </si>
  <si>
    <t xml:space="preserve">LISTAS DE ASISTENCIA Y FOTOGRAFÍAS, HOJA DE OBSERVACIONES </t>
  </si>
  <si>
    <t xml:space="preserve">OTORGAMOS HERRAMIENTAS NECESARIAS PARA LA DETECCIÓN ORIENTACIÓN DE LOS CASOS QUE LLEGAN AL MUNICIPIO.
</t>
  </si>
  <si>
    <t xml:space="preserve">LISTAS DE ASISTENCIA DE GESTIÓN Y ENTREGA DE APOYO, FOTOGRAFÍAS. 
</t>
  </si>
  <si>
    <t xml:space="preserve">SE OTORGA APOYO ECONÓMICO A LAS MUJERES QUE SUFRIERON  UNA SITUACIÓN DE VIOLENCIA
</t>
  </si>
  <si>
    <t xml:space="preserve">FOTOGRAFÍAS, LISTA DE ASISTENCIA.
</t>
  </si>
  <si>
    <t xml:space="preserve">LAS MUJERES RECIBEN ATENCIÓN MÉDICA DE PROFESIONALES EN APOYO A SU  SALUD
</t>
  </si>
  <si>
    <t>LOS HOMBRES ACCEDEN A RECIBIR ORIENTACIÓN SOBRE TÉCNICAS DE CONTROL Y MANEJO DE IRA.</t>
  </si>
  <si>
    <t>FOTOGRAFÍAS, LISTA DE ASISTENCIA.</t>
  </si>
  <si>
    <t xml:space="preserve">LOS HOMBRES ACCEDEN A RECIBIR ORIENTACIÓN SOBRE TÉCNICAS DE CONTROL Y MANEJO DE IRA.
</t>
  </si>
  <si>
    <t xml:space="preserve">LISTAS DE ASISTENCIA Y FOTOGRAFÍAS, HOJA DE OBSERVACIONES 
</t>
  </si>
  <si>
    <t xml:space="preserve">EL MUNICIPIO GESTIONA  PARA QUE ASISTAN LAS MUJERES Y RECIBAN LA INFORMACIÓN ADECUADA SOBRE LA CONMEMORACIÓN DE DICHOS EVENTOS
</t>
  </si>
  <si>
    <t xml:space="preserve">LISTAS DE ASISTENCIA, FOTOGRAFÍAS,  
</t>
  </si>
  <si>
    <t xml:space="preserve">CONCIENTIZAMOS A LOS Y LAS ASISTENTES DE LA IMPORTANCIA DE GENERAR MISMAS OPORTUNIDADES ENTRE HOMBRES Y MUJERES
</t>
  </si>
  <si>
    <t xml:space="preserve">CONCIENTIZAMOS A LOS Y LAS ASISTENTES DE LA IMPORTANCIA DE LA ERRADICACIÓN DE LA VIOLENCIA EN EL MUNICIPIO.
</t>
  </si>
  <si>
    <t>CENSO DE POBLACIÓN Y  VIVIENDA, INEGI; ESTADÍSTICA BÁSICA DEL SISTEMA EDUCATIVO NACIONAL.</t>
  </si>
  <si>
    <t>LA SOCIEDAD EN GENERAL CORRESPONDE A LOS ESFUERZOS GUBERNAMENTALES APOYANDO LA EDUCACIÓN DE LOS MENORES PARA DISMINUIR DESERCIÓN ESCOLAR.</t>
  </si>
  <si>
    <t>RESULTADOS DE INDICADORES EDUCATIVOS OFICIALES DE LA SEG</t>
  </si>
  <si>
    <t xml:space="preserve">EL ÍNDICE TERMINAL DE EDUCACIÓN BÁSICA SE INCREMENTARÁ BRINDANDO APOYO A LAS ESCUELAS CON UNIFORMES ESCOLARES DEPORTIVOS Y PROGRAMA DE BECAS </t>
  </si>
  <si>
    <t>DATOS ESTADÍSTICOS DE COBERTURA Y ABANDONO ESCOLAR PROPORCIONADOS POR SEG</t>
  </si>
  <si>
    <t>LOS ÍNDICES DE DESERCIÓN ESCOLAR SE REDUCIRÁN REALIZANDO ACTIVIDADES CONJUNTAS CON LA SECRETARÍA DE EDUCACIÓN DEL ESTADO.</t>
  </si>
  <si>
    <t xml:space="preserve">DATOS DE  REGISTRO, APROBACIÓN Y ENTREGA DE LOS ESTÍMULOS A LA EDUCACIÓN. </t>
  </si>
  <si>
    <t xml:space="preserve">LOS ALUMNOS BENEFICIADOS ENTREGAN LA INFORMACIÓN Y DOCUMENTACIÓN NECESARIA. </t>
  </si>
  <si>
    <t xml:space="preserve">CRONOGRAMA DE ACTIVIDADES, REPORTE DE ACTIVIDADES DE LOS COMITÉS; EVIDENCIA FOTOGRÁFICA. ACTA DE INSTALACIÓN DEL CONSEJO. </t>
  </si>
  <si>
    <t xml:space="preserve">EXISTE PARTICIPACIÓN ACTIVA POR PARTE DE LOS SECTORES SOCIALES INVOLUCRADOS EN LA EDUCACIÓN. </t>
  </si>
  <si>
    <t xml:space="preserve">ESTADÍSTICAS ESCOLARES DE LAS ESCUELAS ATENDIDAS. </t>
  </si>
  <si>
    <t xml:space="preserve">LAS ESCUELAS  ACCEDEN A  COLABORAR CON LAS ACTIVIDADES DE LOS  COMITÉS </t>
  </si>
  <si>
    <t>REGISTROS DE ASISTENCIA A BIBLIOTECAS PUBLICAS MUNICIPALES.</t>
  </si>
  <si>
    <t xml:space="preserve">SE FOMENTA  EL USO DE LA LECTURA REALIZANDO CÍRCULOS EN LAS BIBLIOTECAS PÚBLICAS MUNICIPALES </t>
  </si>
  <si>
    <t>LISTAS DE ASISTENCIA, FOTOGRAFÍAS, REPORTES, E INFORMES.</t>
  </si>
  <si>
    <t>SE PARTICIPA EN LOS CURSOS Y CONCURSOS  PROGRAMADOS POR LA RED ESTATAL DE BIBLIOTECAS.</t>
  </si>
  <si>
    <t>ACTAS DE REUNIONES, FOTOGRAFÍAS, COPIAS DE INVITACIONES.</t>
  </si>
  <si>
    <t>SE REALIZAR DESFILES CÍVICOS ASÍ COMO CEREMONIAS CONMEMORATIVAS PARA FOMENTAR EL CIVISMO.</t>
  </si>
  <si>
    <t>ACTAS DE REUNIONES, FOTOGRAFÍAS, COPIAS DE PROGRAMAS REALIZADOS.</t>
  </si>
  <si>
    <t>SE REALIZAN DIFERENTES EVENTOS PARA FOMENTAR LA CULTURA Y EL CIVISMO.</t>
  </si>
  <si>
    <t xml:space="preserve">RESULTADOS DE LA ENCUESTA </t>
  </si>
  <si>
    <t xml:space="preserve">SE CUENTA CON LA PUBLICIDAD ADECUADA PARA LOGRAR LA INFORMACIÓN A LA POBLACIÓN INTERESADA
</t>
  </si>
  <si>
    <t xml:space="preserve">REGISTROS Y ESTADÍSTICAS MUNICIPALES Y  ESTATALES SOBRE  EL DEPORTE. 
</t>
  </si>
  <si>
    <t xml:space="preserve">CONTAR CON LAS INSTALACIONES ADECUADAS Y LOS INSTRUCTORES CAPACITADOS Y SUFICIENTES PARA ATENDER A LA POBLACIÓN
</t>
  </si>
  <si>
    <t xml:space="preserve">EXPEDIENTES SOBRE LOS APOYOS OTORGADOS Y LA PARTICIPACIÓN EN LAS COMPETENCIAS 
</t>
  </si>
  <si>
    <t xml:space="preserve">LOS PROVEEDORES SURTEN EN TIEMPO Y FORMA LAS SOLICITUDES Y SE CUENTA CON LA SUFICIENCIA PRESUPUESTAL PARA LLEVAR A CABO LA ADQUISICIÓN 
</t>
  </si>
  <si>
    <t xml:space="preserve">REGISTROS Y BASE DE DATOS SOBRE EN DESARROLLO DE LOS EVENTOS DEPORTIVOS. EVIDENCIAS FOTOGRÁFICAS Y RESULTADOS. 
</t>
  </si>
  <si>
    <t xml:space="preserve">LOS COMPETENCIAS Y EVENTOS DEPORTIVOS SE REALIZAN DE ACUERDO AL PROGRAMA ANUAL DE ACTIVIDADES DE LA COMUDE
</t>
  </si>
  <si>
    <t xml:space="preserve">LISTAS DE ASISTENCIA A LOS CURSOS, MATERIA DE LOS PROGRAMAS DE CAPACITACIÓN , EVIDENCIAS FOTOGRÁFICAS. 
</t>
  </si>
  <si>
    <t xml:space="preserve">SE CUENTA CON LOS INSTRUCTORES CAPACITADOS Y CON EL MATERIAL PARA LLEVAR A CABO EL PROGRAMA DE CAPACITACIÓN 
</t>
  </si>
  <si>
    <t xml:space="preserve">LOS INSTRUCTORES PARTICIPAN EL LOS PROGRAMAS DE CAPACITACIÓN  Y ATIENDEN LA CONVOCATORIA CORRESPONDIENTE
</t>
  </si>
  <si>
    <t xml:space="preserve">SE REALIZAN LAS CAMPAÑAS DE PROMOCIÓN Y DIFUSIÓN EN EL MUNICIPIO Y LA POBLACIÓN ATIENDE LA CONVOCATORIA 
</t>
  </si>
  <si>
    <t xml:space="preserve">LA PROMOCIÓN Y CONSTANCIA DE CUMPLIMIENTO EN FECHAS Y HORARIOS 
</t>
  </si>
  <si>
    <t>PNUD - INEGI</t>
  </si>
  <si>
    <t xml:space="preserve">SE TIENE MAYOR APERTURA PARA NEGOCIACIÓN CON LAS EMPRESAS Y SU INSTALACIÓN EN EL MUNICIPIO; ASÍ COMO MAYOR APOYO PARA LA CREACIÓN Y FORTALECIMIENTO DE MIPYMES.
</t>
  </si>
  <si>
    <t xml:space="preserve">DESARROLLO ECONÓMICO -  BOLSA DE EMPLEO
</t>
  </si>
  <si>
    <t>EXISTE GRAN APOYO E INTERÉS POR PARTE DEL PRESIDENTE MUNICIPAL PARA  EL INCREMENTO EN EL NÚMERO DE EMPLEOS GENERADOS, EMPRESAS INSTALADAS Y FORTALECIDAS</t>
  </si>
  <si>
    <t>SECRETARÍA DE DESARROLLO ECONÓMICO SUSTENTABLE  DIRECCIÓN DE DESARROLLO ECONÓMICO</t>
  </si>
  <si>
    <t>EL SISTEMA DE ATRACCIÓN DE INVERSIÓN SE ENCUENTRA DANDO RESULTADOS MUY FAVORABLES PARA EL CRECIMIENTO DE LA ECONOMÍA DEL MUNICIPIO</t>
  </si>
  <si>
    <t xml:space="preserve">LA EMPRESAS SE MUESTRAN MUY INTERESADAS EN INVERTIR EN EL MUNICIPIO DEBIDO A LOS INCENTIVOS Y GESTIONES ÁGILES QUE SE LES OFERTAN </t>
  </si>
  <si>
    <t xml:space="preserve">SERVICIO NACIONAL  DE EMPLEO </t>
  </si>
  <si>
    <t>LAS EMPRESAS SE ENCUENTRAN SATISFECHAS CON EL APOYO PARA SU PROCESO DE CAPACITACIÓN DE PERSONAL</t>
  </si>
  <si>
    <t xml:space="preserve">DESARROLLO ECONÓMICO MUNICIPAL - BOLSA DE EMPLEO </t>
  </si>
  <si>
    <t>SE TIENE UN INCREMENTO DE NÚMERO DE COLOCADOS EN VACANTES Y UNA DISMINUCIÓN DE ROTACIÓN DE PERSONAL EN LAS EMPRESAS QUE SE HAN APOYADO</t>
  </si>
  <si>
    <t>COFEMER-TRANSPARENCIA Y RENDICIÓN DE CUENTAS - MEJORA REGULATORIA ESTATAL SECRETARIA DE TRANSAPARENCIA Y RENDICION DE CUENTAS</t>
  </si>
  <si>
    <t>SE CUENTA CON UN MARCO REGULATORIO ACTUALIZADO MEJORANDO EN GRAN MEDIDA LAS BUENAS PRÁCTICAS DE REGULACIÓN EN LA ADMINISTRACIÓN PÚBLICA DEL MUNICIPIO.</t>
  </si>
  <si>
    <t>SERVICIO NACIONAL DE EMPLEO, SECRETARIA DE DESARROLLO ECONÓMICO SUSTENTABLE,  DESARROLLO  ECONÓMICO MUNICIPAL</t>
  </si>
  <si>
    <t>LOS CIUDADANOS SE MUESTRAN MUY CONFORMES Y COMPROMETIDOS CON LA LABOR DE FORTALECER SUS NEGOCIOS</t>
  </si>
  <si>
    <t>SERVICIO NACIONAL DE EMPLEO</t>
  </si>
  <si>
    <t>LAS FAMILIAS DEL MUNICIPIO DE MUESTRAN SATISFECHAS POR EL APOYO AL AUTOEMPLEO PERMITIÉNDOLES INICIAR UN NEGOCIO PROPIO</t>
  </si>
  <si>
    <t>SECRETARÍA DE DESARROLLO ECONÓMICO SUSTENTABLE</t>
  </si>
  <si>
    <t>LOS COMERCIANTES DE MUNICIPIO SE HAN VISTO BENEFICIADOS MODERNIZANDO SUS COMERCIOS</t>
  </si>
  <si>
    <t>FONDOS GUANAJUATO</t>
  </si>
  <si>
    <t>SE A INCREMENTADO EL NÚMERO DE COLOCADOS EN VACANTES</t>
  </si>
  <si>
    <t>LOS OFERTANTES DE EMPLEO SE ENCUENTRAN SATISFECHOS POR EL SERVICIO DE COLOCACIÓN</t>
  </si>
  <si>
    <t>LAS FAMILIAS VALLENSES SE MUESTRAN PARTICIPES CON EL PROGRAMA REPATRIADOS TRABAJANDO</t>
  </si>
  <si>
    <t>SE GENERA UN GRAN NÚMERO DE VACANTES PUBLICADAS Y SEGUIMIENTO A COLOCADOS EN LAS MISMAS</t>
  </si>
  <si>
    <t>LAS FAMILIAS VALLENSES MUESTRAN PARTICIPACIÓN EN EL PROGRAMA MIGRANTES A CANADÁ</t>
  </si>
  <si>
    <t>MEJORA REGULATORIA - SECRETARÍA DE TRANSPARENCIA Y RENDICIÓN DE CUENTAS</t>
  </si>
  <si>
    <t>LOS SERVICIOS OTORGADOS POR PARTE DEL CAE GENERAN UN COSTO BENEFICIO CONSIDERABLE PARA LA CIUDADANÍA</t>
  </si>
  <si>
    <t>LOS EMPRENDEDORES Y MICROEMPRESARIOS TIENEN GRAN INTERÉS, ASISTIENDO A LAS ASESORÍAS BRINDADAS POR PARTE DEL CAE</t>
  </si>
  <si>
    <t>LOS RIF MUESTRAN GRAN APROBACIÓN Y PARTICIPACIÓN POR MANTENERSE CONSTANTES EN ACUDIR A REALIZAR SUS TRÁMITES FISCALES</t>
  </si>
  <si>
    <t xml:space="preserve">ALTA PARTICIPACIÓN POR PARTE DE DESARROLLO URBANO PARA LA AGILIZACIÓN EN GRAN MEDIDA LA APERTURA DE RÁPIDA DE EMPRESAS DE GIROS DE BAJO RIESGO 
GESTIÓN OPORTUNA PARA LA APERTURA DE EMPRESAS DE BAJO RIESGO EN EL MUNICIPIO </t>
  </si>
  <si>
    <t>IECA - DESARROLLO ECONÓMICO MUNICIPAL</t>
  </si>
  <si>
    <t>LA IMPARTICIÓN DE CURSOS DE CAPACITACIÓN A LOGRADO SUMAR UN GRAN NÚMERO DE PERSONAS CAPACITADAS PARA EJERCER UN OFICIOS QUE LES PERMITE AUTO EMPLEARSE.</t>
  </si>
  <si>
    <t>PNUD-INEGI</t>
  </si>
  <si>
    <t xml:space="preserve">DATOS OPORTUNOS EMITIDOS Y PUBLICADOS 
</t>
  </si>
  <si>
    <t xml:space="preserve">PROGRAMA DE ACTIVIDADES REALIZADAS, CONTENIDO DE LOS PROGRAMAS, EVIDENCIAS FOTOGRÁFICAS, OTROS 
</t>
  </si>
  <si>
    <t xml:space="preserve">LOS DESTINOS TURÍSTICOS SE ENCUENTRAN EN OPTIMAS CONDICIONES 
</t>
  </si>
  <si>
    <t xml:space="preserve">INFORMACIÓN SOBRE EL TIPO DE EVENTOS REALIZADOS, CONTENIDO DE LOS EVENTOS, MATERIAL DE PROMOCIÓN, EVIDENCIAS FOTOGRÁFICAS 
</t>
  </si>
  <si>
    <t xml:space="preserve">SE CUENTA CON LOS ELEMENTOS TÉCNICO, DE INFRAESTRUCTURA ETC. PARA SU REALIZACIÓN. 
</t>
  </si>
  <si>
    <t xml:space="preserve">MEMORIA, INFORMACIÓN Y DOCUMENTACIÓN SOBRE EL PROYECTO DESARROLLADO. 
</t>
  </si>
  <si>
    <t xml:space="preserve">SE CUENTA CON LA VINCULACIÓN DE DEPENDENCIAS DE LOS DISTINTOS NIVELES DE GOBIERNO PARA SU REALIZACIÓN 
</t>
  </si>
  <si>
    <t xml:space="preserve">MATERIAL DE CAPACITACIÓN UTILIZADO, CARPETAS, INFORMACIÓN, ÍNDICES Y CONTENIDO DE LOS PROGRAMAS 
</t>
  </si>
  <si>
    <t xml:space="preserve">SE CUENTA CON LOS CURSOS, LOS PROGRAMAS A IMPARTIR Y LAS INSTITUCIONES ENCARGADAS DE LAS ACETIFICACIONES
</t>
  </si>
  <si>
    <t xml:space="preserve">EXPEDIENTES DE LA SEÑALÉTICA IMPLEMENTADA, JUSTIFICACIÓN Y BENEFICIO DE SU IMPLEMENTACIÓN, EVIDENCIAS FOTOGRÁFICAS </t>
  </si>
  <si>
    <t xml:space="preserve">LAS ÁREAS CORRESPONDIENTES CUENTAN CON EL MATERIAL  Y LA AUTORIZACIÓN PARA SU INCORPORACIÓN  EN LAS RUTAS SEÑALADAS
</t>
  </si>
  <si>
    <t xml:space="preserve">DISEÑO Y ELABORACIÓN DE LOS MATERIALES UTILIZADOS PARA LAS CAMPAÑAS, MATERIAL FINAL. 
</t>
  </si>
  <si>
    <t xml:space="preserve">SE CUENTA CON LOS RECURSOS NECESARIOS EN LAS PARTIDAS CORRESPONDIENTES PARA SU ELABORACIÓN Y PUBLICACIÓN. 
</t>
  </si>
  <si>
    <t xml:space="preserve">REGLAMENTO ACTUALIZADO Y PUBLICADO
</t>
  </si>
  <si>
    <t xml:space="preserve">LOS MIEMBROS DEL CABILDO AUTORIZAN Y APRUEBAN EL REGLAMENTO PARA SU POSTERIOR PUBLICACIÓN. 
</t>
  </si>
  <si>
    <t xml:space="preserve">AGENDAS DE VINCULACIÓN TRANSVERSAL, MINUTAS ELABORADAS Y ACUERDOS TOMADOS CON SU RESPECTIVO SEGUIMIENTO.  
</t>
  </si>
  <si>
    <t xml:space="preserve">SE LOGRA LA CONVOCATORIA SUFICIENTE Y NECESARIA PARA LA CELEBRACIÓN DE LAS REUNIONES Y EL SEGUIMIENTO DE ACUERDOS 
</t>
  </si>
  <si>
    <t xml:space="preserve">MATERIAL DE LA CONVOCATORIA, ESTRATEGIAS DE PARTICIPACION,REGLAS DE OPERACIÓN Y  RESULTADO FINAL 
</t>
  </si>
  <si>
    <t xml:space="preserve">RESULTADO DE LA ENCUESTA
</t>
  </si>
  <si>
    <t xml:space="preserve">ALTA COLABORACIÓN DE LA CIUDADANÍA Y DE LAS AUTORIDADES EN EL AUMENTO DE PARTICIPACIÓN ECOLÓGICO SUSTENTABLE
</t>
  </si>
  <si>
    <t xml:space="preserve">EVIDENCIA FOTOGRÁFICA Y ARCHIVOS
</t>
  </si>
  <si>
    <t xml:space="preserve">ALTA DISPOSICIÓN, DE LAS AUTORIDADES CORRESPONDIENTES PARA CONTROL DE TALAS Y QUEMAS
</t>
  </si>
  <si>
    <t xml:space="preserve">LISTA DE ASISTENCIA Y EVIDENCIA FOTOGRÁFICA
</t>
  </si>
  <si>
    <t xml:space="preserve">MAYOR COORDINACIÓN, CONTROL Y MEJORA DEL ENTORNO AMBIENTAL
</t>
  </si>
  <si>
    <t xml:space="preserve">AUTORIZACIÓN DEL PERMISO OTORGADO
</t>
  </si>
  <si>
    <t xml:space="preserve">CONTROL EN LA PERDIDA DE LA BIODIVERSIDAD
</t>
  </si>
  <si>
    <t xml:space="preserve">LISTA DE MATERIAL, EVIDENCIAS FOTOGRÁFICAS, DONACIÓN DEL ESTADO
</t>
  </si>
  <si>
    <t xml:space="preserve">ÍNDICE DE MEJORA EN EL  ENTORNO PARA EL MEDIO AMBIENTE
</t>
  </si>
  <si>
    <t xml:space="preserve">EVIDENCIAS FOTOGRÁFICAS, ARCHIVO DEL ÁREA, CARTAS DE AGRADECIMIENTO
</t>
  </si>
  <si>
    <t>ÍNDICE DE PARTICIPACIÓN DE LA CIUDADANÍA</t>
  </si>
  <si>
    <t xml:space="preserve">MATERIAL DE DIFUSIÓN ELABORADO E IMPLEMENTADO
</t>
  </si>
  <si>
    <t xml:space="preserve">CAMBIO  Y TRANSFORMACIÓN POSITIVA POR LA PARTICIPACIÓN DE LAS PERSONAS
</t>
  </si>
  <si>
    <t xml:space="preserve">PARTICIPACIÓN CIUDADANA, MEJORA AMBIENTAL
</t>
  </si>
  <si>
    <t xml:space="preserve">LISTAS DE ASISTENCIA, REGISTROS Y EVIDENCIAS. 
</t>
  </si>
  <si>
    <t>PARTICIPACIÓN DE LA CIUDADANÍA</t>
  </si>
  <si>
    <t xml:space="preserve">ENCUESTA APLICADA Y SUS RESULTADOS
</t>
  </si>
  <si>
    <t xml:space="preserve">LOS CIUDADANOS INTERESADOS ATIENDEN LA CONVOCATORIA Y RESPONDEN OBJETIVAMENTE LA ENCUESTA APLICADA 
</t>
  </si>
  <si>
    <t xml:space="preserve">ATENCIÓN A CIUDADANOS CUANDO SE PRESENTAN  - OTORGAR LA ORIENTACIÓN SOLICITADA  
</t>
  </si>
  <si>
    <t>LOS CIUDADANOS ACUDEN A ESTA DEPENDENCIA A SOLICITAR ORIENTACIÓN CUANDO ASÍ LO REQUIEREN.</t>
  </si>
  <si>
    <t xml:space="preserve">EXPEDIENTES </t>
  </si>
  <si>
    <t>ADMISIÓN DE ESCRITO INICIAL DE DEMANDA; CULMINACIÓN DE PROCESO (RESOLUCIÓN)</t>
  </si>
  <si>
    <t>LOS CIUDADANOS ACUDEN A ESTA INSTANCIA CUANDO CONSIDERAN QUE SON VULNERADOS SUS DERECHOS</t>
  </si>
  <si>
    <t>LIBRO DE REGISTRO DE EXPEDIENTES</t>
  </si>
  <si>
    <t>RECEPCIÓN DE REQUERIMIENTO; CUMPLIMIENTO DE REQUERIMIENTO</t>
  </si>
  <si>
    <t xml:space="preserve">ARCHIVO DE DEMANDAS TOTALMENTE CONCLUIDAS </t>
  </si>
  <si>
    <t>LAS AUTORIDADES DEN CABAL CUMPLIMIENTO A LA ORDENADO</t>
  </si>
  <si>
    <t xml:space="preserve">EVIDENCIAS DEL MATERIAL UTILIZADO PARA LA DIFUSIÓN </t>
  </si>
  <si>
    <t xml:space="preserve">ACTUALIZACIÓN DE LA PAGINA OFICIAL DEL GOBIERNO MUNICIPAL </t>
  </si>
  <si>
    <t xml:space="preserve">EVIDENCIAS DE DISEÑO DEL MATERIAL </t>
  </si>
  <si>
    <t>SE CUENTA CON TODOS LOS ELEMENTOS PARA LA REALIZACIÓN DE LAS ACTIVIDADES</t>
  </si>
  <si>
    <t xml:space="preserve">EVIDENCIAS FOTOGRÁFICAS Y MATERIAL  GENERADO POR LAS ACTIVIDADES DE DIFUSIÓN Y COMUNICACIÓN </t>
  </si>
  <si>
    <t xml:space="preserve">PUBLICACIÓN DEL DOCUMENTO AUTORIZADO </t>
  </si>
  <si>
    <t xml:space="preserve">VALIDACIÓN Y AUTORIZACIÓN POR EL H. AYUNTAMIENTO MUNICIPAL </t>
  </si>
  <si>
    <t>AGENDA DE LA REUNIÓN, LISTA DE ACUERDOS, SEGUIMIENTO Y CUMPLIMIENTO</t>
  </si>
  <si>
    <t xml:space="preserve">CUMPLIMIENTO DE LOS ACUERDOS INICIALES EN TODAS SUS PARTES </t>
  </si>
  <si>
    <t>MATERIAL DE CAPACITACIÓN IMPARTIDO, LISTAS DE ASISTENCIA Y EVIDENCIAS FOTOGRÁFICAS</t>
  </si>
  <si>
    <t xml:space="preserve">SE CUENTA CON LOS CURSOS E INSTRUCTORES  PARA SU REALIZACIÓN </t>
  </si>
  <si>
    <t>RESULTADOS DE ENCUESTA DE PERCEPCION CIUADANA REALIZADA</t>
  </si>
  <si>
    <t xml:space="preserve">LA POBLACION ENTREVISTADA ATIENDE LA CONVOCATORIA Y REPSONDE DE MANERA OBJETIVA </t>
  </si>
  <si>
    <t xml:space="preserve">INFORME MENSUAL  DE RECAUDACIÓN, REPORTES ATENDIDOS.
</t>
  </si>
  <si>
    <t>PARTICIPACIÓN ACTIVA DE LA CIUDADANÍA</t>
  </si>
  <si>
    <t>ACTAS DE CABILDO, Y PUBLICACIÓN</t>
  </si>
  <si>
    <t>EL AYUNTAMIENTO APRUEBA EL REGLAMENTO</t>
  </si>
  <si>
    <t xml:space="preserve">LISTA DE ASISTENCIA, EVIDENCIAS FOTOGRÁFICAS, PROGRAMA DE CAPACITACIÓN </t>
  </si>
  <si>
    <t xml:space="preserve">SE CUENTA CON LOS INSTRUCTORES Y EL MATERIAL DE CAPACITACIÓN DISPONIBLE
</t>
  </si>
  <si>
    <t xml:space="preserve">REPORTE DEL DIAGNOSTICO, RELACIÓN DE ACTIVIDADES INVOLUCRADAS
</t>
  </si>
  <si>
    <t xml:space="preserve">ELABORACIÓN DEL PLAN DE TRABAJO  Y SU APROBACIÓN PARA LA REALIZACIÓN DEL DIAGNOSTICO
</t>
  </si>
  <si>
    <t>FORMATOS DE MULTAS ELABORADOS, BITÁCORA DE TRABAJO.</t>
  </si>
  <si>
    <t xml:space="preserve">OS INSPECTORES DAN CUMPLIMIENTO A SUS LABORES Y SE CUENTA CON LA COLABORACIÓN DE LA FUERZA PUBLICA MUNICIPAL
</t>
  </si>
  <si>
    <t xml:space="preserve">RECIBOS DE INGRESOS, BITÁCORAS, LIBRO DE DIARIO
</t>
  </si>
  <si>
    <t>LOS INSPECTORES DAN CUMPLIMIENTO A SUS LABORES</t>
  </si>
  <si>
    <t xml:space="preserve">BITÁCORAS DE TRABAJO
</t>
  </si>
  <si>
    <t xml:space="preserve">PROYECTO EJECUTIVO PARA LA GESTIÓN, ÍNDICE DEL CONTENIDO
</t>
  </si>
  <si>
    <t>EL AYUNTAMIENTO APRUEBA EL PROYECTO</t>
  </si>
  <si>
    <t xml:space="preserve">FORMATOS DE MULTAS, BITÁCORAS DE TRABAJO, RECIBO OFICIAL DE PAGO.
</t>
  </si>
  <si>
    <t xml:space="preserve">LOS INSPECTORES DAN CUMPLIMIENTO A SUS LABORES Y SE CUENTA CON LA COLABORACIÓN DE LA FUERZA PUBLICA MUNICIPAL
</t>
  </si>
  <si>
    <t xml:space="preserve">BITÁCORAS DE TRABAJO DE LOS INSPECTORES, EVIDENCIAS FOTOGRÁFICAS.
</t>
  </si>
  <si>
    <t xml:space="preserve">LOS INSPECTORES DAN CUMPLIMIENTO A SUS LABORES 
</t>
  </si>
  <si>
    <t xml:space="preserve">FORMATOS DE VISITAS DE INSPECCIÓN.
</t>
  </si>
  <si>
    <t xml:space="preserve">SECUENCIA CON LOS RECURSOS HUMANOS, MATERIALES Y TÉCNICOS PARA SU CUMPLIMIENTO
</t>
  </si>
  <si>
    <t xml:space="preserve">1 PROYECTO ENTREGADO
</t>
  </si>
  <si>
    <t xml:space="preserve">EL AYUNTAMIENTO APRUEBA LA PROPUESTA PARA EL FORTALECIMIENTO DEL PARQUE VEHICULAR
</t>
  </si>
  <si>
    <t>INEGI</t>
  </si>
  <si>
    <t>ALTO COMPROMISO DE LA SOCIEDAD VALLENSE EN CUESTION DE CULTURA DE PAGO DE IMPUESTO PREDIAL.</t>
  </si>
  <si>
    <t>SISTEMA DE ADMINISTRACION Y CONTROL DE LA PROPIEDAD INMOBILIARIA.</t>
  </si>
  <si>
    <t>LA POBLACION TOMA CONCIENCIA DE LA IMPORTANCIA DE GENERAR EL PAGO DEL IMPUESTO PREDIAL PARA ASI OBTENER SERVICIOS DE CALIDAD.</t>
  </si>
  <si>
    <t>ACTA DE AYUNTAMIENTO APROBADA.</t>
  </si>
  <si>
    <t>APOYO DEL EJECUTIVO MUNICIPAL Y ACEPTACION POSITIVA DE LA CIUDADANIA.</t>
  </si>
  <si>
    <t>DEPARTAMENTO DE RECURSOS HUMANOS</t>
  </si>
  <si>
    <t>APOYO DEL DEPARTAMENTO DE RECURSOS HUMANOS.</t>
  </si>
  <si>
    <t>SISTEMA DE ADMINISTRACION Y CONROL DE LA PROPIEDAD INMOBILIARIA.</t>
  </si>
  <si>
    <t>BUENA RESPUESTA DE DEPENDENCIAS INVOLUCRADAS.</t>
  </si>
  <si>
    <t>INFORME DE AVANCES CON EVIDENCIAS.</t>
  </si>
  <si>
    <t>INFORMACION CLARA Y CONCISA CAPTADA Y COMPRENDIDA POR LA POBLACION EN GENERAL.</t>
  </si>
  <si>
    <t>INFORME DE AVANCE CON EVIDENCIAS.</t>
  </si>
  <si>
    <t>BUENA RESPUESTA DEL CONTRIBUYENTE.</t>
  </si>
  <si>
    <t>NOTAS INTERNAS DE REGISTRO.</t>
  </si>
  <si>
    <t>LAS SOLICITUDES DE REGISTRO CUMPLEN CON LOS REQUISITOS PARA SER ATENDIDAS.</t>
  </si>
  <si>
    <t>LOS CONTRIBUYENTES CON PREDIOS IRREGULARES REGISTRAN CONFORME A LA LEY.</t>
  </si>
  <si>
    <t xml:space="preserve">RESULTADOS DE LA ENCUESTA 
</t>
  </si>
  <si>
    <t xml:space="preserve">LA POBLACIÓN ATIENDE OBJETIVAMENTE LA ENCUESTA
</t>
  </si>
  <si>
    <t xml:space="preserve">EXPEDIENTES DE RESOLUCIONES JUDICIALES Y REGISTROS EN PODER DE LA COORDINACIÓN JURÍDICA.
</t>
  </si>
  <si>
    <t>SE CUENTA CON EL PERSONAL CAPACITADO  Y EFICIENTE PARA ATENDER LOS ASUNTOS</t>
  </si>
  <si>
    <t xml:space="preserve">LAS DEPENDENCIAS NOTIFIQUEN EN TIEMPO Y FORMA LOS EMPLAZAMIENTOS , REQUERIMIENTOS, DEMANDAS ETC. 
</t>
  </si>
  <si>
    <t>EXPEDIENTES, OFICIOS.</t>
  </si>
  <si>
    <t xml:space="preserve">EXPEDIENTES. </t>
  </si>
  <si>
    <t xml:space="preserve">ASISTIR  Y PRESENTARSE ANTE LAS AUTORIDADES JURISDICCIONALES
</t>
  </si>
  <si>
    <t xml:space="preserve">PROTOCOLIZACIÓN DEL TESTIMONIO PUBLICO
</t>
  </si>
  <si>
    <t xml:space="preserve">RESULTADOS DEL ESTUDIO DEL DICTAMEN
</t>
  </si>
  <si>
    <t xml:space="preserve">LAS CONTESTACIONES Y PROMOCIONES DE LOS TITULARES DE LAS DEPENDENCIAS
</t>
  </si>
  <si>
    <t xml:space="preserve">COORDINACIÓN ENTRE LAS DEPENDENCIAS PARA LA SOLUCIÓN DE LOS PROCEDIMIENTOS
</t>
  </si>
  <si>
    <t xml:space="preserve">LOS INTERESADOS DAN CUMPLIMIENTO A LOS REQUISITOS ESTABLECIDOS
</t>
  </si>
  <si>
    <t>ALTA DISPOSICIÓN DEL H. AYUNTAMIENTO, REGIDORES  Y TODO EL PERSONAL DE PRESIDENCIA MUNICIPAL.</t>
  </si>
  <si>
    <t>INFORME ANUAL DE DEPENDENCIAS AUDITADAS.</t>
  </si>
  <si>
    <t>ALTO COMPROMISO Y DEDICACIÓN AL TRABAJO DE SOLVENTACIÓN DE AUDITORIAS POR PARTE DE LAS DEPENDENCIAS.</t>
  </si>
  <si>
    <t>INFORMES EMITIDOS</t>
  </si>
  <si>
    <t>BUENA DISPOSICIÓN Y COORDINACIÓN POR PARTE DE LAS ÁREAS QUE CONFORMAN CONTRALORÍA MUNICIPAL.</t>
  </si>
  <si>
    <t>EXPEDIENTES DE LAS AUDITORIAS REALIZADAS CON SU DEBIDA NOTIFICACIÓN Y SOLICITUD DE INFORMACIÓN RECIBIDA POR LA DEPENDENCIA AUDITADA.</t>
  </si>
  <si>
    <t>ALTA DISPOSICIÓN POR PARTE DE LA DIRECCIÓN DE CONTRALORÍA MUNICIPAL PARA LLEVAR A TIEMPO EL PROGRAMA DE AUDITORIAS.</t>
  </si>
  <si>
    <t>PLIEGO DE OBSERVACIONES Y RECOMENDACIONES A LA DEPENDENCIA AUDITADA.</t>
  </si>
  <si>
    <t>ACEPTACIÓN POR PARTE DEL CONTRALOR LAS OBSERVACIONES Y RECOMENDACIONES REALIZADAS A LAS DEPENDENCIAS AUDITADAS.</t>
  </si>
  <si>
    <t>OFICIO DE LIBERACIÓN Y SOLVENTACIÓN DE AUDITORIA.</t>
  </si>
  <si>
    <t>DISPOSICIÓN DE LAS DEPENDENCIAS PARA DARLE SEGUIMIENTO Y CONTINUIDAD A LAS RECOMENDACIONES REALIZADAS POR PARTE DEL ÁREA DE AUDITORIA.</t>
  </si>
  <si>
    <t>ACTA DE ENTREGA-RECEPCIÓN.</t>
  </si>
  <si>
    <t>ALTA DISPOSICIÓN DE LOS SERVIDORES PÚBLICOS PARA LLEVAR A CABO LA ENTREGA-RECEPCIÓN.</t>
  </si>
  <si>
    <t>EXPEDIENTE DE LA CUENTA PÚBLICA.</t>
  </si>
  <si>
    <t>ALTA DISPOSICIÓN DEL PERSONAL RESPONSABLE DE LA CUENTA PÚBLICA PARA LA ENTREGA DE LA MISMA.</t>
  </si>
  <si>
    <t>EXPEDIENTES ELECTRÓNICOS Y FÍSICOS DE LAS QUEJAS RECIBIDAS A CONTRALORÍA, ADEMÁS DE LOS DOCUMENTOS ENTREGADOS AL ÁREA INVOLUCRADA DE LA QUEJA PARA SU PRONTA SOLUCIÓN.</t>
  </si>
  <si>
    <t>ALTA DISPOSICIÓN DE LAS DEPENDENCIAS PARA LA PRONTA SOLUCIÓN A LAS QUEJAS CIUDADANAS.</t>
  </si>
  <si>
    <t>EXPEDIENTES FÍSICOS DEL INICIO DE LOS PROCEDIMIENTOS DE RESPONSABILIDAD ADMINISTRATIVA.</t>
  </si>
  <si>
    <t>ALTA COORDINACIÓN ENTRE LAS INSTITUCIONES MUNICIPALES, ESTATALES Y FEDERALES PARA LA PRONTA SOLUCIÓN DE LOS PROCESOS EN CONTRA DE LOS FUNCIONARIOS PÚBLICOS.</t>
  </si>
  <si>
    <t>ACTAS DE CONFORMACIÓN DE LOS COMITÉS DE CONTRALORÍA SOCIAL.</t>
  </si>
  <si>
    <t>ALTA DISPOSICIÓN Y CONOCIMIENTO DE LA POBLACIÓN PARA FORMAR LOS COMITÉS DE CONTRALORÍA SOCIAL Y LLEVAR A CABO LA VIGILANCIA DE OBRAS DE SU COMUNIDAD.</t>
  </si>
  <si>
    <t>REPORTE BIMESTRAL ENTREGADO AL H. AYUNTAMIENTO.</t>
  </si>
  <si>
    <t>COORDINACIÓN ENTRE LAS ÁREAS INTERNAS DE CONTRALORÍA PARA LA ENTREGA DEL REPORTE EN TIEMPO Y FORMA.</t>
  </si>
  <si>
    <t>EXPEDIENTE DE LAS PROPUESTAS DE LICITACIÓN DE OBRA.</t>
  </si>
  <si>
    <t>ALTA COORDINACIÓN ENTRE EL DEPARTAMENTO DE OBRAS PÚBLICAS MUNICIPAL Y EL ÁREA DE OBRA PÚBLICA DE CONTRALORÍA.</t>
  </si>
  <si>
    <t>EXPEDIENTES FÍSICOS DE LOS CONTRATOS DE OBRA PARA EL MUNICIPIO, FOTOGRAFÍAS DE LA OBRA E INSPECCIÓN FÍSICA A CADA UNA DE LAS OBRAS.</t>
  </si>
  <si>
    <t>COORDINACIÓN ENTRE EL ÁREA DE OBRA DE CONTRALORÍA Y EL DEPARTAMENTO DE OBRAS PÚBLICAS DEL MUNICIPIO.</t>
  </si>
  <si>
    <t>ACTAS DE ENTREGA-RECEPCIÓN, EVIDENCIA FOTOGRÁFICA.</t>
  </si>
  <si>
    <t>ALTA COMPROMISO DE LOS CONTRATISTAS Y COORDINACIÓN CON EL DEPARTAMENTO DE OBRAS PÚBLICAS MUNICIPALES PARA LA ENTREGA EN TIEMPO Y FORMA DE LAS OBRAS.</t>
  </si>
  <si>
    <t xml:space="preserve">OFICIOS Y CIRCULARES RELATIVAS A ACCIONES DE DESARROLLO ORGANIZACIONAL
</t>
  </si>
  <si>
    <t xml:space="preserve">LOS COORDINADORES ADMINISTRATIVOS DIFUNDEN E IMPLEMENTAN LOS PROGRAMAS DE DESARROLLO ORGANIZACIONAL EN SUS RESPECTIVOS CENTROS GESTORES
</t>
  </si>
  <si>
    <t xml:space="preserve">REPORTE DE SERVICIOS INFORMÁTICOS.
</t>
  </si>
  <si>
    <t xml:space="preserve">GENERACIÓN OPORTUNA DEL REPORTE DE FALLA POR PARTE DEL CENTRO GESTOR..-ALTA DISPONIBILIDAD DE ENERGÍA ELÉCTRICA
</t>
  </si>
  <si>
    <t xml:space="preserve">PROGRAMA  DE CAPACITACIÓN AUTORIZADO, REGISTROS, LISTAS DE ASISTENCIA, RECONOCIMIENTOS ENTREGADOS.
</t>
  </si>
  <si>
    <t xml:space="preserve">EL PERSONAL DE LOS DIFERENTES CENTROS GESTORES SE INTERESA EN LOS CURSOS Y ASISTE A LOS MISMOS.
</t>
  </si>
  <si>
    <t xml:space="preserve">INFORMES DE RESULTADOS DE LOS AVANCES CORRESPONDIENTES  CONSERVADOS EN LA DIRECCIÓN DE RECURSOS HUMANOS
</t>
  </si>
  <si>
    <t xml:space="preserve">SE FIRMAN LOS CONVENIOS CON EL ESTADO PARA LA IMPLEMENTACIÓN DE LAS MEJORAS EN LOS PROCESOS 
</t>
  </si>
  <si>
    <t xml:space="preserve">PROGRAMA ANUAL DE CAPACITACIÓN AUTORIZADO Y QUE CUMPLE CON LOS REQUISITOS ESPECIFICADOS EN EL PROGRAMA
</t>
  </si>
  <si>
    <t xml:space="preserve">CUENTA CON LOS RECURSOS PARA CUMPLIR CON EL  PROGRAMA 
</t>
  </si>
  <si>
    <t xml:space="preserve">PROGRAMA Y BITÁCORA DE PROCEDIMIENTOS DE MANTENIMIENTO CONSERVADOS EN LA OFICINA DE LA DIRECCIÓN DE INFORMÁTICA.
</t>
  </si>
  <si>
    <t xml:space="preserve">GENERACIÓN OPORTUNA DEL REPORTE DE FALLA POR PARTE DEL CENTRO GESTOR
</t>
  </si>
  <si>
    <t xml:space="preserve">TRASPASOS Y AFECTACIONES CONTABLES   PRESUPUESTALES AUTORIZADAS 
</t>
  </si>
  <si>
    <t xml:space="preserve">SE DISPONE DE LA SUFICIENCIA PRESUPUESTAL EN LAS PARTIDAS CORRESPONDIENTES  Y LAS DEPENDENCIAS REALIZAN EL TRAMITE
</t>
  </si>
  <si>
    <t xml:space="preserve">BITÁCORAS DE SERVICIO DE LAS UNIDADES 
</t>
  </si>
  <si>
    <t xml:space="preserve">TRASPASOS Y AFECTACIONES CONTABLES Y PRESUPUESTALES AUTORIZADAS
</t>
  </si>
  <si>
    <t xml:space="preserve">SE DISPONE DE LA SUFICIENCIA PRESUPUESTAL EN LAS PARTIDAS CORRESPONDIENTES Y LAS DEPENDENCIAS REALIZAN EL TRAMITE
</t>
  </si>
  <si>
    <t xml:space="preserve">ACTAS DE RECEPCIÓN DE LOS CENTROS GESTORES 
</t>
  </si>
  <si>
    <t xml:space="preserve">LAS DISPOSICIONES ADMINISTRATIVAS SE ENCUESTAS ACTUALIZADAS Y AUTORIZADAS PARA SU DIFUSIÓN
</t>
  </si>
  <si>
    <t xml:space="preserve">DOCUMENTO AUTORIZADO E IMPLEMENTADO EN LA ADMINISTRACIÓN MUNICIPAL
</t>
  </si>
  <si>
    <t xml:space="preserve">LOS COORDINADORES ADMINISTRATIVOS DIFUNDEN E IMPLEMENTAN LOS PROGRAMAS  EN SUS RESPECTIVOS CENTROS GESTORES
</t>
  </si>
  <si>
    <t xml:space="preserve">INFORMES DE RESULTADOS DE LAS QUEJAS Y SUGERENCIAS CORRESPONDIENTES,  
</t>
  </si>
  <si>
    <t xml:space="preserve">PROCEDIMIENTOS ENTREGADOS PARA EL DISEÑO Y SISTEMATIZACIÓN DE LOS RESULTADOS ESPERADOS  CON LAS MODIFICACIONES.
</t>
  </si>
  <si>
    <t xml:space="preserve">RESULTADOS DE LA ENCUESTA Y ESTRUCTURACIÓN DE LA MISMA 
</t>
  </si>
  <si>
    <t xml:space="preserve">LA CIUDADANÍA PARTICIPA EN LA CONVOCATORIA Y RESPONDE OBJETIVAMENTE A LAS ENCUESTAS 
</t>
  </si>
  <si>
    <t xml:space="preserve">LOS ELEMENTOS DE SEGURIDAD PÚBLICA ACTÚAN CON EFICIENCIA TRAVÉS DE LA
PROXIMIDAD SOCIAL.
</t>
  </si>
  <si>
    <t xml:space="preserve"> BASES DE DATOS PROPIAS /CONSTANCIAS Y RECONOCIMIENTOS.
</t>
  </si>
  <si>
    <t xml:space="preserve">LOS ELEMENTOS DE SEGURIDAD PÚBLICA ACEPTAN SER CAPACITADOS
</t>
  </si>
  <si>
    <t xml:space="preserve">BASES DE DATOS PROPIAS/ RELACIONES DE ENTREGA RECEPCIÓN.
</t>
  </si>
  <si>
    <t>EXISTEN LOS RECURSOS.</t>
  </si>
  <si>
    <t xml:space="preserve">PÓLIZAS DE SEGUROS.
</t>
  </si>
  <si>
    <t xml:space="preserve">EXISTEN LOS RECURSOS.
</t>
  </si>
  <si>
    <t xml:space="preserve">BASES DE DATOS PROPIAS/ OFICIOS Y CONSTANCIAS.
</t>
  </si>
  <si>
    <t>BASES DE DATOS PROPIAS/ OFICIOS Y CONSTANCIAS.</t>
  </si>
  <si>
    <t>BASES DE DATOS PROPIAS</t>
  </si>
  <si>
    <t xml:space="preserve">LA CIUDADANÍA PARTICIPA EN LOS PROGRAMAS DE PREVENCIÓN DEL DELITO
</t>
  </si>
  <si>
    <t>PROGRAMACIÓN DE PLATICAS PUBLICADA EN LA PÁGINA DE INTERNET DEL MUNICIPIO</t>
  </si>
  <si>
    <t>BASES DE DATOS PROPIAS CON RESPALDO FOTOGRÁFICO.</t>
  </si>
  <si>
    <t xml:space="preserve">PROGRAMACIÓN DE PLATICAS PUBLICADA EN LA PÁGINA DE INTERNET DEL MUNICIPIO
</t>
  </si>
  <si>
    <t xml:space="preserve">BASES DE DATOS PROPIAS
</t>
  </si>
  <si>
    <t xml:space="preserve">INSCRIPCIÓN DEL MUNICIPIO A LA RED
</t>
  </si>
  <si>
    <t>BASES DE DATOS DE PLATAFORMA MÉXICO.</t>
  </si>
  <si>
    <t xml:space="preserve">BASES DE DATOS DE PLATAFORMA MÉXICO.
</t>
  </si>
  <si>
    <t xml:space="preserve">SE AMPLIO LA COBERTURA DE INFORMACIÓN A LAS COMUNIDADES.
</t>
  </si>
  <si>
    <t xml:space="preserve">SE CUENTA CON MANTENIMIENTO PREVENTIVO DE TODO EL SISTEMA 
</t>
  </si>
  <si>
    <t xml:space="preserve"> BASES DE DATOS PROPIAS
</t>
  </si>
  <si>
    <t>EXISTEN LOS RECURSOS</t>
  </si>
  <si>
    <t xml:space="preserve">EXISTEN LOS RECURSOS
</t>
  </si>
  <si>
    <t xml:space="preserve">LOS ELEMENTOS CUENTAN CON INFORMACIÓN DE INTELIGENCIA PARA SU OPERATIVIDAD.
</t>
  </si>
  <si>
    <t xml:space="preserve">REPORTE DE ACTIVIDADES DE LOS ENCARGADOS
</t>
  </si>
  <si>
    <t xml:space="preserve">DISPONIBILIDAD Y COMPROMISO DE LOS HABITANTES DEL MUNICIPIO.
</t>
  </si>
  <si>
    <t xml:space="preserve">REPORTE DE ACTIVIDADES </t>
  </si>
  <si>
    <t xml:space="preserve">DISPONIBILIDAD Y ALTO COMPROMISO DE LOS HABITANTES DE VALLE DE SANTIAGO, GTO.
</t>
  </si>
  <si>
    <t xml:space="preserve">REPORTE DE ACTIVIDADES 
</t>
  </si>
  <si>
    <t xml:space="preserve">REPORTE DE ACTIVIDADES
</t>
  </si>
  <si>
    <t xml:space="preserve">COMPROMISO DE LAS AUTORIDADES MUNICIPALES EN MATERIA DE TRÁNSITO Y DE POLICÍA ESTATAL DE CAMINOS
</t>
  </si>
  <si>
    <t>REPORTE DE GARANTÍAS RETENIDAS</t>
  </si>
  <si>
    <t>REPORTE DE ACTIVIDADES</t>
  </si>
  <si>
    <t xml:space="preserve">COMPROMISO DE LOS RESPONSABLES DE LAS PINTAS
</t>
  </si>
  <si>
    <t xml:space="preserve">DISPONIBILIDAD Y COMPROMISO DE LA CIUDADANÍA
</t>
  </si>
  <si>
    <t xml:space="preserve">ENCUESTA NACIONAL DE GOBIERNO, SEGURIDAD PÚBLICA Y JUSTICIA MUNICIPAL/INEGI
</t>
  </si>
  <si>
    <t xml:space="preserve">COMPLETO ENTENDIMIENTO DEL CONCEPTO DE PROTECCIÓN CIVIL EN LOS CIUDADANOS DEL MUNICIPIO
</t>
  </si>
  <si>
    <t xml:space="preserve">INFORME DE GOBIERNO MUNICIPAL
</t>
  </si>
  <si>
    <t xml:space="preserve">COMPLETA DISPOSICIÓN Y COORDINACIÓN ESTE  AUTORIDAD Y CIUDADANÍA
</t>
  </si>
  <si>
    <t xml:space="preserve">LA DISPONIBILIDAD DE LA CIUDADANÍA PARA TENER UNA MAYOR PARTICIPACIÓN ES COMPLETA
</t>
  </si>
  <si>
    <t>INFORME DE GOBIERNO MUNICIPAL</t>
  </si>
  <si>
    <t xml:space="preserve">AMPLIA COLABORACIÓN DEL ÁREA DE COMUNICACIÓN SOCIAL DE MANERA COORDINADA
</t>
  </si>
  <si>
    <t xml:space="preserve">ACEPTACIÓN TOTAL DE LOS COMERCIANTES PARA EL DESARROLLO DE LAS VERIFICACIONES 
</t>
  </si>
  <si>
    <t xml:space="preserve">SIGNIFICATIVA EXPERIENCIA DEL PERSONAL DEL ÁREA PARA DESARROLLAR PROGRAMAS INTERNOS
</t>
  </si>
  <si>
    <t>ACTIVA Y POSITIVA PARTICIPACIÓN CIUDADANA</t>
  </si>
  <si>
    <t xml:space="preserve">ALTA COLABORACIÓN DE TESORERÍA PARA DESARROLLAR LA CAPACITACIÓN Y CERTIFICACIÓN 
</t>
  </si>
  <si>
    <t xml:space="preserve">PERSONAL DEL ÁREA DE PROTECCIÓN CIVIL Y TESORERÍA DE ACUERDO EN LLEVAR A CABO LA CERTIFICACIÓN 
</t>
  </si>
  <si>
    <t xml:space="preserve">ENCUESTAR A LOS USUARIOS DE OBRAS PUBLICAS
</t>
  </si>
  <si>
    <t xml:space="preserve">RESPUESTA EFECTIVA DEL PERSONAL DE LA ADMINISTRACIÓN, ASÍ COMO SUS DIRECTIVOS.
</t>
  </si>
  <si>
    <t xml:space="preserve">SOLICITUDES ATENDIDAS EN PARQUE DE MATERIALES Y EQUIPO PESADO
</t>
  </si>
  <si>
    <t xml:space="preserve">PARTICIPACIÓN DE LOS HABITANTES DE LAS ZONAS RURALES EN LOS PROYECTOS 
</t>
  </si>
  <si>
    <t xml:space="preserve">INFORMACIÓN Y EXPEDIENTES EN LA DIRECCIÓN DE  OBRAS PUBLICAS MUNICIPALES 
</t>
  </si>
  <si>
    <t xml:space="preserve">EFECTIVA COORDINACIÓN ENTRE LAS DEPENDENCIAS MUNICIPALES EN LA GESTIÓN DE LOS PROYECTOS. SE CUENTA CON LOS RECURSOS DISPONIBLES PARA SU REALIZACIÓN. 
</t>
  </si>
  <si>
    <t xml:space="preserve">EVIDENCIAS FOTOGRÁFICAS Y PROGRAMA DE EJECUCIÓN. </t>
  </si>
  <si>
    <t xml:space="preserve">SE CUENTA CON LOS ELEMENTOS TÉCNICOS PARA SU LOCALIZACIÓN 
</t>
  </si>
  <si>
    <t xml:space="preserve">FACTURAS DE COMPRA, RESGUARDO. 
</t>
  </si>
  <si>
    <t xml:space="preserve">REGISTROS DE ASISTENCIA, EVIDENCIAS FOTOGRÁFICAS, MATERIAL DE CAPACITACIÓN 
</t>
  </si>
  <si>
    <t xml:space="preserve">APOYO Y PARTICIPACIÓN EN LOS TALLERES  DEL PERSONAL RELACIONADO CON LOS VEHÍCULOS Y MAQUINARIA
</t>
  </si>
  <si>
    <t xml:space="preserve">DIAGNÓSTICOS, BITÁCORAS, 
</t>
  </si>
  <si>
    <t xml:space="preserve">PARTICIPACIÓN DEL PERSONAL OPERATIVO Y REALIZACIÓN DE LAS VERIFICACIONES Y SUPERVISIONES OPORTUNAMENTE. 
</t>
  </si>
  <si>
    <t xml:space="preserve">FACTURAS, INVENTARIOS, 
</t>
  </si>
  <si>
    <t>RESPUESTA POSITIVA DEL DEPARTAMENTO RELACIONADO. GESTIONAR UN ALMACÉN CON UN PORCENTAJE  DE REFACCIONES</t>
  </si>
  <si>
    <t xml:space="preserve">MANUEL DE PROCESOS INTERNO Y PROCEDIMIENTOS ACTUALIZACIÓN 
</t>
  </si>
  <si>
    <t xml:space="preserve">DISPOSICIÓN Y COORDINACIÓN ENTRE EL PERSONAL DE LA  DEPENDENCIA PARTICIPANTE. 
</t>
  </si>
  <si>
    <t xml:space="preserve">RESULTADO DE LA ENCUESTA APLICADA Y EL DISEÑO DE LA ENCUESTA
</t>
  </si>
  <si>
    <t>LA POBLACIÓN PARTICIPA EN LA ENCUESTA Y RESPONDE OBJETIVAMENTE</t>
  </si>
  <si>
    <t xml:space="preserve">ESTADO DE INGRESOS POR LOS PERIODOS, REGISTROS DE ENTRADA, EVIDENCIAS FOTOGRÁFICAS
</t>
  </si>
  <si>
    <t xml:space="preserve">LAS FAMILIAS Y DEPORTISTAS PARTICIPAN REGULARMENTE EN LAS ACTIVIDADES ORGANIZADAS POR LA DEPENDENCIA
</t>
  </si>
  <si>
    <t xml:space="preserve">RESULTADO DE DEPORTISTAS DESTACADOS EN EL MUNICIPIO
</t>
  </si>
  <si>
    <t xml:space="preserve">COMISIONES DEL DEPORTE FAVORABLES 
</t>
  </si>
  <si>
    <t xml:space="preserve">CALIDAD DE INSTALACIONES EN BUEN ESTADO
</t>
  </si>
  <si>
    <t xml:space="preserve">INSTALACIONES ADECUADAS PARA LA PRACTICA DE ACTIVIDADES DEPORTIVAS YA ÁREAS FAVORABLES PARA LA RECREACIÓN.
</t>
  </si>
  <si>
    <t>ESTADO DE INGRESOS, REGISTRO DE ENTRADAS, EVIDENCIAS FOTOGRÁFICAS</t>
  </si>
  <si>
    <t xml:space="preserve">PARTICIPACIÓN Y COORDINACIÓN CON COMISIONES DEL DEPORTE
</t>
  </si>
  <si>
    <t xml:space="preserve">RESULTADO DE INGRESOS, PARTICIPACIÓN DE LA POBLACIÓN, EVIDENCIAS
</t>
  </si>
  <si>
    <t xml:space="preserve">LAS AUTORIDADES PARTICIPAN EN EL MEJORAMIENTO DE LAS INSTALACIONES DEPORTIVAS
</t>
  </si>
  <si>
    <t xml:space="preserve">RESULTADOS DE PARTICIPACIÓN DE ESCUELAS EDUCATIVAS Y LIGAS DEPORTIVAS, EVIDENCIAS FOTOGRÁFICAS 
</t>
  </si>
  <si>
    <t xml:space="preserve">DISPOSICIÓN Y PARTICIPACIÓN DE INSTITUCIONES EDUCATIVAS RELACIONADAS CON EL DEPORTE
</t>
  </si>
  <si>
    <t xml:space="preserve">RESULTADO DE INGRESOS Y PARTICIPACIÓN DE LA POBLACIÓN, EVIDENCIAS FOTOGRÁFICAS
</t>
  </si>
  <si>
    <t xml:space="preserve">LA POBLACIÓN PARTICIPA EN LA PROMOCIÓN DE ACTIVIDADES DEPORTIVAS.
</t>
  </si>
  <si>
    <t>AGENDA  EJECUTIVA, BASE DE DATOS Y REGISTROS DE LA DEPENDENCIA</t>
  </si>
  <si>
    <t>PERCEPCIÓN CIUDADANA  Y GRADO DE CONFIANZA EN LAS AUTORIDADES</t>
  </si>
  <si>
    <t xml:space="preserve">BITÁCORAS DE REGISTRO DE QUEJAS Y SUGERENCIAS CIUDADANAS. </t>
  </si>
  <si>
    <t>LOS CIUDADANOS ACUDEN A LAS INSTANCIAS ADECUADAS Y SUS PROPUESTAS SON CONGRUENTES CON LAS ATRIBUCIONES Y FACULTADES DEL MUNICIPIO</t>
  </si>
  <si>
    <t>EXPEDIENTES Y REGISTROS DE SOLICITUDES APROBADAS</t>
  </si>
  <si>
    <t xml:space="preserve">EL CIUDADANO DA CUMPLIMIENTO A LOS REQUISITOS DE LOS  LINEAMIENTOS Y DISPOSICIONES </t>
  </si>
  <si>
    <t xml:space="preserve">ENCUESTA Y OTROS PROCESOS IMPLEMENTADOS PARA SU VERIFICACIÓN </t>
  </si>
  <si>
    <t xml:space="preserve">LOS DOCUMENTOS Y EVIDENCIAS ESTÁN ACTUALIZADOS </t>
  </si>
  <si>
    <t xml:space="preserve">RESULTADO DE LOS DIAGNÓSTICOS EFECTUADOS, EXPEDIENTES Y EVIDENCIAS </t>
  </si>
  <si>
    <t>PORCENTAJE DE RECURSOS DISPONIBLES PARA LA ATENCIÓN DE NECESIDADES DE LA POBLACIÓN</t>
  </si>
  <si>
    <t>EXPEDIENTES Y EVIDENCIAS DEL PROCESO</t>
  </si>
  <si>
    <t xml:space="preserve">LAS SOLICITUDES CUENTAN CON LA INFORMACIÓN Y DOCUMENTACIÓN NECESARIA DE ACUERDO A LAS DISPOSICIONES APLICABLES </t>
  </si>
  <si>
    <t xml:space="preserve">ACUERDOS, EXPEDIENTES, ESTADÍSTICAS DE SEGURIDAD, REUNIONES CON LOS GRUPOS SOCIALES EN CONFLICTO ( MINUTA)
</t>
  </si>
  <si>
    <t xml:space="preserve">DEBIDA APLICACIÓN DE LAS DISPOSICIONES LEGALES, CAPACIDAD DE NEGOCIACIÓN PARA EL LOGRO DE LOS ACUERDOS Y SOLUCIONES
</t>
  </si>
  <si>
    <t xml:space="preserve">ACTAS DE CABILDO, PASE DE LISTA Y VIDEO DE LA SESIÓN
</t>
  </si>
  <si>
    <t xml:space="preserve">CALENDARIZACIÓN DE SESIONES, PREPARACIÓN Y SEGUIMIENTO DEL ORDEN DEL DÍA AGREGAR A  LA CONVOCATORIA LOS DOCUMENTOS EN QUE SE BASEN LOS PUNTOS A TRATAR
</t>
  </si>
  <si>
    <t xml:space="preserve">SOLICITUD, EVIDENCIAS. 
</t>
  </si>
  <si>
    <t xml:space="preserve">EL SOLICITANTE ENTREGA LA DOCUMENTACIÓN NECESARIA. INTERÉS JURÍDICO DEL SOLICITANTES Y REALIZACIÓN EL PAGO EN TESORERÍA.
</t>
  </si>
  <si>
    <t xml:space="preserve">COPIA DE LOS DOCUMENTOS PRESENTADOS, SOLICITUD, ACUSE DE RECIBO. 
</t>
  </si>
  <si>
    <t xml:space="preserve">REPORTES Y REGISTROS DEL MUNICIPIO
</t>
  </si>
  <si>
    <t xml:space="preserve">INICIO Y  OPERACIÓN DEL SISTEMA.
</t>
  </si>
  <si>
    <t xml:space="preserve">BITÁCORA DEL PROCESO DE DISEÑO E IMPLEMENTACIÓN
</t>
  </si>
  <si>
    <t xml:space="preserve">DISEÑO TECNOLÓGICO PARA LA SISTEMATIZACIÓN DE LOS PROCESOS
</t>
  </si>
  <si>
    <t xml:space="preserve">REGLAMENTOS RATIFICADOS Y/O ACTUALIZADOS
</t>
  </si>
  <si>
    <t xml:space="preserve">E LLEVA A CABO EL PROCESO PARA LA AUTORIZACIÓN DE LOS INSTRUMENTOS JURÍDICOS DEL MUNICIPIO
</t>
  </si>
  <si>
    <t xml:space="preserve">LISTAS DE ASISTENCIA Y MATERIAL UTILIZADO EN REUNIONES CON ENLACES PARA PROMOVER LAS PROPUESTAS DE NORMATIVIDAD.
</t>
  </si>
  <si>
    <t xml:space="preserve">PROYECTOS PRESENTADOS POR LAS ÁREAS A LA SECRETARÍA RESPECTO DE ORDENAMIENTOS MUNICIPALES.
</t>
  </si>
  <si>
    <t xml:space="preserve">LAS ÁREAS PRESENTAN SUS RESPECTIVOS PROYECTOS.
</t>
  </si>
  <si>
    <t xml:space="preserve">DICTÁMENES JURÍDICOS EMITIDOS POR LA SECRETARÍA  PRESENTADOS ANTE LA COMISIÓN DE GOBERNACIÓN.
</t>
  </si>
  <si>
    <t xml:space="preserve">LA COMISIÓN  DECIDE PRESENTAR ANTE EL CABILDO LOS DICTÁMENES JURÍDICOS.
</t>
  </si>
  <si>
    <t xml:space="preserve">SE LOGRA LA VOTACIÓN SUFICIENTE PARA LA AUTORIZACIÓN DE LOS REGLAMENTOS.
</t>
  </si>
  <si>
    <t xml:space="preserve">PUBLICACIONES EN LOS MEDIOS DEL AYUNTAMIENTO 
</t>
  </si>
  <si>
    <t>RESULTADO DE LA ENCUESTA</t>
  </si>
  <si>
    <t>DISPONIBILIDAD DE LOS TRABAJADORES ASÍ COMO LA COOPERACIÓN DE LOS DIRECTORES Y JEFES DE ÁREA</t>
  </si>
  <si>
    <t>PLANTILLA DE PERSONAL, EXPEDIENTAS Y REGISTROS</t>
  </si>
  <si>
    <t xml:space="preserve">CELEBRACIÓN DE CONVENIOS DE COLABORACIÓN CON INSTITUCIONES Y EMPRESAS CAPACITADORAS </t>
  </si>
  <si>
    <t>CELEBRACIÓN DE CONVENIOS DE COLABORACIÓN CON INSTITUCIONES Y EMPRESAS CAPACITADORAS</t>
  </si>
  <si>
    <t>MANUALES ACTUALIZADOS</t>
  </si>
  <si>
    <t xml:space="preserve">DISPONIBILIDAD DE LOS DIRECTORES Y JEFES DE ÁREA PARA LA ACTUALIZACIÓN DE MANUALES </t>
  </si>
  <si>
    <t>SOLICITUDES  RECIBIDAS</t>
  </si>
  <si>
    <t xml:space="preserve">INTERÉS DE LAS PERSONAS EN ENTRAR A LA ADMINISTRACIÓN PÚBLICA </t>
  </si>
  <si>
    <t xml:space="preserve">EXPEDIENTE DE ENTREVISTAS </t>
  </si>
  <si>
    <t xml:space="preserve">PRESENCIA DE LAS PERSONAS QUE SE VAN A ENTREVISTAR </t>
  </si>
  <si>
    <t>EXPEDIENTES SELECCIONADOS</t>
  </si>
  <si>
    <t xml:space="preserve">QUE LAS SOLICITUDES PRESENTADAS SE ADECUEN A LOS PERFILES BUSCADOS </t>
  </si>
  <si>
    <t>ALTAS DE NOMINAS</t>
  </si>
  <si>
    <t xml:space="preserve">AUTORIZACIÓN PARA DAR DE ALTA A LAS PERSONAS </t>
  </si>
  <si>
    <t xml:space="preserve">LA DISPONIBILIDAD Y APOYO DE LAS DEPENDENCIAS </t>
  </si>
  <si>
    <t>OFICIO DE APOYOS</t>
  </si>
  <si>
    <t xml:space="preserve">LA SELECCIÓN ADECUADA DE LAS DEPENDENCIAS </t>
  </si>
  <si>
    <t>OFICIOS DE RESPUESTA</t>
  </si>
  <si>
    <t xml:space="preserve">LA RESPUESTA A TIEMPO DE LAS DEPENDENCIAS SELECCIONADAS
</t>
  </si>
  <si>
    <t>TABLA DE NECESIDADES</t>
  </si>
  <si>
    <t>INFORME Y DOCUMENTO COMPROBATORIOS</t>
  </si>
  <si>
    <t xml:space="preserve">LA VERIFICACIÓN DEL DOCUMENTO ELABORADO </t>
  </si>
  <si>
    <t>INFORME Y DOCUMENTOS</t>
  </si>
  <si>
    <t xml:space="preserve">CELEBRACIÓN DE CONVENIOS DE COLABORACIÓN CON INSTITUCIONES CAPACITADORAS </t>
  </si>
  <si>
    <t>DOCUMENTO CON FIRMAS</t>
  </si>
  <si>
    <t xml:space="preserve">LA VERIFICACIÓN POR PARTE DEL PRESIDENTE MUNICIPAL </t>
  </si>
  <si>
    <t>OFICIOS DE APOYOS</t>
  </si>
  <si>
    <t xml:space="preserve">APOYO DE LAS INSTITUCIONES Y APROBACIÓN DE PARTIDA PRESUPUESTARIA </t>
  </si>
  <si>
    <t xml:space="preserve">LISTA DE ASISTENCIA A CAPACITACIONES Y EVIDENCIAS FOTOGRÁFICAS
</t>
  </si>
  <si>
    <t xml:space="preserve">DISPONIBILIDAD DE LOS SERVIDORES PÚBLICOS </t>
  </si>
  <si>
    <t xml:space="preserve">CERTIFICACIONES </t>
  </si>
  <si>
    <t xml:space="preserve">APOYO Y PRESUPUESTO PARA LA CERTIFICACIÓN DE LOS TRABAJADORES </t>
  </si>
  <si>
    <t>CUENTA PÚBLICA DEL MUNICIPIO</t>
  </si>
  <si>
    <t>DISPOSICIÓN DE LOS CIUDADANOS PARA ACEPTAR LAS ACTUALIZACIONES IMPLEMENTADAS Y PARA CONTRIBUIR</t>
  </si>
  <si>
    <t>PERIÓDICO OFICIAL DEL GOBIERNO DEL ESTADO DE GUANAJUATO</t>
  </si>
  <si>
    <t xml:space="preserve">DISPOSICIÓN DE LOS FUNCIONARIOS DE LAS DIFERENTES DEPENDENCIAS PARA SU APLICACIÓN     </t>
  </si>
  <si>
    <t>PUBLICACIÓN DE LOS DOCUMENTOS EN LOS ÓRGANOS OFICIALES</t>
  </si>
  <si>
    <t>LAS PUBLICACIONES SE REALIZAN DE ACUERDO A LOS TIEMPOS REQUERIDOS</t>
  </si>
  <si>
    <t>REPORTE DE SEGUIMIENTO EN EL SISTEMA SED</t>
  </si>
  <si>
    <t xml:space="preserve">CONTINUIDAD DE LA APLICACIÓN DEL PBR EN EL MUNICIPIO </t>
  </si>
  <si>
    <t>MATRICES DE INDICADORES DE RESULTADOS FIRMADAS POR LOS TITULARES DE LAS DEPENDENCIAS Y SUS ENLACES</t>
  </si>
  <si>
    <t>INCORPORACIÓN DE LAS MATRICES DE INDICADORES DE RESULTADOS  AL SISTEMA DE SEGUIMIENTO</t>
  </si>
  <si>
    <t>PERIÓDICO OFICIAL DEL ESTADO DE GUANAJUATO</t>
  </si>
  <si>
    <t>DOCUMENTO INTEGRADO Y ACTUALIZADO ENTREGADO A LA COMISIÓN DE HACIENDA DEL H AYUNTAMIENTO</t>
  </si>
  <si>
    <t>DISPONIBILIDAD DE LOS  DEPARTAMENTOS  PARA LABORAR  CON LA TESORERÍA EN LA ELABORACIÓN DEL DOCTO</t>
  </si>
  <si>
    <t>DOCUMENTO ENTREGADO AL H AYUNTAMIENTO</t>
  </si>
  <si>
    <t>DISPONIBILIDAD DE LA COMISIÓN DE HACIENDA  PARA ANALIZAR EL DOCUMENTO Y ACTUALIZARLO</t>
  </si>
  <si>
    <t>INFORME DE ACTIVIDADES</t>
  </si>
  <si>
    <t xml:space="preserve">FUNCIONARIOS COMPROMETIDOS PARA CAPACITARSE                                   </t>
  </si>
  <si>
    <t>DISPONIBILIDAD DE FUNCIONARIOS Y CIUDADANOS  HACIA LOS CAMBIOS</t>
  </si>
  <si>
    <t>DOCUMENTO ENTREGADO A LA COMISIÓN DE HACIENDA DEL  H AYUNTAMIENTO</t>
  </si>
  <si>
    <t>DISPONIBILIDAD DE LAS DEPENDENCIAS QUE RECAUDA INGRESOS PARA PROPORCIONAR LA INFORMACIÓN                            NECESARIA PARA LA ACTUALIZACIÓN.</t>
  </si>
  <si>
    <t>DISPONIBILIDAD DE LA COMISIÓN DE HACIENDA  PARA ANALIZAR EL DOCUMENTO  ACTUALIZADO .</t>
  </si>
  <si>
    <t xml:space="preserve">DOCUMENTO APROBADO POR EL H AYUNTAMIENTO </t>
  </si>
  <si>
    <t>DISPONIBILIDAD DEL H AYUNTAMIENTO  PARA ANALIZAR EL DOCUMENTO APROBADO POR LA COMISIÓN DE HACIENDA.</t>
  </si>
  <si>
    <t>LISTAS DE INVENTARIO Y FOTOGRAFÍAS</t>
  </si>
  <si>
    <t>LA COOPERACIÓN DE TODAS LAS ÁREAS DE LA ADMINISTRACIÓN</t>
  </si>
  <si>
    <t>LAS ÁREAS INFORMEN DE LOS CAMBIOS O PRÉSTAMOS DE LOS BIENES</t>
  </si>
  <si>
    <t>LA ENTREGA DE LA DOCUMENTACIÓN COMPLETA QUE ACREDITE LA PROPIEDAD O POSESIÓN</t>
  </si>
  <si>
    <t>RESGUARDO FIRMADOS</t>
  </si>
  <si>
    <t>LA DISPOSICIÓN DE CADA TITULAR DE ÁREA EN LAS VISITAS</t>
  </si>
  <si>
    <t>REPORTE FOTOGRÁFICO</t>
  </si>
  <si>
    <t>LOS BIENES SE ENCUENTREN DENTRO DEL ÁREA AL MOMENTO DE LA VISITA</t>
  </si>
  <si>
    <t>DOCUMENTO Y FOTOGRAFÍAS</t>
  </si>
  <si>
    <t>LAS ÁREAS COMUNIQUEN EL ESTADO DE CONSERVACIÓN DE LOS BIENES</t>
  </si>
  <si>
    <t>FOTOGRAFÍAS</t>
  </si>
  <si>
    <t>CONTAR CON EL PERSONAL SUFICIENTE PARA UN CONSTANTE MONITOREO</t>
  </si>
  <si>
    <t xml:space="preserve">PETICIONES DE MANTENIMIENTO </t>
  </si>
  <si>
    <t>CONTAR CON EL PRESUPUESTO SUFICIENTE PARA RESTAURAR LOS BIENES</t>
  </si>
  <si>
    <t>OFICIO DEL ÁREA A CARGO DEL RESGUARDO</t>
  </si>
  <si>
    <t>COMPROBAR ESTADO REAL DE LOS BIENES</t>
  </si>
  <si>
    <t>FOTOGRAFÍAS Y LISTADO DE BIENES ACUMULADOS</t>
  </si>
  <si>
    <t>APROBACIÓN DEL H. AYUNTAMIENTO</t>
  </si>
  <si>
    <t>AVALUOS</t>
  </si>
  <si>
    <t>LA AUTORIZACIÓN Y APOYO EN LA CONTRATACIÓN DE UN PERITO VALUADOR</t>
  </si>
  <si>
    <t>LISTADO DE LOS BIENES A ENTREGAR</t>
  </si>
  <si>
    <t>GESTIÓN DE INSTITUCIONES INTERESADAS</t>
  </si>
  <si>
    <t>FORMATOS FIRMADOS</t>
  </si>
  <si>
    <t xml:space="preserve">TOTAL </t>
  </si>
  <si>
    <t xml:space="preserve">TOTAL DE CONSOLIDADOS </t>
  </si>
  <si>
    <t xml:space="preserve">GRAN TOTAL </t>
  </si>
  <si>
    <t>Bajo protesta de decir verdad declaramos que los Estados Financieros y sus notas, son razonablemente correctos y son responsabilidad del emisor.</t>
  </si>
  <si>
    <t>MUNICIPIO DE VALLE DE SANTIAGO, GTO.
INDICADORES DE RESULTADOS
DEL 1 DE ENERO AL 30 DE SEPTIEMBRE DE 2017</t>
  </si>
  <si>
    <t>SE CONTRIBUYE A FORTALECER LA PARTICIPACIÓN SOCIAL PARA IMPULSAR EL DESARROLLO MEDIANTE LA PARTICIPACION DE LOS ACTORES SOCIALES</t>
  </si>
  <si>
    <t>"LEVANTAMIENTO DE DIAGNOSTICO, PARA IDENTIFICAR POSIBLES BENEFICIARIOS "</t>
  </si>
  <si>
    <t>EJECUCIÓN DE PROGRAMA DE PISO FIRME</t>
  </si>
  <si>
    <t>NUMERO DE OBRAS Y ACCIONES EFECTUADAS EN SERVICIOS BÁSICOS</t>
  </si>
  <si>
    <t>"EJECUCIÓN DEL PROGRAMA IMPULSO A MI COMUNIDAD INDÍGENA ELECTRIFICACIÓN . COMUNIDADES CATALOGADAS COMO INDÍGENA "</t>
  </si>
  <si>
    <t>EJECUCIÓN DEL PROGRAMA INFRAESTRUCTURA PARA LA RECONSTRUCCIÓN DEL TEJIDO SOCIAL</t>
  </si>
  <si>
    <t>"CONTRIBUIR EN EL DESARROLLO URBANO DEL MUNICIPIO PARA ELEVAR LA SUSTENTABILIDAD Y LA INTEGRACIÓN AL ENTORNO MEJORANDO CON ELLO LA CALIDAD DE VIDA DE LOS HABITANTES. "</t>
  </si>
  <si>
    <t>"EL MUNICIPIO BRINDA A LOS HABITANTES Y VISITANTES UNA MEJOR IMAGEN URBANA. "</t>
  </si>
  <si>
    <t>"PROGRAMAS DE REGULARIZACIÓN DE ASENTAMIENTOS HUMANOS IRREGULARES. "</t>
  </si>
  <si>
    <t>"IDENTIFICACIÓN DE ASENTAMIENTOS IRREGULARES "</t>
  </si>
  <si>
    <t>" INSCRIBCION DE LOS ASENTAMIENTOS A UN PROGRAMA DE REGULARIZACIÓN YA SEA POR GOBIERNO FEDERAL O ESTATAL "</t>
  </si>
  <si>
    <t>"PROGRAMA GENERADO PARA INCREMENTAR EL NUMERO DE FRACCIONAMIENTOS EN EL MUNICIPIO "</t>
  </si>
  <si>
    <t>1..3.2</t>
  </si>
  <si>
    <t>"ACCIONES DE PROTECCIÓN Y CONSERVACIÓN DEL CRECIMIENTO DE LA CIUDAD MEDIANTE LA VIGILANCIA AL DESARROLLO CONSTRUCTIVO, USOS DE SUELO Y PROPAGANDA PUBLICITARIA IMPLEMENTADO "</t>
  </si>
  <si>
    <t>" CRECIMIENTO ORDENADO DEL MUNICIPIO "</t>
  </si>
  <si>
    <t>"ACTIVIDADES VIGILANCIA E INSPECCIÓN "</t>
  </si>
  <si>
    <t>"PROGRAMA DE MEJORAMIENTO DE IMAGEN URBANA DE INMUEBLES EN EL MUNICIPIO IMPLEMENTADO "</t>
  </si>
  <si>
    <t>"CONTROL DE LA COLOCACIÓN DE ANUNCIOS "</t>
  </si>
  <si>
    <t>"REALIZACIÓN DE CURSOS DE CAPACITACIÓN EN OFICIOS "</t>
  </si>
  <si>
    <t>1..5.2</t>
  </si>
  <si>
    <t>"APOYO EN MAQUINARIA A LAS MUJERES QUE DESEAN AMPLIAR SU NEGOCIO Y QUE NO CUENTAN CON LOS RECURSOS NECESARIOS "</t>
  </si>
  <si>
    <t>"BRINDAR LOS CONOCIMIENTOS SOBRE COMO TENER MAYOR ÉXITO DENTRO DE SUS NEGOCIOS A LAS MUJERES JEFAS DE FAMILIA. "</t>
  </si>
  <si>
    <t>"VINCULACIÓN A CRÉDITOS PARA MUJERES QUE DESEAN INVENTAR EN PRODUCTO PARA SUS NEGOCIOS. "</t>
  </si>
  <si>
    <t>"ACCIONES DE ATENCIONES PARA ORIENTACIÓN, ACOMPAÑAMIENTO, Y/O CANALIZACIÓN JURÍDICA Y PSICOLÓGICA RECIBIDAS. "</t>
  </si>
  <si>
    <t>"ORIENTACIÓN A LA MUJER Y FAMILIA "</t>
  </si>
  <si>
    <t>"ASESORÍA QUE PERMITA UNA MAYOR OBJETIVIDAD EN LA TOMA DE DECISIONES DE LAS MUJERES EN DETERMINADO PROBLEMA "</t>
  </si>
  <si>
    <t>"ESTRATEGIAS IMPLEMENTADAS PARA EL ACCESO DE LAS MUJERES A UNA VIDA LIBRE DE VIOLENCIA. "</t>
  </si>
  <si>
    <t>"APOYO ECONÓMICO PARA MUJERES QUE COMIENZAN SU VIDA PRODUCTIVA ECONÓMICA "</t>
  </si>
  <si>
    <t>"VINCULACIÓN AL ÁREA DE SALUD PARA DETECCIONES, ESTUDIOS MÉDICOS PARA MEJORAR LA SALUD DE LA MUJER "</t>
  </si>
  <si>
    <t>"SENSIBILIZACIÓN A HOMBRES GENERADORES DE VIOLENCIA QUE PERMITA ERRADICAR DICHO ACTO "</t>
  </si>
  <si>
    <t>"SENSIBILIZACIÓN SOBRE TEMAS DE VIOLENCIA Y CONDICIONES DE IGUALDAD EN LA FAMILIA, SOCIEDAD. "</t>
  </si>
  <si>
    <t>"ACCIONES DE FORTALECIMIENTO A LAS ACTIVIDADES Y DÍAS CONMEMORATIVOS DE LA MUJER REALIZADAS "</t>
  </si>
  <si>
    <t>"PROMOCIÓN DE ACTIVIDADES RELACIONADAS CONCIENTIZANDO EL VALOR DE LA MUJER EN LA SOCIEDAD MODERNA "</t>
  </si>
  <si>
    <t>"PROMOCIÓN DE ACTIVIDADES QUE SENSIBILICEN SOBRE LA VIOLENCIA QUE SE TIENE ACTUALMENTE DENTRO DE LA SOCIEDAD VÁLLENSE HACIA LAS MUJERES. "</t>
  </si>
  <si>
    <t>"CONTRIBUIR A DISMINUIR EL REZAGO ESCOLAR MEDIANTE EL OTORGAMIENTO DE INCENTIVOS (BECAS) Y BRINDAR COMPETENCIAS EDUCATIVAS QUE LES PERMITA ACCEDER A UNA MEJOR CALIDAD DE VIDA "</t>
  </si>
  <si>
    <t>"LOS ESTUDIANTES DEL MUNICIPIO TERMINAN SUS ESTUDIOS DE EDUCACIÓN BÁSICA "</t>
  </si>
  <si>
    <t>ACCIONES DIRIGIDAS A ESCOLARES DE EDUCACIÓN BÁSICA RECIBIDAS</t>
  </si>
  <si>
    <t>"PROMOCIÓN DE ESTÍMULOS A LA EDUCACIÓN BÁSICA. "</t>
  </si>
  <si>
    <t>"ESTRATEGIAS DE PARTICIPACIÓN SOCIAL EN LA EDUCACIÓN A TRAVÉS DEL CONSEJO MUNICIPAL "</t>
  </si>
  <si>
    <t>"PROMOCIÓN DE ACCIONES DIRIGIDAS A ALUMNOS DEL MUNICIPIO INSCRITOS EN EL NIVEL DE EDUCACIÓN BÁSICA BENEFICIADOS CON LAS ACCIONES DE LOS COMITÉS DEL COMUPASE PARA MEJORAR SU PROCESO FORMATIVO. "</t>
  </si>
  <si>
    <t>"PROGRAMA ENCAMINADO A LA POBLACIÓN PARA ADQUIRIR EL HABITO DE LECTURA QUE FORTALECE SUS CONOCIMIENTO Y HABILIDADES PERSONALES. "</t>
  </si>
  <si>
    <t>No</t>
  </si>
  <si>
    <t>"PARTICIPACIÓN DE LAS ESCUELAS EN LA CELEBRACIÓN DE EVENTOS CONMEMORATIVOS. "</t>
  </si>
  <si>
    <t>"COORDINACIÓN PARA LA REALIZACIÓN DE ACTOS CÍVICOS Y DESFILES. "</t>
  </si>
  <si>
    <t>"FORTALECER EL DESARROLLO ECONÓMICO CONTRIBUYENDO A LA CREACIÓN DE EMPLEOS DIGNOS Y PRODUCTIVIDAD ECONÓMICA MUNICIPAL MEDIANTE LA ATRACCIÓN DE INVERSIONES DE ALTO IMPACTO Y EL FOMENTO AL AUTOEMPLEO EN VALLE DE SANTIAGO. "</t>
  </si>
  <si>
    <t>"EL MUNICIPIO DE VALLE DE SANTIAGO MANTIENE UN CRECIMIENTO CONSTANTE EN EL PORCENTAJE DE FUENTES DE EMPLEO ACTUALMENTE. "</t>
  </si>
  <si>
    <t>"SISTEMA PARA LA ATRACCIÓN DE NUEVAS INVERSIONES IMPLEMENTADO "</t>
  </si>
  <si>
    <t>"ATRACCIÓN Y NEGOCIACIÓN CON EMPRESAS PARA SU INSTALACIÓN EN EL MUNICIPIO. "</t>
  </si>
  <si>
    <t>"IMPLEMENTACIÓN DE APOYO CON CAPACITACIÓN REQUERIDA POR EL SECTOR EMPRESARIAL PAE BECATE "</t>
  </si>
  <si>
    <t>"IMPLEMENTACIÓN DE APOYO Y PROMOCIÓN A RECLUTAMIENTO DE EMPRESAS "</t>
  </si>
  <si>
    <t>"APLICACIÓN DE LA MEJORA REGULATORIA Y SUS INSTRUMENTOS EN EL MUNICIPIO "</t>
  </si>
  <si>
    <t>"FONDOS PARA LA CREACIÓN Y CONSOLIDACIÓN DE MIPYMES GESTIONADOS "</t>
  </si>
  <si>
    <t>"GESTIÓN DEL PROGRAMA FOMENTO AL AUTOEMPLEO "</t>
  </si>
  <si>
    <t>"GESTIÓN DEL PROGRAMA MODERNIZACIÓN AL COMERCIO DETALLISTA EN MARCHA "</t>
  </si>
  <si>
    <t>"GESTIÓN DE CRÉDITOS FONDOS GUANAJUATO DE FINANCIAMIENTO. "</t>
  </si>
  <si>
    <t>"GESTIÓN DEL PROGRAMA MI PLAZA "</t>
  </si>
  <si>
    <t>"SERVICIO DE BOLSA DE EMPLEO IMPLEMENTADO "</t>
  </si>
  <si>
    <t>"VINCULACIÓN DE OFERTANTES Y SOLICITANTES DE EMPLEO. "</t>
  </si>
  <si>
    <t>"PUBLICACIÓN DE VACANTES "</t>
  </si>
  <si>
    <t>"VINCULACIÓN Y ASESORÍAS PARA TRABAJO EN CANADÁ A TRAVÉS DEL PROGRAMA MIGRANTES CANADÁ "</t>
  </si>
  <si>
    <t>"CENTRO DE ATENCIÓN EMPRESARIAL OPERADO "</t>
  </si>
  <si>
    <t>"IMPARTICIÓN DE ASESORÍAS DE ÍNDOLE EMPRESARIAL "</t>
  </si>
  <si>
    <t>"GESTIÓN DE TRÁMITES FISCALES PARA RIF "</t>
  </si>
  <si>
    <t>"IMPLEMENTACIÓN DEL SISTEMA DE APERTURA RÁPIDA DE EMPRESAS PARA TRÁMITE DE PERMISO DE USO DE SUELO DE BAJO RIESGO "</t>
  </si>
  <si>
    <t>"GESTIÓN DE CURSOS DE CAPACITACIÓN A TRAVÉS DEL INSTITUTO ESTATAL DE CAPACITACIÓN IECA "</t>
  </si>
  <si>
    <t>E045</t>
  </si>
  <si>
    <t>"CONTRIBUIR A FORTALECER LA CONSERVACIÓN DE UN MEDIO AMBIENTE SUSTENTABLE DE FLORA Y FAUNA INTEGRANDO A LA POBLACIÓN A FIN DE ELEVAR SU CALIDAD DE VIDA "</t>
  </si>
  <si>
    <t>SISTEMA DE PLANEACION Y CONTROL PARA LA REFORESTACION, TECNIFICACION Y REGUKADA PARA LA DISMINUCION DE QUEMAS Y TALAS CLANDESTINAS</t>
  </si>
  <si>
    <t>PERSONAL CAPACITADO PARA CADA ACTIVIDAD DESEMPEÑADA APTO Y CAPACITADO</t>
  </si>
  <si>
    <t>"IMPLEMENTACIÓN DE PROYECTOS DE CAPACITACIÓN Y GESTIÓN. "</t>
  </si>
  <si>
    <t>" IMPLEMENTACIÓN DE SEÑALÉTICA MUNICIPAL PROMOVIENDO CAMBIOS EN LA EDUCACIÓN EN GENERAL "</t>
  </si>
  <si>
    <t>"IMPLEMENTACIÓN DE SISTEMA DE PLANEACIÓN PARTICIPATIVA "</t>
  </si>
  <si>
    <t>"DIFUSIÓN DE PROGRAMA DE MEJORAMIENTO AMBIENTAL "</t>
  </si>
  <si>
    <t>"PROGRAMA DE CAPACITACIÓN SOBRE USO DE SUELO Y ATENCIÓN A LA VOCACIÓN DE LOS ECOSISTEMAS EN REGIÓN IMPLEMENTADA "</t>
  </si>
  <si>
    <t>"IMPLEMENTACIÓN DE PROGRAMAS DE CAPACITACIÓN EN LA APLICACIÓN A TÉCNICAS PARA ELABORACIÓN DE ARTESANÍAS CON RESIDUOS SOLIDOS URBANOS "</t>
  </si>
  <si>
    <t>"SE CONTRIBUYE A FOMENTAR LA CONFIANZA DE LA CIUDADANÍA, A TRAVÉS DE LA IMPARTICIÓN DE JUSTICIA ADMINISTRATIVA DE MANERA PRONTA, COMPLETA, IMPARCIAL Y GRATUITA "</t>
  </si>
  <si>
    <t>"LA CIUDADANÍA ADQUIERE CONOCIMIENTO SOBRE EL JUZGADO ADMINISTRATIVO Y CONFÍA EN QUE SE APLICA LA JUSTICIA DE MANERA IMPARCIAL PUES ES ASESORADA DE MANERA OPORTUNA "</t>
  </si>
  <si>
    <t>"TRAMITACIÓN DE DEMANDAS ADMINISTRATIVAS. "</t>
  </si>
  <si>
    <t>SE DICTAN AUTOS Y SE EJECUTAN</t>
  </si>
  <si>
    <t>"CUMPLIMENTAR LAS SENTENCIAS DICTADAS POR ESTE JUZGADO ADMINISTRATIVO MUNICIPAL "</t>
  </si>
  <si>
    <t>"PROGRAMA PARA LA DIFUSIÓN DE LAS ACCIONES COMPETENCIA DEL JUZGADO ADMINISTRATIVO "</t>
  </si>
  <si>
    <t>"ELABORACIÓN DEL MATERIA DE DIFUSIÓN Y PROMOCIÓN "</t>
  </si>
  <si>
    <t>"DIFUCION DEL JUZGADO ANTE MEDIOS DE COMUNICACIÓN IMPRESOS Y REDES SOCIALES "</t>
  </si>
  <si>
    <t>"IMPARTIR PLÁTICAS A ESTUDIANTES DE DERECHO Y GRUPOS DE LA SOCIEDAD INTERESADOS. "</t>
  </si>
  <si>
    <t>"ACCIONES PARA FORTALECER LA JUSTICIA ADMINISTRATIVA REALIZADAS "</t>
  </si>
  <si>
    <t>"IDENTIFICAR LOS TEMAS JURÍDICOS A FORTALECER "</t>
  </si>
  <si>
    <t>"DEFINIR LAS NORMAS QUE DEBEN REFORMARSE O AGREGARSE "</t>
  </si>
  <si>
    <t>"FORMACIÓN TECNICA-JURIDICA "</t>
  </si>
  <si>
    <t>"FORTALECER EL DESARROLLO MUNICIPAL PARA IMPULSAR EL BUEN MANEJO FINANCIERO Y UNA EXCELENTE GOBERNABILIDAD "</t>
  </si>
  <si>
    <t>"LOS PROCESOS DE FISCALIZACIÓN Y CONTROL DEL MUNICIPIO SE REALIZAN DE MANERA EFICIENTE Y PERMANENTE "</t>
  </si>
  <si>
    <t>"FUNDAMENTO JURÍDICO Y ADMINISTRATIVO IMPLEMENTADO "</t>
  </si>
  <si>
    <t>"IMPLEMENTACIÓN DEL REGLAMENTO MUNICIPAL DEL ÁREA (PUESTA EN MARCHA) "</t>
  </si>
  <si>
    <t>"GENERACIÓN DE UN NUEVO SOPORTE TÉCNICO NORMATIVO (DIAGNOSTICO) "</t>
  </si>
  <si>
    <t>"PROGRAMA PARA FORTALECER LOS INGRESOS POR COBRO EN USO DE LA VÍA PUBLICA, CON UN ADECUADO CONTROL E INSPECCIÓN DEL PADRÓN DE COMERCIO. IMPLEMENTADO "</t>
  </si>
  <si>
    <t>"FORTALECER LAS FINANZAS MUNICIPALES ATREVES DE UNA RECAUDACIÓN EFICIENTE Y EVITAR EL CRECIMIENTO DEL COMERCIO INFORMAL "</t>
  </si>
  <si>
    <t>4..6.1</t>
  </si>
  <si>
    <t>"GENERACIÓN DE UN NUEVO SERVICIO DE RECAUDACIÓN DE DATOS Y RADIO COMUNICACIÓN "</t>
  </si>
  <si>
    <t>"GESTIÓN PARA UN NUEVO LUGAR DE RESGUARDO DE DECOMISO "</t>
  </si>
  <si>
    <t>"ACCIONES DE SUPERVICION DE LOS GIROS COMERCIALES CON VENTA DE BEBIDAS ALCOHÓLICAS DE ALTO Y BAJO CONTENIDO ALCOHÓLICO, ASÍ COMO REALIZAR VISITAS DE INSPECCIÓN. IMPLEMENTADO "</t>
  </si>
  <si>
    <t>4,6,1</t>
  </si>
  <si>
    <t>"SUPERVISAR QUE LOS NEGOCIOS CON GIROS DE ALCOHOLES CUMPLAN CON LOS HORARIOS QUE SE ESTABLECEN PARA LA APERTURA Y CIERRE DE SUS ESTABLECIMIENTOS, ASÍ COMO SUPERVISAR LOS EVENTOS RELIGIOSOS Y PARTICULARES EN LAS COMUNIDADES Y LA CABECERA MUNICIPAL "</t>
  </si>
  <si>
    <t>"REALIZAR VISITAS DE INSPECCIÓN DE POR LO MENOS EL 10% QUE CORRESPONDEN AL TOTAL DE ESTABLECIMIENTOS REGISTRADOS EN EL PADRÓN DE LICENCIAS ESTATAL. IMPLEMENTADO "</t>
  </si>
  <si>
    <t>4,,6,1</t>
  </si>
  <si>
    <t>"GESTIÓN PARA UN EFICIENTE PARQUE VEHICULAR DE RECAUDACIÓN. "</t>
  </si>
  <si>
    <t>"CONTRIBUIR A INCREMENTAR LOS INGRESOS DEL MUNICIPIO Y SU CONSECUENTE IMPACTO EN LA FORMULA DE DISTRIBUCIÓN DE PARTICIPACIONES "</t>
  </si>
  <si>
    <t>"EL MUNICIPIO DE VALLE DE SANTIAGO CUENTA CON UNA EFICIENTE RECAUDACIÓN DEL IMPUESTO PREDIAL GENERADO. "</t>
  </si>
  <si>
    <t>"PROGRAMA DE VALORES DE INMUEBLES DEL PADRÓN CATASTRAL ACTUALIZADOS ACTUALIZADO. "</t>
  </si>
  <si>
    <t>"ACTUALIZACIÓN DE VALORES CATASTRALES APROBADO POR EL AYUNTAMIENTO. "</t>
  </si>
  <si>
    <t>"CONTRATACIÓN DE PERSONAL ESPECIALIZADO EN EL ÁREA DE VALUACIÓN "</t>
  </si>
  <si>
    <t>"PROGRAMA DE DEPURARACION LA CARTERA VENCIDA DEL PADRÓN INMOBILIARIO "</t>
  </si>
  <si>
    <t>"IMPLEMENTACIÓN DE PROGRAMA DE CULTURA DE PAGO "</t>
  </si>
  <si>
    <t>"IMPLEMENTACIÓN DE PROGRAMA DE DESCUENTOS EN PREDIAL PARA CONTRIBUYENTES CUMPLIDOS "</t>
  </si>
  <si>
    <t>"PROGRAMA DE PREDIOS REGULARIZADOS IMPLEMENTADO "</t>
  </si>
  <si>
    <t>"CONTRIBUIR A GARANTIZAR EL ESTADO DE DERECHO EN LAS ACTUACIONES QUE REALICE EL MUNICIPIO. "</t>
  </si>
  <si>
    <t>"LAS ACTUACIONES QUE SE REALIZA EN REPRESENTACIÓN DE LA ADMINISTRACIÓN PÚBLICA MUNICIPAL ANTE AUTORIDADES JURISDICCIONALES SE REALIZAN CONFORME A LAS FORMALIDADES PREVISTAS EN LA LEY. "</t>
  </si>
  <si>
    <t>"LOS PROCESOS JURÍDICO ADMINISTRATIVOS NOTIFICADOS A LA DIRECCIÓN JURÍDICA SON ATENDIDOS "</t>
  </si>
  <si>
    <t>"ELABORACIÓN Y CONTESTACIÓN DE DEMANDA S EN LAS QUE EL MUNICIPIO TENGA INTERÉS JURÍDICO HASTA SU RESOLUCION FINAL "</t>
  </si>
  <si>
    <t>"COMPARECER A LAS AUDIENCIAS EN LOS PROCESOS JUDICIALES EN LOS QUE EL MUNICIPIO SEA PARTE. "</t>
  </si>
  <si>
    <t>"REGULARIZACIÓN DE LOS BIENES INMUEBLES PROPIEDAD DEL MUNICIPIO MEDIANTE PROCEDIMIENTOS JURÍDICOS "</t>
  </si>
  <si>
    <t>"SERVICIOS DE DICTÁMENES Y OPINIONES SOBRE ASPECTOS JURÍDICOS PROPORCIONADOS A LAS DEPENDENCIAS MUNICIPALES. "</t>
  </si>
  <si>
    <t>"RESOLUCIÓN DE DICTÁMENES QUE EMITEN LAS DEPENDENCIAS PARA SU CONSULTA "</t>
  </si>
  <si>
    <t>"REPRESENTACIÓN Y ORIENTACIÓN A LOS TITULARES DE LAS DEPENDENCIAS EN LOS JUICIOS Y PROCEDIMIENTOS EN QUE SEAN PARTE "</t>
  </si>
  <si>
    <t>"ELABORACIÓN DE CONTRATOS COMODATO, ARRENDAMIENTO, PRESTACION DE SERVICIOS Y CONVENIOS. "</t>
  </si>
  <si>
    <t>4,6.1</t>
  </si>
  <si>
    <t>4,8,2</t>
  </si>
  <si>
    <t>4,8,1</t>
  </si>
  <si>
    <t>4,,,,,8,2</t>
  </si>
  <si>
    <t>4,8.2</t>
  </si>
  <si>
    <t>SEGUIMIENTO IMPLEMENTADO AL CUMPLIMIENTO DE LOS SERVIDORES PÚBLICOS MUNICIPALES OBLIGADOS A PRESENTAR LA DECLARACIÓN DE SITUACIÓN PATRIMONIAL INICIAL, ANUAL Y FINAL ASÍ COMO LA DECLARACIÓN DE INTERESES Y LA DECLARACIÓN FISCAL</t>
  </si>
  <si>
    <t>"CONTRIBUIR A EFICIENTAR LOS SERVICIOS PÚBLICOS QUE PROPORCIONA EL MUNICIPIO APOYADOS POR UNA EFECTIVA ADMINISTRACIÓN DE RECURSOS HUMANOS, MATERIALES Y TECNOLÓGICOS. "</t>
  </si>
  <si>
    <t>"LAS DEPENDENCIAS MUNICIPALES CUENTAN CON LOS RECURSOS INFORMÁTICOS Y TECNOLÓGICOS PARA EL DESEMPEÑO DE SUS ACTIVIDADES "</t>
  </si>
  <si>
    <t>"PROGRAMA ANUAL DE CAPACITACIÓN PARA EL DESARROLLO DE HABILIDADES IMPLEMENTADO "</t>
  </si>
  <si>
    <t>"CAPACITACIÓN DE ATENCIÓN CIUDADANA ( MAS) "</t>
  </si>
  <si>
    <t>"CAPACITACIÓN INTERINSTITUCIONAL "</t>
  </si>
  <si>
    <t>"PROGRAMA ANUAL DE MANTENIMIENTO PREVENTIVO Y CORRECTIVO A LOS EQUIPOS Y SISTEMAS TECNOLÓGICOS E INFORMÁTICOS DEL MUNICIPIO REALIZADO. "</t>
  </si>
  <si>
    <t>"PROGRAMA DE MANTENIMIENTO DE EQUIPO DE TRANSPORTE Y MANTENIMIENTO DE BIENES INMUEBLES REALIZADO "</t>
  </si>
  <si>
    <t>"AFECTACIÓN PRESUPUESTAL DEL RECURSO ASIGNADO AL ÁREA. "</t>
  </si>
  <si>
    <t>"PROCESOS, PROCEDIMIENTOS Y DISPOSICIONES ADMINISTRATIVAS AUTORIZADAS, PUBLICADAS Y DIFUNDIDAS. "</t>
  </si>
  <si>
    <t>"PROFESIONALIZACIÓN Y HONESTIDAD EN EN EL ACTUAR DE LA ADMINISTRACIÓN "</t>
  </si>
  <si>
    <t>"MEJORAR LA ATENCIÓN A LA POBLACIÓN EN LA PRESTACIÓN DE SERVICIOS PÚBLICOS "</t>
  </si>
  <si>
    <t>"CONTRIBUIR A INCREMENTAR LA SEGURIDAD CIUDADANA, MEDIANTE UN SISTEMA INTEGRAL DE SEGURIDAD PÚBLICA EFICAZ QUE PERMITA IDENTIFICAR ORGANIZACIONES SOCIALES Y CONDUCTAS DELICTIVAS QUE VULNERAN LA SEGURIDAD, LA PAZ SOCIAL Y LA INTEGRIDAD CIUDADANA. "</t>
  </si>
  <si>
    <t>"EN EL MUNICIPIO ADQUIERE UNA MAYOR EFICACIA EN LA RESPUESTA DE LA POLICÍA A LAS NECESIDADES DE LA POBLACIÓN. "</t>
  </si>
  <si>
    <t>"PROGRAMA DE PROFESIONALIZACIÓN DE LOS ELEMENTOS POLICIACOS REALIZADO "</t>
  </si>
  <si>
    <t>"PROMOCIÓN DE DE INCENTIVOS A ELEMENTOS POLICIALES "</t>
  </si>
  <si>
    <t>"ASEGURAR A LOS ELEMENTOS DE LA POLICÍA, (SEGURO DE VIDA). "</t>
  </si>
  <si>
    <t>"CERTIFICAR A LOS ELEMENTOS DE LA POLICÍA "</t>
  </si>
  <si>
    <t>"EVALUAR A LOS ELEMENTOS DE LA POLICÍA "</t>
  </si>
  <si>
    <t>4-10.1</t>
  </si>
  <si>
    <t>"FORMACIÓN ACADÉMICA EN DERECHOS HUMANOS Y RELACIONES HUMANAS. "</t>
  </si>
  <si>
    <t>"CAPACITACIÓN TÁCTICA (TIRO Y ARMAMENTO), PARA ELEMENTOS DE POLICÍA "</t>
  </si>
  <si>
    <t>"PROGRAMAS DE PARTICIPACIÓN CIUDADANA EN TEMAS DE SEGURIDAD PÚBLICA IMPLEMENTADOS "</t>
  </si>
  <si>
    <t>"PLÁTICAS DE CONCIENTIZACIÓN EN LAS ESCUELAS Y COLONIAS "</t>
  </si>
  <si>
    <t>"IMPLEMENTACION DEL SISTEMA DE ATENCIÓN A VICTIMAS "</t>
  </si>
  <si>
    <t>"PROMOCIÓN DE PROGRAMAS MASIVOS DE PREVENCIÓN DEL DELITO "</t>
  </si>
  <si>
    <t>"INTEGRACIÓN A LA RED NACIONAL DE ATENCIÓN A VÍCTIMAS DEL DELITO "</t>
  </si>
  <si>
    <t>"SISTEMA DE ATENCIÓN A LA CIUDADANÍA IMPLEMENTADOS "</t>
  </si>
  <si>
    <t>"AMPLIACIÓN DE EQUIPAMIENTO PARA LAS LLAMADAS 911 "</t>
  </si>
  <si>
    <t>"INFORMACIÓN A LA CIUDADANÍA DE LOS SERVICIOS DEL SISTEMA DE EMERGENCIAS (911). "</t>
  </si>
  <si>
    <t>"MANTENIMIENTO PREVENTIVO DEL SISTEMA DE VIDEOCÁMARAS DE VIGILANCIA Y MONITORES DEL CENTRO DE CONTROL. "</t>
  </si>
  <si>
    <t>"PROGRAMA DE EQUIPAMIENTO CON TECNOLOGÍA DE VANGUARDIA IMPLEMENTADO. "</t>
  </si>
  <si>
    <t>"AUMENTAR EL PARQUE VEHICULAR, MANTENIMIENTO INTEGRAL DE PATRULLAS EN FUNCIONES Y ASEGURADAS CON COBERTURA AMPLIA. "</t>
  </si>
  <si>
    <t>"OBTENER MAPA GEO DELICTIVO DEL MUNICIPIO "</t>
  </si>
  <si>
    <t>"GESTIÓN PARA CONTAR CON EDIFICIO E INSTALACIONES ADECUADAS PARA LA FUNCIÓN ESPECIFICA DE SEGURIDAD PUBLICA "</t>
  </si>
  <si>
    <t>"SE CONTRIBUYE A FORTALECER EL DESARROLLO MUNICIPAL A PARTIR DE SUFICIENTE CULTURA VIAL PARA BENEFICIO DE TODOS LOS HABITANTES DE VALLE DE SANTIAGO A TRAVÉS DE PROGRAMAS DE EDUCACIÓN VIAL "</t>
  </si>
  <si>
    <t>"LA POBLACIÓN DE VALLE DE SANTIAGO CUENTA CON CULTURA VIAL ADECUADA Y SUFICIENTE "</t>
  </si>
  <si>
    <t>"PLATICAS DE EDUCACIÓN VIAL IMPLEMENTADAS PARA PEATONES Y CONDUCTORES "</t>
  </si>
  <si>
    <t>"ATENDER LAS SOLICITUDES CANALIZADAS POR EL SECTOR SALUD "</t>
  </si>
  <si>
    <t>"DIFUSIÓN DE LOS PROTOCOLOS Y PROGRAMAS DE EDUCACIÓN VIAL "</t>
  </si>
  <si>
    <t>"PROGRAMA DE OPERATIVOS VIALES PARA VERIFICAR EL CUMPLIMIENTO DEL REGLAMENTO IMPLEMENTADOS "</t>
  </si>
  <si>
    <t>"REVISIÓN DE VEHÍCULOS DE ACUERDO AL TIPO DE OPERATIVO DE QUE SE TRATE "</t>
  </si>
  <si>
    <t>"PROGRAMA DE REHABILITACIÓN Y MEJORAMIENTO DE VÍAS PÚBLICAS REALIZADO. "</t>
  </si>
  <si>
    <t>"RECEPCIÓN DE SOLICITUDES PARA PINTAS Y/O INFRAESTRUCTURA "</t>
  </si>
  <si>
    <t>"CONTRIBUIR A INCREMENTAR LA SEGURIDAD Y EL CONOCIMIENTO DE LA CULTURA DE LA PREVENCIÓN Y PROTECCIÓN CIVIL A LOS HABITANTES DEL MUNICIPIO DE VALLE. "</t>
  </si>
  <si>
    <t>"LA INTEGRIDAD Y VIDA DE LOS HABITANTES ASÍ COMO SU BIENESTAR FÍSICO Y PATRIMONIO ESTÁN PROTEGIDOS EN CASO DE DESASTRES. "</t>
  </si>
  <si>
    <t>"FAMILIAS Y POBLACIÓN PARTICIPAN EN MECANISMOS INTEGRADOS. "</t>
  </si>
  <si>
    <t>"ELABORACIÓN DE PROGRAMAS DE PREVENCIÓN. "</t>
  </si>
  <si>
    <t>"SISTEMAS DE COMUNICACIÓN Y DIFUSIÓN DE PROGRAMAS DE PREVENCIÓN ACTUALIZADOS E IMPLEMENTADOS "</t>
  </si>
  <si>
    <t>"ELABORACIÓN DE PROGRAMAS DE DIFUSIÓN DE RIESGOS EN TEMPORADAS DE LLUVIAS. "</t>
  </si>
  <si>
    <t>"NEGOCIOS Y CENTROS COMERCIALES DENTRO DE PROGRAMAS DE VERIFICACIÓN INSPECCIONADOS "</t>
  </si>
  <si>
    <t>"ELABORACIÓN DE PLAN DE EMERGENCIAS. "</t>
  </si>
  <si>
    <t>4,12.2</t>
  </si>
  <si>
    <t>"REALIZACIÓN DE SIMULACROS PREVENTIVOS "</t>
  </si>
  <si>
    <t>"PROGRAMA DE CAPACITACIÓN Y CERTIFICACIÓN PARA EL PERSONAL DE PROTECCIÓN CIVIL IMPLEMENTADO. "</t>
  </si>
  <si>
    <t>"BRINDAR UN SERVICIO COMPLETO Y DE CALIDAD PARA ASÍ LOGRAR TRABAJAR EN CONJUNTO ENTRE SOCIEDAD Y GOBIERNO "</t>
  </si>
  <si>
    <t>31.2.</t>
  </si>
  <si>
    <t>"EL MUNICIPIO DE VALLE DE SANTIAGO CUENTA LOS SERVICIOS QUE BRINDAN BIENESTAR A LA POBLACIÓN "</t>
  </si>
  <si>
    <t>"VIALIDADES Y ACCESOS A LAS COMUNIDADES Y CAMINOS SACA COSECHAS REHABILITADOS "</t>
  </si>
  <si>
    <t>"LOCALIZACIÓN DE NUEVOS BANCOS PARA LA EXTRACCIÓN DE MATERIAL "</t>
  </si>
  <si>
    <t>"ADQUISICIÓN DE LA MAQUINARIA ADECUADA Y SUFICIENTE PARA DAR RESPUESTA A LAS SOLICITUDES "</t>
  </si>
  <si>
    <t>"DISPONIBILIDAD DEL RECURO EN LAS PARTIDAS CORRESPONDIENTES. "</t>
  </si>
  <si>
    <t>"ACCIONES ENCAMINADAS A CONTAR CON EQUIPO DE TRANSPORTE DE LA ADMINISTRACIÓN EN OPTIMAS CONDICIONES. "</t>
  </si>
  <si>
    <t>"EFICINTAR LOS PROCESOS ADMINISTRATIVOS "</t>
  </si>
  <si>
    <t>"CONTRIBUIR AL BIENESTAR Y CONVIVENCIA DE LOS HABITANTES Y VISITANTES, MEDIANTE LA CONSERVACIÓN DE UN ESPACIO PARA LLEVAR A CABO ACTIVIDADES DEPORTIVAS , EDUCATIVAS Y RECREATIVAS. "</t>
  </si>
  <si>
    <t>"LOS HABITANTES DEL MUNICIPIO ENCUENTRAN UN ESPACIO ADECUADO Y A PRECIOS ACCESIBLES PARA LA RECREACIÓN Y ESPARCIMIENTO. "</t>
  </si>
  <si>
    <t>"ACTIVIDADES QUE MEJOREN LAS INSTALACIONES DEL PARQUE Y COADYUVEN A LA REALIZACIÓN DE EVENTOS REALIZADAS "</t>
  </si>
  <si>
    <t>"PREPARAR, CAPACITAR AL PERSONAL PARA LA REALIZACIÓN DE ACTIVIDADES DEPORTIVAS "</t>
  </si>
  <si>
    <t>"PROGRAMA DE MANTENIMIENTO CONSTANTE ADECUADO DE INSTALACIONES DEPORTIVAS IMPLEMENTADO "</t>
  </si>
  <si>
    <t>"GENERAR RECURSOS PARA MANTENIMIENTO DE ÁREAS DEPORTIVAS "</t>
  </si>
  <si>
    <t>"ELABORARE INFORME DE NECESIDADES PARA LA ACTIVIDAD DEPORTIVA "</t>
  </si>
  <si>
    <t>"ACTIVIDADES DE PROMOCIÓN PARA ESCUELAS Y PARA LIGAS DEPORTIVAS "</t>
  </si>
  <si>
    <t>"PROMOVER LAS ACTIVIDADES RECREATIVAS Y DEPORTIVAS EN LAS INSTALACIONES "</t>
  </si>
  <si>
    <t>"CONTRIBUIR A INCREMENTAR EL BIENESTAR DE LA POBLACIÓN ATREVES DE LA IMPLEMENTACIÓN DE PROGRAMAS SOCIALES, EDUCATIVOS Y DE INFRAESTRUCTURA PÚBLICA; MEDIANTE UNA ATENCIÓN DE CALIDAD CON CALIDEZ. "</t>
  </si>
  <si>
    <t>"LOS GRUPOS VULNERABLES ASOCIADOS CON EL PROGRAMA PROSPERA Y ESTÍMULOS A LA EDUCACIÓN BÁSICA, DISPONEN DE SERVICIOS OPORTUNOS, CON IMPARCIALIDAD, HONESTIDAD Y TRANSPARENCIA; PARA QUE MEJOREN SU CALIDAD DE VIDA. "</t>
  </si>
  <si>
    <t>"PROGRAMA DE BECAS ESTÍMULOS A LA EDUCACIÓN BÁSICA, REALIZADA. "</t>
  </si>
  <si>
    <t>"GESTIONAR RECURSO ECONÓMICO MUNICIPAL, PARA EL APOYO DE ESTE PROGRAMA. "</t>
  </si>
  <si>
    <t>"CALENDARIZACIÓN DE REUNIONES PARA LA REVALIDACIÓN DEL PADRÓN DE BENEFICIARIOS "</t>
  </si>
  <si>
    <t>"REGISTRAR A LOS NIÑOS PROPUESTOS "</t>
  </si>
  <si>
    <t>"REALIZAR ESTUDIO SOCIOECONÓMICO A DOMICILIO DE LOS NIÑOS PROPUESTOS "</t>
  </si>
  <si>
    <t>"ACTUALIZAR E IMPRIMIR EL PADRÓN DE NIÑOS BENEFICIARIOS PARA LA ENTREGA DE APOYOS "</t>
  </si>
  <si>
    <t>"PLANIFICAR Y REALIZAR LA ENTREGA DE BECAS. "</t>
  </si>
  <si>
    <t>"PROGRAMA DE INCLUSIÓN SOCIAL IMPLEMENTADO.(GESTIÓN Y APOYO EN LO TRAMITES PARA PROSPERA) "</t>
  </si>
  <si>
    <t>"GESTIÓN PARA LA PARTICIPACIÓN DE LAS INSTITUCIONES DURANTE LA ENTREGA DE APOYOS "</t>
  </si>
  <si>
    <t>"PARTICIPACIÓN ACTIVA EN LAS REUNIONES DEL SUBCOMITÉ TÉCNICO REGIONAL PARA LA ACTUALIZACIÓN DE LA INFORMACIÓN DEL MISMO PROGRAMA "</t>
  </si>
  <si>
    <t>"APERTURAR EL BUZÓN PROSPERA "</t>
  </si>
  <si>
    <t>"VALIDAR LAS CONSTANCIAS DE ALTAS Y BAJAS DE INTEGRANTES DE LA FAMILIA Y CAMBIOS DE LOCALIDAD. "</t>
  </si>
  <si>
    <t>4.9.8</t>
  </si>
  <si>
    <t>4.13.4</t>
  </si>
  <si>
    <t>REALIZACIÓN DE AVALUOS DE TODOS LOS BIENES</t>
  </si>
  <si>
    <t>IMPLEMENTACIÓN DEL SISTEMA DE SEGUIMIENTO DE METAS E INDICADORES</t>
  </si>
  <si>
    <t>"SE CONTRIBUYE A FORTALECER UN MODERNO SERVICIO DE SUMINISTRO DE AGUA POTABLE PARA BENEFICIO DE LOS HABITANTES DE VALLE DE SANTIAGO "</t>
  </si>
  <si>
    <t>1.6.3</t>
  </si>
  <si>
    <t>"EL MUNICIPIO DE VALLE DE SANTIAGO CUENTA CON ABASTECIMIENTO COMPLETO DE AGUA POTABLE INNOVADOR Y EFICIENTE "</t>
  </si>
  <si>
    <t>"PROGRAMAS DE INFRAESTRUCTURA HIDRÁULICA MODERNIZADA PLANEADOS "</t>
  </si>
  <si>
    <t>"IMPLEMENTACIÓN DE NUEVOS PLANES Y PROYECTOS QUE PERMITAN EL EQUIPAMIENTO CON INFRAESTRUCTURA "</t>
  </si>
  <si>
    <t>"EJECUCIÓN DE PROYECTOS AUTORIZADOS CON EL RECURSO ASIGNADO. "</t>
  </si>
  <si>
    <t>"ACCIONES DE MANTENIMIENTO PREVENTIVO APLICADOS "</t>
  </si>
  <si>
    <t>"IMPLEMENTACIÓN DE CALENDARIO CON FECHAS DE MANTENIMIENTO A REALIZAR. "</t>
  </si>
  <si>
    <t>"IMPLEMENTACIÓN DE PLANES Y PROYECTOS A CORTO PERIODO "</t>
  </si>
  <si>
    <t>PROGRAMA DE EXPLOTACIÓN RACIONAL DE NIVELES FREÁTICOS EFECTUADO</t>
  </si>
  <si>
    <t>"DISEÑO Y ELABORACIÓN DEL PROGRAMA DE CAPACITACIÓN Y CERTIFICACIÓN AL PERSONAL "</t>
  </si>
  <si>
    <t>"CAPACITACIÓN SOBRE LOS NIVELES FREÁTICOS DE LA LOCALIDAD PARA SU DIVERSIFICACIÓN "</t>
  </si>
  <si>
    <t>"CERTIFICACIÓN AL PERSONAL DEL ÁREA "</t>
  </si>
  <si>
    <t>"DIVERSIFICACIÓN EN LA EXPLOTACIÓN DE NIVELES FREÁTICOS DE LA CIUDAD. "</t>
  </si>
  <si>
    <t>"VINCULACIÓN CON INSTITUCIONES NACIONALES E INTERNACIONALES "</t>
  </si>
  <si>
    <t>"CONTRIBUIR A INCREMENTAR EL DESARROLLO INTEGRAL DE LA POBLACIÓN Y MEJORAR SU NIVEL CALIDAD DE VIDA A TRAVÉS DE LOS DIVERSOS PROGRAMAS DE ACTIVIDADES ARTÍSTICAS Y CULTURALES. "</t>
  </si>
  <si>
    <t>2.3.2</t>
  </si>
  <si>
    <t>"LA POBLACIÓN DEL MUNICIPIO CUENTA CON OPORTUNIDADES PARA DESARROLLAR SUS CAPACIDADES Y APRECIAR EXPRESIONES CULTURALES Y ARTÍSTICAS, FORTALECIENDO SU CRECIMIENTO INDIVIDUAL. "</t>
  </si>
  <si>
    <t>"CONCIERTOS MUSICALES Y PRESENTACIONES ARTÍSTICAS ( ORQUESTAS, BANDAS DE VIENTO, GRUPOS CULTURALES) "</t>
  </si>
  <si>
    <t>"PROMOCIÓN DE EVENTOS DE CONCIERTOS MUSICALES, PUESTAS EN ESCENA, PRESENTACIONES DANCÍSTICAS. "</t>
  </si>
  <si>
    <t>"ACTIVIDADES DE CONTEXTO LOCAL, CLASES, TALLERES, EVENTOS CULTURALES ( MÚSICA, BAILE, MANUALIDADES, EXPOSICIONES Y GALERÍA)TALLERES EN CASA DE LA CULTURA "</t>
  </si>
  <si>
    <t>"PROMOCIÓN DEL PROGRAMA ANUAL DE ACTIVIDADES "</t>
  </si>
  <si>
    <t>"PROGRAMAS DE CULTURAS Y RESCATE DE TRADICIONES IMPLEMENTADOS Y EN OPERACIÓN, ACTIVIDADES CONMEMORATIVAS, Y TRADICIONES Y COSTUMBRES. (OTRAS).TALLERES EN SUBCASAS "</t>
  </si>
  <si>
    <t>"PROMOCIÓN DE EVENTOS MULTIDISCIPLINARIOS QUE INCLUYE PRESENTACIÓN DE TEATRO, MÚSICA, DANZA, ETC. "</t>
  </si>
  <si>
    <t>DESARROLLO SOCIAL Y RURAL</t>
  </si>
  <si>
    <t>DESARROLLO URBANO</t>
  </si>
  <si>
    <t>DESARROLLO INTEGRAL D ELA MUJER</t>
  </si>
  <si>
    <t>DIRECCION DE EDUCACION</t>
  </si>
  <si>
    <t>DIRECCION DE DESARROLLO ECONOMICO</t>
  </si>
  <si>
    <t>DIRECCION DE ECOLOGIA</t>
  </si>
  <si>
    <t>DIRECCION DE FISCALIZACION</t>
  </si>
  <si>
    <t>CATASTRO Y PREDIAL</t>
  </si>
  <si>
    <t>DIRECCION JURIDICA</t>
  </si>
  <si>
    <t>CONTRALOIA MUNICIPAL</t>
  </si>
  <si>
    <t>OFICIALIA MAYOR</t>
  </si>
  <si>
    <t>SEGURIDAD PUBLICA</t>
  </si>
  <si>
    <t>DIRECCION DE TRANSITO</t>
  </si>
  <si>
    <t>PROTECCION CIVIL</t>
  </si>
  <si>
    <t>PARQUE DE MATERIALES</t>
  </si>
  <si>
    <t>ENLACE MUNICIPAL PROSPERA</t>
  </si>
  <si>
    <t>SECRETARIA PARTICULAR</t>
  </si>
  <si>
    <t>SISTEMA DE AGUA POTABLE Y ALCANTARILLADO MUNICIPAL</t>
  </si>
  <si>
    <t>CASA DE LA CULTURA</t>
  </si>
  <si>
    <t>U1002</t>
  </si>
  <si>
    <t>((A / B) - 1) * 100</t>
  </si>
  <si>
    <t>"VARIACIÓN EN EL NÚMERO DE BENEFICIARIOS TOTALES DE LOS PROGRAMAS. "</t>
  </si>
  <si>
    <t>IMPULSO A LA COMUNIDAD</t>
  </si>
  <si>
    <t>UR1002</t>
  </si>
  <si>
    <t>UR10002</t>
  </si>
  <si>
    <t>U1003</t>
  </si>
  <si>
    <t>"PERCEPCIÓN CIUDADANA "</t>
  </si>
  <si>
    <t>(A / B) * 100</t>
  </si>
  <si>
    <t>"REGLAMENTO DE CONSTRUCCIÓN Y FISONOMÍA "</t>
  </si>
  <si>
    <t>"AVANCE EN REGULARIZACIÓN DE ASENTAMIENTOS "</t>
  </si>
  <si>
    <t>"VERIFICACIÓN DE ASENTAMIENTOS "</t>
  </si>
  <si>
    <t>"INTERACCIÓN DEL PROCESO "</t>
  </si>
  <si>
    <t>"CRECIMIENTO ORDENADO "</t>
  </si>
  <si>
    <t>"CRECIMIENTO SUSTENTABLE "</t>
  </si>
  <si>
    <t>"MEJORA URBANA "</t>
  </si>
  <si>
    <t>"ACCIONES DE VIGILANCIA Y SUPERVISIÓN "</t>
  </si>
  <si>
    <t>"RESCATE DE IMAGEN URBANA. "</t>
  </si>
  <si>
    <t>"MEJORAR IMAGEN CENTRO HISTÓRICO "</t>
  </si>
  <si>
    <t>U1005</t>
  </si>
  <si>
    <t>PERCEPCIÓN, SENSIBILIZACIÓN, VINCULACIÓN CIUDADANA</t>
  </si>
  <si>
    <t>"TRABAJANDO POR MEJOR UN FUTURO PARA LA MUJER VÁLLENSE "</t>
  </si>
  <si>
    <t>"EMPODERAMIENTO PARA LA MUJER "</t>
  </si>
  <si>
    <t>"CURSOS DE CAPACITACIÓN EN OFICIOS "</t>
  </si>
  <si>
    <t>"PROYECTOS PRODUCTIVOS ECONÓMICOS "</t>
  </si>
  <si>
    <t>"TALLER IMPULSO A NEGOCIOS "</t>
  </si>
  <si>
    <t>"PROYECTOS PRODUCTIVOS FINANCIAMIENTO "</t>
  </si>
  <si>
    <t>"ATENCIÓN Y ORIENTACIÓN "</t>
  </si>
  <si>
    <t>"TERAPIA PSICOLÓGICA "</t>
  </si>
  <si>
    <t>"CANALIZACIONES Y/O ATENCIÓN "</t>
  </si>
  <si>
    <t>"ACTIVIDADES QUE PERMITAN LA CONCIENTIZACIÓN PARA LA ERRADICACIÓN DE LA VIOLENCIA "</t>
  </si>
  <si>
    <t>"CARAVANA DE SALUD "</t>
  </si>
  <si>
    <t>"REEDUCACIÓN PARA HOMBRES "</t>
  </si>
  <si>
    <t>"DESARROLLO HUMANO "</t>
  </si>
  <si>
    <t>"EVENTOS "</t>
  </si>
  <si>
    <t>"DÍA INTERNACIONAL DE LA MUJER "</t>
  </si>
  <si>
    <t>"DÍA INTERNACIONAL DE LA ELIMINACIÓN DE LA VIOLENCIA CONTRA LA MUJER 25 DE NOVIEMBRE "</t>
  </si>
  <si>
    <t>U1008</t>
  </si>
  <si>
    <t>"VARIACIÓN EN EL PORCENTAJE DE POBLACIÓN CON REZAGO EDUCATIVO. "</t>
  </si>
  <si>
    <t>"PROMOVER LA PERMANENCIA DE LOS ESTUDIANTES EN LOS CENTROS ESCOLARES "</t>
  </si>
  <si>
    <t>"DESERCIÓN ESCOLAR "</t>
  </si>
  <si>
    <t>"APOYO FINANCIERO "</t>
  </si>
  <si>
    <t>"CUMPLIMIENTO DEL PLAN DE TRABAJO DE LOS COMITÉS. "</t>
  </si>
  <si>
    <t>"VINCULACIÓN INSTITUCIONAL "</t>
  </si>
  <si>
    <t>"MEJORAR LAS COMPETENCIAS EDUCATIVAS "</t>
  </si>
  <si>
    <t>E025</t>
  </si>
  <si>
    <t>"PROMOCIÓN DE CÍRCULOS DE LECTURA Y TALLERES EN LAS ESCUELAS "</t>
  </si>
  <si>
    <t>"FORMACIÓN CÍVICA "</t>
  </si>
  <si>
    <t>"ACTIVIDADES DE CARÁCTER CONMEMORATIVO "</t>
  </si>
  <si>
    <t>U1009</t>
  </si>
  <si>
    <t>U1014</t>
  </si>
  <si>
    <t>"IDH/ICS/INEGI "</t>
  </si>
  <si>
    <t>"VARIACIONES PORCENTUALES DE EMPLEO EN VALLE DE SANTIAGO "</t>
  </si>
  <si>
    <t>"TOTAL DE INVERSIÓN INSTALADA EN EL MUNICIPIO CON RESPECTO AL AÑO ANTERIOR "</t>
  </si>
  <si>
    <t>"EMPRESAS NUEVAS INSTALADAS EN EL MUNICIPIO "</t>
  </si>
  <si>
    <t>" PERSONAS CAPACITADAS A TRAVÉS DE PAE BECATE "</t>
  </si>
  <si>
    <t>"NÚMERO DE RECLUTAMIENTOS REALIZADOS "</t>
  </si>
  <si>
    <t>"PORCENTAJE DE ACTUALIZACIÓN DE INSTRUMENTOS CON EL AÑO ANTERIOR "</t>
  </si>
  <si>
    <t>"PORCENTAJE DE FAMILIAS BENEFICIADAS A TRAVÉS DE FONDOS DE FINANCIAMIENTO CON RESPECTO A LOS DEL AÑO ANTERIOR "</t>
  </si>
  <si>
    <t>"FAMILIAS BENEFICIADAS CON FOMENTO AL AUTOEMPLEO "</t>
  </si>
  <si>
    <t>"FAMILIAS BENEFICIADAS CON FONDOS GUANAJUATO "</t>
  </si>
  <si>
    <t>"FAMILIAS BENEFICIADAS CON PROGRAMA MI PLAZA "</t>
  </si>
  <si>
    <t>"PORCENTAJE DE EMPLEOS GENERADOS CON RESPECTO A LOS DEL AÑO ANTERIOR. "</t>
  </si>
  <si>
    <t>"PERSONAS COLOCADAS EN VACANTES/ PERSONAS COLOCADAS CON RESPECTO AL TOTAL DE SOLICITANTES DE EMPLEO "</t>
  </si>
  <si>
    <t>"VACANTES PUBLICADAS "</t>
  </si>
  <si>
    <t>"PERSONAS VINCULADAS AL PROGRAMA MIGRANTES A CANADÁ "</t>
  </si>
  <si>
    <t>"COSTO BENEFICIO A LA CIUDADANÍA GENERADO POR LOS SERVICIOS OTORGADOS CON RESPECTO A LOS DEL AÑO ANTERIOR. "</t>
  </si>
  <si>
    <t>"ASESORÍAS OTORGADAS A EMPRENDEDORES Y EMPRESARIOS "</t>
  </si>
  <si>
    <t>"PORCENTAJE DE PERMISOS DE USO DE SUELO SARE GESTIONADOS Y EXPEDIDOS EN TIEMPO ESTABLECIDO "</t>
  </si>
  <si>
    <t>" CURSOS DE CAPACITACIÓN A TRAVÉS DE IECA "</t>
  </si>
  <si>
    <t>U1015</t>
  </si>
  <si>
    <t>U105</t>
  </si>
  <si>
    <t>U1016</t>
  </si>
  <si>
    <t>"SUPERFICIES REFORESTADAS "</t>
  </si>
  <si>
    <t>"CONCIENTIZACIÓN AMBIENTAL "</t>
  </si>
  <si>
    <t>"OTORGAMIENTO DE PERMISOS DE TALA Y PODAS OTORGADOS "</t>
  </si>
  <si>
    <t>"IMPLEMENTAR SEÑALÉTICA "</t>
  </si>
  <si>
    <t>"ACCIONES DE REFORESTACIÓN "</t>
  </si>
  <si>
    <t>"CAMPAÑA DE DIFUSIÓN "</t>
  </si>
  <si>
    <t>"CONCIENTIZACIÓN SOCIAL "</t>
  </si>
  <si>
    <t>"ASISTENCIA TÉCNICA "</t>
  </si>
  <si>
    <t>U1017</t>
  </si>
  <si>
    <t>((A/B) X 100</t>
  </si>
  <si>
    <t>U1018</t>
  </si>
  <si>
    <t>"PORCENTAJE DE CIUDADANOS ORIENTADOS "</t>
  </si>
  <si>
    <t>"PORCENTAJE DE DEMANDAS ADMINISTRATIVAS TRAMITADAS. "</t>
  </si>
  <si>
    <t>"ÍNDICE DE SENTENCIAS EJECUTORIADAS "</t>
  </si>
  <si>
    <t>"DIVULGAR LA EXISTENCIA DEL JUZGADO ADMINISTRATIVO. "</t>
  </si>
  <si>
    <t>"DISEÑO DE MATERIAL DE DIFUSIÓN "</t>
  </si>
  <si>
    <t>"RUEDAS DE PRENSA "</t>
  </si>
  <si>
    <t>"ENCUENTROS ESTUDIANTILES "</t>
  </si>
  <si>
    <t>"ACTUALIZACIÓN DE LA NORMATIVIDAD "</t>
  </si>
  <si>
    <t>"SESIONES DE TRABAJO "</t>
  </si>
  <si>
    <t>"PROFESIONALIZACIÓN DE LOS FUNCIONARIOS "</t>
  </si>
  <si>
    <t>U1019</t>
  </si>
  <si>
    <t>"MUNICIPIO ORDENADO EN BIENESTAR DE LA CIUDADANÍA "</t>
  </si>
  <si>
    <t>"CONTRIBUIR EN UNA RECAUDACIÓN EFICIENTE, ORDEN EN LA VÍA PUBLICA Y UN CONTROL EN LA VENTA DE ALCOHOL "</t>
  </si>
  <si>
    <t>"APROBACIÓN DE REGLAMENTOS "</t>
  </si>
  <si>
    <t>"PERSONAL CAPACITADO "</t>
  </si>
  <si>
    <t>"DOCUMENTO PROPUESTO E IMPLEMENTADO "</t>
  </si>
  <si>
    <t>"RECAUDACIÓN DE INGRESOS MANTENIENDO ACTUALIZADO EL PADRÓN DE COMERCIANTES "</t>
  </si>
  <si>
    <t>"RECAUDACIÓN EFICIENTE "</t>
  </si>
  <si>
    <t>"CONTAR CON UNA MEJOR COMUNICACIÓN CON CADA UNO DE LOS GRUPOS QUE COMPONEN EL DEPARTAMENTO Y ATENDER CADA UNO DE LOS REPORTES QUE SE RECIBAN "</t>
  </si>
  <si>
    <t>"PROYECTO ENTREGADO E IMPLEMENTADO "</t>
  </si>
  <si>
    <t>"SUPERVISIÓN DE GIROS COMERCIALES CON VENTA DE ALCOHOL MANTENIENDO EL PADRÓN ACTUALIZADO "</t>
  </si>
  <si>
    <t>"SUPERVISIÓN DE GIROS COMERCIALES CON VENTA DE ALCOHOL Y EVENTOS PÚBLICOS Y PARTICULARES "</t>
  </si>
  <si>
    <t>"VISITAS DE INSPECCIÓN "</t>
  </si>
  <si>
    <t>"PROYECTO DE NUEVO PARQUE VEHICULAR "</t>
  </si>
  <si>
    <t>U1021</t>
  </si>
  <si>
    <t>"IDH "</t>
  </si>
  <si>
    <t>"PORCENTAJE DE INGRESOS RECAUDADOS "</t>
  </si>
  <si>
    <t>"ACTUALIZACIÓN DE INMUEBLES "</t>
  </si>
  <si>
    <t>"PORCENTAJE DE VALORES ACTUALIZADOS "</t>
  </si>
  <si>
    <t>A/BX100</t>
  </si>
  <si>
    <t>"PROFESIONALIZACIÓN "</t>
  </si>
  <si>
    <t>"PORCENTAJE DE RECUPERACIÓN DE CARTERA VENCIDA "</t>
  </si>
  <si>
    <t>"DIFUSIÓN "</t>
  </si>
  <si>
    <t>"BENEFICIOS APLICADOS "</t>
  </si>
  <si>
    <t>"REGULARIZACIÓN "</t>
  </si>
  <si>
    <t>U1022</t>
  </si>
  <si>
    <t>"ÍNDICE DE PERCEPCIÓN "</t>
  </si>
  <si>
    <t>"REPRESENTACIONES DEL MUNICIPIO ANTE LAS AUTORIDADES JURISDICCIONALES "</t>
  </si>
  <si>
    <t>"ATENCIÓN EN LOS PROCESOS JURÍDICOS "</t>
  </si>
  <si>
    <t>"ATENCIÓN A DEMANDAS "</t>
  </si>
  <si>
    <t>"ATENCIÓN A AUDIENCIAS "</t>
  </si>
  <si>
    <t>"TRAMITACIÓN DE ESCRITURAS "</t>
  </si>
  <si>
    <t>"NÚMERO DE ASESORÍAS OTORGADAS. "</t>
  </si>
  <si>
    <t>"ATENCIÓN DE RESOLUCIONES "</t>
  </si>
  <si>
    <t>"REPRESENTACIONES ATENDIDAS "</t>
  </si>
  <si>
    <t>"NUMERO DE CONTRATOS "</t>
  </si>
  <si>
    <t>U1024</t>
  </si>
  <si>
    <t>E068</t>
  </si>
  <si>
    <t>U1025</t>
  </si>
  <si>
    <t>"PROGRAMAS DE DESARROLLO ORGANIZACIONAL. "</t>
  </si>
  <si>
    <t>"PORCENTAJE DE DÍAS DISPONIBLES POR AÑO "</t>
  </si>
  <si>
    <t>"IMPLEMENTACIÓN DE MEJORES PRACTICAS "</t>
  </si>
  <si>
    <t>"ATENCIÓN CIUDADANA "</t>
  </si>
  <si>
    <t>"PROFESIONALIZACIÓN DE LOS FUNCIONARIOS PÚBLICOS "</t>
  </si>
  <si>
    <t>"PORCENTAJE DE CUMPLIMIENTO DEL PROGRAMA DE MANTENIMIENTO PREVENTIVO Y CORRECTIVO "</t>
  </si>
  <si>
    <t>"PORCENTAJE DE CUMPLIMIENTO DEL PROGRAMA DE MANTENIMIENTO PREVENTIVO "</t>
  </si>
  <si>
    <t>"GESTIÓN DE RECURSO "</t>
  </si>
  <si>
    <t>"DISPOSICIONES, REGLAMENTOS Y MANUAL DE PROCEDIMIENTOS "</t>
  </si>
  <si>
    <t>"IMPLEMENTACIÓN DE PRACTICAS HONESTAS Y TRANSPARENTES "</t>
  </si>
  <si>
    <t>"IMPLEMENTACIÓN DE SISTEMA DE COMUNICACIÓN CIUDADANA "</t>
  </si>
  <si>
    <t>U1026</t>
  </si>
  <si>
    <t>"ÍNDICE DELICTIVO "</t>
  </si>
  <si>
    <t>"PROFESIONALIZACIÓN DE LOS CUERPOS POLICIACOS "</t>
  </si>
  <si>
    <t>"ESTÍMULOS E INCENTIVOS "</t>
  </si>
  <si>
    <t>"BIENESTAR SOCIAL "</t>
  </si>
  <si>
    <t>"CERTIFICACIÓN DE ELEMENTOS "</t>
  </si>
  <si>
    <t>"EVALUACIÓN DE ELEMENTOS "</t>
  </si>
  <si>
    <t>"FORMACIÓN EN TRATO CIUDADANO "</t>
  </si>
  <si>
    <t>"PERFECCIONAMIENTO DE DESTREZAS Y HABILIDADES "</t>
  </si>
  <si>
    <t>"ACERCAMIENTO CIUDADANO "</t>
  </si>
  <si>
    <t>"SOCIALIZACIÓN Y PREVENCIÓN "</t>
  </si>
  <si>
    <t>E080</t>
  </si>
  <si>
    <t>"DIFUCION Y ENTREGA DE TRÍPTICOS A LA CIUDADANÍA EN GENERAL "</t>
  </si>
  <si>
    <t>"RED MÓVIL CIUDADANA "</t>
  </si>
  <si>
    <t>"CONFORME AGENDA DEL ESTADO. "</t>
  </si>
  <si>
    <t>"SISTEMATIZACIÓN DE PROCESOS DE SEGURIDAD "</t>
  </si>
  <si>
    <t>"AUMENTO DE LA CAPACIDAD DE ATENCIÓN DE LLAMADAS "</t>
  </si>
  <si>
    <t>"OPCIONES DE ATENCIÓN DE EMERGENCIAS "</t>
  </si>
  <si>
    <t>"ACTUALIZACIÓN DE LOS SISTEMAS DE VIGILANCIA "</t>
  </si>
  <si>
    <t>"EQUIPAMIENTO DE VANGUARDIA "</t>
  </si>
  <si>
    <t>"SISTEMA DE MOVILIDAD "</t>
  </si>
  <si>
    <t>"IMPLEMENTACIÓN DE TECNOLOGÍA "</t>
  </si>
  <si>
    <t>"UBICACIÓN ESTRATÉGICA Y EFICIENTE . "</t>
  </si>
  <si>
    <t>U1027</t>
  </si>
  <si>
    <t>"GRADO DE PERCEPCIÓN CIUDADANA RESPECTO A LA CULTURA VIAL. "</t>
  </si>
  <si>
    <t>"TOTAL DE PERSONAS QUE CUENTAN CON CULTURA VIAL ADECUADA Y SUFICIENTE "</t>
  </si>
  <si>
    <t>"TOTAL DE PLATICAS IMPARTIDAS "</t>
  </si>
  <si>
    <t>E081</t>
  </si>
  <si>
    <t>"PETICIONES RECIBIDAS DE LOS CENTROS EDUCATIVOS "</t>
  </si>
  <si>
    <t>"TOTAL DE SOLICITUDES "</t>
  </si>
  <si>
    <t>"TOTAL DE ENCUESTAS APLICADAS "</t>
  </si>
  <si>
    <t>"TOTAL DE OPERATIVOS APLICADOS "</t>
  </si>
  <si>
    <t>"TOTAL DE GARANTÍAS RETENIDAS "</t>
  </si>
  <si>
    <t>"TOTAL DE PINTAS Y/O ACCIONES DE INFRAESTRUCTURA REALIZADAS "</t>
  </si>
  <si>
    <t>"TOTAL DE SOLICITUDES RECIBIDAS "</t>
  </si>
  <si>
    <t>U1028</t>
  </si>
  <si>
    <t>"CAPACIDAD DE ATENCIÓN EN DESASTRE "</t>
  </si>
  <si>
    <t>"INFORMACIÓN A LA CIUDADANÍA "</t>
  </si>
  <si>
    <t>"PREVENCIÓN "</t>
  </si>
  <si>
    <t>"ACCIONES DE DIFUSIÓN "</t>
  </si>
  <si>
    <t>"DOCUMENTO DE DIFUSIÓN DE RIESGOS "</t>
  </si>
  <si>
    <t>"MEDIDAS DE INSPECCIÓN Y REVISIÓN "</t>
  </si>
  <si>
    <t>"DOCUMENTO DE PLAN DE EMERGENCIAS "</t>
  </si>
  <si>
    <t>"REALIZACIÓN EFECTIVA DE SIMULACROS "</t>
  </si>
  <si>
    <t>U1031</t>
  </si>
  <si>
    <t>"MEJORA EN LOS SERVICIOS "</t>
  </si>
  <si>
    <t>"DIGNIFICACIÓN DE ACCESOS "</t>
  </si>
  <si>
    <t>"INCREMENTO DE RESERVAS DE MATERIALES "</t>
  </si>
  <si>
    <t>"ADQUISICIÓN DE ACTIVOS FIJOS "</t>
  </si>
  <si>
    <t>"CAPACITACIÓN TÉCNICA "</t>
  </si>
  <si>
    <t>"CÓDIGO DE USO DEL EQUIPO DE TRANSPORTE "</t>
  </si>
  <si>
    <t>"CALIDAD EN EL SERVICIO "</t>
  </si>
  <si>
    <t>U1030</t>
  </si>
  <si>
    <t>U10030</t>
  </si>
  <si>
    <t>U1010</t>
  </si>
  <si>
    <t>"INDICADOR DE PERCEPCIÓN CIUDADANA EN EL MEJORAMIENTO DE LA SALUD INTEGRAL "</t>
  </si>
  <si>
    <t>"FORTALECIMIENTO DE LOS INGRESOS MUNICIPALES "</t>
  </si>
  <si>
    <t>"PROGRAMAS DE ACTIVIDADES RECREATIVAS Y DEPORTIVAS EN INSTALACIONES APROPIADAS "</t>
  </si>
  <si>
    <t>"PERSONAL CAPACITADO PARA ACTIVIDADES DEPORTIVAS "</t>
  </si>
  <si>
    <t>"MANTENIMIENTO PREVENTIVO EN EL ÁREA "</t>
  </si>
  <si>
    <t>"RECURSO SUFICIENTE PARA EL APOYO DEL DEPORTE "</t>
  </si>
  <si>
    <t>"DIAGNOSTICO DE SITUACIÓN Y NECESIDADES EN LAS INSTALACIONES "</t>
  </si>
  <si>
    <t>"NUEVOS PROGRAMAS DE PARTICIPACIÓN EN ESCUELAS Y LIGAS DEPORTIVAS "</t>
  </si>
  <si>
    <t>"PROCESOS DE PROMOCIÓN ACTUALIZADOS "</t>
  </si>
  <si>
    <t>U1033</t>
  </si>
  <si>
    <t>"PORCENTAJE DE BENEFICIARIOS ATENDIDOS EN LOS PROGRAMAS "</t>
  </si>
  <si>
    <t>"COBERTURA DE ATENCIÓN "</t>
  </si>
  <si>
    <t>"APOYO A LA EDUCACIÓN " "EVIDENCIAS FOTOGRÁFICAS POR ENTREGA DE BECAS Y NÓMINA Y VALE. "</t>
  </si>
  <si>
    <t>"VARIACIÓN EN EL NUMERO DE BECAS ASIGNADOS A ESTE PROGRAMA. "</t>
  </si>
  <si>
    <t>"TOTAL DE REUNIONES "</t>
  </si>
  <si>
    <t>"PROPUESTA PARA BECA "</t>
  </si>
  <si>
    <t>"ESTUDIO SOCIOECONÓMICO "</t>
  </si>
  <si>
    <t>"LISTADO DE NIÑOS BENEFICIADOS "</t>
  </si>
  <si>
    <t>"ENTREGA POR CICLO ESCOLAR "</t>
  </si>
  <si>
    <t>"TOTAL DE ENTREGAS DE APOYO POR AÑO. "</t>
  </si>
  <si>
    <t>"PROMEDIO DE LA PARTICIPACIÓN DE LAS INSTITUCIONES REQUERIDAS "</t>
  </si>
  <si>
    <t>"NÚMERO DE REUNIONES DEL SUBCOMITÉ TÉCNICO REGIONAL. "</t>
  </si>
  <si>
    <t>"VARIACIÓN EN EL NÚMERO DE APERTURA DEL BUZÓN. "</t>
  </si>
  <si>
    <t>"NÚMERO DE CONSTANCIAS VALIDADAS. "</t>
  </si>
  <si>
    <t>U1007</t>
  </si>
  <si>
    <t>U1029</t>
  </si>
  <si>
    <t>U1020</t>
  </si>
  <si>
    <t>SISTEMA DE EVALUACIÓN AL  DESEMPEÑO</t>
  </si>
  <si>
    <t>U1006</t>
  </si>
  <si>
    <t>"ENCUESTA DE PERCEPCIÓN CIUDADANA "</t>
  </si>
  <si>
    <t>"COBERTURA DE SERVICIO "</t>
  </si>
  <si>
    <t>"TASA DE VARIACIÓN EN EL INCREMENTO DE TOMAS DE AGUA "</t>
  </si>
  <si>
    <t>"MEJORAMIENTO DE LA CALIDAD DE VIDA "</t>
  </si>
  <si>
    <t>((A / B) * 100</t>
  </si>
  <si>
    <t>"EFICIENCIA DEL ORGANISMO "</t>
  </si>
  <si>
    <t>"MANTENIMIENTO ORDEN Y EFICAZ "</t>
  </si>
  <si>
    <t>APROVECHAMIENTO DE LA EXPLOTACIÓN DE LOS MANTOS</t>
  </si>
  <si>
    <t>NUMERO DE PERSONAL CAPACITADO</t>
  </si>
  <si>
    <t>"EMPLEADO PREPARADO "</t>
  </si>
  <si>
    <t>"EMPELADO PREPARADO "</t>
  </si>
  <si>
    <t>"EXPLOTACIÓN RACIONAL DEL AGUA "</t>
  </si>
  <si>
    <t>"CONVENIOS DE COLABORACIÓN CON EL MUNICIPIO, CON ENTIDADES EDUCATIVAS "</t>
  </si>
  <si>
    <t>U1011</t>
  </si>
  <si>
    <t>"PERCEPCIÓN CIUDADANA RESPECTO DE LA APORTACIÓN DEL EVENTO PARA SU DESARROLLO INTEGRAL. "</t>
  </si>
  <si>
    <t>"NÚMERO DE PERSONAS QUE ASISTEN A LOS DIVERSOS EVENTOS ORGANIZADOS POR LA CASA DE LA CULTURA. "</t>
  </si>
  <si>
    <t>"NUMERO DE PARTICIPANTES EN LOS EVENTOS CULTURALES Y ARTÍSTICOS "</t>
  </si>
  <si>
    <t>"NÚMERO DE EVENTOS REALIZADOS "</t>
  </si>
  <si>
    <t>"NÚMERO DE PERSONAS ASISTENTES A LOS EVENTOS REALIZADOS "</t>
  </si>
  <si>
    <t>" EVENTOS REALIZADOS "</t>
  </si>
  <si>
    <t>"NÚMERO DE PERSONAS QUE PARTICIPAN EN LOS EVENTOS REALIZADOS "</t>
  </si>
  <si>
    <t>"NUMERO DE EVENTOS "</t>
  </si>
  <si>
    <t>Mensual</t>
  </si>
  <si>
    <t>4% DE CRECIMIENTO EN EL NUMERO DE BENEFICIARIOS</t>
  </si>
  <si>
    <t>172 NUMERO DE DIAGNOSTICOS ELABORADOS</t>
  </si>
  <si>
    <t>300 NUMERO DE FAMILIAS BENEFICIADAS METROS CUADRADOS EJECUTADOS</t>
  </si>
  <si>
    <t>176 NUMERO DE VIVIENDAS AMPLIADAS</t>
  </si>
  <si>
    <t>1, 500 NUMERO DE FACHADAS PINTADAS</t>
  </si>
  <si>
    <t>29 NUMERO DE OBRAS Y ACCIONES EFECTUADOS EN SERVICIOS BÁSICOS</t>
  </si>
  <si>
    <t>12 NUMERO DE OBRAS Y ACCIONES DEL PROGRAMA IMPULSO AL DESARROLLO DE MI COMUNIDAD</t>
  </si>
  <si>
    <t>1 NUMERO DE PROYECTO DE ELECTRIFICACIONES</t>
  </si>
  <si>
    <t>8 NUMERO DE OBRAS Y ACCIONES DEL PROGRAMA IMPULSO A LOS SERVICIO BÁSICOS DE MI COLONIA</t>
  </si>
  <si>
    <t>7 NUMERO DE PAVIMENTACIONES Y 1 CANCHAS DEPORTIVAS</t>
  </si>
  <si>
    <t>310 NUMERO DE SERVICIOS DE SANEAMIENTO MEDIANTE LA IMPLEMENTACIÓN DE ECO TECNOLOGÍAS</t>
  </si>
  <si>
    <t>60 NUMERO DE INSTALACIONES DE BAÑOS BIODIGESTORES</t>
  </si>
  <si>
    <t>50 NUMERO DE BAÑOS CON CONEXIÓN DE DRENAJE</t>
  </si>
  <si>
    <t>11, 621 NUMERO DE ACCIONES PARA INCREMENTAR EL NIVEL DE VIDA DE GRUPOS VULNERABLES</t>
  </si>
  <si>
    <t>100 NUMERO DE INSCRIPCIONES PARA EL PROGRAMA SEGUROS DE VIDA PARA JEFAS DE FAMILIA</t>
  </si>
  <si>
    <t>500 NUMERO DE RENOVACIONES PARA EL PROGRAMA SUBE-T</t>
  </si>
  <si>
    <t>1 NUMERO DE REGLAMENTOS ACTUALIZADOS</t>
  </si>
  <si>
    <t>4 ASENTAMIENTOS IRREGULARES IDENTIFICADOS</t>
  </si>
  <si>
    <t>193 EXPEDIENTES INTEGRADOS PARA REGULARIZACIÓN</t>
  </si>
  <si>
    <t>3 NUMERO DE ACCIONES</t>
  </si>
  <si>
    <t>3 NUMERO DE ACCIONES REALIZADAS DURANTE EL AÑO</t>
  </si>
  <si>
    <t>4 NUMERO DE PROGRAMAS</t>
  </si>
  <si>
    <t>150 NUMERO DE BENEFICIARIOS ANUAL</t>
  </si>
  <si>
    <t>24 NUMERO DE BENEFICIARIOS</t>
  </si>
  <si>
    <t>50 NUMERO DE PARTICIPANTES</t>
  </si>
  <si>
    <t>12 NUMERO DE EMPRENDEDORES</t>
  </si>
  <si>
    <t>2 NUMERO DE CANALIZACIONES</t>
  </si>
  <si>
    <t>500 NUMERO DE SESIONES REALIZADAS</t>
  </si>
  <si>
    <t>300 NUMERO DE CANALIZACIONES ATENCIONES REALIZADAS</t>
  </si>
  <si>
    <t>4 NUMERO DE BENEFICIARIOS ATENDIDOS</t>
  </si>
  <si>
    <t>20 NUMERO DE SEGUROS OTORGADOS</t>
  </si>
  <si>
    <t>100 NUMERO DE SERVICIOS</t>
  </si>
  <si>
    <t>1,500 NUMERO DE PERSONAS QUE ASISTEN A LOS TALLERES</t>
  </si>
  <si>
    <t>2 NUMERO DE BENEFICIARIOS</t>
  </si>
  <si>
    <t>500 NUMERO DE PARTICIPANTES</t>
  </si>
  <si>
    <t>250 NUMERO DE PARTICIPANTES</t>
  </si>
  <si>
    <t>5% DE DISMINUCIÓN EN LA POBLACIÓN CON REZAGO EDUCATIVO</t>
  </si>
  <si>
    <t>1,461 BECAS ENTREGADOS ALUMNOS EN EDUCACIÓN BÁSICA</t>
  </si>
  <si>
    <t>2 NÚMERO DE ACTIVIDADES REALIZADAS DURANTE EL EJERCICIO</t>
  </si>
  <si>
    <t>35, 216 NUMERO DE ALUMNOS ATENDIDOS</t>
  </si>
  <si>
    <t>5, 000 NUMERO DE PERSONAS INSCRITAS EN CÍRCULOS DE LECTURA</t>
  </si>
  <si>
    <t>"METODOLOGÍA PARA FORTALECER EL APRENDIZAJE "</t>
  </si>
  <si>
    <t>23,539 NUMERO DE ALUMNOS CON PARTICIPACIÓN ACTIVA</t>
  </si>
  <si>
    <t>22 NUMERO DE EVENTOS CONMEMORATIVOS CÍVICOS Y CULTURALES</t>
  </si>
  <si>
    <t>10% DE INCREMENTO DEL EMPLEOS GENERADOS EN EL AÑO EN CURSO / EMPLEOS GENERADOS EL AÑO A</t>
  </si>
  <si>
    <t>4 NÚMERO DE EMPRESAS</t>
  </si>
  <si>
    <t>60 NÚMERO DE PERSONAS</t>
  </si>
  <si>
    <t>130 NÚMERO DE RECLUTAMIENTOS</t>
  </si>
  <si>
    <t>100 % TOTAL DE INSTRUMENTOS ACTUALIZADOS</t>
  </si>
  <si>
    <t>4 NÚMERO DE FAMILIAS BENEFICIADAS</t>
  </si>
  <si>
    <t>8 NÚMERO DE FAMILIAS BENEFICIADAS</t>
  </si>
  <si>
    <t>50 NÚMERO DE FAMILIAS BENEFICIADAS</t>
  </si>
  <si>
    <t>100 NÚMERO DE FAMILIAS BENEFICIADAS</t>
  </si>
  <si>
    <t>1,100 NÚMERO DE COLOCADOS</t>
  </si>
  <si>
    <t>280 NÚMERO DE VACANTES PUBLICADAS</t>
  </si>
  <si>
    <t>10 NÚMERO DE PERSONAS VINCULADAS</t>
  </si>
  <si>
    <t>2% TOTAL DE COSTO BENEFICIO/ TOTAL DE COSTO BENEFICIO CON RESPECTO AL AÑO ANTERIOR</t>
  </si>
  <si>
    <t>6 NÚMERO DE CURSOS DE CAPACITACIÓN</t>
  </si>
  <si>
    <t>80% DE RESPUESTAS FAVORABLES</t>
  </si>
  <si>
    <t>110 NUMERO DE SUPERFICIES CUBIERTAS REFORESTADAS</t>
  </si>
  <si>
    <t>980 NUMERO DE SUPERVISIONES Y PLATICAS PARA LA DISMINUCIÓN DE TALAS Y QUEMAS ILEGALES</t>
  </si>
  <si>
    <t>450 TOTAL DE PERMISOS DE PODAS Y TALAS OTORGADOS</t>
  </si>
  <si>
    <t>15 NUMERO TOTAL DE SEÑALÉTICA IMPLEMENTADA</t>
  </si>
  <si>
    <t>6,000 ACCIONES EN LA PARTICIPACIÓN DE CIUDADANÍA CON LA DONACIÓN DE ARBOLES ( REFORE</t>
  </si>
  <si>
    <t>10 ACCIONES DE DIFUSIÓN REALIZADOS</t>
  </si>
  <si>
    <t>200 TOTAL DE HABITANTES CAPACITADOS AÑO ACTUAL</t>
  </si>
  <si>
    <t>200 TOTAL DE HABITANTES ASESORADOS EN TÉCNICAS PARA ELABORACIÓN DE ARTESANÍAS</t>
  </si>
  <si>
    <t>50% (DISMINUIR LOS ACTOS ARBITRARIOS DE LAS AUTORIDADES SOBRE LOS PARTICULARES)</t>
  </si>
  <si>
    <t>50% DISMINUIR LOS ACTOS ARBITRARIOS DE LAS AUTORIDADES SOBRE LOS PARTICULARES</t>
  </si>
  <si>
    <t>100 % (NUMERO DE EXPEDIENTES REALIZADOS / NUMERO DE DEMANDAS RECIBIDAS Y ADMITIDAS</t>
  </si>
  <si>
    <t>1 (UNA) NUMERO DE CAMPAÑAS REALIZADAS DURANTE EL AÑO ACTUAL/ NUMERO DE CAMPAÑAS REALIZ</t>
  </si>
  <si>
    <t>1 (UNO) NUMERO DE MATERIALES DE DIFUSIÓN Y PROMOCIÓN ELABORADOS</t>
  </si>
  <si>
    <t>2 (DOS) NUMERO DE PLATICAS IMPARTIDAS</t>
  </si>
  <si>
    <t>1 (UNO) NUEVO REGLAMENTO PUBLICADO</t>
  </si>
  <si>
    <t>100 NUMERO DE FUNCIONARIOS DEL ÁREA CAPACITADOS DURANTE EL EJERCICIO ACTUAL</t>
  </si>
  <si>
    <t>80% (NUMERO DE ENCUESTAS CON RESULTADO FAVORABLE/ NUMERO DE PERSONAS ENCUESTADAS)100</t>
  </si>
  <si>
    <t>1 REGLAMENTO PUBLICADO</t>
  </si>
  <si>
    <t>20 NUMERO DE PERSONAS CAPACITADAS</t>
  </si>
  <si>
    <t>840 (NUMERO DE BLOCKS)</t>
  </si>
  <si>
    <t>350 REPORTES QUE SE ATIENDEN</t>
  </si>
  <si>
    <t>5 % NUMERO DE MULTAS 2016/ NUMERO DE MULTAS 2015</t>
  </si>
  <si>
    <t>1,464 RONDINES</t>
  </si>
  <si>
    <t>10 NUMERO DE VISITAS DE INSPECCIÓN ANUAL/ NUMERO TOTAL DEL PADRÓN ESTATAL DE ALCOHOLES</t>
  </si>
  <si>
    <t>3 NUMERO DE PROPUESTA DE JUSTIFICACIÓN</t>
  </si>
  <si>
    <t>200 NUMERO DE INMUEBLES ACTUALIZADOS</t>
  </si>
  <si>
    <t>400 NUMERO DE SOLICITUDES DE DESCUENTOS RECIBIDAS</t>
  </si>
  <si>
    <t>400 NUMERO DE REGISTROS APLICADOS</t>
  </si>
  <si>
    <t>60 % NUMERO DE RESPUESTAS FAVORABLES/ NUMERO DE ENCUESTADOS</t>
  </si>
  <si>
    <t>100 % (PORCENTAJE DE ACTUACIONES EN LAS QUE LA AUTORIDAD JURISDICCIONAL NO OBSERVÓ FALTA</t>
  </si>
  <si>
    <t>50 NUMERO DE PROCESOS ATENDIDOS AÑO ACTUAL/ NUMERO DE PROCESOS ATENDIDOS AÑO ANTERIOR)</t>
  </si>
  <si>
    <t>20 NUMERO DE DEMANDAS ATENDIDAS</t>
  </si>
  <si>
    <t>8 NUMERO DE AUDIENCIAS</t>
  </si>
  <si>
    <t>2 NUMERO DE ESCRITURAS</t>
  </si>
  <si>
    <t>280 NUMERO DE ASESORÍAS ATENDIDAS A LAS DEPENDENCIAS DE LA ADMINISTRACIÓN</t>
  </si>
  <si>
    <t>6 NUMERO DE RESOLUCIONES EMITIDAS</t>
  </si>
  <si>
    <t>40 NUMERO DE REPRESENTACIONES</t>
  </si>
  <si>
    <t>80 NUMERO DE CONTRATOS</t>
  </si>
  <si>
    <t>100 % (PLIEGO DE OBSERVACIONES ELABORADO/PLIEGO DE OSERVACIONES POR ELABORAR)*100. (A/B)*</t>
  </si>
  <si>
    <t>1 PROGRAMAS DESARROLLADOS EN 2016</t>
  </si>
  <si>
    <t>100 % (DÍAS DISPONIBLES / DÍAS TRANSCURRIDOS )</t>
  </si>
  <si>
    <t>300 NUMERO DE CURSOS TALLERES Y SEMINARIOS</t>
  </si>
  <si>
    <t>150 NUMERO DE FUNCIONARIOS CAPACITADOS DENTRO DEL PROGRAMA MAS</t>
  </si>
  <si>
    <t>100 NUMERO DE FUNCIONARIOS CAPACITADOS DENTRO DEL PROGRAMA DE DESARROLLO INSTITUCIONAL</t>
  </si>
  <si>
    <t>60% (NÚMERO DE PROCEDIMIENTOS DE MANTENIMIENTO PREVENTIVO Y CORRECTIVO REALIZADOS</t>
  </si>
  <si>
    <t>40% (NÚMERO DE PROCEDIMIENTOS DE MANTENIMIENTO PREVENTIVO Y CORRECTIVOS REALIZADOS</t>
  </si>
  <si>
    <t>40% (MONTO TOTAL DE RECURSO ASIGNADO/ MONTO TOTAL DE RECURSO SOLICITADO)</t>
  </si>
  <si>
    <t>45 (NÚMERO DE CENTROS GESTORES A LOS QUE SE LES ENTREGARON LOS PROCEDIMIENTOS Y DOCUMEN</t>
  </si>
  <si>
    <t>1 CÓDIGO DE ÉTICA INSTITUCIONAL</t>
  </si>
  <si>
    <t>1 SISTEMA DE QUEJAS Y SUGERENCIAS CIUDADANAS</t>
  </si>
  <si>
    <t>-10 % ((TOTAL DE DELITOS Y FALTAS ADMINISTRATIVAS COMETIDOS AÑO ACTUAL/ TOTAL DE DELITOS</t>
  </si>
  <si>
    <t>150 NUMERO DE ELEMENTOS DE SEGURIDAD CAPACITADOS, CERTIFICADOS Y EVALUADOS</t>
  </si>
  <si>
    <t>150 NUMERO DE INCENTIVOS ENTREGADOS</t>
  </si>
  <si>
    <t>150 NUMERO DE ELEMENTOS OPERATIVOS ASEGURADOS.</t>
  </si>
  <si>
    <t>150 NUMERO DE ELEMENTOS CERTIFICADOS</t>
  </si>
  <si>
    <t>80 NUMERO DE ELEMENTOS DE SEGURIDAD PÚBLICA EVALUADOS</t>
  </si>
  <si>
    <t>150 NUMERO DE ELEMENTOS CAPACITADOS EN FORMACIÓN ACADÉMICA EN DERECHOS HUMANOS Y RELACI</t>
  </si>
  <si>
    <t>150 NUMERO DE ELEMENTOS CAPACITADOS EN TÁCTICA (TIRO Y ARMAMENTO)</t>
  </si>
  <si>
    <t>40 NÚMERO DE PROGRAMAS Y ACCIONES IMPLEMENTADOS</t>
  </si>
  <si>
    <t>1, 000 NÚMERO DE PLÁTICAS IMPARTIDAS</t>
  </si>
  <si>
    <t>30 NUMERO DE EVENTOS MASIVOS</t>
  </si>
  <si>
    <t>1 REGISTRO DEL MUNICIPIO A LA RED</t>
  </si>
  <si>
    <t>30 NÚMERO DE OPERATIVOS REALIZADOS</t>
  </si>
  <si>
    <t>72,000 NUMERO DE REPORTES RECIBIDOS</t>
  </si>
  <si>
    <t>2 NUMERO DE ACCIONES DE PREVENCIÓN, CAPTADAS POR EL SISTEMA DE VIDEO VIGILANCIA.</t>
  </si>
  <si>
    <t>12 NÚMERO DE PATRULLAS EN SERVICIO</t>
  </si>
  <si>
    <t>1 BASE DE DATOS DEL REGISTRO DE LA INFORMACIÓN POLICIAL HOMOLOGADA CON PLATAFORMA MÉXI</t>
  </si>
  <si>
    <t>1 UN PROYECTO EJECUTIVO</t>
  </si>
  <si>
    <t>64 % DE ENCUESTAS QUE CONTESTARON SATISFACTORIAMENTE</t>
  </si>
  <si>
    <t>230 NÚMERO DE PERSONAS QUE SON CAPACITADAS</t>
  </si>
  <si>
    <t>16 NÚMERO DE PLÁTICAS IMPARTIDAS</t>
  </si>
  <si>
    <t>8 CANTIDAD DE SOLICITUDES RECIBIDAS</t>
  </si>
  <si>
    <t>27 NÚMERO DE ENCUESTAS APLICADAS</t>
  </si>
  <si>
    <t>38 NÚMERO DE OPERATIVOS APLICADOS</t>
  </si>
  <si>
    <t>30 NÚMERO DE GARANTÍAS RETENIDAS</t>
  </si>
  <si>
    <t>5 % NUMERO DE SOLICITUDES RECIBIDAS</t>
  </si>
  <si>
    <t>15% (TOTAL DE PERSONAS ATENDIDAS EN DESASTRES/ TOTAL DE DESASTRES)</t>
  </si>
  <si>
    <t>5 NUMERO DE PROGRAMAS DE PREVENCIÓN ELABORADOS</t>
  </si>
  <si>
    <t>5 NUMERO TOTAL DE ACCIONES DE DIFUSIÓN REALIZADAS</t>
  </si>
  <si>
    <t>1 NUMERO DE DOCUMENTOS DE DIFUSIÓN DE RIESGOS ELABORADO</t>
  </si>
  <si>
    <t>80 NUMERO DE NEGOCIOS Y CENTROS COMERCIALES INSPECCIONADOS</t>
  </si>
  <si>
    <t>1 DOCUMENTO EN FÍSICO Y APROBADO</t>
  </si>
  <si>
    <t>20 TOTAL DE SIMULACROS REALIZADOS</t>
  </si>
  <si>
    <t>8 TOTAL DEL PERSONAL CAPACITADO</t>
  </si>
  <si>
    <t>80% (ENCUESTAS CON RESULTADOS IGUAL O SUPERIOR A LA META /NÚMEROS DE ENCUESTADOS)*100</t>
  </si>
  <si>
    <t>500 SOLICITUDES ATENDIDAS</t>
  </si>
  <si>
    <t>200 CAMINOS REHABILITADOS</t>
  </si>
  <si>
    <t>2 NUMERO DE BANCOS PARA LA EXTRACCIÓN DE MATERIALES</t>
  </si>
  <si>
    <t>5 NUMERO DE MAQUINAS ADQUIRIDAS</t>
  </si>
  <si>
    <t>2 NUMERO DE TALLERES TÉCNICOS REALIZADOS</t>
  </si>
  <si>
    <t>3 PROCESOS INTERNOS EFICIENTADOS</t>
  </si>
  <si>
    <t>90 % TOTAL DE ENCUESTAS FAVORABLES / TOTAL DE ENTREVISTADOS)</t>
  </si>
  <si>
    <t>15 TOTAL DE PERSONAL CAPACITADO</t>
  </si>
  <si>
    <t>365 NUMERO DE ACCIONES DE MANTENIMIENTO IMPLEMENTADOS</t>
  </si>
  <si>
    <t>1 NUMERO DE PROYECTOS EJECUTIVO REALIZADO EN EL AÑO</t>
  </si>
  <si>
    <t>10 NUMERO DE ACTIVIDADES DE PROMOCIÓN REALIZADAS)</t>
  </si>
  <si>
    <t>15 NUMERO DE PROYECTOS DE PROMOCIÓN REALIZADAS</t>
  </si>
  <si>
    <t>1,640 NUMERO TOTAL DE FAMILIAS BENEFICIADAS DURANTE EL AÑO ACTUAL</t>
  </si>
  <si>
    <t>1,640 NUMERO TOTAL DE BECAS ENTREGADAS</t>
  </si>
  <si>
    <t>7% NUMERO DE BECAS OTORGADAS AÑO ACTUAL/ NUMERO TOTAL DE BECAS OTORGADAS AÑO ANTERIOR)-1</t>
  </si>
  <si>
    <t>248 NUMERO TOTAL DE REUNIONES DE CENTROS EDUCATIVOS</t>
  </si>
  <si>
    <t>100% TOTAL DE NIÑOS BENEFICIADOS/TOTAL DE NIÑOS PROPUESTO)*100</t>
  </si>
  <si>
    <t>100% TOTAL DE NIÑOS VISITADO/TOTAL DE NIÑOS PROPUESTOS</t>
  </si>
  <si>
    <t>UNO PADRÓN DE NIÑOS BENEFICIADOS</t>
  </si>
  <si>
    <t>2 NÚMERO DE EVENTOS DE ENTREGA DE BECAS</t>
  </si>
  <si>
    <t>6 ENTREGAS DE APOYOS. 6 REUNIONES DEL SUBCOMITÉ TÉCNICO REGIONAL, 6 APERTURAS DE BUZÓN</t>
  </si>
  <si>
    <t>18 INCREMENTO EN LA COMUNICACIÓN ENTRE LAS DIFERENTES INSTITUCIONES QUE PARTICIPAN.</t>
  </si>
  <si>
    <t>100 % (TOTAL DE REUNIONES REALIZADAS/TOTAL DE REUNIONES PROPUESTAS)*100</t>
  </si>
  <si>
    <t>100% (TOTAL DE APERTURA DEL BUZÓN EN EL AÑO ACTUAL/TOTAL DE APERTURAS DEL BUZÓN DEL AÑ</t>
  </si>
  <si>
    <t>(TOTAL DE CONSTANCIAS VALIDADAS EN AÑO ACTUAL/TOTAL DE CONSTANCIAS VALIDADAS EN EL</t>
  </si>
  <si>
    <t>100% NÚMERO DE PETICIONES ATENDIDAS EN EL AÑO ACTUAL/NÚMERO DE PETICIONES ATENDIDAS EN</t>
  </si>
  <si>
    <t>100% NÚMERO TOTAL DE PETICIONES ATENDIDAS NÚMERO TOTAL DE PETICIONES INGRESADAS/</t>
  </si>
  <si>
    <t>100 NÚMERO DE ESTUDIOS SOCIOECONÓMICOS REALIZADOS.</t>
  </si>
  <si>
    <t>1 CONTAR CON UN INVENTARIO ACTUALIZADO Y PRECISO</t>
  </si>
  <si>
    <t>1 ARCHIVO DIGITAL ACTUALIZADO Y DISPONIBLE PARA LA DESCARGA AL PÚBLICO</t>
  </si>
  <si>
    <t>70% TOTAL DE DEPENDENCIAS DE LA ADMINISTRACIÓN</t>
  </si>
  <si>
    <t>1 DETERMINAR EL ESTADO PRECISO EN EL QUE SE ENCUENTREN LOS BIENES MUEBLES E INMUEBLES</t>
  </si>
  <si>
    <t>100% VERIFICAR LOS BIENES MUEBLES E INMUEBLES CON LOS QUE CUENTE EL MUNICIPIO PARA UN CO</t>
  </si>
  <si>
    <t>5% TOTAL DE BIENES EN ESTADO REGULAR/ FUNCIONAMIENTO</t>
  </si>
  <si>
    <t>20% TOTAL DE BIENES A DONAR O VENDER</t>
  </si>
  <si>
    <t>70 % TOTAL DE ENCUESTAS FAVORABLES / TOTAL DE ENCUESTADOS)</t>
  </si>
  <si>
    <t>80% PORCENTAJE DE VIVIENDAS CON SERVICIO DE AGUA POTABLE (TOTAL DE VIVIENDAS CON SERVICIO</t>
  </si>
  <si>
    <t>20 % (NÚMERO DE TOMAS DE AGUA NUEVAS/ NÚMERO DE TOMAS DE AGUA EN EL AÑO ANTERIOR)</t>
  </si>
  <si>
    <t>15 % (TOTAL DE VIVIENDAS REGULARIZADAS/TOTAL DE VIVIENDAS POR REGULARIZAR PROPUESTAS)</t>
  </si>
  <si>
    <t>1 PROYECTOS ENTREGADO Y AUTORIZADO</t>
  </si>
  <si>
    <t>30% NUEVAS ACTIVIDADES DE MANTENIMIENTO PREVENTIVO/ ACTIVIDADES DE MANTENIMIENTO PREVENTIV</t>
  </si>
  <si>
    <t>1 DOCUMENTO APROBADO</t>
  </si>
  <si>
    <t>10 % TOTAL DE ACCIONES PREVENTIVAS A LOS POZOS DEL ORGANISMO</t>
  </si>
  <si>
    <t>35 NUMERO DEL PERSONAL CAPACITADO</t>
  </si>
  <si>
    <t>30% TOTAL DE PERSONAL CAPACITADO/ TOTAL DE PERSONAL DEL ÁREA)</t>
  </si>
  <si>
    <t>10 % TOTAL DE PERSONAL CERTIFICADO/ TOTAL DE PERSONAL CAPACITADO</t>
  </si>
  <si>
    <t>10 NÚMERO DE ACCIONES EJECUTADAS</t>
  </si>
  <si>
    <t>12 TOTAL DE CONVENIOS DE COLABORACIÓN REALIZADOS EN TEMAS DE CUIDADO DEL AGUA</t>
  </si>
  <si>
    <t>80 % NÚMERO DE PERSONAS ENCUESTADAS QUE EXPRESARON SATISFACCIÓN RESPECTO DE LA APORTA</t>
  </si>
  <si>
    <t>60, 000 NÚMERO DE ASISTENTES</t>
  </si>
  <si>
    <t>37,000 NUMERO DE PERSONAS</t>
  </si>
  <si>
    <t>155 NUMERO DE EVENTOS</t>
  </si>
  <si>
    <t>3,000 NUMERO DE ASISTENTES</t>
  </si>
  <si>
    <t>13 NUMERO DE EVENTOS</t>
  </si>
  <si>
    <t>27,000 NÚMERO DE ASISTENTES</t>
  </si>
  <si>
    <t>15 NÚMERO DE EVENTOS</t>
  </si>
  <si>
    <t>100.00</t>
  </si>
  <si>
    <t>1.00</t>
  </si>
  <si>
    <t>0.00</t>
  </si>
  <si>
    <t>-75.00</t>
  </si>
  <si>
    <t>631.00</t>
  </si>
  <si>
    <t>234.00</t>
  </si>
  <si>
    <t>-100.00</t>
  </si>
  <si>
    <t>1092.00</t>
  </si>
  <si>
    <t>101.27</t>
  </si>
  <si>
    <t>-13.13</t>
  </si>
  <si>
    <t>-20.16</t>
  </si>
  <si>
    <t>273.00</t>
  </si>
  <si>
    <t>-0.44</t>
  </si>
  <si>
    <t>7.00</t>
  </si>
  <si>
    <t>48.00</t>
  </si>
  <si>
    <t>84.00</t>
  </si>
  <si>
    <t>FORMATOS OFICILAES</t>
  </si>
  <si>
    <t>LOS FUNCIONARIOS DAN CUMPLIMIENTO EN TERMINOS DE LA  LEY</t>
  </si>
  <si>
    <t xml:space="preserve">EXPEDIENTES COMPLETOS DE LOS ALUMNOS BENEFICIADOS Y REGISTROS DE ASISTENCIA DIARIA DE CIUDADANOS QUE ACUDEN A ESTE DEPARTAMENTO.
</t>
  </si>
  <si>
    <t xml:space="preserve">PARTICIPACIÓN ACTIVA DE LA POBLACIÓN VULNERABLE, EN LOS PROGRAMAS  Y LA DISPONIBILIDAD DEL RECURSO ECONÓMICO ASIGNADO PARA SER APLICADO. 
</t>
  </si>
  <si>
    <t xml:space="preserve">PADRÓN DE FAMILIAS Y NIÑOS BENEFICIADOS.
</t>
  </si>
  <si>
    <t xml:space="preserve">LOS BENEFICIADOS CUMPLEN CON LOS REQUISITOS QUE EL PROGRAMA Y ESTABLECE. 
</t>
  </si>
  <si>
    <t xml:space="preserve">EVIDENCIAS FOTOGRÁFICAS POR ENTREGA DE BECAS Y NÓMINA Y VALE.
</t>
  </si>
  <si>
    <t xml:space="preserve">DISPONIBILIDAD DEL RECURSO POR ASIGNAR EN LAS PARTIDAS PRESUPUESTALES CORRESPONDIENTES 
</t>
  </si>
  <si>
    <t xml:space="preserve">PADRÓN DE NIÑOS BENEFICIADOS
</t>
  </si>
  <si>
    <t xml:space="preserve">CALENDARIO DE REUNIONES, ACTAS ELABORADAS Y FIRMADAS 
</t>
  </si>
  <si>
    <t xml:space="preserve">SE REALIZA LA CONVOCATORIA,  EXISTE QUÓRUM PARA LA CELEBRACIÓN  Y SE APRUEBAN LOS PUNTOS DEL ORDEN DEL DÍA E  APOYO AL PROGRAMA. 
</t>
  </si>
  <si>
    <t xml:space="preserve">LISTADOS DE LOS PARTICIPANTES 
</t>
  </si>
  <si>
    <t xml:space="preserve">LA PROPUESTA PARA EL OTORGAMIENTO DEL APOYO CUENTA CON LOS ELEMENTOS PARA SU APROBACIÓN. 
</t>
  </si>
  <si>
    <t xml:space="preserve">ESTUDIOS SOCIOECONÓMICOS REALIZADOS CON EL DICTAMEN  POR  ARTE DEL EJECUTOR 
</t>
  </si>
  <si>
    <t xml:space="preserve">LA EVALUACIÓN SOCIOECONÓMICA CUENTA CON LOS ELEMENTOS INDISPENSABLES PARA SU VALORACIÓN 
</t>
  </si>
  <si>
    <t xml:space="preserve">LA EMISIÓN DEL PADRÓN CONTIENE TODOS LOS ELEMENTOS PARA TÉCNICOS ACORDE CON LAS REGLAS DE OPERACIÓN DEL PROGRAMA 
</t>
  </si>
  <si>
    <t xml:space="preserve">DOCUMENTACIÓN QUE EVIDENCIE LA ENTREGA DEL APOYO 
</t>
  </si>
  <si>
    <t xml:space="preserve">SE CUENTAN CON LOS DATOS PARA REALIZAR LA ENTREGA DEL APOYO EN LOS EVENTOS PROGRAMADOS Y CALENDARIZADOS 
</t>
  </si>
  <si>
    <t xml:space="preserve">OFICIOS EMITIDOS Y COPIA CON ACUSE EN PODER DE LA INSTITUCIÓN. 
</t>
  </si>
  <si>
    <t xml:space="preserve">VALIDACIÓN DE ALTAS, BAJAS, CAMBIOS DE LOCALIDAD, ETC. POR ASIGNAR.
</t>
  </si>
  <si>
    <t xml:space="preserve">CALENDARIO Y OFICIOS EMITIDOS CON ACUSE DE RECIBIDO EN PODER DE LA DEPENDENCIA 
</t>
  </si>
  <si>
    <t xml:space="preserve">LAS INSTITUCIONES PARTICIPAN DE ACUERDO A LA CONVOCATORIA  
</t>
  </si>
  <si>
    <t xml:space="preserve">EMISIÓN DE LA CONVOCATORIA CON EL ORDEN DEL DÍA Y SU APROBACIÓN POR PARTE DE LOS INTEGRANTES. 
</t>
  </si>
  <si>
    <t xml:space="preserve">ACTAS LEVANTADAS  Y NOTIFICADAS </t>
  </si>
  <si>
    <t xml:space="preserve">REGISTROS DE LAS CONSTANCIAS 
</t>
  </si>
  <si>
    <t xml:space="preserve">SE CUENTA CON EL PROCEDIMIENTO ESTABLECIDO PARA REALIZAR LAS VALIDACIONES DE LAS CONSTANCIAS Y SE REALIZA CONFORME A LO ESTABLECIDO. 
</t>
  </si>
  <si>
    <t>FUNCIONARIOS ACCESIBLES PARA IMPLEMENTAR LOS CAMBIOS EN LA COMPROBACIÓN</t>
  </si>
  <si>
    <t xml:space="preserve">LA ENCUESTA ELABORADA Y LOS RESULTADOS ARROJADOS 
</t>
  </si>
  <si>
    <t xml:space="preserve">LA POBLACIÓN ATIENDE LA CONVOCATORIA Y RESPONDE OBJETIVAMENTE  A LA ENCUESTA
</t>
  </si>
  <si>
    <t>ESTADÍSTICA Y REGISTROS DE LOS USUARIOS</t>
  </si>
  <si>
    <t xml:space="preserve">AMPLIACIÓN DE REDES DE DRENAJE Y AGUA POTABLE Y ALCANTARILLADO  SUFICIENTES 
</t>
  </si>
  <si>
    <t xml:space="preserve">CONTRATOS </t>
  </si>
  <si>
    <t xml:space="preserve">PLANEACIÓN EFECTIVA CON OBRA PÚBLICA Y DIRECCIÓN DE SAPAM
</t>
  </si>
  <si>
    <t xml:space="preserve">LOS CONVENIOS PARA LA REGULARIZACIÓN
</t>
  </si>
  <si>
    <t xml:space="preserve">SE CUMPLE CON LOS LINEAMIENTOS ESTABLECIDOS POR EL ÁREA DE DESARROLLO URBANO
</t>
  </si>
  <si>
    <t xml:space="preserve">BITÁCORAS DEL EQUIPAMIENTO DE LOS POZOS ASÍ COMO EL AHORRO DE ENERGÍA 
</t>
  </si>
  <si>
    <t>INSCRIPCIÓN EN TIEMPO Y FORMA DE LOS PROYECTOS A LOS PROGRAMAS</t>
  </si>
  <si>
    <t xml:space="preserve">BITÁCORA CON EL CALENDARIO DE MANTENIMIENTO
</t>
  </si>
  <si>
    <t xml:space="preserve">SE CUENTA CON LA SUFICIENCIA PRESUPUESTAL
</t>
  </si>
  <si>
    <t>BITÁCORA CON EL CALENDARIO DE MANTENIMIENTO</t>
  </si>
  <si>
    <t xml:space="preserve">BITÁCORAS Y EVIDENCIA FOTOGRÁFICA Y PAGOS A LOS PROVEEDORES
</t>
  </si>
  <si>
    <t xml:space="preserve">SE CUENTA CON EL DIAGNOSTICO DEL ESTADO DE LOS POZOS
</t>
  </si>
  <si>
    <t xml:space="preserve">DOCUMENTO TÉCNICO EMITIDO POR SAPAM EN CONJUNTO CON  LAS INDUSTRIAS
</t>
  </si>
  <si>
    <t xml:space="preserve">CELEBRACIÓN DE CONVENIOS CON LA INDUSTRIA
</t>
  </si>
  <si>
    <t xml:space="preserve">LISTA DE ASISTENCIAS, MATERIAL DE CAPACITACIÓN Y EVIDENCIAS FOTOGRÁFICAS
</t>
  </si>
  <si>
    <t xml:space="preserve">SE CUENTA CON LOS INSTRUCTORES CAPACITADOS E INCITATIVA POR PARTE DE LOS COORDINADORES DEL ÁREA Y/O DIRECTOR
</t>
  </si>
  <si>
    <t xml:space="preserve">CERTIFICACIÓN EXPEDIDA POR CEAG O CONAGUA
</t>
  </si>
  <si>
    <t xml:space="preserve">LOS EMPLEADOS PARTICIPAN Y ACREDITAN EL CURSO
</t>
  </si>
  <si>
    <t xml:space="preserve">DOCUMENTO TÉCNICO EXPEDIDO POR EL ORGANISMO EN CONJUNTO CON EL AYUNTAMIENTO
</t>
  </si>
  <si>
    <t>ALTA DISPOSICIÓN Y APOYO DE LAS DEPENDENCIAS</t>
  </si>
  <si>
    <t xml:space="preserve">CONVENIO POR PARTE DEL ORGANISMO CON INSTITUCIONES Y DEPENDENCIAS
</t>
  </si>
  <si>
    <t xml:space="preserve">ESTABLECIMIENTO DE ACUERDOS MUTUOS
</t>
  </si>
  <si>
    <t xml:space="preserve">ENCUESTAS APLICADAS Y BASES DE DATOS DERIVADAS DE ELLAS, CONSERVADAS EN LA OFICINA DE LA CASA  DE  LA CULTURA.
</t>
  </si>
  <si>
    <t xml:space="preserve">NCUESTAS APLICADAS Y BASES DE DATOS DERIVADAS DE ELLAS, CONSERVADAS EN LA OFICINA DE LA CASA  DE  LA CULTURA.
</t>
  </si>
  <si>
    <t xml:space="preserve">FORMATOS DE EVIDENCIAS QUE REGISTRA LA ACTIVIDAD REALIZADA( FORMATOS, FOTOGRAFÍAS, ENCUESTA)
</t>
  </si>
  <si>
    <t xml:space="preserve">SE REALIZAN ACTIVIDADES DE DIFUSIÓN INVITACIÓN DIRECTA, SOLICITUD CIUDADANA
</t>
  </si>
  <si>
    <t xml:space="preserve">FORMATO DE EVIDENCIAS QUE REGISTRA LA ACTIVIDAD REALIZADA
</t>
  </si>
  <si>
    <t xml:space="preserve">CUMPLIMIENTO A LOS ACUERDOS Y CONVENIOS PARA LLEVAR A CABO LA REALIZACIÓN DE LOS PROGRAMAS
</t>
  </si>
  <si>
    <t xml:space="preserve">PROGRAMA DE ACTIVIDADES ARTÍSTICAS Y CULTURALES. FORMATOS DE EVIDENCIAS QUE REGISTRA LA ACTIVIDAD REALIZADA (FORMATOS, FOTOGRAFÍAS, ENCUESTA)
</t>
  </si>
  <si>
    <t xml:space="preserve">AUSENCIA DE  FENÓMENOS CLIMATOLÓGICOS (LLUVIA), BAJA ROTACIÓN DE PERSONAL, MODIFICACIÓN DE LA PROGRAMACIÓN POR RAZONES AJENAS.
</t>
  </si>
  <si>
    <t xml:space="preserve">LA POBLACIÓN ATIENDE LA CONVOCATORIA Y LA INVITACIÓN A PARTICIPAR EN LAS DIFERENTES ACTIVIDADES REALIZADAS POR LA CASA DE LA CULTURA. 
</t>
  </si>
  <si>
    <t xml:space="preserve">LAS CONDICIONES PERMITEN EL CUMPLIMIENTO DEL PROGRAMA DE ACUERDO AL CALENDARIO ESTABLECIDO. 
</t>
  </si>
  <si>
    <t xml:space="preserve">FORMATO DE EVIDENCIAS QUE REGISTRA LA ACTIVIDAD REALIZADA (INFORME Y EVIDENCIA FOTOGRÁFICA)
</t>
  </si>
  <si>
    <t xml:space="preserve">SE CUENTA CON LOS RECURSOS HUMANOS, TÉCNICOS, MATERIALES SUFICIENTES Y OPORTUNOS Y CON LA PARTICIPACIÓN CIUDADANA.
</t>
  </si>
  <si>
    <t>CONDICIONES ADECUADAS, ESPACIOS ADECUADOS</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</si>
</sst>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4" formatCode="_-&quot;$&quot;* #,##0.00_-;\-&quot;$&quot;* #,##0.00_-;_-&quot;$&quot;* &quot;-&quot;??_-;_-@_-"/>
    <numFmt numFmtId="43" formatCode="_-* #,##0.00_-;\-* #,##0.00_-;_-* &quot;-&quot;??_-;_-@_-"/>
    <numFmt numFmtId="164" formatCode="_-[$€-2]* #,##0.00_-;\-[$€-2]* #,##0.00_-;_-[$€-2]* &quot;-&quot;??_-"/>
    <numFmt numFmtId="165" formatCode="#,##0.00_ ;[Red]\-#,##0.00\ "/>
    <numFmt numFmtId="166" formatCode="#,##0_ ;[Red]\-#,##0\ "/>
    <numFmt numFmtId="167" formatCode="#,##0.00;\-#,##0.00;&quot; &quot;"/>
  </numFmts>
  <fonts count="15" x14ac:knownFonts="1">
    <font>
      <sz val="8"/>
      <color theme="1"/>
      <name val="Arial"/>
      <family val="2"/>
    </font>
    <font>
      <sz val="11"/>
      <color theme="1"/>
      <name val="Calibri"/>
      <family val="2"/>
      <scheme val="minor"/>
    </font>
    <font>
      <sz val="10"/>
      <name val="Arial"/>
      <family val="2"/>
    </font>
    <font>
      <sz val="11"/>
      <color indexed="8"/>
      <name val="Calibri"/>
      <family val="2"/>
    </font>
    <font>
      <b/>
      <sz val="8"/>
      <name val="Arial"/>
      <family val="2"/>
    </font>
    <font>
      <b/>
      <sz val="9"/>
      <color indexed="8"/>
      <name val="Arial"/>
      <family val="2"/>
    </font>
    <font>
      <b/>
      <sz val="9.6"/>
      <color indexed="8"/>
      <name val="Arial"/>
      <family val="2"/>
    </font>
    <font>
      <b/>
      <sz val="9.5"/>
      <color indexed="8"/>
      <name val="Arial"/>
      <family val="2"/>
    </font>
    <font>
      <b/>
      <sz val="8"/>
      <color theme="0"/>
      <name val="Arial"/>
      <family val="2"/>
    </font>
    <font>
      <sz val="11"/>
      <color theme="1"/>
      <name val="Calibri"/>
      <family val="2"/>
      <scheme val="minor"/>
    </font>
    <font>
      <sz val="8"/>
      <color theme="1"/>
      <name val="Arial"/>
      <family val="2"/>
    </font>
    <font>
      <sz val="8"/>
      <color rgb="FF000000"/>
      <name val="Arial"/>
      <family val="2"/>
    </font>
    <font>
      <sz val="11"/>
      <color theme="1"/>
      <name val="Calibri"/>
      <family val="2"/>
    </font>
    <font>
      <sz val="8"/>
      <name val="Arial"/>
      <family val="2"/>
    </font>
    <font>
      <b/>
      <sz val="8"/>
      <color theme="1"/>
      <name val="Arial"/>
      <family val="2"/>
    </font>
  </fonts>
  <fills count="9">
    <fill>
      <patternFill patternType="none"/>
    </fill>
    <fill>
      <patternFill patternType="gray125"/>
    </fill>
    <fill>
      <patternFill patternType="solid">
        <fgColor rgb="FF92D050"/>
        <bgColor indexed="64"/>
      </patternFill>
    </fill>
    <fill>
      <patternFill patternType="solid">
        <fgColor theme="9"/>
        <bgColor indexed="64"/>
      </patternFill>
    </fill>
    <fill>
      <patternFill patternType="solid">
        <fgColor theme="1" tint="0.499984740745262"/>
        <bgColor indexed="64"/>
      </patternFill>
    </fill>
    <fill>
      <patternFill patternType="solid">
        <fgColor rgb="FF808080"/>
        <bgColor rgb="FF000000"/>
      </patternFill>
    </fill>
    <fill>
      <patternFill patternType="solid">
        <fgColor theme="0" tint="-0.249977111117893"/>
        <bgColor indexed="64"/>
      </patternFill>
    </fill>
    <fill>
      <patternFill patternType="solid">
        <fgColor theme="0" tint="-0.34998626667073579"/>
        <bgColor indexed="64"/>
      </patternFill>
    </fill>
    <fill>
      <patternFill patternType="solid">
        <fgColor rgb="FFFFFFFF"/>
        <bgColor rgb="FF000000"/>
      </patternFill>
    </fill>
  </fills>
  <borders count="46">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auto="1"/>
      </left>
      <right style="thin">
        <color rgb="FFBFBFBF"/>
      </right>
      <top style="thin">
        <color auto="1"/>
      </top>
      <bottom style="dashDotDot">
        <color theme="0" tint="-0.24994659260841701"/>
      </bottom>
      <diagonal/>
    </border>
    <border>
      <left style="thin">
        <color auto="1"/>
      </left>
      <right style="thin">
        <color rgb="FFBFBFBF"/>
      </right>
      <top style="dashDotDot">
        <color theme="0" tint="-0.24994659260841701"/>
      </top>
      <bottom style="dashDotDot">
        <color theme="0" tint="-0.24994659260841701"/>
      </bottom>
      <diagonal/>
    </border>
    <border>
      <left style="thin">
        <color auto="1"/>
      </left>
      <right/>
      <top style="dashDotDot">
        <color theme="0" tint="-0.24994659260841701"/>
      </top>
      <bottom style="dashDotDot">
        <color theme="0" tint="-0.24994659260841701"/>
      </bottom>
      <diagonal/>
    </border>
    <border>
      <left style="thin">
        <color auto="1"/>
      </left>
      <right style="thin">
        <color rgb="FFBFBFBF"/>
      </right>
      <top style="dashDotDot">
        <color theme="0" tint="-0.24994659260841701"/>
      </top>
      <bottom/>
      <diagonal/>
    </border>
    <border>
      <left style="thin">
        <color auto="1"/>
      </left>
      <right/>
      <top/>
      <bottom/>
      <diagonal/>
    </border>
    <border>
      <left style="thin">
        <color auto="1"/>
      </left>
      <right style="thin">
        <color rgb="FFBFBFBF"/>
      </right>
      <top/>
      <bottom style="dashDotDot">
        <color theme="0" tint="-0.24994659260841701"/>
      </bottom>
      <diagonal/>
    </border>
    <border>
      <left style="thin">
        <color auto="1"/>
      </left>
      <right style="dashDot">
        <color rgb="FFA6A6A6"/>
      </right>
      <top/>
      <bottom style="dashDotDot">
        <color theme="0" tint="-0.24994659260841701"/>
      </bottom>
      <diagonal/>
    </border>
    <border>
      <left style="thin">
        <color auto="1"/>
      </left>
      <right style="dashDot">
        <color rgb="FFA6A6A6"/>
      </right>
      <top style="dashDotDot">
        <color theme="0" tint="-0.24994659260841701"/>
      </top>
      <bottom style="dashDotDot">
        <color theme="0" tint="-0.24994659260841701"/>
      </bottom>
      <diagonal/>
    </border>
    <border>
      <left style="thin">
        <color auto="1"/>
      </left>
      <right style="dashDot">
        <color rgb="FFA6A6A6"/>
      </right>
      <top style="dashDotDot">
        <color theme="0" tint="-0.24994659260841701"/>
      </top>
      <bottom/>
      <diagonal/>
    </border>
    <border>
      <left style="thin">
        <color indexed="64"/>
      </left>
      <right style="thin">
        <color rgb="FFBFBFBF"/>
      </right>
      <top/>
      <bottom style="dashDotDot">
        <color rgb="FFBFBFBF"/>
      </bottom>
      <diagonal/>
    </border>
    <border>
      <left style="thin">
        <color indexed="64"/>
      </left>
      <right style="thin">
        <color rgb="FFBFBFBF"/>
      </right>
      <top/>
      <bottom style="dashDot">
        <color rgb="FFBFBFBF"/>
      </bottom>
      <diagonal/>
    </border>
    <border>
      <left style="thin">
        <color indexed="64"/>
      </left>
      <right style="thin">
        <color rgb="FFBFBFBF"/>
      </right>
      <top/>
      <bottom style="dashDotDot">
        <color theme="0" tint="-0.34998626667073579"/>
      </bottom>
      <diagonal/>
    </border>
    <border>
      <left style="thin">
        <color rgb="FFBFBFBF"/>
      </left>
      <right style="thin">
        <color rgb="FFBFBFBF"/>
      </right>
      <top style="thin">
        <color indexed="64"/>
      </top>
      <bottom style="dashDot">
        <color rgb="FFBFBFBF"/>
      </bottom>
      <diagonal/>
    </border>
    <border>
      <left style="thin">
        <color indexed="64"/>
      </left>
      <right style="thin">
        <color rgb="FFBFBFBF"/>
      </right>
      <top style="dashDotDot">
        <color theme="0" tint="-0.34998626667073579"/>
      </top>
      <bottom style="dashDotDot">
        <color theme="0" tint="-0.34998626667073579"/>
      </bottom>
      <diagonal/>
    </border>
    <border>
      <left style="thin">
        <color rgb="FFBFBFBF"/>
      </left>
      <right style="thin">
        <color rgb="FFBFBFBF"/>
      </right>
      <top style="dashDot">
        <color rgb="FFBFBFBF"/>
      </top>
      <bottom style="dashDot">
        <color rgb="FFBFBFBF"/>
      </bottom>
      <diagonal/>
    </border>
    <border>
      <left/>
      <right/>
      <top style="dashDotDot">
        <color theme="0" tint="-0.34998626667073579"/>
      </top>
      <bottom style="dashDotDot">
        <color theme="0" tint="-0.34998626667073579"/>
      </bottom>
      <diagonal/>
    </border>
    <border>
      <left style="thin">
        <color indexed="64"/>
      </left>
      <right style="thin">
        <color theme="0" tint="-0.24994659260841701"/>
      </right>
      <top style="dashDotDot">
        <color theme="0" tint="-0.34998626667073579"/>
      </top>
      <bottom style="dashDotDot">
        <color theme="0" tint="-0.34998626667073579"/>
      </bottom>
      <diagonal/>
    </border>
    <border>
      <left style="thin">
        <color theme="0" tint="-0.24994659260841701"/>
      </left>
      <right style="thin">
        <color theme="0" tint="-0.24994659260841701"/>
      </right>
      <top style="thin">
        <color indexed="64"/>
      </top>
      <bottom style="dashDot">
        <color theme="0" tint="-0.24994659260841701"/>
      </bottom>
      <diagonal/>
    </border>
    <border>
      <left style="thin">
        <color rgb="FFBFBFBF"/>
      </left>
      <right style="thin">
        <color rgb="FFBFBFBF"/>
      </right>
      <top/>
      <bottom style="dashDot">
        <color rgb="FFBFBFBF"/>
      </bottom>
      <diagonal/>
    </border>
    <border>
      <left style="thin">
        <color theme="0" tint="-0.24994659260841701"/>
      </left>
      <right style="thin">
        <color theme="0" tint="-0.24994659260841701"/>
      </right>
      <top style="dashDot">
        <color theme="0" tint="-0.24994659260841701"/>
      </top>
      <bottom style="dashDot">
        <color theme="0" tint="-0.24994659260841701"/>
      </bottom>
      <diagonal/>
    </border>
    <border>
      <left style="dashDot">
        <color rgb="FFA6A6A6"/>
      </left>
      <right style="dashDot">
        <color rgb="FFA6A6A6"/>
      </right>
      <top style="dashDotDot">
        <color theme="0" tint="-0.34998626667073579"/>
      </top>
      <bottom style="dashDotDot">
        <color theme="0" tint="-0.34998626667073579"/>
      </bottom>
      <diagonal/>
    </border>
    <border>
      <left/>
      <right style="thin">
        <color rgb="FFBFBFBF"/>
      </right>
      <top style="thin">
        <color indexed="64"/>
      </top>
      <bottom style="dashDot">
        <color rgb="FFBFBFBF"/>
      </bottom>
      <diagonal/>
    </border>
    <border>
      <left/>
      <right style="thin">
        <color rgb="FFBFBFBF"/>
      </right>
      <top style="dashDot">
        <color rgb="FFBFBFBF"/>
      </top>
      <bottom style="dashDot">
        <color rgb="FFBFBFBF"/>
      </bottom>
      <diagonal/>
    </border>
    <border>
      <left/>
      <right style="thin">
        <color rgb="FFBFBFBF"/>
      </right>
      <top style="dashDotDot">
        <color theme="0" tint="-0.34998626667073579"/>
      </top>
      <bottom style="dashDotDot">
        <color theme="0" tint="-0.34998626667073579"/>
      </bottom>
      <diagonal/>
    </border>
    <border>
      <left style="thin">
        <color theme="0" tint="-0.24994659260841701"/>
      </left>
      <right style="thin">
        <color theme="0" tint="-0.24994659260841701"/>
      </right>
      <top style="dashDot">
        <color theme="0" tint="-0.24994659260841701"/>
      </top>
      <bottom style="dashDotDot">
        <color theme="0" tint="-0.34998626667073579"/>
      </bottom>
      <diagonal/>
    </border>
    <border>
      <left style="thin">
        <color indexed="64"/>
      </left>
      <right style="thin">
        <color theme="0" tint="-0.24994659260841701"/>
      </right>
      <top/>
      <bottom style="dashDotDot">
        <color theme="0" tint="-0.34998626667073579"/>
      </bottom>
      <diagonal/>
    </border>
    <border>
      <left style="thin">
        <color theme="0" tint="-0.24994659260841701"/>
      </left>
      <right style="thin">
        <color theme="0" tint="-0.24994659260841701"/>
      </right>
      <top/>
      <bottom style="dashDot">
        <color theme="0" tint="-0.24994659260841701"/>
      </bottom>
      <diagonal/>
    </border>
    <border>
      <left style="thin">
        <color rgb="FFBFBFBF"/>
      </left>
      <right style="thin">
        <color rgb="FFBFBFBF"/>
      </right>
      <top style="dashDotDot">
        <color theme="0" tint="-0.24994659260841701"/>
      </top>
      <bottom style="dashDotDot">
        <color theme="0" tint="-0.24994659260841701"/>
      </bottom>
      <diagonal/>
    </border>
    <border>
      <left style="thin">
        <color rgb="FFBFBFBF"/>
      </left>
      <right style="thin">
        <color rgb="FFBFBFBF"/>
      </right>
      <top/>
      <bottom style="dashDotDot">
        <color theme="0" tint="-0.24994659260841701"/>
      </bottom>
      <diagonal/>
    </border>
    <border>
      <left/>
      <right/>
      <top style="dashDotDot">
        <color theme="0" tint="-0.24994659260841701"/>
      </top>
      <bottom style="dashDotDot">
        <color theme="0" tint="-0.24994659260841701"/>
      </bottom>
      <diagonal/>
    </border>
    <border>
      <left style="thin">
        <color theme="0" tint="-0.24994659260841701"/>
      </left>
      <right style="thin">
        <color theme="0" tint="-0.24994659260841701"/>
      </right>
      <top style="dashDotDot">
        <color theme="0" tint="-0.24994659260841701"/>
      </top>
      <bottom style="dashDotDot">
        <color theme="0" tint="-0.24994659260841701"/>
      </bottom>
      <diagonal/>
    </border>
    <border>
      <left style="thin">
        <color theme="0" tint="-0.24994659260841701"/>
      </left>
      <right style="thin">
        <color theme="0" tint="-0.24994659260841701"/>
      </right>
      <top style="dashDotDot">
        <color theme="0" tint="-0.24994659260841701"/>
      </top>
      <bottom style="dashDotDot">
        <color theme="0" tint="-0.34998626667073579"/>
      </bottom>
      <diagonal/>
    </border>
    <border>
      <left style="thin">
        <color theme="0" tint="-0.24994659260841701"/>
      </left>
      <right style="thin">
        <color theme="0" tint="-0.24994659260841701"/>
      </right>
      <top/>
      <bottom style="dashDotDot">
        <color theme="0" tint="-0.24994659260841701"/>
      </bottom>
      <diagonal/>
    </border>
    <border>
      <left style="thin">
        <color rgb="FFBFBFBF"/>
      </left>
      <right/>
      <top style="thin">
        <color indexed="64"/>
      </top>
      <bottom style="dashDot">
        <color rgb="FFBFBFBF"/>
      </bottom>
      <diagonal/>
    </border>
    <border>
      <left style="thin">
        <color rgb="FFBFBFBF"/>
      </left>
      <right/>
      <top style="dashDot">
        <color rgb="FFBFBFBF"/>
      </top>
      <bottom style="dashDot">
        <color rgb="FFBFBFBF"/>
      </bottom>
      <diagonal/>
    </border>
  </borders>
  <cellStyleXfs count="20">
    <xf numFmtId="0" fontId="0" fillId="0" borderId="0"/>
    <xf numFmtId="164" fontId="2" fillId="0" borderId="0" applyFont="0" applyFill="0" applyBorder="0" applyAlignment="0" applyProtection="0"/>
    <xf numFmtId="43" fontId="9"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9" fillId="0" borderId="0" applyFont="0" applyFill="0" applyBorder="0" applyAlignment="0" applyProtection="0"/>
    <xf numFmtId="44" fontId="2" fillId="0" borderId="0" applyFont="0" applyFill="0" applyBorder="0" applyAlignment="0" applyProtection="0"/>
    <xf numFmtId="0" fontId="9" fillId="0" borderId="0"/>
    <xf numFmtId="0" fontId="2" fillId="0" borderId="0"/>
    <xf numFmtId="0" fontId="9" fillId="0" borderId="0"/>
    <xf numFmtId="0" fontId="2" fillId="0" borderId="0"/>
    <xf numFmtId="0" fontId="2" fillId="0" borderId="0"/>
    <xf numFmtId="0" fontId="2" fillId="0" borderId="0"/>
    <xf numFmtId="0" fontId="2" fillId="0" borderId="0"/>
    <xf numFmtId="0" fontId="9" fillId="0" borderId="0"/>
    <xf numFmtId="0" fontId="9" fillId="0" borderId="0"/>
    <xf numFmtId="0" fontId="2" fillId="0" borderId="0"/>
    <xf numFmtId="43" fontId="10" fillId="0" borderId="0" applyFont="0" applyFill="0" applyBorder="0" applyAlignment="0" applyProtection="0"/>
    <xf numFmtId="9" fontId="10" fillId="0" borderId="0" applyFont="0" applyFill="0" applyBorder="0" applyAlignment="0" applyProtection="0"/>
    <xf numFmtId="0" fontId="1" fillId="0" borderId="0"/>
  </cellStyleXfs>
  <cellXfs count="166">
    <xf numFmtId="0" fontId="0" fillId="0" borderId="0" xfId="0"/>
    <xf numFmtId="0" fontId="0" fillId="0" borderId="0" xfId="0" applyFont="1"/>
    <xf numFmtId="0" fontId="4" fillId="2" borderId="0" xfId="8" applyFont="1" applyFill="1" applyBorder="1" applyAlignment="1">
      <alignment horizontal="left" vertical="center" wrapText="1"/>
    </xf>
    <xf numFmtId="0" fontId="0" fillId="0" borderId="0" xfId="0" applyAlignment="1">
      <alignment horizontal="left" wrapText="1" indent="1"/>
    </xf>
    <xf numFmtId="0" fontId="4" fillId="3" borderId="0" xfId="8" applyFont="1" applyFill="1" applyBorder="1" applyAlignment="1">
      <alignment horizontal="left" vertical="center" wrapText="1"/>
    </xf>
    <xf numFmtId="0" fontId="0" fillId="0" borderId="0" xfId="0" applyFont="1" applyProtection="1">
      <protection locked="0"/>
    </xf>
    <xf numFmtId="0" fontId="8" fillId="4" borderId="1" xfId="0" applyFont="1" applyFill="1" applyBorder="1" applyAlignment="1">
      <alignment horizontal="center" vertical="center" wrapText="1"/>
    </xf>
    <xf numFmtId="0" fontId="8" fillId="4" borderId="1" xfId="16" applyFont="1" applyFill="1" applyBorder="1" applyAlignment="1">
      <alignment horizontal="center" vertical="center" wrapText="1"/>
    </xf>
    <xf numFmtId="0" fontId="8" fillId="4" borderId="2" xfId="0" applyFont="1" applyFill="1" applyBorder="1" applyAlignment="1">
      <alignment horizontal="center" vertical="center" wrapText="1"/>
    </xf>
    <xf numFmtId="0" fontId="8" fillId="4" borderId="3" xfId="0" applyFont="1" applyFill="1" applyBorder="1" applyAlignment="1">
      <alignment horizontal="center" vertical="center" wrapText="1"/>
    </xf>
    <xf numFmtId="0" fontId="8" fillId="4" borderId="4" xfId="0" quotePrefix="1" applyFont="1" applyFill="1" applyBorder="1" applyAlignment="1">
      <alignment horizontal="center" vertical="center" wrapText="1"/>
    </xf>
    <xf numFmtId="0" fontId="0" fillId="0" borderId="0" xfId="0" applyFont="1" applyProtection="1"/>
    <xf numFmtId="0" fontId="8" fillId="4" borderId="5" xfId="16" applyFont="1" applyFill="1" applyBorder="1" applyAlignment="1">
      <alignment horizontal="center" vertical="center" wrapText="1"/>
    </xf>
    <xf numFmtId="0" fontId="8" fillId="4" borderId="6" xfId="16" applyFont="1" applyFill="1" applyBorder="1" applyAlignment="1">
      <alignment horizontal="center" vertical="center" wrapText="1"/>
    </xf>
    <xf numFmtId="0" fontId="0" fillId="0" borderId="7" xfId="0" applyFont="1" applyBorder="1" applyProtection="1">
      <protection locked="0"/>
    </xf>
    <xf numFmtId="0" fontId="0" fillId="0" borderId="8" xfId="0" applyFont="1" applyBorder="1" applyProtection="1">
      <protection locked="0"/>
    </xf>
    <xf numFmtId="4" fontId="8" fillId="4" borderId="6" xfId="16" applyNumberFormat="1" applyFont="1" applyFill="1" applyBorder="1" applyAlignment="1">
      <alignment horizontal="center" vertical="center" wrapText="1"/>
    </xf>
    <xf numFmtId="4" fontId="0" fillId="0" borderId="7" xfId="0" applyNumberFormat="1" applyFont="1" applyBorder="1" applyProtection="1">
      <protection locked="0"/>
    </xf>
    <xf numFmtId="4" fontId="0" fillId="0" borderId="0" xfId="0" applyNumberFormat="1" applyFont="1" applyProtection="1">
      <protection locked="0"/>
    </xf>
    <xf numFmtId="0" fontId="11" fillId="0" borderId="11" xfId="7" applyFont="1" applyFill="1" applyBorder="1" applyAlignment="1" applyProtection="1">
      <alignment horizontal="center" vertical="center" wrapText="1"/>
      <protection locked="0"/>
    </xf>
    <xf numFmtId="0" fontId="11" fillId="0" borderId="12" xfId="7" applyFont="1" applyFill="1" applyBorder="1" applyAlignment="1" applyProtection="1">
      <alignment horizontal="center" vertical="center" wrapText="1"/>
      <protection locked="0"/>
    </xf>
    <xf numFmtId="0" fontId="12" fillId="5" borderId="13" xfId="0" applyFont="1" applyFill="1" applyBorder="1" applyProtection="1">
      <protection locked="0"/>
    </xf>
    <xf numFmtId="0" fontId="0" fillId="6" borderId="13" xfId="0" applyFill="1" applyBorder="1" applyProtection="1">
      <protection locked="0"/>
    </xf>
    <xf numFmtId="0" fontId="11" fillId="0" borderId="14" xfId="7" applyFont="1" applyFill="1" applyBorder="1" applyAlignment="1" applyProtection="1">
      <alignment horizontal="center" vertical="center" wrapText="1"/>
      <protection locked="0"/>
    </xf>
    <xf numFmtId="0" fontId="0" fillId="6" borderId="15" xfId="0" applyFill="1" applyBorder="1" applyProtection="1">
      <protection locked="0"/>
    </xf>
    <xf numFmtId="0" fontId="11" fillId="0" borderId="16" xfId="7" applyFont="1" applyFill="1" applyBorder="1" applyAlignment="1" applyProtection="1">
      <alignment horizontal="center" vertical="center" wrapText="1"/>
      <protection locked="0"/>
    </xf>
    <xf numFmtId="0" fontId="11" fillId="0" borderId="17" xfId="7" applyFont="1" applyFill="1" applyBorder="1" applyAlignment="1" applyProtection="1">
      <alignment horizontal="center" vertical="center" wrapText="1"/>
      <protection locked="0"/>
    </xf>
    <xf numFmtId="0" fontId="11" fillId="0" borderId="18" xfId="7" applyFont="1" applyFill="1" applyBorder="1" applyAlignment="1" applyProtection="1">
      <alignment horizontal="center" vertical="center" wrapText="1"/>
      <protection locked="0"/>
    </xf>
    <xf numFmtId="0" fontId="11" fillId="0" borderId="19" xfId="7" applyFont="1" applyFill="1" applyBorder="1" applyAlignment="1" applyProtection="1">
      <alignment horizontal="center" vertical="center" wrapText="1"/>
      <protection locked="0"/>
    </xf>
    <xf numFmtId="0" fontId="11" fillId="0" borderId="20" xfId="7" applyFont="1" applyFill="1" applyBorder="1" applyAlignment="1" applyProtection="1">
      <alignment horizontal="center" vertical="center" wrapText="1"/>
      <protection locked="0"/>
    </xf>
    <xf numFmtId="0" fontId="11" fillId="0" borderId="21" xfId="7" applyFont="1" applyFill="1" applyBorder="1" applyAlignment="1" applyProtection="1">
      <alignment horizontal="center" vertical="center" wrapText="1"/>
      <protection locked="0"/>
    </xf>
    <xf numFmtId="0" fontId="0" fillId="7" borderId="15" xfId="0" applyFill="1" applyBorder="1" applyProtection="1">
      <protection locked="0"/>
    </xf>
    <xf numFmtId="0" fontId="11" fillId="0" borderId="3" xfId="16" applyFont="1" applyFill="1" applyBorder="1" applyAlignment="1" applyProtection="1">
      <alignment horizontal="center" vertical="center" wrapText="1"/>
    </xf>
    <xf numFmtId="0" fontId="11" fillId="0" borderId="3" xfId="7" applyFont="1" applyFill="1" applyBorder="1" applyAlignment="1" applyProtection="1">
      <alignment horizontal="center" vertical="center" wrapText="1"/>
    </xf>
    <xf numFmtId="165" fontId="11" fillId="0" borderId="3" xfId="18" applyNumberFormat="1" applyFont="1" applyFill="1" applyBorder="1" applyAlignment="1" applyProtection="1">
      <alignment horizontal="center" vertical="center" wrapText="1"/>
    </xf>
    <xf numFmtId="9" fontId="11" fillId="0" borderId="3" xfId="18" applyFont="1" applyFill="1" applyBorder="1" applyAlignment="1" applyProtection="1">
      <alignment horizontal="center" vertical="center" wrapText="1"/>
    </xf>
    <xf numFmtId="166" fontId="11" fillId="0" borderId="3" xfId="18" applyNumberFormat="1" applyFont="1" applyFill="1" applyBorder="1" applyAlignment="1" applyProtection="1">
      <alignment horizontal="center" vertical="center" wrapText="1"/>
    </xf>
    <xf numFmtId="167" fontId="10" fillId="0" borderId="3" xfId="0" applyNumberFormat="1" applyFont="1" applyFill="1" applyBorder="1" applyAlignment="1">
      <alignment wrapText="1"/>
    </xf>
    <xf numFmtId="0" fontId="11" fillId="0" borderId="3" xfId="18" applyNumberFormat="1" applyFont="1" applyFill="1" applyBorder="1" applyAlignment="1" applyProtection="1">
      <alignment horizontal="center" vertical="center" wrapText="1"/>
    </xf>
    <xf numFmtId="0" fontId="10" fillId="0" borderId="0" xfId="0" applyFont="1" applyAlignment="1" applyProtection="1">
      <alignment wrapText="1"/>
      <protection locked="0"/>
    </xf>
    <xf numFmtId="0" fontId="10" fillId="0" borderId="0" xfId="0" applyFont="1" applyFill="1" applyAlignment="1">
      <alignment wrapText="1"/>
    </xf>
    <xf numFmtId="0" fontId="11" fillId="0" borderId="4" xfId="0" applyFont="1" applyFill="1" applyBorder="1" applyAlignment="1" applyProtection="1">
      <alignment horizontal="left" wrapText="1"/>
      <protection locked="0"/>
    </xf>
    <xf numFmtId="43" fontId="10" fillId="0" borderId="4" xfId="17" applyFont="1" applyFill="1" applyBorder="1" applyAlignment="1">
      <alignment wrapText="1"/>
    </xf>
    <xf numFmtId="9" fontId="10" fillId="0" borderId="4" xfId="17" applyNumberFormat="1" applyFont="1" applyFill="1" applyBorder="1" applyAlignment="1">
      <alignment wrapText="1"/>
    </xf>
    <xf numFmtId="0" fontId="11" fillId="0" borderId="3" xfId="0" applyFont="1" applyFill="1" applyBorder="1" applyAlignment="1" applyProtection="1">
      <alignment horizontal="left" wrapText="1"/>
      <protection locked="0"/>
    </xf>
    <xf numFmtId="43" fontId="10" fillId="0" borderId="3" xfId="17" applyFont="1" applyFill="1" applyBorder="1" applyAlignment="1">
      <alignment wrapText="1"/>
    </xf>
    <xf numFmtId="9" fontId="10" fillId="0" borderId="3" xfId="17" applyNumberFormat="1" applyFont="1" applyFill="1" applyBorder="1" applyAlignment="1">
      <alignment wrapText="1"/>
    </xf>
    <xf numFmtId="0" fontId="11" fillId="0" borderId="3" xfId="19" applyFont="1" applyFill="1" applyBorder="1" applyAlignment="1" applyProtection="1">
      <alignment horizontal="left" vertical="center" wrapText="1"/>
      <protection locked="0"/>
    </xf>
    <xf numFmtId="43" fontId="10" fillId="0" borderId="3" xfId="0" applyNumberFormat="1" applyFont="1" applyFill="1" applyBorder="1" applyAlignment="1">
      <alignment wrapText="1"/>
    </xf>
    <xf numFmtId="9" fontId="10" fillId="0" borderId="3" xfId="18" applyFont="1" applyFill="1" applyBorder="1" applyAlignment="1">
      <alignment wrapText="1"/>
    </xf>
    <xf numFmtId="0" fontId="0" fillId="0" borderId="0" xfId="0" applyFont="1" applyAlignment="1">
      <alignment wrapText="1"/>
    </xf>
    <xf numFmtId="0" fontId="0" fillId="0" borderId="0" xfId="0" applyFont="1" applyAlignment="1" applyProtection="1">
      <alignment wrapText="1"/>
    </xf>
    <xf numFmtId="0" fontId="0" fillId="0" borderId="0" xfId="0" applyFont="1" applyAlignment="1" applyProtection="1">
      <alignment wrapText="1"/>
      <protection locked="0"/>
    </xf>
    <xf numFmtId="4" fontId="0" fillId="0" borderId="0" xfId="0" applyNumberFormat="1" applyFont="1" applyAlignment="1" applyProtection="1">
      <alignment wrapText="1"/>
      <protection locked="0"/>
    </xf>
    <xf numFmtId="0" fontId="13" fillId="0" borderId="0" xfId="8" applyFont="1" applyAlignment="1" applyProtection="1">
      <alignment vertical="top"/>
    </xf>
    <xf numFmtId="0" fontId="11" fillId="0" borderId="22" xfId="7" applyFont="1" applyFill="1" applyBorder="1" applyAlignment="1" applyProtection="1">
      <alignment horizontal="center" vertical="center" wrapText="1"/>
    </xf>
    <xf numFmtId="0" fontId="11" fillId="0" borderId="23" xfId="7" applyFont="1" applyFill="1" applyBorder="1" applyAlignment="1" applyProtection="1">
      <alignment horizontal="center" vertical="center" wrapText="1"/>
    </xf>
    <xf numFmtId="0" fontId="11" fillId="0" borderId="23" xfId="7" applyFont="1" applyFill="1" applyBorder="1" applyAlignment="1" applyProtection="1">
      <alignment horizontal="justify" vertical="top" wrapText="1"/>
    </xf>
    <xf numFmtId="0" fontId="11" fillId="0" borderId="24" xfId="7" applyFont="1" applyFill="1" applyBorder="1" applyAlignment="1" applyProtection="1">
      <alignment horizontal="center" vertical="center" wrapText="1"/>
    </xf>
    <xf numFmtId="0" fontId="11" fillId="0" borderId="25" xfId="7" applyFont="1" applyFill="1" applyBorder="1" applyAlignment="1" applyProtection="1">
      <alignment horizontal="center" vertical="center" wrapText="1"/>
    </xf>
    <xf numFmtId="0" fontId="11" fillId="0" borderId="25" xfId="7" applyFont="1" applyFill="1" applyBorder="1" applyAlignment="1" applyProtection="1">
      <alignment horizontal="justify" vertical="top" wrapText="1"/>
    </xf>
    <xf numFmtId="0" fontId="10" fillId="0" borderId="27" xfId="7" applyFont="1" applyFill="1" applyBorder="1" applyAlignment="1" applyProtection="1">
      <alignment horizontal="center" vertical="center" wrapText="1"/>
    </xf>
    <xf numFmtId="0" fontId="10" fillId="0" borderId="28" xfId="7" applyFont="1" applyFill="1" applyBorder="1" applyAlignment="1" applyProtection="1">
      <alignment horizontal="center" vertical="center" wrapText="1"/>
    </xf>
    <xf numFmtId="0" fontId="10" fillId="0" borderId="28" xfId="7" applyFont="1" applyFill="1" applyBorder="1" applyAlignment="1" applyProtection="1">
      <alignment horizontal="justify" vertical="top" wrapText="1"/>
    </xf>
    <xf numFmtId="0" fontId="11" fillId="0" borderId="29" xfId="7" applyFont="1" applyFill="1" applyBorder="1" applyAlignment="1" applyProtection="1">
      <alignment horizontal="center" vertical="center" wrapText="1"/>
    </xf>
    <xf numFmtId="0" fontId="10" fillId="0" borderId="30" xfId="7" applyFont="1" applyFill="1" applyBorder="1" applyAlignment="1" applyProtection="1">
      <alignment horizontal="center" vertical="center" wrapText="1"/>
    </xf>
    <xf numFmtId="0" fontId="10" fillId="0" borderId="30" xfId="7" applyFont="1" applyFill="1" applyBorder="1" applyAlignment="1" applyProtection="1">
      <alignment horizontal="justify" vertical="top" wrapText="1"/>
    </xf>
    <xf numFmtId="14" fontId="11" fillId="0" borderId="25" xfId="7" applyNumberFormat="1" applyFont="1" applyFill="1" applyBorder="1" applyAlignment="1" applyProtection="1">
      <alignment horizontal="center" vertical="center" wrapText="1"/>
    </xf>
    <xf numFmtId="0" fontId="11" fillId="0" borderId="34" xfId="7" applyFont="1" applyFill="1" applyBorder="1" applyAlignment="1" applyProtection="1">
      <alignment horizontal="center" vertical="center" wrapText="1"/>
    </xf>
    <xf numFmtId="0" fontId="10" fillId="0" borderId="30" xfId="7" applyFont="1" applyBorder="1" applyAlignment="1" applyProtection="1">
      <alignment horizontal="center" vertical="center" wrapText="1"/>
    </xf>
    <xf numFmtId="0" fontId="10" fillId="0" borderId="35" xfId="7" applyFont="1" applyFill="1" applyBorder="1" applyAlignment="1" applyProtection="1">
      <alignment horizontal="center" vertical="center" wrapText="1"/>
    </xf>
    <xf numFmtId="0" fontId="10" fillId="0" borderId="35" xfId="7" applyFont="1" applyFill="1" applyBorder="1" applyAlignment="1" applyProtection="1">
      <alignment horizontal="justify" vertical="top" wrapText="1"/>
    </xf>
    <xf numFmtId="0" fontId="10" fillId="0" borderId="35" xfId="7" applyFont="1" applyBorder="1" applyAlignment="1" applyProtection="1">
      <alignment horizontal="center" vertical="center" wrapText="1"/>
    </xf>
    <xf numFmtId="0" fontId="10" fillId="0" borderId="36" xfId="7" applyFont="1" applyFill="1" applyBorder="1" applyAlignment="1" applyProtection="1">
      <alignment horizontal="center" vertical="center" wrapText="1"/>
    </xf>
    <xf numFmtId="0" fontId="10" fillId="0" borderId="37" xfId="7" applyFont="1" applyFill="1" applyBorder="1" applyAlignment="1" applyProtection="1">
      <alignment horizontal="center" vertical="center" wrapText="1"/>
    </xf>
    <xf numFmtId="0" fontId="10" fillId="0" borderId="37" xfId="7" applyFont="1" applyFill="1" applyBorder="1" applyAlignment="1" applyProtection="1">
      <alignment horizontal="justify" vertical="top" wrapText="1"/>
    </xf>
    <xf numFmtId="0" fontId="10" fillId="0" borderId="37" xfId="7" applyFont="1" applyBorder="1" applyAlignment="1" applyProtection="1">
      <alignment horizontal="center" vertical="center" wrapText="1"/>
    </xf>
    <xf numFmtId="0" fontId="11" fillId="0" borderId="23" xfId="16" applyFont="1" applyFill="1" applyBorder="1" applyAlignment="1" applyProtection="1">
      <alignment horizontal="justify" vertical="top" wrapText="1"/>
    </xf>
    <xf numFmtId="0" fontId="11" fillId="0" borderId="25" xfId="7" applyFont="1" applyFill="1" applyBorder="1" applyAlignment="1" applyProtection="1">
      <alignment horizontal="justify" vertical="top"/>
    </xf>
    <xf numFmtId="0" fontId="10" fillId="0" borderId="28" xfId="16" applyFont="1" applyFill="1" applyBorder="1" applyAlignment="1" applyProtection="1">
      <alignment horizontal="justify" vertical="top" wrapText="1"/>
    </xf>
    <xf numFmtId="0" fontId="10" fillId="0" borderId="30" xfId="7" applyFont="1" applyFill="1" applyBorder="1" applyAlignment="1" applyProtection="1">
      <alignment horizontal="justify" vertical="top"/>
    </xf>
    <xf numFmtId="9" fontId="11" fillId="0" borderId="25" xfId="18" applyFont="1" applyFill="1" applyBorder="1" applyAlignment="1" applyProtection="1">
      <alignment horizontal="justify" vertical="top"/>
    </xf>
    <xf numFmtId="0" fontId="11" fillId="0" borderId="23" xfId="7" applyFont="1" applyFill="1" applyBorder="1" applyAlignment="1" applyProtection="1">
      <alignment horizontal="justify" vertical="top"/>
    </xf>
    <xf numFmtId="0" fontId="10" fillId="0" borderId="30" xfId="7" applyFont="1" applyBorder="1" applyAlignment="1" applyProtection="1">
      <alignment horizontal="justify" vertical="top"/>
    </xf>
    <xf numFmtId="0" fontId="10" fillId="0" borderId="35" xfId="7" applyFont="1" applyBorder="1" applyAlignment="1" applyProtection="1">
      <alignment horizontal="justify" vertical="top"/>
    </xf>
    <xf numFmtId="0" fontId="10" fillId="0" borderId="37" xfId="7" applyFont="1" applyBorder="1" applyAlignment="1" applyProtection="1">
      <alignment horizontal="justify" vertical="top"/>
    </xf>
    <xf numFmtId="0" fontId="11" fillId="0" borderId="23" xfId="16" applyFont="1" applyFill="1" applyBorder="1" applyAlignment="1" applyProtection="1">
      <alignment horizontal="center" vertical="center" wrapText="1"/>
    </xf>
    <xf numFmtId="0" fontId="11" fillId="0" borderId="25" xfId="7" applyFont="1" applyFill="1" applyBorder="1" applyAlignment="1" applyProtection="1">
      <alignment horizontal="center" vertical="center"/>
    </xf>
    <xf numFmtId="0" fontId="11" fillId="0" borderId="38" xfId="16" applyFont="1" applyFill="1" applyBorder="1" applyAlignment="1" applyProtection="1">
      <alignment horizontal="center" vertical="center" wrapText="1"/>
    </xf>
    <xf numFmtId="0" fontId="10" fillId="0" borderId="28" xfId="16" applyFont="1" applyFill="1" applyBorder="1" applyAlignment="1" applyProtection="1">
      <alignment horizontal="center" vertical="center" wrapText="1"/>
    </xf>
    <xf numFmtId="0" fontId="10" fillId="0" borderId="30" xfId="7" applyFont="1" applyFill="1" applyBorder="1" applyAlignment="1" applyProtection="1">
      <alignment horizontal="center" vertical="center"/>
    </xf>
    <xf numFmtId="0" fontId="11" fillId="0" borderId="23" xfId="7" applyFont="1" applyFill="1" applyBorder="1" applyAlignment="1" applyProtection="1">
      <alignment horizontal="center" vertical="center"/>
    </xf>
    <xf numFmtId="0" fontId="10" fillId="0" borderId="28" xfId="7" applyFont="1" applyBorder="1" applyAlignment="1" applyProtection="1">
      <alignment horizontal="justify" vertical="top" wrapText="1"/>
    </xf>
    <xf numFmtId="0" fontId="10" fillId="0" borderId="30" xfId="7" applyFont="1" applyBorder="1" applyAlignment="1" applyProtection="1">
      <alignment horizontal="center" vertical="center"/>
    </xf>
    <xf numFmtId="0" fontId="10" fillId="0" borderId="30" xfId="7" applyFont="1" applyBorder="1" applyAlignment="1" applyProtection="1">
      <alignment horizontal="justify" vertical="top" wrapText="1"/>
    </xf>
    <xf numFmtId="0" fontId="10" fillId="0" borderId="35" xfId="7" applyFont="1" applyBorder="1" applyAlignment="1" applyProtection="1">
      <alignment horizontal="center" vertical="center"/>
    </xf>
    <xf numFmtId="0" fontId="10" fillId="0" borderId="35" xfId="7" applyFont="1" applyBorder="1" applyAlignment="1" applyProtection="1">
      <alignment horizontal="justify" vertical="top" wrapText="1"/>
    </xf>
    <xf numFmtId="0" fontId="10" fillId="0" borderId="37" xfId="7" applyFont="1" applyBorder="1" applyAlignment="1" applyProtection="1">
      <alignment horizontal="center" vertical="center"/>
    </xf>
    <xf numFmtId="0" fontId="10" fillId="0" borderId="37" xfId="7" applyFont="1" applyBorder="1" applyAlignment="1" applyProtection="1">
      <alignment horizontal="justify" vertical="top" wrapText="1"/>
    </xf>
    <xf numFmtId="0" fontId="11" fillId="0" borderId="39" xfId="16" applyFont="1" applyFill="1" applyBorder="1" applyAlignment="1" applyProtection="1">
      <alignment horizontal="center" vertical="center" wrapText="1"/>
    </xf>
    <xf numFmtId="0" fontId="10" fillId="0" borderId="41" xfId="16" applyFont="1" applyFill="1" applyBorder="1" applyAlignment="1" applyProtection="1">
      <alignment horizontal="center" vertical="center" wrapText="1"/>
    </xf>
    <xf numFmtId="0" fontId="10" fillId="0" borderId="41" xfId="7" applyFont="1" applyFill="1" applyBorder="1" applyAlignment="1" applyProtection="1">
      <alignment horizontal="center" vertical="center"/>
    </xf>
    <xf numFmtId="0" fontId="11" fillId="0" borderId="38" xfId="7" applyFont="1" applyFill="1" applyBorder="1" applyAlignment="1" applyProtection="1">
      <alignment horizontal="center" vertical="center"/>
    </xf>
    <xf numFmtId="9" fontId="11" fillId="0" borderId="23" xfId="16" applyNumberFormat="1" applyFont="1" applyFill="1" applyBorder="1" applyAlignment="1" applyProtection="1">
      <alignment horizontal="center" vertical="center" wrapText="1"/>
    </xf>
    <xf numFmtId="9" fontId="11" fillId="0" borderId="25" xfId="7" applyNumberFormat="1" applyFont="1" applyFill="1" applyBorder="1" applyAlignment="1" applyProtection="1">
      <alignment horizontal="center" vertical="center" wrapText="1"/>
    </xf>
    <xf numFmtId="0" fontId="10" fillId="0" borderId="41" xfId="7" applyFont="1" applyBorder="1" applyAlignment="1" applyProtection="1">
      <alignment horizontal="center" vertical="center"/>
    </xf>
    <xf numFmtId="165" fontId="11" fillId="0" borderId="23" xfId="18" applyNumberFormat="1" applyFont="1" applyFill="1" applyBorder="1" applyAlignment="1" applyProtection="1">
      <alignment horizontal="center" vertical="center" wrapText="1"/>
    </xf>
    <xf numFmtId="9" fontId="11" fillId="0" borderId="39" xfId="18" applyFont="1" applyFill="1" applyBorder="1" applyAlignment="1" applyProtection="1">
      <alignment horizontal="center" vertical="center" wrapText="1"/>
    </xf>
    <xf numFmtId="165" fontId="11" fillId="0" borderId="25" xfId="18" applyNumberFormat="1" applyFont="1" applyFill="1" applyBorder="1" applyAlignment="1" applyProtection="1">
      <alignment horizontal="center" vertical="center"/>
    </xf>
    <xf numFmtId="9" fontId="11" fillId="0" borderId="38" xfId="18" applyFont="1" applyFill="1" applyBorder="1" applyAlignment="1" applyProtection="1">
      <alignment horizontal="center" vertical="center" wrapText="1"/>
    </xf>
    <xf numFmtId="9" fontId="11" fillId="0" borderId="38" xfId="18" applyFont="1" applyFill="1" applyBorder="1" applyAlignment="1" applyProtection="1">
      <alignment horizontal="center" vertical="center"/>
    </xf>
    <xf numFmtId="165" fontId="10" fillId="0" borderId="28" xfId="18" applyNumberFormat="1" applyFont="1" applyFill="1" applyBorder="1" applyAlignment="1" applyProtection="1">
      <alignment horizontal="center" vertical="center" wrapText="1"/>
    </xf>
    <xf numFmtId="9" fontId="10" fillId="0" borderId="41" xfId="18" applyFont="1" applyFill="1" applyBorder="1" applyAlignment="1" applyProtection="1">
      <alignment horizontal="center" vertical="center" wrapText="1"/>
    </xf>
    <xf numFmtId="165" fontId="10" fillId="0" borderId="30" xfId="18" applyNumberFormat="1" applyFont="1" applyFill="1" applyBorder="1" applyAlignment="1" applyProtection="1">
      <alignment horizontal="center" vertical="center"/>
    </xf>
    <xf numFmtId="9" fontId="10" fillId="0" borderId="41" xfId="18" applyFont="1" applyFill="1" applyBorder="1" applyAlignment="1" applyProtection="1">
      <alignment horizontal="center" vertical="center"/>
    </xf>
    <xf numFmtId="166" fontId="10" fillId="0" borderId="28" xfId="18" applyNumberFormat="1" applyFont="1" applyFill="1" applyBorder="1" applyAlignment="1" applyProtection="1">
      <alignment horizontal="center" vertical="center" wrapText="1"/>
    </xf>
    <xf numFmtId="166" fontId="10" fillId="0" borderId="30" xfId="18" applyNumberFormat="1" applyFont="1" applyFill="1" applyBorder="1" applyAlignment="1" applyProtection="1">
      <alignment horizontal="center" vertical="center"/>
    </xf>
    <xf numFmtId="0" fontId="10" fillId="0" borderId="30" xfId="18" applyNumberFormat="1" applyFont="1" applyFill="1" applyBorder="1" applyAlignment="1" applyProtection="1">
      <alignment horizontal="center" vertical="center"/>
    </xf>
    <xf numFmtId="165" fontId="11" fillId="0" borderId="23" xfId="18" applyNumberFormat="1" applyFont="1" applyFill="1" applyBorder="1" applyAlignment="1" applyProtection="1">
      <alignment horizontal="center" vertical="center"/>
    </xf>
    <xf numFmtId="9" fontId="11" fillId="0" borderId="38" xfId="18" applyNumberFormat="1" applyFont="1" applyFill="1" applyBorder="1" applyAlignment="1" applyProtection="1">
      <alignment horizontal="center" vertical="center"/>
    </xf>
    <xf numFmtId="9" fontId="11" fillId="8" borderId="38" xfId="18" applyFont="1" applyFill="1" applyBorder="1" applyAlignment="1" applyProtection="1">
      <alignment horizontal="center" vertical="center" wrapText="1"/>
    </xf>
    <xf numFmtId="9" fontId="11" fillId="8" borderId="38" xfId="18" applyFont="1" applyFill="1" applyBorder="1" applyAlignment="1" applyProtection="1">
      <alignment horizontal="center" vertical="center"/>
    </xf>
    <xf numFmtId="9" fontId="10" fillId="0" borderId="41" xfId="18" applyNumberFormat="1" applyFont="1" applyFill="1" applyBorder="1" applyAlignment="1" applyProtection="1">
      <alignment horizontal="center" vertical="center" wrapText="1"/>
    </xf>
    <xf numFmtId="165" fontId="10" fillId="0" borderId="30" xfId="18" applyNumberFormat="1" applyFont="1" applyBorder="1" applyAlignment="1" applyProtection="1">
      <alignment horizontal="center" vertical="center"/>
    </xf>
    <xf numFmtId="9" fontId="10" fillId="0" borderId="41" xfId="18" applyNumberFormat="1" applyFont="1" applyBorder="1" applyAlignment="1" applyProtection="1">
      <alignment horizontal="center" vertical="center"/>
    </xf>
    <xf numFmtId="165" fontId="10" fillId="0" borderId="35" xfId="18" applyNumberFormat="1" applyFont="1" applyBorder="1" applyAlignment="1" applyProtection="1">
      <alignment horizontal="center" vertical="center"/>
    </xf>
    <xf numFmtId="9" fontId="10" fillId="0" borderId="42" xfId="18" applyNumberFormat="1" applyFont="1" applyBorder="1" applyAlignment="1" applyProtection="1">
      <alignment horizontal="center" vertical="center"/>
    </xf>
    <xf numFmtId="165" fontId="10" fillId="0" borderId="37" xfId="18" applyNumberFormat="1" applyFont="1" applyBorder="1" applyAlignment="1" applyProtection="1">
      <alignment horizontal="center" vertical="center"/>
    </xf>
    <xf numFmtId="9" fontId="10" fillId="0" borderId="43" xfId="18" applyNumberFormat="1" applyFont="1" applyBorder="1" applyAlignment="1" applyProtection="1">
      <alignment horizontal="center" vertical="center"/>
    </xf>
    <xf numFmtId="166" fontId="11" fillId="0" borderId="23" xfId="18" applyNumberFormat="1" applyFont="1" applyFill="1" applyBorder="1" applyAlignment="1" applyProtection="1">
      <alignment horizontal="center" vertical="center" wrapText="1"/>
    </xf>
    <xf numFmtId="166" fontId="11" fillId="0" borderId="25" xfId="18" applyNumberFormat="1" applyFont="1" applyFill="1" applyBorder="1" applyAlignment="1" applyProtection="1">
      <alignment horizontal="center" vertical="center"/>
    </xf>
    <xf numFmtId="0" fontId="11" fillId="0" borderId="23" xfId="16" applyFont="1" applyFill="1" applyBorder="1" applyAlignment="1">
      <alignment horizontal="justify" vertical="top" wrapText="1"/>
    </xf>
    <xf numFmtId="0" fontId="11" fillId="0" borderId="25" xfId="16" applyFont="1" applyFill="1" applyBorder="1" applyAlignment="1">
      <alignment horizontal="justify" vertical="top" wrapText="1"/>
    </xf>
    <xf numFmtId="0" fontId="10" fillId="0" borderId="28" xfId="16" applyFont="1" applyFill="1" applyBorder="1" applyAlignment="1">
      <alignment horizontal="justify" vertical="top" wrapText="1"/>
    </xf>
    <xf numFmtId="0" fontId="10" fillId="0" borderId="30" xfId="16" applyFont="1" applyFill="1" applyBorder="1" applyAlignment="1">
      <alignment horizontal="justify" vertical="top" wrapText="1"/>
    </xf>
    <xf numFmtId="0" fontId="11" fillId="0" borderId="44" xfId="16" applyFont="1" applyFill="1" applyBorder="1" applyAlignment="1">
      <alignment horizontal="justify" vertical="top" wrapText="1"/>
    </xf>
    <xf numFmtId="0" fontId="11" fillId="0" borderId="45" xfId="16" applyFont="1" applyFill="1" applyBorder="1" applyAlignment="1">
      <alignment horizontal="justify" vertical="top" wrapText="1"/>
    </xf>
    <xf numFmtId="0" fontId="10" fillId="0" borderId="35" xfId="16" applyFont="1" applyFill="1" applyBorder="1" applyAlignment="1">
      <alignment horizontal="justify" vertical="top" wrapText="1"/>
    </xf>
    <xf numFmtId="0" fontId="10" fillId="0" borderId="37" xfId="16" applyFont="1" applyFill="1" applyBorder="1" applyAlignment="1">
      <alignment horizontal="justify" vertical="top" wrapText="1"/>
    </xf>
    <xf numFmtId="0" fontId="10" fillId="0" borderId="3" xfId="0" applyFont="1" applyFill="1" applyBorder="1" applyAlignment="1" applyProtection="1">
      <alignment wrapText="1"/>
      <protection locked="0"/>
    </xf>
    <xf numFmtId="0" fontId="10" fillId="0" borderId="3" xfId="0" applyFont="1" applyFill="1" applyBorder="1" applyAlignment="1">
      <alignment wrapText="1"/>
    </xf>
    <xf numFmtId="4" fontId="10" fillId="0" borderId="3" xfId="0" applyNumberFormat="1" applyFont="1" applyFill="1" applyBorder="1" applyAlignment="1" applyProtection="1">
      <alignment wrapText="1"/>
      <protection locked="0"/>
    </xf>
    <xf numFmtId="9" fontId="10" fillId="0" borderId="3" xfId="18" applyFont="1" applyFill="1" applyBorder="1" applyAlignment="1" applyProtection="1">
      <alignment wrapText="1"/>
      <protection locked="0"/>
    </xf>
    <xf numFmtId="0" fontId="10" fillId="4" borderId="3" xfId="0" applyFont="1" applyFill="1" applyBorder="1" applyAlignment="1" applyProtection="1">
      <alignment wrapText="1"/>
      <protection locked="0"/>
    </xf>
    <xf numFmtId="0" fontId="11" fillId="4" borderId="3" xfId="7" applyFont="1" applyFill="1" applyBorder="1" applyAlignment="1" applyProtection="1">
      <alignment horizontal="center" vertical="center" wrapText="1"/>
    </xf>
    <xf numFmtId="165" fontId="11" fillId="4" borderId="3" xfId="18" applyNumberFormat="1" applyFont="1" applyFill="1" applyBorder="1" applyAlignment="1" applyProtection="1">
      <alignment horizontal="center" vertical="center" wrapText="1"/>
    </xf>
    <xf numFmtId="4" fontId="10" fillId="4" borderId="3" xfId="0" applyNumberFormat="1" applyFont="1" applyFill="1" applyBorder="1" applyAlignment="1" applyProtection="1">
      <alignment wrapText="1"/>
      <protection locked="0"/>
    </xf>
    <xf numFmtId="9" fontId="10" fillId="4" borderId="3" xfId="18" applyFont="1" applyFill="1" applyBorder="1" applyAlignment="1" applyProtection="1">
      <alignment wrapText="1"/>
      <protection locked="0"/>
    </xf>
    <xf numFmtId="166" fontId="11" fillId="4" borderId="3" xfId="18" applyNumberFormat="1" applyFont="1" applyFill="1" applyBorder="1" applyAlignment="1" applyProtection="1">
      <alignment horizontal="center" vertical="center" wrapText="1"/>
    </xf>
    <xf numFmtId="0" fontId="11" fillId="4" borderId="3" xfId="16" applyFont="1" applyFill="1" applyBorder="1" applyAlignment="1" applyProtection="1">
      <alignment horizontal="center" vertical="center" wrapText="1"/>
    </xf>
    <xf numFmtId="0" fontId="11" fillId="4" borderId="25" xfId="7" applyFont="1" applyFill="1" applyBorder="1" applyAlignment="1" applyProtection="1">
      <alignment horizontal="center" vertical="center" wrapText="1"/>
    </xf>
    <xf numFmtId="0" fontId="10" fillId="4" borderId="3" xfId="0" applyFont="1" applyFill="1" applyBorder="1" applyAlignment="1">
      <alignment wrapText="1"/>
    </xf>
    <xf numFmtId="43" fontId="8" fillId="4" borderId="6" xfId="17" applyFont="1" applyFill="1" applyBorder="1" applyAlignment="1">
      <alignment horizontal="center" vertical="center" wrapText="1"/>
    </xf>
    <xf numFmtId="43" fontId="10" fillId="0" borderId="3" xfId="17" applyFont="1" applyFill="1" applyBorder="1" applyAlignment="1" applyProtection="1">
      <alignment wrapText="1"/>
      <protection locked="0"/>
    </xf>
    <xf numFmtId="43" fontId="10" fillId="4" borderId="3" xfId="17" applyFont="1" applyFill="1" applyBorder="1" applyAlignment="1" applyProtection="1">
      <alignment wrapText="1"/>
      <protection locked="0"/>
    </xf>
    <xf numFmtId="43" fontId="0" fillId="0" borderId="0" xfId="17" applyFont="1" applyAlignment="1" applyProtection="1">
      <alignment wrapText="1"/>
      <protection locked="0"/>
    </xf>
    <xf numFmtId="0" fontId="14" fillId="0" borderId="0" xfId="0" applyFont="1" applyAlignment="1" applyProtection="1">
      <alignment wrapText="1"/>
      <protection locked="0"/>
    </xf>
    <xf numFmtId="0" fontId="10" fillId="4" borderId="26" xfId="0" applyFont="1" applyFill="1" applyBorder="1"/>
    <xf numFmtId="0" fontId="10" fillId="4" borderId="0" xfId="0" applyFont="1" applyFill="1"/>
    <xf numFmtId="0" fontId="10" fillId="4" borderId="40" xfId="0" applyFont="1" applyFill="1" applyBorder="1"/>
    <xf numFmtId="0" fontId="10" fillId="4" borderId="0" xfId="0" applyFont="1" applyFill="1" applyAlignment="1">
      <alignment wrapText="1"/>
    </xf>
    <xf numFmtId="0" fontId="11" fillId="0" borderId="31" xfId="7" applyFont="1" applyFill="1" applyBorder="1" applyAlignment="1" applyProtection="1">
      <alignment horizontal="center" vertical="center" wrapText="1"/>
    </xf>
    <xf numFmtId="0" fontId="11" fillId="0" borderId="32" xfId="7" applyFont="1" applyFill="1" applyBorder="1" applyAlignment="1" applyProtection="1">
      <alignment horizontal="center" vertical="center" wrapText="1"/>
    </xf>
    <xf numFmtId="0" fontId="11" fillId="0" borderId="33" xfId="7" applyFont="1" applyFill="1" applyBorder="1" applyAlignment="1" applyProtection="1">
      <alignment horizontal="center" vertical="center" wrapText="1"/>
    </xf>
    <xf numFmtId="0" fontId="8" fillId="4" borderId="9" xfId="8" applyFont="1" applyFill="1" applyBorder="1" applyAlignment="1" applyProtection="1">
      <alignment horizontal="center" vertical="center" wrapText="1"/>
      <protection locked="0"/>
    </xf>
    <xf numFmtId="0" fontId="8" fillId="4" borderId="10" xfId="8" applyFont="1" applyFill="1" applyBorder="1" applyAlignment="1" applyProtection="1">
      <alignment horizontal="center" vertical="center" wrapText="1"/>
      <protection locked="0"/>
    </xf>
  </cellXfs>
  <cellStyles count="20">
    <cellStyle name="Euro" xfId="1"/>
    <cellStyle name="Millares" xfId="17" builtinId="3"/>
    <cellStyle name="Millares 2" xfId="2"/>
    <cellStyle name="Millares 2 2" xfId="3"/>
    <cellStyle name="Millares 2 3" xfId="4"/>
    <cellStyle name="Millares 3" xfId="5"/>
    <cellStyle name="Moneda 2" xfId="6"/>
    <cellStyle name="Normal" xfId="0" builtinId="0"/>
    <cellStyle name="Normal 2" xfId="7"/>
    <cellStyle name="Normal 2 2" xfId="8"/>
    <cellStyle name="Normal 2 3" xfId="19"/>
    <cellStyle name="Normal 3" xfId="9"/>
    <cellStyle name="Normal 4" xfId="10"/>
    <cellStyle name="Normal 4 2" xfId="11"/>
    <cellStyle name="Normal 5" xfId="12"/>
    <cellStyle name="Normal 5 2" xfId="13"/>
    <cellStyle name="Normal 6" xfId="14"/>
    <cellStyle name="Normal 6 2" xfId="15"/>
    <cellStyle name="Normal_141008Reportes Cuadros Institucionales-sectorialesADV" xfId="16"/>
    <cellStyle name="Porcentaje" xfId="18"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410"/>
  <sheetViews>
    <sheetView zoomScaleNormal="100" workbookViewId="0">
      <pane xSplit="2" ySplit="2" topLeftCell="C3" activePane="bottomRight" state="frozen"/>
      <selection pane="topRight" activeCell="C1" sqref="C1"/>
      <selection pane="bottomLeft" activeCell="A3" sqref="A3"/>
      <selection pane="bottomRight" sqref="A1:XFD1048576"/>
    </sheetView>
  </sheetViews>
  <sheetFormatPr baseColWidth="10" defaultRowHeight="11.25" x14ac:dyDescent="0.2"/>
  <cols>
    <col min="1" max="1" width="17" style="5" customWidth="1"/>
    <col min="2" max="2" width="16.6640625" style="5" customWidth="1"/>
    <col min="3" max="3" width="13.83203125" style="5" customWidth="1"/>
    <col min="4" max="4" width="8.83203125" style="5" customWidth="1"/>
    <col min="5" max="5" width="10.5" style="5" customWidth="1"/>
    <col min="6" max="6" width="10.1640625" style="5" customWidth="1"/>
    <col min="7" max="11" width="5.83203125" style="5" customWidth="1"/>
    <col min="12" max="12" width="11.83203125" style="5" customWidth="1"/>
    <col min="13" max="13" width="12" style="5"/>
    <col min="14" max="14" width="6.83203125" style="5" customWidth="1"/>
    <col min="15" max="15" width="25.5" style="5" bestFit="1" customWidth="1"/>
    <col min="16" max="16" width="12" style="5"/>
    <col min="17" max="17" width="11.83203125" style="5" customWidth="1"/>
    <col min="18" max="20" width="12" style="5"/>
    <col min="21" max="21" width="13.1640625" style="5" customWidth="1"/>
    <col min="22" max="22" width="12" style="5"/>
    <col min="23" max="23" width="12.83203125" style="5" customWidth="1"/>
    <col min="24" max="24" width="11.83203125" style="5" customWidth="1"/>
    <col min="25" max="27" width="13.33203125" style="18" customWidth="1"/>
    <col min="28" max="29" width="13.33203125" style="5" customWidth="1"/>
    <col min="30" max="16384" width="12" style="11"/>
  </cols>
  <sheetData>
    <row r="1" spans="1:29" s="1" customFormat="1" ht="60" customHeight="1" x14ac:dyDescent="0.2">
      <c r="A1" s="164" t="s">
        <v>80</v>
      </c>
      <c r="B1" s="165"/>
      <c r="C1" s="165"/>
      <c r="D1" s="165"/>
      <c r="E1" s="165"/>
      <c r="F1" s="165"/>
      <c r="G1" s="165"/>
      <c r="H1" s="165"/>
      <c r="I1" s="165"/>
      <c r="J1" s="165"/>
      <c r="K1" s="165"/>
      <c r="L1" s="165"/>
      <c r="M1" s="165"/>
      <c r="N1" s="165"/>
      <c r="O1" s="165"/>
      <c r="P1" s="165"/>
      <c r="Q1" s="165"/>
      <c r="R1" s="165"/>
      <c r="S1" s="165"/>
      <c r="T1" s="165"/>
      <c r="U1" s="165"/>
      <c r="V1" s="165"/>
      <c r="W1" s="165"/>
      <c r="X1" s="165"/>
      <c r="Y1" s="165"/>
      <c r="Z1" s="165"/>
      <c r="AA1" s="165"/>
      <c r="AB1" s="165"/>
      <c r="AC1" s="165"/>
    </row>
    <row r="2" spans="1:29" s="1" customFormat="1" ht="44.1" customHeight="1" x14ac:dyDescent="0.2">
      <c r="A2" s="6" t="s">
        <v>61</v>
      </c>
      <c r="B2" s="6" t="s">
        <v>76</v>
      </c>
      <c r="C2" s="6" t="s">
        <v>9</v>
      </c>
      <c r="D2" s="6" t="s">
        <v>10</v>
      </c>
      <c r="E2" s="6" t="s">
        <v>11</v>
      </c>
      <c r="F2" s="6" t="s">
        <v>12</v>
      </c>
      <c r="G2" s="6" t="s">
        <v>69</v>
      </c>
      <c r="H2" s="7" t="s">
        <v>70</v>
      </c>
      <c r="I2" s="7" t="s">
        <v>71</v>
      </c>
      <c r="J2" s="7" t="s">
        <v>13</v>
      </c>
      <c r="K2" s="7" t="s">
        <v>14</v>
      </c>
      <c r="L2" s="7" t="s">
        <v>15</v>
      </c>
      <c r="M2" s="7" t="s">
        <v>72</v>
      </c>
      <c r="N2" s="7" t="s">
        <v>75</v>
      </c>
      <c r="O2" s="7" t="s">
        <v>16</v>
      </c>
      <c r="P2" s="7" t="s">
        <v>17</v>
      </c>
      <c r="Q2" s="7" t="s">
        <v>18</v>
      </c>
      <c r="R2" s="12" t="s">
        <v>19</v>
      </c>
      <c r="S2" s="13" t="s">
        <v>20</v>
      </c>
      <c r="T2" s="7" t="s">
        <v>21</v>
      </c>
      <c r="U2" s="7" t="s">
        <v>22</v>
      </c>
      <c r="V2" s="7" t="s">
        <v>23</v>
      </c>
      <c r="W2" s="7" t="s">
        <v>24</v>
      </c>
      <c r="X2" s="13" t="s">
        <v>25</v>
      </c>
      <c r="Y2" s="16" t="s">
        <v>26</v>
      </c>
      <c r="Z2" s="16" t="s">
        <v>73</v>
      </c>
      <c r="AA2" s="16" t="s">
        <v>27</v>
      </c>
      <c r="AB2" s="13" t="s">
        <v>74</v>
      </c>
      <c r="AC2" s="13" t="s">
        <v>28</v>
      </c>
    </row>
    <row r="3" spans="1:29" ht="22.5" x14ac:dyDescent="0.2">
      <c r="A3" s="19">
        <v>1001</v>
      </c>
      <c r="B3" s="9" t="s">
        <v>3</v>
      </c>
      <c r="C3" s="14"/>
      <c r="D3" s="14"/>
      <c r="E3" s="14"/>
      <c r="F3" s="14"/>
      <c r="G3" s="14"/>
      <c r="H3" s="14"/>
      <c r="I3" s="14"/>
      <c r="J3" s="14"/>
      <c r="K3" s="14"/>
      <c r="L3" s="14"/>
      <c r="M3" s="14"/>
      <c r="N3" s="14"/>
      <c r="O3" s="14" t="s">
        <v>62</v>
      </c>
      <c r="P3" s="14"/>
      <c r="Q3" s="14"/>
      <c r="R3" s="14"/>
      <c r="S3" s="14"/>
      <c r="T3" s="14"/>
      <c r="U3" s="14"/>
      <c r="V3" s="14"/>
      <c r="W3" s="14"/>
      <c r="X3" s="14"/>
      <c r="Y3" s="17"/>
      <c r="Z3" s="17"/>
      <c r="AA3" s="17"/>
      <c r="AB3" s="14"/>
      <c r="AC3" s="15"/>
    </row>
    <row r="4" spans="1:29" ht="22.5" customHeight="1" x14ac:dyDescent="0.2">
      <c r="A4" s="20">
        <v>1001</v>
      </c>
      <c r="B4" s="9" t="s">
        <v>4</v>
      </c>
      <c r="C4" s="14"/>
      <c r="D4" s="14"/>
      <c r="E4" s="14"/>
      <c r="F4" s="14"/>
      <c r="G4" s="14"/>
      <c r="H4" s="14"/>
      <c r="I4" s="14"/>
      <c r="J4" s="14"/>
      <c r="K4" s="14"/>
      <c r="L4" s="14"/>
      <c r="M4" s="14"/>
      <c r="N4" s="14"/>
      <c r="O4" s="14" t="s">
        <v>62</v>
      </c>
      <c r="P4" s="14"/>
      <c r="Q4" s="14"/>
      <c r="R4" s="14"/>
      <c r="S4" s="14"/>
      <c r="T4" s="14"/>
      <c r="U4" s="14"/>
      <c r="V4" s="14"/>
      <c r="W4" s="14"/>
      <c r="X4" s="14"/>
      <c r="Y4" s="17"/>
      <c r="Z4" s="17"/>
      <c r="AA4" s="17"/>
      <c r="AB4" s="14"/>
      <c r="AC4" s="15"/>
    </row>
    <row r="5" spans="1:29" ht="22.5" customHeight="1" x14ac:dyDescent="0.25">
      <c r="A5" s="21"/>
      <c r="B5" s="6"/>
      <c r="C5" s="14"/>
      <c r="D5" s="14"/>
      <c r="E5" s="14"/>
      <c r="F5" s="14"/>
      <c r="G5" s="14"/>
      <c r="H5" s="14"/>
      <c r="I5" s="14"/>
      <c r="J5" s="14"/>
      <c r="K5" s="14"/>
      <c r="L5" s="14"/>
      <c r="M5" s="14"/>
      <c r="N5" s="14"/>
      <c r="O5" s="14" t="s">
        <v>63</v>
      </c>
      <c r="P5" s="14"/>
      <c r="Q5" s="14"/>
      <c r="R5" s="14"/>
      <c r="S5" s="14"/>
      <c r="T5" s="14"/>
      <c r="U5" s="14"/>
      <c r="V5" s="14"/>
      <c r="W5" s="14"/>
      <c r="X5" s="14"/>
      <c r="Y5" s="17"/>
      <c r="Z5" s="17"/>
      <c r="AA5" s="17"/>
      <c r="AB5" s="14"/>
      <c r="AC5" s="15"/>
    </row>
    <row r="6" spans="1:29" ht="22.5" customHeight="1" x14ac:dyDescent="0.2">
      <c r="A6" s="20">
        <v>1002</v>
      </c>
      <c r="B6" s="8" t="s">
        <v>5</v>
      </c>
      <c r="C6" s="14"/>
      <c r="D6" s="14"/>
      <c r="E6" s="14"/>
      <c r="F6" s="14"/>
      <c r="G6" s="14"/>
      <c r="H6" s="14"/>
      <c r="I6" s="14"/>
      <c r="J6" s="14"/>
      <c r="K6" s="14"/>
      <c r="L6" s="14"/>
      <c r="M6" s="14"/>
      <c r="N6" s="14"/>
      <c r="O6" s="14" t="s">
        <v>64</v>
      </c>
      <c r="P6" s="14"/>
      <c r="Q6" s="14"/>
      <c r="R6" s="14"/>
      <c r="S6" s="14"/>
      <c r="T6" s="14"/>
      <c r="U6" s="14"/>
      <c r="V6" s="14"/>
      <c r="W6" s="14"/>
      <c r="X6" s="14"/>
      <c r="Y6" s="17"/>
      <c r="Z6" s="17"/>
      <c r="AA6" s="17"/>
      <c r="AB6" s="14"/>
      <c r="AC6" s="15"/>
    </row>
    <row r="7" spans="1:29" ht="22.5" customHeight="1" x14ac:dyDescent="0.2">
      <c r="A7" s="20">
        <v>1002</v>
      </c>
      <c r="B7" s="10" t="s">
        <v>6</v>
      </c>
      <c r="C7" s="14"/>
      <c r="D7" s="14"/>
      <c r="E7" s="14"/>
      <c r="F7" s="14"/>
      <c r="G7" s="14"/>
      <c r="H7" s="14"/>
      <c r="I7" s="14"/>
      <c r="J7" s="14"/>
      <c r="K7" s="14"/>
      <c r="L7" s="14"/>
      <c r="M7" s="14"/>
      <c r="N7" s="14"/>
      <c r="O7" s="14" t="s">
        <v>65</v>
      </c>
      <c r="P7" s="14"/>
      <c r="Q7" s="14"/>
      <c r="R7" s="14"/>
      <c r="S7" s="14"/>
      <c r="T7" s="14"/>
      <c r="U7" s="14"/>
      <c r="V7" s="14"/>
      <c r="W7" s="14"/>
      <c r="X7" s="14"/>
      <c r="Y7" s="17"/>
      <c r="Z7" s="17"/>
      <c r="AA7" s="17"/>
      <c r="AB7" s="14"/>
      <c r="AC7" s="15"/>
    </row>
    <row r="8" spans="1:29" ht="22.5" customHeight="1" x14ac:dyDescent="0.2">
      <c r="A8" s="20">
        <v>1002</v>
      </c>
      <c r="B8" s="6"/>
      <c r="C8" s="14"/>
      <c r="D8" s="14"/>
      <c r="E8" s="14"/>
      <c r="F8" s="14"/>
      <c r="G8" s="14"/>
      <c r="H8" s="14"/>
      <c r="I8" s="14"/>
      <c r="J8" s="14"/>
      <c r="K8" s="14"/>
      <c r="L8" s="14"/>
      <c r="M8" s="14"/>
      <c r="N8" s="14"/>
      <c r="O8" s="14" t="s">
        <v>66</v>
      </c>
      <c r="P8" s="14"/>
      <c r="Q8" s="14"/>
      <c r="R8" s="14"/>
      <c r="S8" s="14"/>
      <c r="T8" s="14"/>
      <c r="U8" s="14"/>
      <c r="V8" s="14"/>
      <c r="W8" s="14"/>
      <c r="X8" s="14"/>
      <c r="Y8" s="17"/>
      <c r="Z8" s="17"/>
      <c r="AA8" s="17"/>
      <c r="AB8" s="14"/>
      <c r="AC8" s="15"/>
    </row>
    <row r="9" spans="1:29" ht="22.5" customHeight="1" x14ac:dyDescent="0.2">
      <c r="A9" s="20">
        <v>1002</v>
      </c>
      <c r="B9" s="8" t="s">
        <v>7</v>
      </c>
      <c r="C9" s="14"/>
      <c r="D9" s="14"/>
      <c r="E9" s="14"/>
      <c r="F9" s="14"/>
      <c r="G9" s="14"/>
      <c r="H9" s="14"/>
      <c r="I9" s="14"/>
      <c r="J9" s="14"/>
      <c r="K9" s="14"/>
      <c r="L9" s="14"/>
      <c r="M9" s="14"/>
      <c r="N9" s="14"/>
      <c r="O9" s="14" t="s">
        <v>67</v>
      </c>
      <c r="P9" s="14"/>
      <c r="Q9" s="14"/>
      <c r="R9" s="14"/>
      <c r="S9" s="14"/>
      <c r="T9" s="14"/>
      <c r="U9" s="14"/>
      <c r="V9" s="14"/>
      <c r="W9" s="14"/>
      <c r="X9" s="14"/>
      <c r="Y9" s="17"/>
      <c r="Z9" s="17"/>
      <c r="AA9" s="17"/>
      <c r="AB9" s="14"/>
      <c r="AC9" s="15"/>
    </row>
    <row r="10" spans="1:29" ht="22.5" customHeight="1" x14ac:dyDescent="0.2">
      <c r="A10" s="20">
        <v>1002</v>
      </c>
      <c r="B10" s="10" t="s">
        <v>8</v>
      </c>
      <c r="C10" s="14"/>
      <c r="D10" s="14"/>
      <c r="E10" s="14"/>
      <c r="F10" s="14"/>
      <c r="G10" s="14"/>
      <c r="H10" s="14"/>
      <c r="I10" s="14"/>
      <c r="J10" s="14"/>
      <c r="K10" s="14"/>
      <c r="L10" s="14"/>
      <c r="M10" s="14"/>
      <c r="N10" s="14"/>
      <c r="O10" s="14" t="s">
        <v>68</v>
      </c>
      <c r="P10" s="14"/>
      <c r="Q10" s="14"/>
      <c r="R10" s="14"/>
      <c r="S10" s="14"/>
      <c r="T10" s="14"/>
      <c r="U10" s="14"/>
      <c r="V10" s="14"/>
      <c r="W10" s="14"/>
      <c r="X10" s="14"/>
      <c r="Y10" s="17"/>
      <c r="Z10" s="17"/>
      <c r="AA10" s="17"/>
      <c r="AB10" s="14"/>
      <c r="AC10" s="15"/>
    </row>
    <row r="11" spans="1:29" ht="15" x14ac:dyDescent="0.25">
      <c r="A11" s="21"/>
    </row>
    <row r="12" spans="1:29" x14ac:dyDescent="0.2">
      <c r="A12" s="20">
        <v>1003</v>
      </c>
    </row>
    <row r="13" spans="1:29" x14ac:dyDescent="0.2">
      <c r="A13" s="20">
        <v>1003</v>
      </c>
    </row>
    <row r="14" spans="1:29" x14ac:dyDescent="0.2">
      <c r="A14" s="20">
        <v>1003</v>
      </c>
    </row>
    <row r="15" spans="1:29" x14ac:dyDescent="0.2">
      <c r="A15" s="20">
        <v>1003</v>
      </c>
    </row>
    <row r="16" spans="1:29" x14ac:dyDescent="0.2">
      <c r="A16" s="20">
        <v>1003</v>
      </c>
    </row>
    <row r="17" spans="1:1" ht="15" x14ac:dyDescent="0.25">
      <c r="A17" s="21"/>
    </row>
    <row r="18" spans="1:1" x14ac:dyDescent="0.2">
      <c r="A18" s="20">
        <v>1004</v>
      </c>
    </row>
    <row r="19" spans="1:1" x14ac:dyDescent="0.2">
      <c r="A19" s="20">
        <v>1004</v>
      </c>
    </row>
    <row r="20" spans="1:1" x14ac:dyDescent="0.2">
      <c r="A20" s="20">
        <v>1004</v>
      </c>
    </row>
    <row r="21" spans="1:1" ht="15" x14ac:dyDescent="0.25">
      <c r="A21" s="21"/>
    </row>
    <row r="22" spans="1:1" x14ac:dyDescent="0.2">
      <c r="A22" s="20">
        <v>1005</v>
      </c>
    </row>
    <row r="23" spans="1:1" x14ac:dyDescent="0.2">
      <c r="A23" s="20">
        <v>1005</v>
      </c>
    </row>
    <row r="24" spans="1:1" x14ac:dyDescent="0.2">
      <c r="A24" s="20">
        <v>1005</v>
      </c>
    </row>
    <row r="25" spans="1:1" x14ac:dyDescent="0.2">
      <c r="A25" s="20">
        <v>1005</v>
      </c>
    </row>
    <row r="26" spans="1:1" x14ac:dyDescent="0.2">
      <c r="A26" s="20">
        <v>1005</v>
      </c>
    </row>
    <row r="27" spans="1:1" ht="15" x14ac:dyDescent="0.25">
      <c r="A27" s="21"/>
    </row>
    <row r="28" spans="1:1" x14ac:dyDescent="0.2">
      <c r="A28" s="20">
        <v>1006</v>
      </c>
    </row>
    <row r="29" spans="1:1" x14ac:dyDescent="0.2">
      <c r="A29" s="20">
        <v>1006</v>
      </c>
    </row>
    <row r="30" spans="1:1" x14ac:dyDescent="0.2">
      <c r="A30" s="20">
        <v>1006</v>
      </c>
    </row>
    <row r="31" spans="1:1" x14ac:dyDescent="0.2">
      <c r="A31" s="20">
        <v>1006</v>
      </c>
    </row>
    <row r="32" spans="1:1" x14ac:dyDescent="0.2">
      <c r="A32" s="20">
        <v>1006</v>
      </c>
    </row>
    <row r="33" spans="1:1" ht="15" x14ac:dyDescent="0.25">
      <c r="A33" s="21"/>
    </row>
    <row r="34" spans="1:1" x14ac:dyDescent="0.2">
      <c r="A34" s="20">
        <v>1007</v>
      </c>
    </row>
    <row r="35" spans="1:1" x14ac:dyDescent="0.2">
      <c r="A35" s="20">
        <v>1007</v>
      </c>
    </row>
    <row r="36" spans="1:1" x14ac:dyDescent="0.2">
      <c r="A36" s="20">
        <v>1007</v>
      </c>
    </row>
    <row r="37" spans="1:1" x14ac:dyDescent="0.2">
      <c r="A37" s="20">
        <v>1007</v>
      </c>
    </row>
    <row r="38" spans="1:1" ht="15" x14ac:dyDescent="0.25">
      <c r="A38" s="21"/>
    </row>
    <row r="39" spans="1:1" x14ac:dyDescent="0.2">
      <c r="A39" s="20">
        <v>1008</v>
      </c>
    </row>
    <row r="40" spans="1:1" x14ac:dyDescent="0.2">
      <c r="A40" s="20">
        <v>1008</v>
      </c>
    </row>
    <row r="41" spans="1:1" x14ac:dyDescent="0.2">
      <c r="A41" s="20">
        <v>1008</v>
      </c>
    </row>
    <row r="42" spans="1:1" x14ac:dyDescent="0.2">
      <c r="A42" s="20">
        <v>1008</v>
      </c>
    </row>
    <row r="43" spans="1:1" x14ac:dyDescent="0.2">
      <c r="A43" s="20">
        <v>1008</v>
      </c>
    </row>
    <row r="44" spans="1:1" x14ac:dyDescent="0.2">
      <c r="A44" s="20">
        <v>1008</v>
      </c>
    </row>
    <row r="45" spans="1:1" x14ac:dyDescent="0.2">
      <c r="A45" s="20">
        <v>1008</v>
      </c>
    </row>
    <row r="46" spans="1:1" x14ac:dyDescent="0.2">
      <c r="A46" s="20">
        <v>1008</v>
      </c>
    </row>
    <row r="47" spans="1:1" x14ac:dyDescent="0.2">
      <c r="A47" s="20">
        <v>1008</v>
      </c>
    </row>
    <row r="48" spans="1:1" x14ac:dyDescent="0.2">
      <c r="A48" s="20">
        <v>1008</v>
      </c>
    </row>
    <row r="49" spans="1:1" x14ac:dyDescent="0.2">
      <c r="A49" s="20">
        <v>1008</v>
      </c>
    </row>
    <row r="50" spans="1:1" x14ac:dyDescent="0.2">
      <c r="A50" s="20">
        <v>1008</v>
      </c>
    </row>
    <row r="51" spans="1:1" x14ac:dyDescent="0.2">
      <c r="A51" s="20">
        <v>1008</v>
      </c>
    </row>
    <row r="52" spans="1:1" x14ac:dyDescent="0.2">
      <c r="A52" s="20">
        <v>1008</v>
      </c>
    </row>
    <row r="53" spans="1:1" x14ac:dyDescent="0.2">
      <c r="A53" s="20">
        <v>1008</v>
      </c>
    </row>
    <row r="54" spans="1:1" x14ac:dyDescent="0.2">
      <c r="A54" s="20">
        <v>1008</v>
      </c>
    </row>
    <row r="55" spans="1:1" x14ac:dyDescent="0.2">
      <c r="A55" s="20">
        <v>1008</v>
      </c>
    </row>
    <row r="56" spans="1:1" x14ac:dyDescent="0.2">
      <c r="A56" s="20">
        <v>1008</v>
      </c>
    </row>
    <row r="57" spans="1:1" x14ac:dyDescent="0.2">
      <c r="A57" s="20">
        <v>1008</v>
      </c>
    </row>
    <row r="58" spans="1:1" x14ac:dyDescent="0.2">
      <c r="A58" s="20">
        <v>1008</v>
      </c>
    </row>
    <row r="59" spans="1:1" x14ac:dyDescent="0.2">
      <c r="A59" s="20">
        <v>1008</v>
      </c>
    </row>
    <row r="60" spans="1:1" x14ac:dyDescent="0.2">
      <c r="A60" s="22"/>
    </row>
    <row r="61" spans="1:1" x14ac:dyDescent="0.2">
      <c r="A61" s="20">
        <v>1009</v>
      </c>
    </row>
    <row r="62" spans="1:1" x14ac:dyDescent="0.2">
      <c r="A62" s="20">
        <v>1009</v>
      </c>
    </row>
    <row r="63" spans="1:1" x14ac:dyDescent="0.2">
      <c r="A63" s="20">
        <v>1009</v>
      </c>
    </row>
    <row r="64" spans="1:1" x14ac:dyDescent="0.2">
      <c r="A64" s="20">
        <v>1009</v>
      </c>
    </row>
    <row r="65" spans="1:1" x14ac:dyDescent="0.2">
      <c r="A65" s="20">
        <v>1009</v>
      </c>
    </row>
    <row r="66" spans="1:1" x14ac:dyDescent="0.2">
      <c r="A66" s="20">
        <v>1009</v>
      </c>
    </row>
    <row r="67" spans="1:1" x14ac:dyDescent="0.2">
      <c r="A67" s="20">
        <v>1009</v>
      </c>
    </row>
    <row r="68" spans="1:1" x14ac:dyDescent="0.2">
      <c r="A68" s="20">
        <v>1009</v>
      </c>
    </row>
    <row r="69" spans="1:1" x14ac:dyDescent="0.2">
      <c r="A69" s="20">
        <v>1009</v>
      </c>
    </row>
    <row r="70" spans="1:1" x14ac:dyDescent="0.2">
      <c r="A70" s="20">
        <v>1009</v>
      </c>
    </row>
    <row r="71" spans="1:1" x14ac:dyDescent="0.2">
      <c r="A71" s="20">
        <v>1009</v>
      </c>
    </row>
    <row r="72" spans="1:1" x14ac:dyDescent="0.2">
      <c r="A72" s="20">
        <v>1009</v>
      </c>
    </row>
    <row r="73" spans="1:1" x14ac:dyDescent="0.2">
      <c r="A73" s="20">
        <v>1009</v>
      </c>
    </row>
    <row r="74" spans="1:1" x14ac:dyDescent="0.2">
      <c r="A74" s="20">
        <v>1009</v>
      </c>
    </row>
    <row r="75" spans="1:1" x14ac:dyDescent="0.2">
      <c r="A75" s="20">
        <v>1009</v>
      </c>
    </row>
    <row r="76" spans="1:1" x14ac:dyDescent="0.2">
      <c r="A76" s="20">
        <v>1009</v>
      </c>
    </row>
    <row r="77" spans="1:1" x14ac:dyDescent="0.2">
      <c r="A77" s="20">
        <v>1009</v>
      </c>
    </row>
    <row r="78" spans="1:1" x14ac:dyDescent="0.2">
      <c r="A78" s="20">
        <v>1009</v>
      </c>
    </row>
    <row r="79" spans="1:1" x14ac:dyDescent="0.2">
      <c r="A79" s="20">
        <v>1009</v>
      </c>
    </row>
    <row r="80" spans="1:1" x14ac:dyDescent="0.2">
      <c r="A80" s="20">
        <v>1009</v>
      </c>
    </row>
    <row r="81" spans="1:1" x14ac:dyDescent="0.2">
      <c r="A81" s="20">
        <v>1009</v>
      </c>
    </row>
    <row r="82" spans="1:1" x14ac:dyDescent="0.2">
      <c r="A82" s="20">
        <v>1009</v>
      </c>
    </row>
    <row r="83" spans="1:1" x14ac:dyDescent="0.2">
      <c r="A83" s="20">
        <v>1009</v>
      </c>
    </row>
    <row r="84" spans="1:1" x14ac:dyDescent="0.2">
      <c r="A84" s="20">
        <v>1009</v>
      </c>
    </row>
    <row r="85" spans="1:1" x14ac:dyDescent="0.2">
      <c r="A85" s="20">
        <v>1009</v>
      </c>
    </row>
    <row r="86" spans="1:1" x14ac:dyDescent="0.2">
      <c r="A86" s="23">
        <v>1009</v>
      </c>
    </row>
    <row r="87" spans="1:1" x14ac:dyDescent="0.2">
      <c r="A87" s="24"/>
    </row>
    <row r="88" spans="1:1" x14ac:dyDescent="0.2">
      <c r="A88" s="25">
        <v>1010</v>
      </c>
    </row>
    <row r="89" spans="1:1" x14ac:dyDescent="0.2">
      <c r="A89" s="20">
        <v>1010</v>
      </c>
    </row>
    <row r="90" spans="1:1" x14ac:dyDescent="0.2">
      <c r="A90" s="20">
        <v>1010</v>
      </c>
    </row>
    <row r="91" spans="1:1" x14ac:dyDescent="0.2">
      <c r="A91" s="20">
        <v>1010</v>
      </c>
    </row>
    <row r="92" spans="1:1" x14ac:dyDescent="0.2">
      <c r="A92" s="20">
        <v>1010</v>
      </c>
    </row>
    <row r="93" spans="1:1" x14ac:dyDescent="0.2">
      <c r="A93" s="20">
        <v>1010</v>
      </c>
    </row>
    <row r="94" spans="1:1" x14ac:dyDescent="0.2">
      <c r="A94" s="20">
        <v>1010</v>
      </c>
    </row>
    <row r="95" spans="1:1" x14ac:dyDescent="0.2">
      <c r="A95" s="20">
        <v>1010</v>
      </c>
    </row>
    <row r="96" spans="1:1" x14ac:dyDescent="0.2">
      <c r="A96" s="20">
        <v>1010</v>
      </c>
    </row>
    <row r="97" spans="1:1" x14ac:dyDescent="0.2">
      <c r="A97" s="20">
        <v>1010</v>
      </c>
    </row>
    <row r="98" spans="1:1" x14ac:dyDescent="0.2">
      <c r="A98" s="20">
        <v>1010</v>
      </c>
    </row>
    <row r="99" spans="1:1" x14ac:dyDescent="0.2">
      <c r="A99" s="23">
        <v>1010</v>
      </c>
    </row>
    <row r="100" spans="1:1" x14ac:dyDescent="0.2">
      <c r="A100" s="24"/>
    </row>
    <row r="101" spans="1:1" x14ac:dyDescent="0.2">
      <c r="A101" s="25">
        <v>1011</v>
      </c>
    </row>
    <row r="102" spans="1:1" x14ac:dyDescent="0.2">
      <c r="A102" s="20">
        <v>1011</v>
      </c>
    </row>
    <row r="103" spans="1:1" x14ac:dyDescent="0.2">
      <c r="A103" s="20">
        <v>1011</v>
      </c>
    </row>
    <row r="104" spans="1:1" x14ac:dyDescent="0.2">
      <c r="A104" s="20">
        <v>1011</v>
      </c>
    </row>
    <row r="105" spans="1:1" x14ac:dyDescent="0.2">
      <c r="A105" s="20">
        <v>1011</v>
      </c>
    </row>
    <row r="106" spans="1:1" x14ac:dyDescent="0.2">
      <c r="A106" s="20">
        <v>1011</v>
      </c>
    </row>
    <row r="107" spans="1:1" x14ac:dyDescent="0.2">
      <c r="A107" s="20">
        <v>1011</v>
      </c>
    </row>
    <row r="108" spans="1:1" x14ac:dyDescent="0.2">
      <c r="A108" s="20">
        <v>1011</v>
      </c>
    </row>
    <row r="109" spans="1:1" x14ac:dyDescent="0.2">
      <c r="A109" s="20">
        <v>1011</v>
      </c>
    </row>
    <row r="110" spans="1:1" x14ac:dyDescent="0.2">
      <c r="A110" s="20">
        <v>1011</v>
      </c>
    </row>
    <row r="111" spans="1:1" x14ac:dyDescent="0.2">
      <c r="A111" s="20">
        <v>1011</v>
      </c>
    </row>
    <row r="112" spans="1:1" x14ac:dyDescent="0.2">
      <c r="A112" s="20">
        <v>1011</v>
      </c>
    </row>
    <row r="113" spans="1:1" x14ac:dyDescent="0.2">
      <c r="A113" s="20">
        <v>1011</v>
      </c>
    </row>
    <row r="114" spans="1:1" x14ac:dyDescent="0.2">
      <c r="A114" s="20">
        <v>1011</v>
      </c>
    </row>
    <row r="115" spans="1:1" x14ac:dyDescent="0.2">
      <c r="A115" s="20">
        <v>1011</v>
      </c>
    </row>
    <row r="116" spans="1:1" x14ac:dyDescent="0.2">
      <c r="A116" s="20">
        <v>1011</v>
      </c>
    </row>
    <row r="117" spans="1:1" x14ac:dyDescent="0.2">
      <c r="A117" s="20">
        <v>1011</v>
      </c>
    </row>
    <row r="118" spans="1:1" x14ac:dyDescent="0.2">
      <c r="A118" s="23">
        <v>1011</v>
      </c>
    </row>
    <row r="119" spans="1:1" x14ac:dyDescent="0.2">
      <c r="A119" s="24"/>
    </row>
    <row r="120" spans="1:1" x14ac:dyDescent="0.2">
      <c r="A120" s="25">
        <v>1012</v>
      </c>
    </row>
    <row r="121" spans="1:1" x14ac:dyDescent="0.2">
      <c r="A121" s="20">
        <v>1012</v>
      </c>
    </row>
    <row r="122" spans="1:1" x14ac:dyDescent="0.2">
      <c r="A122" s="20">
        <v>1012</v>
      </c>
    </row>
    <row r="123" spans="1:1" x14ac:dyDescent="0.2">
      <c r="A123" s="20">
        <v>1012</v>
      </c>
    </row>
    <row r="124" spans="1:1" x14ac:dyDescent="0.2">
      <c r="A124" s="20">
        <v>1012</v>
      </c>
    </row>
    <row r="125" spans="1:1" x14ac:dyDescent="0.2">
      <c r="A125" s="20">
        <v>1012</v>
      </c>
    </row>
    <row r="126" spans="1:1" x14ac:dyDescent="0.2">
      <c r="A126" s="20">
        <v>1012</v>
      </c>
    </row>
    <row r="127" spans="1:1" x14ac:dyDescent="0.2">
      <c r="A127" s="20">
        <v>1012</v>
      </c>
    </row>
    <row r="128" spans="1:1" x14ac:dyDescent="0.2">
      <c r="A128" s="20">
        <v>1012</v>
      </c>
    </row>
    <row r="129" spans="1:1" x14ac:dyDescent="0.2">
      <c r="A129" s="23">
        <v>1012</v>
      </c>
    </row>
    <row r="130" spans="1:1" x14ac:dyDescent="0.2">
      <c r="A130" s="24"/>
    </row>
    <row r="131" spans="1:1" x14ac:dyDescent="0.2">
      <c r="A131" s="25">
        <v>1013</v>
      </c>
    </row>
    <row r="132" spans="1:1" x14ac:dyDescent="0.2">
      <c r="A132" s="20">
        <v>1013</v>
      </c>
    </row>
    <row r="133" spans="1:1" x14ac:dyDescent="0.2">
      <c r="A133" s="20">
        <v>1013</v>
      </c>
    </row>
    <row r="134" spans="1:1" x14ac:dyDescent="0.2">
      <c r="A134" s="20">
        <v>1013</v>
      </c>
    </row>
    <row r="135" spans="1:1" x14ac:dyDescent="0.2">
      <c r="A135" s="20">
        <v>1013</v>
      </c>
    </row>
    <row r="136" spans="1:1" x14ac:dyDescent="0.2">
      <c r="A136" s="20">
        <v>1013</v>
      </c>
    </row>
    <row r="137" spans="1:1" x14ac:dyDescent="0.2">
      <c r="A137" s="20">
        <v>1013</v>
      </c>
    </row>
    <row r="138" spans="1:1" x14ac:dyDescent="0.2">
      <c r="A138" s="23">
        <v>1013</v>
      </c>
    </row>
    <row r="139" spans="1:1" x14ac:dyDescent="0.2">
      <c r="A139" s="24"/>
    </row>
    <row r="140" spans="1:1" x14ac:dyDescent="0.2">
      <c r="A140" s="25">
        <v>1014</v>
      </c>
    </row>
    <row r="141" spans="1:1" x14ac:dyDescent="0.2">
      <c r="A141" s="20">
        <v>1014</v>
      </c>
    </row>
    <row r="142" spans="1:1" x14ac:dyDescent="0.2">
      <c r="A142" s="20">
        <v>1014</v>
      </c>
    </row>
    <row r="143" spans="1:1" x14ac:dyDescent="0.2">
      <c r="A143" s="20">
        <v>1014</v>
      </c>
    </row>
    <row r="144" spans="1:1" x14ac:dyDescent="0.2">
      <c r="A144" s="20">
        <v>1014</v>
      </c>
    </row>
    <row r="145" spans="1:1" x14ac:dyDescent="0.2">
      <c r="A145" s="20">
        <v>1014</v>
      </c>
    </row>
    <row r="146" spans="1:1" x14ac:dyDescent="0.2">
      <c r="A146" s="20">
        <v>1014</v>
      </c>
    </row>
    <row r="147" spans="1:1" x14ac:dyDescent="0.2">
      <c r="A147" s="20">
        <v>1014</v>
      </c>
    </row>
    <row r="148" spans="1:1" x14ac:dyDescent="0.2">
      <c r="A148" s="20">
        <v>1014</v>
      </c>
    </row>
    <row r="149" spans="1:1" x14ac:dyDescent="0.2">
      <c r="A149" s="20">
        <v>1014</v>
      </c>
    </row>
    <row r="150" spans="1:1" x14ac:dyDescent="0.2">
      <c r="A150" s="20">
        <v>1014</v>
      </c>
    </row>
    <row r="151" spans="1:1" x14ac:dyDescent="0.2">
      <c r="A151" s="20">
        <v>1014</v>
      </c>
    </row>
    <row r="152" spans="1:1" x14ac:dyDescent="0.2">
      <c r="A152" s="20">
        <v>1014</v>
      </c>
    </row>
    <row r="153" spans="1:1" x14ac:dyDescent="0.2">
      <c r="A153" s="20">
        <v>1014</v>
      </c>
    </row>
    <row r="154" spans="1:1" x14ac:dyDescent="0.2">
      <c r="A154" s="20">
        <v>1014</v>
      </c>
    </row>
    <row r="155" spans="1:1" x14ac:dyDescent="0.2">
      <c r="A155" s="20">
        <v>1014</v>
      </c>
    </row>
    <row r="156" spans="1:1" x14ac:dyDescent="0.2">
      <c r="A156" s="20">
        <v>1014</v>
      </c>
    </row>
    <row r="157" spans="1:1" x14ac:dyDescent="0.2">
      <c r="A157" s="20">
        <v>1014</v>
      </c>
    </row>
    <row r="158" spans="1:1" x14ac:dyDescent="0.2">
      <c r="A158" s="20">
        <v>1014</v>
      </c>
    </row>
    <row r="159" spans="1:1" x14ac:dyDescent="0.2">
      <c r="A159" s="20">
        <v>1014</v>
      </c>
    </row>
    <row r="160" spans="1:1" x14ac:dyDescent="0.2">
      <c r="A160" s="20">
        <v>1014</v>
      </c>
    </row>
    <row r="161" spans="1:1" x14ac:dyDescent="0.2">
      <c r="A161" s="23">
        <v>1014</v>
      </c>
    </row>
    <row r="162" spans="1:1" x14ac:dyDescent="0.2">
      <c r="A162" s="24"/>
    </row>
    <row r="163" spans="1:1" x14ac:dyDescent="0.2">
      <c r="A163" s="25">
        <v>1015</v>
      </c>
    </row>
    <row r="164" spans="1:1" x14ac:dyDescent="0.2">
      <c r="A164" s="20">
        <v>1015</v>
      </c>
    </row>
    <row r="165" spans="1:1" x14ac:dyDescent="0.2">
      <c r="A165" s="20">
        <v>1015</v>
      </c>
    </row>
    <row r="166" spans="1:1" x14ac:dyDescent="0.2">
      <c r="A166" s="20">
        <v>1015</v>
      </c>
    </row>
    <row r="167" spans="1:1" x14ac:dyDescent="0.2">
      <c r="A167" s="20">
        <v>1015</v>
      </c>
    </row>
    <row r="168" spans="1:1" x14ac:dyDescent="0.2">
      <c r="A168" s="20">
        <v>1015</v>
      </c>
    </row>
    <row r="169" spans="1:1" x14ac:dyDescent="0.2">
      <c r="A169" s="20">
        <v>1015</v>
      </c>
    </row>
    <row r="170" spans="1:1" x14ac:dyDescent="0.2">
      <c r="A170" s="20">
        <v>1015</v>
      </c>
    </row>
    <row r="171" spans="1:1" x14ac:dyDescent="0.2">
      <c r="A171" s="20">
        <v>1015</v>
      </c>
    </row>
    <row r="172" spans="1:1" x14ac:dyDescent="0.2">
      <c r="A172" s="23">
        <v>1015</v>
      </c>
    </row>
    <row r="173" spans="1:1" x14ac:dyDescent="0.2">
      <c r="A173" s="24"/>
    </row>
    <row r="174" spans="1:1" x14ac:dyDescent="0.2">
      <c r="A174" s="25">
        <v>1016</v>
      </c>
    </row>
    <row r="175" spans="1:1" x14ac:dyDescent="0.2">
      <c r="A175" s="20">
        <v>1016</v>
      </c>
    </row>
    <row r="176" spans="1:1" x14ac:dyDescent="0.2">
      <c r="A176" s="20">
        <v>1016</v>
      </c>
    </row>
    <row r="177" spans="1:1" x14ac:dyDescent="0.2">
      <c r="A177" s="20">
        <v>1016</v>
      </c>
    </row>
    <row r="178" spans="1:1" x14ac:dyDescent="0.2">
      <c r="A178" s="20">
        <v>1016</v>
      </c>
    </row>
    <row r="179" spans="1:1" x14ac:dyDescent="0.2">
      <c r="A179" s="20">
        <v>1016</v>
      </c>
    </row>
    <row r="180" spans="1:1" x14ac:dyDescent="0.2">
      <c r="A180" s="20">
        <v>1016</v>
      </c>
    </row>
    <row r="181" spans="1:1" x14ac:dyDescent="0.2">
      <c r="A181" s="20">
        <v>1016</v>
      </c>
    </row>
    <row r="182" spans="1:1" x14ac:dyDescent="0.2">
      <c r="A182" s="23">
        <v>1016</v>
      </c>
    </row>
    <row r="183" spans="1:1" x14ac:dyDescent="0.2">
      <c r="A183" s="24"/>
    </row>
    <row r="184" spans="1:1" x14ac:dyDescent="0.2">
      <c r="A184" s="25">
        <v>1017</v>
      </c>
    </row>
    <row r="185" spans="1:1" x14ac:dyDescent="0.2">
      <c r="A185" s="20">
        <v>1017</v>
      </c>
    </row>
    <row r="186" spans="1:1" x14ac:dyDescent="0.2">
      <c r="A186" s="20">
        <v>1017</v>
      </c>
    </row>
    <row r="187" spans="1:1" x14ac:dyDescent="0.2">
      <c r="A187" s="20">
        <v>1017</v>
      </c>
    </row>
    <row r="188" spans="1:1" x14ac:dyDescent="0.2">
      <c r="A188" s="20">
        <v>1017</v>
      </c>
    </row>
    <row r="189" spans="1:1" x14ac:dyDescent="0.2">
      <c r="A189" s="20">
        <v>1017</v>
      </c>
    </row>
    <row r="190" spans="1:1" x14ac:dyDescent="0.2">
      <c r="A190" s="20">
        <v>1017</v>
      </c>
    </row>
    <row r="191" spans="1:1" x14ac:dyDescent="0.2">
      <c r="A191" s="20">
        <v>1017</v>
      </c>
    </row>
    <row r="192" spans="1:1" x14ac:dyDescent="0.2">
      <c r="A192" s="20">
        <v>1017</v>
      </c>
    </row>
    <row r="193" spans="1:1" x14ac:dyDescent="0.2">
      <c r="A193" s="20">
        <v>1017</v>
      </c>
    </row>
    <row r="194" spans="1:1" x14ac:dyDescent="0.2">
      <c r="A194" s="20">
        <v>1017</v>
      </c>
    </row>
    <row r="195" spans="1:1" x14ac:dyDescent="0.2">
      <c r="A195" s="20">
        <v>1017</v>
      </c>
    </row>
    <row r="196" spans="1:1" x14ac:dyDescent="0.2">
      <c r="A196" s="20">
        <v>1017</v>
      </c>
    </row>
    <row r="197" spans="1:1" x14ac:dyDescent="0.2">
      <c r="A197" s="23">
        <v>1017</v>
      </c>
    </row>
    <row r="198" spans="1:1" x14ac:dyDescent="0.2">
      <c r="A198" s="24"/>
    </row>
    <row r="199" spans="1:1" x14ac:dyDescent="0.2">
      <c r="A199" s="25">
        <v>1018</v>
      </c>
    </row>
    <row r="200" spans="1:1" x14ac:dyDescent="0.2">
      <c r="A200" s="20">
        <v>1018</v>
      </c>
    </row>
    <row r="201" spans="1:1" x14ac:dyDescent="0.2">
      <c r="A201" s="20">
        <v>1018</v>
      </c>
    </row>
    <row r="202" spans="1:1" x14ac:dyDescent="0.2">
      <c r="A202" s="20">
        <v>1018</v>
      </c>
    </row>
    <row r="203" spans="1:1" x14ac:dyDescent="0.2">
      <c r="A203" s="20">
        <v>1018</v>
      </c>
    </row>
    <row r="204" spans="1:1" x14ac:dyDescent="0.2">
      <c r="A204" s="20">
        <v>1018</v>
      </c>
    </row>
    <row r="205" spans="1:1" x14ac:dyDescent="0.2">
      <c r="A205" s="20">
        <v>1018</v>
      </c>
    </row>
    <row r="206" spans="1:1" x14ac:dyDescent="0.2">
      <c r="A206" s="20">
        <v>1018</v>
      </c>
    </row>
    <row r="207" spans="1:1" x14ac:dyDescent="0.2">
      <c r="A207" s="20">
        <v>1018</v>
      </c>
    </row>
    <row r="208" spans="1:1" x14ac:dyDescent="0.2">
      <c r="A208" s="20">
        <v>1018</v>
      </c>
    </row>
    <row r="209" spans="1:1" x14ac:dyDescent="0.2">
      <c r="A209" s="20">
        <v>1018</v>
      </c>
    </row>
    <row r="210" spans="1:1" x14ac:dyDescent="0.2">
      <c r="A210" s="20">
        <v>1018</v>
      </c>
    </row>
    <row r="211" spans="1:1" x14ac:dyDescent="0.2">
      <c r="A211" s="23">
        <v>1018</v>
      </c>
    </row>
    <row r="212" spans="1:1" x14ac:dyDescent="0.2">
      <c r="A212" s="24"/>
    </row>
    <row r="213" spans="1:1" x14ac:dyDescent="0.2">
      <c r="A213" s="26">
        <v>1019</v>
      </c>
    </row>
    <row r="214" spans="1:1" x14ac:dyDescent="0.2">
      <c r="A214" s="27">
        <v>1019</v>
      </c>
    </row>
    <row r="215" spans="1:1" x14ac:dyDescent="0.2">
      <c r="A215" s="27">
        <v>1019</v>
      </c>
    </row>
    <row r="216" spans="1:1" x14ac:dyDescent="0.2">
      <c r="A216" s="27">
        <v>1019</v>
      </c>
    </row>
    <row r="217" spans="1:1" x14ac:dyDescent="0.2">
      <c r="A217" s="27">
        <v>1019</v>
      </c>
    </row>
    <row r="218" spans="1:1" x14ac:dyDescent="0.2">
      <c r="A218" s="27">
        <v>1019</v>
      </c>
    </row>
    <row r="219" spans="1:1" x14ac:dyDescent="0.2">
      <c r="A219" s="27">
        <v>1019</v>
      </c>
    </row>
    <row r="220" spans="1:1" x14ac:dyDescent="0.2">
      <c r="A220" s="27">
        <v>1019</v>
      </c>
    </row>
    <row r="221" spans="1:1" x14ac:dyDescent="0.2">
      <c r="A221" s="27">
        <v>1019</v>
      </c>
    </row>
    <row r="222" spans="1:1" x14ac:dyDescent="0.2">
      <c r="A222" s="28">
        <v>1019</v>
      </c>
    </row>
    <row r="223" spans="1:1" x14ac:dyDescent="0.2">
      <c r="A223" s="24"/>
    </row>
    <row r="224" spans="1:1" x14ac:dyDescent="0.2">
      <c r="A224" s="25">
        <v>1020</v>
      </c>
    </row>
    <row r="225" spans="1:1" x14ac:dyDescent="0.2">
      <c r="A225" s="20">
        <v>1020</v>
      </c>
    </row>
    <row r="226" spans="1:1" x14ac:dyDescent="0.2">
      <c r="A226" s="20">
        <v>1020</v>
      </c>
    </row>
    <row r="227" spans="1:1" x14ac:dyDescent="0.2">
      <c r="A227" s="20">
        <v>1020</v>
      </c>
    </row>
    <row r="228" spans="1:1" x14ac:dyDescent="0.2">
      <c r="A228" s="20">
        <v>1020</v>
      </c>
    </row>
    <row r="229" spans="1:1" x14ac:dyDescent="0.2">
      <c r="A229" s="20">
        <v>1020</v>
      </c>
    </row>
    <row r="230" spans="1:1" x14ac:dyDescent="0.2">
      <c r="A230" s="20">
        <v>1020</v>
      </c>
    </row>
    <row r="231" spans="1:1" x14ac:dyDescent="0.2">
      <c r="A231" s="20">
        <v>1020</v>
      </c>
    </row>
    <row r="232" spans="1:1" x14ac:dyDescent="0.2">
      <c r="A232" s="20">
        <v>1020</v>
      </c>
    </row>
    <row r="233" spans="1:1" x14ac:dyDescent="0.2">
      <c r="A233" s="23">
        <v>1020</v>
      </c>
    </row>
    <row r="234" spans="1:1" x14ac:dyDescent="0.2">
      <c r="A234" s="24"/>
    </row>
    <row r="235" spans="1:1" x14ac:dyDescent="0.2">
      <c r="A235" s="25">
        <v>1021</v>
      </c>
    </row>
    <row r="236" spans="1:1" x14ac:dyDescent="0.2">
      <c r="A236" s="20">
        <v>1021</v>
      </c>
    </row>
    <row r="237" spans="1:1" x14ac:dyDescent="0.2">
      <c r="A237" s="20">
        <v>1021</v>
      </c>
    </row>
    <row r="238" spans="1:1" x14ac:dyDescent="0.2">
      <c r="A238" s="20">
        <v>1021</v>
      </c>
    </row>
    <row r="239" spans="1:1" x14ac:dyDescent="0.2">
      <c r="A239" s="20">
        <v>1021</v>
      </c>
    </row>
    <row r="240" spans="1:1" x14ac:dyDescent="0.2">
      <c r="A240" s="20">
        <v>1021</v>
      </c>
    </row>
    <row r="241" spans="1:1" x14ac:dyDescent="0.2">
      <c r="A241" s="20">
        <v>1021</v>
      </c>
    </row>
    <row r="242" spans="1:1" x14ac:dyDescent="0.2">
      <c r="A242" s="20">
        <v>1021</v>
      </c>
    </row>
    <row r="243" spans="1:1" x14ac:dyDescent="0.2">
      <c r="A243" s="20">
        <v>1021</v>
      </c>
    </row>
    <row r="244" spans="1:1" x14ac:dyDescent="0.2">
      <c r="A244" s="20">
        <v>1021</v>
      </c>
    </row>
    <row r="245" spans="1:1" x14ac:dyDescent="0.2">
      <c r="A245" s="20">
        <v>1021</v>
      </c>
    </row>
    <row r="246" spans="1:1" x14ac:dyDescent="0.2">
      <c r="A246" s="20">
        <v>1021</v>
      </c>
    </row>
    <row r="247" spans="1:1" x14ac:dyDescent="0.2">
      <c r="A247" s="20">
        <v>1021</v>
      </c>
    </row>
    <row r="248" spans="1:1" x14ac:dyDescent="0.2">
      <c r="A248" s="20">
        <v>1021</v>
      </c>
    </row>
    <row r="249" spans="1:1" x14ac:dyDescent="0.2">
      <c r="A249" s="20">
        <v>1021</v>
      </c>
    </row>
    <row r="250" spans="1:1" x14ac:dyDescent="0.2">
      <c r="A250" s="20">
        <v>1021</v>
      </c>
    </row>
    <row r="251" spans="1:1" x14ac:dyDescent="0.2">
      <c r="A251" s="20">
        <v>1021</v>
      </c>
    </row>
    <row r="252" spans="1:1" x14ac:dyDescent="0.2">
      <c r="A252" s="23">
        <v>1021</v>
      </c>
    </row>
    <row r="253" spans="1:1" x14ac:dyDescent="0.2">
      <c r="A253" s="24"/>
    </row>
    <row r="254" spans="1:1" x14ac:dyDescent="0.2">
      <c r="A254" s="25">
        <v>1022</v>
      </c>
    </row>
    <row r="255" spans="1:1" x14ac:dyDescent="0.2">
      <c r="A255" s="20">
        <v>1022</v>
      </c>
    </row>
    <row r="256" spans="1:1" x14ac:dyDescent="0.2">
      <c r="A256" s="20">
        <v>1022</v>
      </c>
    </row>
    <row r="257" spans="1:1" x14ac:dyDescent="0.2">
      <c r="A257" s="20">
        <v>1022</v>
      </c>
    </row>
    <row r="258" spans="1:1" x14ac:dyDescent="0.2">
      <c r="A258" s="20">
        <v>1022</v>
      </c>
    </row>
    <row r="259" spans="1:1" x14ac:dyDescent="0.2">
      <c r="A259" s="20">
        <v>1022</v>
      </c>
    </row>
    <row r="260" spans="1:1" x14ac:dyDescent="0.2">
      <c r="A260" s="20">
        <v>1022</v>
      </c>
    </row>
    <row r="261" spans="1:1" x14ac:dyDescent="0.2">
      <c r="A261" s="20">
        <v>1022</v>
      </c>
    </row>
    <row r="262" spans="1:1" x14ac:dyDescent="0.2">
      <c r="A262" s="20">
        <v>1022</v>
      </c>
    </row>
    <row r="263" spans="1:1" x14ac:dyDescent="0.2">
      <c r="A263" s="20">
        <v>1022</v>
      </c>
    </row>
    <row r="264" spans="1:1" x14ac:dyDescent="0.2">
      <c r="A264" s="20">
        <v>1022</v>
      </c>
    </row>
    <row r="265" spans="1:1" x14ac:dyDescent="0.2">
      <c r="A265" s="23">
        <v>1022</v>
      </c>
    </row>
    <row r="266" spans="1:1" x14ac:dyDescent="0.2">
      <c r="A266" s="24"/>
    </row>
    <row r="267" spans="1:1" x14ac:dyDescent="0.2">
      <c r="A267" s="25">
        <v>1023</v>
      </c>
    </row>
    <row r="268" spans="1:1" x14ac:dyDescent="0.2">
      <c r="A268" s="20">
        <v>1023</v>
      </c>
    </row>
    <row r="269" spans="1:1" x14ac:dyDescent="0.2">
      <c r="A269" s="20">
        <v>1023</v>
      </c>
    </row>
    <row r="270" spans="1:1" x14ac:dyDescent="0.2">
      <c r="A270" s="20">
        <v>1023</v>
      </c>
    </row>
    <row r="271" spans="1:1" x14ac:dyDescent="0.2">
      <c r="A271" s="20">
        <v>1023</v>
      </c>
    </row>
    <row r="272" spans="1:1" x14ac:dyDescent="0.2">
      <c r="A272" s="20">
        <v>1023</v>
      </c>
    </row>
    <row r="273" spans="1:1" x14ac:dyDescent="0.2">
      <c r="A273" s="20">
        <v>1023</v>
      </c>
    </row>
    <row r="274" spans="1:1" x14ac:dyDescent="0.2">
      <c r="A274" s="20">
        <v>1023</v>
      </c>
    </row>
    <row r="275" spans="1:1" x14ac:dyDescent="0.2">
      <c r="A275" s="20">
        <v>1023</v>
      </c>
    </row>
    <row r="276" spans="1:1" x14ac:dyDescent="0.2">
      <c r="A276" s="20">
        <v>1023</v>
      </c>
    </row>
    <row r="277" spans="1:1" x14ac:dyDescent="0.2">
      <c r="A277" s="20">
        <v>1023</v>
      </c>
    </row>
    <row r="278" spans="1:1" x14ac:dyDescent="0.2">
      <c r="A278" s="20">
        <v>1023</v>
      </c>
    </row>
    <row r="279" spans="1:1" x14ac:dyDescent="0.2">
      <c r="A279" s="20">
        <v>1023</v>
      </c>
    </row>
    <row r="280" spans="1:1" x14ac:dyDescent="0.2">
      <c r="A280" s="20">
        <v>1023</v>
      </c>
    </row>
    <row r="281" spans="1:1" x14ac:dyDescent="0.2">
      <c r="A281" s="20">
        <v>1023</v>
      </c>
    </row>
    <row r="282" spans="1:1" x14ac:dyDescent="0.2">
      <c r="A282" s="20">
        <v>1023</v>
      </c>
    </row>
    <row r="283" spans="1:1" x14ac:dyDescent="0.2">
      <c r="A283" s="20">
        <v>1023</v>
      </c>
    </row>
    <row r="284" spans="1:1" x14ac:dyDescent="0.2">
      <c r="A284" s="20">
        <v>1023</v>
      </c>
    </row>
    <row r="285" spans="1:1" x14ac:dyDescent="0.2">
      <c r="A285" s="20">
        <v>1023</v>
      </c>
    </row>
    <row r="286" spans="1:1" x14ac:dyDescent="0.2">
      <c r="A286" s="20">
        <v>1023</v>
      </c>
    </row>
    <row r="287" spans="1:1" x14ac:dyDescent="0.2">
      <c r="A287" s="20">
        <v>1023</v>
      </c>
    </row>
    <row r="288" spans="1:1" x14ac:dyDescent="0.2">
      <c r="A288" s="20">
        <v>1023</v>
      </c>
    </row>
    <row r="289" spans="1:1" x14ac:dyDescent="0.2">
      <c r="A289" s="23">
        <v>1023</v>
      </c>
    </row>
    <row r="290" spans="1:1" x14ac:dyDescent="0.2">
      <c r="A290" s="24"/>
    </row>
    <row r="291" spans="1:1" x14ac:dyDescent="0.2">
      <c r="A291" s="25">
        <v>1024</v>
      </c>
    </row>
    <row r="292" spans="1:1" x14ac:dyDescent="0.2">
      <c r="A292" s="20">
        <v>1024</v>
      </c>
    </row>
    <row r="293" spans="1:1" x14ac:dyDescent="0.2">
      <c r="A293" s="20">
        <v>1024</v>
      </c>
    </row>
    <row r="294" spans="1:1" x14ac:dyDescent="0.2">
      <c r="A294" s="20">
        <v>1024</v>
      </c>
    </row>
    <row r="295" spans="1:1" x14ac:dyDescent="0.2">
      <c r="A295" s="20">
        <v>1024</v>
      </c>
    </row>
    <row r="296" spans="1:1" x14ac:dyDescent="0.2">
      <c r="A296" s="20">
        <v>1024</v>
      </c>
    </row>
    <row r="297" spans="1:1" x14ac:dyDescent="0.2">
      <c r="A297" s="20">
        <v>1024</v>
      </c>
    </row>
    <row r="298" spans="1:1" x14ac:dyDescent="0.2">
      <c r="A298" s="20">
        <v>1024</v>
      </c>
    </row>
    <row r="299" spans="1:1" x14ac:dyDescent="0.2">
      <c r="A299" s="20">
        <v>1024</v>
      </c>
    </row>
    <row r="300" spans="1:1" x14ac:dyDescent="0.2">
      <c r="A300" s="23">
        <v>1024</v>
      </c>
    </row>
    <row r="301" spans="1:1" x14ac:dyDescent="0.2">
      <c r="A301" s="24"/>
    </row>
    <row r="302" spans="1:1" x14ac:dyDescent="0.2">
      <c r="A302" s="25">
        <v>1025</v>
      </c>
    </row>
    <row r="303" spans="1:1" x14ac:dyDescent="0.2">
      <c r="A303" s="20">
        <v>1025</v>
      </c>
    </row>
    <row r="304" spans="1:1" x14ac:dyDescent="0.2">
      <c r="A304" s="20">
        <v>1025</v>
      </c>
    </row>
    <row r="305" spans="1:1" x14ac:dyDescent="0.2">
      <c r="A305" s="20">
        <v>1025</v>
      </c>
    </row>
    <row r="306" spans="1:1" x14ac:dyDescent="0.2">
      <c r="A306" s="20">
        <v>1025</v>
      </c>
    </row>
    <row r="307" spans="1:1" x14ac:dyDescent="0.2">
      <c r="A307" s="20">
        <v>1025</v>
      </c>
    </row>
    <row r="308" spans="1:1" x14ac:dyDescent="0.2">
      <c r="A308" s="20">
        <v>1025</v>
      </c>
    </row>
    <row r="309" spans="1:1" x14ac:dyDescent="0.2">
      <c r="A309" s="20">
        <v>1025</v>
      </c>
    </row>
    <row r="310" spans="1:1" x14ac:dyDescent="0.2">
      <c r="A310" s="20">
        <v>1025</v>
      </c>
    </row>
    <row r="311" spans="1:1" x14ac:dyDescent="0.2">
      <c r="A311" s="20">
        <v>1025</v>
      </c>
    </row>
    <row r="312" spans="1:1" x14ac:dyDescent="0.2">
      <c r="A312" s="23">
        <v>1025</v>
      </c>
    </row>
    <row r="313" spans="1:1" x14ac:dyDescent="0.2">
      <c r="A313" s="24"/>
    </row>
    <row r="314" spans="1:1" x14ac:dyDescent="0.2">
      <c r="A314" s="25">
        <v>1026</v>
      </c>
    </row>
    <row r="315" spans="1:1" x14ac:dyDescent="0.2">
      <c r="A315" s="20">
        <v>1026</v>
      </c>
    </row>
    <row r="316" spans="1:1" x14ac:dyDescent="0.2">
      <c r="A316" s="20">
        <v>1026</v>
      </c>
    </row>
    <row r="317" spans="1:1" x14ac:dyDescent="0.2">
      <c r="A317" s="20">
        <v>1026</v>
      </c>
    </row>
    <row r="318" spans="1:1" x14ac:dyDescent="0.2">
      <c r="A318" s="20">
        <v>1026</v>
      </c>
    </row>
    <row r="319" spans="1:1" x14ac:dyDescent="0.2">
      <c r="A319" s="20">
        <v>1026</v>
      </c>
    </row>
    <row r="320" spans="1:1" x14ac:dyDescent="0.2">
      <c r="A320" s="20">
        <v>1026</v>
      </c>
    </row>
    <row r="321" spans="1:1" x14ac:dyDescent="0.2">
      <c r="A321" s="20">
        <v>1026</v>
      </c>
    </row>
    <row r="322" spans="1:1" x14ac:dyDescent="0.2">
      <c r="A322" s="23">
        <v>1026</v>
      </c>
    </row>
    <row r="323" spans="1:1" x14ac:dyDescent="0.2">
      <c r="A323" s="24"/>
    </row>
    <row r="324" spans="1:1" x14ac:dyDescent="0.2">
      <c r="A324" s="25">
        <v>1027</v>
      </c>
    </row>
    <row r="325" spans="1:1" x14ac:dyDescent="0.2">
      <c r="A325" s="20">
        <v>1027</v>
      </c>
    </row>
    <row r="326" spans="1:1" x14ac:dyDescent="0.2">
      <c r="A326" s="20">
        <v>1027</v>
      </c>
    </row>
    <row r="327" spans="1:1" x14ac:dyDescent="0.2">
      <c r="A327" s="20">
        <v>1027</v>
      </c>
    </row>
    <row r="328" spans="1:1" x14ac:dyDescent="0.2">
      <c r="A328" s="20">
        <v>1027</v>
      </c>
    </row>
    <row r="329" spans="1:1" x14ac:dyDescent="0.2">
      <c r="A329" s="20">
        <v>1027</v>
      </c>
    </row>
    <row r="330" spans="1:1" x14ac:dyDescent="0.2">
      <c r="A330" s="20">
        <v>1027</v>
      </c>
    </row>
    <row r="331" spans="1:1" x14ac:dyDescent="0.2">
      <c r="A331" s="20">
        <v>1027</v>
      </c>
    </row>
    <row r="332" spans="1:1" x14ac:dyDescent="0.2">
      <c r="A332" s="23">
        <v>1027</v>
      </c>
    </row>
    <row r="333" spans="1:1" x14ac:dyDescent="0.2">
      <c r="A333" s="24"/>
    </row>
    <row r="334" spans="1:1" x14ac:dyDescent="0.2">
      <c r="A334" s="25">
        <v>1028</v>
      </c>
    </row>
    <row r="335" spans="1:1" x14ac:dyDescent="0.2">
      <c r="A335" s="20">
        <v>1028</v>
      </c>
    </row>
    <row r="336" spans="1:1" x14ac:dyDescent="0.2">
      <c r="A336" s="20">
        <v>1028</v>
      </c>
    </row>
    <row r="337" spans="1:1" x14ac:dyDescent="0.2">
      <c r="A337" s="20">
        <v>1028</v>
      </c>
    </row>
    <row r="338" spans="1:1" x14ac:dyDescent="0.2">
      <c r="A338" s="20">
        <v>1028</v>
      </c>
    </row>
    <row r="339" spans="1:1" x14ac:dyDescent="0.2">
      <c r="A339" s="20">
        <v>1028</v>
      </c>
    </row>
    <row r="340" spans="1:1" x14ac:dyDescent="0.2">
      <c r="A340" s="20">
        <v>1028</v>
      </c>
    </row>
    <row r="341" spans="1:1" x14ac:dyDescent="0.2">
      <c r="A341" s="23">
        <v>1028</v>
      </c>
    </row>
    <row r="342" spans="1:1" x14ac:dyDescent="0.2">
      <c r="A342" s="24"/>
    </row>
    <row r="343" spans="1:1" x14ac:dyDescent="0.2">
      <c r="A343" s="29">
        <v>1029</v>
      </c>
    </row>
    <row r="344" spans="1:1" x14ac:dyDescent="0.2">
      <c r="A344" s="29">
        <v>1029</v>
      </c>
    </row>
    <row r="345" spans="1:1" x14ac:dyDescent="0.2">
      <c r="A345" s="29">
        <v>1029</v>
      </c>
    </row>
    <row r="346" spans="1:1" x14ac:dyDescent="0.2">
      <c r="A346" s="29">
        <v>1029</v>
      </c>
    </row>
    <row r="347" spans="1:1" x14ac:dyDescent="0.2">
      <c r="A347" s="29">
        <v>1029</v>
      </c>
    </row>
    <row r="348" spans="1:1" x14ac:dyDescent="0.2">
      <c r="A348" s="29">
        <v>1029</v>
      </c>
    </row>
    <row r="349" spans="1:1" x14ac:dyDescent="0.2">
      <c r="A349" s="24"/>
    </row>
    <row r="350" spans="1:1" x14ac:dyDescent="0.2">
      <c r="A350" s="30">
        <v>1030</v>
      </c>
    </row>
    <row r="351" spans="1:1" x14ac:dyDescent="0.2">
      <c r="A351" s="30">
        <v>1030</v>
      </c>
    </row>
    <row r="352" spans="1:1" x14ac:dyDescent="0.2">
      <c r="A352" s="30">
        <v>1030</v>
      </c>
    </row>
    <row r="353" spans="1:1" x14ac:dyDescent="0.2">
      <c r="A353" s="30">
        <v>1030</v>
      </c>
    </row>
    <row r="354" spans="1:1" x14ac:dyDescent="0.2">
      <c r="A354" s="30">
        <v>1030</v>
      </c>
    </row>
    <row r="355" spans="1:1" x14ac:dyDescent="0.2">
      <c r="A355" s="30">
        <v>1030</v>
      </c>
    </row>
    <row r="356" spans="1:1" x14ac:dyDescent="0.2">
      <c r="A356" s="30">
        <v>1030</v>
      </c>
    </row>
    <row r="357" spans="1:1" x14ac:dyDescent="0.2">
      <c r="A357" s="30">
        <v>1030</v>
      </c>
    </row>
    <row r="358" spans="1:1" x14ac:dyDescent="0.2">
      <c r="A358" s="30">
        <v>1030</v>
      </c>
    </row>
    <row r="359" spans="1:1" x14ac:dyDescent="0.2">
      <c r="A359" s="30">
        <v>1030</v>
      </c>
    </row>
    <row r="360" spans="1:1" x14ac:dyDescent="0.2">
      <c r="A360" s="30">
        <v>1030</v>
      </c>
    </row>
    <row r="361" spans="1:1" x14ac:dyDescent="0.2">
      <c r="A361" s="30">
        <v>1030</v>
      </c>
    </row>
    <row r="362" spans="1:1" x14ac:dyDescent="0.2">
      <c r="A362" s="31"/>
    </row>
    <row r="363" spans="1:1" x14ac:dyDescent="0.2">
      <c r="A363" s="30">
        <v>1031</v>
      </c>
    </row>
    <row r="364" spans="1:1" x14ac:dyDescent="0.2">
      <c r="A364" s="30">
        <v>1031</v>
      </c>
    </row>
    <row r="365" spans="1:1" x14ac:dyDescent="0.2">
      <c r="A365" s="30">
        <v>1031</v>
      </c>
    </row>
    <row r="366" spans="1:1" x14ac:dyDescent="0.2">
      <c r="A366" s="30">
        <v>1031</v>
      </c>
    </row>
    <row r="367" spans="1:1" x14ac:dyDescent="0.2">
      <c r="A367" s="30">
        <v>1031</v>
      </c>
    </row>
    <row r="368" spans="1:1" x14ac:dyDescent="0.2">
      <c r="A368" s="30">
        <v>1031</v>
      </c>
    </row>
    <row r="369" spans="1:1" x14ac:dyDescent="0.2">
      <c r="A369" s="30">
        <v>1031</v>
      </c>
    </row>
    <row r="370" spans="1:1" x14ac:dyDescent="0.2">
      <c r="A370" s="30">
        <v>1031</v>
      </c>
    </row>
    <row r="371" spans="1:1" x14ac:dyDescent="0.2">
      <c r="A371" s="30">
        <v>1031</v>
      </c>
    </row>
    <row r="372" spans="1:1" x14ac:dyDescent="0.2">
      <c r="A372" s="30">
        <v>1031</v>
      </c>
    </row>
    <row r="373" spans="1:1" x14ac:dyDescent="0.2">
      <c r="A373" s="30">
        <v>1031</v>
      </c>
    </row>
    <row r="374" spans="1:1" x14ac:dyDescent="0.2">
      <c r="A374" s="30">
        <v>1031</v>
      </c>
    </row>
    <row r="375" spans="1:1" x14ac:dyDescent="0.2">
      <c r="A375" s="30">
        <v>1031</v>
      </c>
    </row>
    <row r="376" spans="1:1" x14ac:dyDescent="0.2">
      <c r="A376" s="30">
        <v>1031</v>
      </c>
    </row>
    <row r="377" spans="1:1" x14ac:dyDescent="0.2">
      <c r="A377" s="30">
        <v>1031</v>
      </c>
    </row>
    <row r="378" spans="1:1" x14ac:dyDescent="0.2">
      <c r="A378" s="30">
        <v>1031</v>
      </c>
    </row>
    <row r="379" spans="1:1" x14ac:dyDescent="0.2">
      <c r="A379" s="30">
        <v>1031</v>
      </c>
    </row>
    <row r="380" spans="1:1" x14ac:dyDescent="0.2">
      <c r="A380" s="30">
        <v>1031</v>
      </c>
    </row>
    <row r="381" spans="1:1" x14ac:dyDescent="0.2">
      <c r="A381" s="31"/>
    </row>
    <row r="382" spans="1:1" x14ac:dyDescent="0.2">
      <c r="A382" s="30">
        <v>1032</v>
      </c>
    </row>
    <row r="383" spans="1:1" x14ac:dyDescent="0.2">
      <c r="A383" s="30">
        <v>1032</v>
      </c>
    </row>
    <row r="384" spans="1:1" x14ac:dyDescent="0.2">
      <c r="A384" s="30">
        <v>1032</v>
      </c>
    </row>
    <row r="385" spans="1:1" x14ac:dyDescent="0.2">
      <c r="A385" s="30">
        <v>1032</v>
      </c>
    </row>
    <row r="386" spans="1:1" x14ac:dyDescent="0.2">
      <c r="A386" s="30">
        <v>1032</v>
      </c>
    </row>
    <row r="387" spans="1:1" x14ac:dyDescent="0.2">
      <c r="A387" s="30">
        <v>1032</v>
      </c>
    </row>
    <row r="388" spans="1:1" x14ac:dyDescent="0.2">
      <c r="A388" s="30">
        <v>1032</v>
      </c>
    </row>
    <row r="389" spans="1:1" x14ac:dyDescent="0.2">
      <c r="A389" s="30">
        <v>1032</v>
      </c>
    </row>
    <row r="390" spans="1:1" x14ac:dyDescent="0.2">
      <c r="A390" s="30">
        <v>1032</v>
      </c>
    </row>
    <row r="391" spans="1:1" x14ac:dyDescent="0.2">
      <c r="A391" s="30">
        <v>1032</v>
      </c>
    </row>
    <row r="392" spans="1:1" x14ac:dyDescent="0.2">
      <c r="A392" s="30">
        <v>1032</v>
      </c>
    </row>
    <row r="393" spans="1:1" x14ac:dyDescent="0.2">
      <c r="A393" s="30">
        <v>1032</v>
      </c>
    </row>
    <row r="394" spans="1:1" x14ac:dyDescent="0.2">
      <c r="A394" s="30">
        <v>1032</v>
      </c>
    </row>
    <row r="395" spans="1:1" x14ac:dyDescent="0.2">
      <c r="A395" s="30">
        <v>1032</v>
      </c>
    </row>
    <row r="396" spans="1:1" x14ac:dyDescent="0.2">
      <c r="A396" s="30">
        <v>1032</v>
      </c>
    </row>
    <row r="397" spans="1:1" x14ac:dyDescent="0.2">
      <c r="A397" s="31"/>
    </row>
    <row r="398" spans="1:1" x14ac:dyDescent="0.2">
      <c r="A398" s="25">
        <v>1033</v>
      </c>
    </row>
    <row r="399" spans="1:1" x14ac:dyDescent="0.2">
      <c r="A399" s="25">
        <v>1033</v>
      </c>
    </row>
    <row r="400" spans="1:1" x14ac:dyDescent="0.2">
      <c r="A400" s="25">
        <v>1033</v>
      </c>
    </row>
    <row r="401" spans="1:1" x14ac:dyDescent="0.2">
      <c r="A401" s="25">
        <v>1033</v>
      </c>
    </row>
    <row r="402" spans="1:1" x14ac:dyDescent="0.2">
      <c r="A402" s="25">
        <v>1033</v>
      </c>
    </row>
    <row r="403" spans="1:1" x14ac:dyDescent="0.2">
      <c r="A403" s="25">
        <v>1033</v>
      </c>
    </row>
    <row r="404" spans="1:1" x14ac:dyDescent="0.2">
      <c r="A404" s="25">
        <v>1033</v>
      </c>
    </row>
    <row r="405" spans="1:1" x14ac:dyDescent="0.2">
      <c r="A405" s="25">
        <v>1033</v>
      </c>
    </row>
    <row r="406" spans="1:1" x14ac:dyDescent="0.2">
      <c r="A406" s="25">
        <v>1033</v>
      </c>
    </row>
    <row r="407" spans="1:1" x14ac:dyDescent="0.2">
      <c r="A407" s="25">
        <v>1033</v>
      </c>
    </row>
    <row r="408" spans="1:1" x14ac:dyDescent="0.2">
      <c r="A408" s="25">
        <v>1033</v>
      </c>
    </row>
    <row r="409" spans="1:1" x14ac:dyDescent="0.2">
      <c r="A409" s="25">
        <v>1033</v>
      </c>
    </row>
    <row r="410" spans="1:1" x14ac:dyDescent="0.2">
      <c r="A410" s="25">
        <v>1033</v>
      </c>
    </row>
  </sheetData>
  <sheetProtection algorithmName="SHA-512" hashValue="wDo7q1zN2gSbfUd9Y31OxhKfOtlPddzNGzET1ScN2sL8MOpSSGd/0hgH9NuEEeLpePbyt0OR03kM/nubL4CSXw==" saltValue="gtlojRe3dlp/z/d0VsYHfA==" spinCount="100000" sheet="1" objects="1" scenarios="1" formatCells="0" formatColumns="0" formatRows="0" insertRows="0" deleteRows="0" autoFilter="0"/>
  <autoFilter ref="A2:AC10"/>
  <mergeCells count="1">
    <mergeCell ref="A1:AC1"/>
  </mergeCells>
  <pageMargins left="0.7" right="0.7" top="0.75" bottom="0.75" header="0.3" footer="0.3"/>
  <pageSetup scale="57" orientation="landscape" r:id="rId1"/>
  <ignoredErrors>
    <ignoredError sqref="B7 B10"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409"/>
  <sheetViews>
    <sheetView tabSelected="1" workbookViewId="0">
      <selection activeCell="T2" sqref="T2"/>
    </sheetView>
  </sheetViews>
  <sheetFormatPr baseColWidth="10" defaultRowHeight="11.25" x14ac:dyDescent="0.2"/>
  <cols>
    <col min="1" max="1" width="15.6640625" style="52" customWidth="1"/>
    <col min="2" max="2" width="16.6640625" style="52" customWidth="1"/>
    <col min="3" max="3" width="13.83203125" style="52" customWidth="1"/>
    <col min="4" max="4" width="40.5" style="52" customWidth="1"/>
    <col min="5" max="5" width="10.5" style="52" customWidth="1"/>
    <col min="6" max="6" width="10.1640625" style="52" customWidth="1"/>
    <col min="7" max="8" width="5.83203125" style="52" customWidth="1"/>
    <col min="9" max="9" width="16" style="52" customWidth="1"/>
    <col min="10" max="11" width="5.83203125" style="52" customWidth="1"/>
    <col min="12" max="12" width="18.33203125" style="52" customWidth="1"/>
    <col min="13" max="13" width="12" style="52" customWidth="1"/>
    <col min="14" max="14" width="6.83203125" style="52" customWidth="1"/>
    <col min="15" max="15" width="25.5" style="52" customWidth="1"/>
    <col min="16" max="16" width="12" style="52" customWidth="1"/>
    <col min="17" max="17" width="11.83203125" style="52" customWidth="1"/>
    <col min="18" max="18" width="30.6640625" style="52" customWidth="1"/>
    <col min="19" max="20" width="12" style="52" customWidth="1"/>
    <col min="21" max="21" width="13.1640625" style="52" customWidth="1"/>
    <col min="22" max="22" width="12" style="52" customWidth="1"/>
    <col min="23" max="23" width="30.1640625" style="52" customWidth="1"/>
    <col min="24" max="24" width="29.5" style="52" customWidth="1"/>
    <col min="25" max="25" width="15.1640625" style="155" customWidth="1"/>
    <col min="26" max="26" width="15.6640625" style="53" customWidth="1"/>
    <col min="27" max="27" width="16.6640625" style="53" customWidth="1"/>
    <col min="28" max="29" width="13.33203125" style="52" customWidth="1"/>
    <col min="30" max="16384" width="12" style="51"/>
  </cols>
  <sheetData>
    <row r="1" spans="1:29" s="50" customFormat="1" ht="60" customHeight="1" x14ac:dyDescent="0.2">
      <c r="A1" s="164" t="s">
        <v>1115</v>
      </c>
      <c r="B1" s="165"/>
      <c r="C1" s="165"/>
      <c r="D1" s="165"/>
      <c r="E1" s="165"/>
      <c r="F1" s="165"/>
      <c r="G1" s="165"/>
      <c r="H1" s="165"/>
      <c r="I1" s="165"/>
      <c r="J1" s="165"/>
      <c r="K1" s="165"/>
      <c r="L1" s="165"/>
      <c r="M1" s="165"/>
      <c r="N1" s="165"/>
      <c r="O1" s="165"/>
      <c r="P1" s="165"/>
      <c r="Q1" s="165"/>
      <c r="R1" s="165"/>
      <c r="S1" s="165"/>
      <c r="T1" s="165"/>
      <c r="U1" s="165"/>
      <c r="V1" s="165"/>
      <c r="W1" s="165"/>
      <c r="X1" s="165"/>
      <c r="Y1" s="165"/>
      <c r="Z1" s="165"/>
      <c r="AA1" s="165"/>
      <c r="AB1" s="165"/>
      <c r="AC1" s="165"/>
    </row>
    <row r="2" spans="1:29" s="50" customFormat="1" ht="44.1" customHeight="1" x14ac:dyDescent="0.2">
      <c r="A2" s="6" t="s">
        <v>61</v>
      </c>
      <c r="B2" s="6" t="s">
        <v>76</v>
      </c>
      <c r="C2" s="6" t="s">
        <v>9</v>
      </c>
      <c r="D2" s="6" t="s">
        <v>10</v>
      </c>
      <c r="E2" s="6" t="s">
        <v>11</v>
      </c>
      <c r="F2" s="6" t="s">
        <v>12</v>
      </c>
      <c r="G2" s="6" t="s">
        <v>69</v>
      </c>
      <c r="H2" s="7" t="s">
        <v>70</v>
      </c>
      <c r="I2" s="7" t="s">
        <v>71</v>
      </c>
      <c r="J2" s="7" t="s">
        <v>13</v>
      </c>
      <c r="K2" s="7" t="s">
        <v>14</v>
      </c>
      <c r="L2" s="7" t="s">
        <v>15</v>
      </c>
      <c r="M2" s="7" t="s">
        <v>72</v>
      </c>
      <c r="N2" s="7" t="s">
        <v>75</v>
      </c>
      <c r="O2" s="7" t="s">
        <v>16</v>
      </c>
      <c r="P2" s="7" t="s">
        <v>17</v>
      </c>
      <c r="Q2" s="7" t="s">
        <v>18</v>
      </c>
      <c r="R2" s="12" t="s">
        <v>19</v>
      </c>
      <c r="S2" s="13" t="s">
        <v>20</v>
      </c>
      <c r="T2" s="7" t="s">
        <v>21</v>
      </c>
      <c r="U2" s="7" t="s">
        <v>22</v>
      </c>
      <c r="V2" s="7" t="s">
        <v>23</v>
      </c>
      <c r="W2" s="7" t="s">
        <v>24</v>
      </c>
      <c r="X2" s="13" t="s">
        <v>25</v>
      </c>
      <c r="Y2" s="152" t="s">
        <v>26</v>
      </c>
      <c r="Z2" s="16" t="s">
        <v>73</v>
      </c>
      <c r="AA2" s="16" t="s">
        <v>27</v>
      </c>
      <c r="AB2" s="13" t="s">
        <v>74</v>
      </c>
      <c r="AC2" s="13" t="s">
        <v>28</v>
      </c>
    </row>
    <row r="3" spans="1:29" ht="54" customHeight="1" x14ac:dyDescent="0.2">
      <c r="A3" s="55">
        <v>1</v>
      </c>
      <c r="B3" s="56" t="s">
        <v>81</v>
      </c>
      <c r="C3" s="56">
        <v>1</v>
      </c>
      <c r="D3" s="57" t="s">
        <v>1116</v>
      </c>
      <c r="E3" s="56" t="s">
        <v>130</v>
      </c>
      <c r="F3" s="139"/>
      <c r="G3" s="139"/>
      <c r="H3" s="139"/>
      <c r="I3" s="77" t="s">
        <v>1359</v>
      </c>
      <c r="J3" s="139"/>
      <c r="K3" s="86" t="s">
        <v>1378</v>
      </c>
      <c r="L3" s="57" t="s">
        <v>286</v>
      </c>
      <c r="M3" s="86" t="s">
        <v>1379</v>
      </c>
      <c r="N3" s="32"/>
      <c r="O3" s="86" t="s">
        <v>62</v>
      </c>
      <c r="P3" s="86" t="s">
        <v>1628</v>
      </c>
      <c r="Q3" s="99">
        <v>2015</v>
      </c>
      <c r="R3" s="59" t="s">
        <v>435</v>
      </c>
      <c r="S3" s="34"/>
      <c r="T3" s="106">
        <v>0</v>
      </c>
      <c r="U3" s="107">
        <v>0</v>
      </c>
      <c r="V3" s="139"/>
      <c r="W3" s="131" t="s">
        <v>581</v>
      </c>
      <c r="X3" s="131" t="s">
        <v>582</v>
      </c>
      <c r="Y3" s="153"/>
      <c r="Z3" s="141"/>
      <c r="AA3" s="141"/>
      <c r="AB3" s="142"/>
      <c r="AC3" s="142"/>
    </row>
    <row r="4" spans="1:29" ht="22.5" customHeight="1" x14ac:dyDescent="0.2">
      <c r="A4" s="58">
        <v>1</v>
      </c>
      <c r="B4" s="59" t="s">
        <v>82</v>
      </c>
      <c r="C4" s="59">
        <v>1</v>
      </c>
      <c r="D4" s="60" t="s">
        <v>114</v>
      </c>
      <c r="E4" s="59" t="s">
        <v>130</v>
      </c>
      <c r="F4" s="139"/>
      <c r="G4" s="139"/>
      <c r="H4" s="139"/>
      <c r="I4" s="78" t="s">
        <v>1359</v>
      </c>
      <c r="J4" s="139"/>
      <c r="K4" s="87" t="s">
        <v>1378</v>
      </c>
      <c r="L4" s="60" t="s">
        <v>1380</v>
      </c>
      <c r="M4" s="59" t="s">
        <v>1379</v>
      </c>
      <c r="N4" s="33"/>
      <c r="O4" s="87" t="s">
        <v>62</v>
      </c>
      <c r="P4" s="87" t="s">
        <v>1628</v>
      </c>
      <c r="Q4" s="88">
        <v>2015</v>
      </c>
      <c r="R4" s="59" t="s">
        <v>1629</v>
      </c>
      <c r="S4" s="34"/>
      <c r="T4" s="108">
        <v>0</v>
      </c>
      <c r="U4" s="109">
        <v>0</v>
      </c>
      <c r="V4" s="139"/>
      <c r="W4" s="132" t="s">
        <v>583</v>
      </c>
      <c r="X4" s="132" t="s">
        <v>584</v>
      </c>
      <c r="Y4" s="153"/>
      <c r="Z4" s="141"/>
      <c r="AA4" s="141"/>
      <c r="AB4" s="142"/>
      <c r="AC4" s="142"/>
    </row>
    <row r="5" spans="1:29" ht="22.5" customHeight="1" x14ac:dyDescent="0.2">
      <c r="A5" s="58">
        <v>1</v>
      </c>
      <c r="B5" s="59" t="s">
        <v>83</v>
      </c>
      <c r="C5" s="59">
        <v>1</v>
      </c>
      <c r="D5" s="60" t="s">
        <v>115</v>
      </c>
      <c r="E5" s="59" t="s">
        <v>130</v>
      </c>
      <c r="F5" s="139"/>
      <c r="G5" s="139"/>
      <c r="H5" s="139"/>
      <c r="I5" s="78" t="s">
        <v>1359</v>
      </c>
      <c r="J5" s="139"/>
      <c r="K5" s="87" t="s">
        <v>1378</v>
      </c>
      <c r="L5" s="60" t="s">
        <v>287</v>
      </c>
      <c r="M5" s="59" t="s">
        <v>432</v>
      </c>
      <c r="N5" s="140"/>
      <c r="O5" s="87" t="s">
        <v>62</v>
      </c>
      <c r="P5" s="87" t="s">
        <v>1628</v>
      </c>
      <c r="Q5" s="88">
        <v>2015</v>
      </c>
      <c r="R5" s="59" t="s">
        <v>436</v>
      </c>
      <c r="S5" s="140"/>
      <c r="T5" s="108">
        <v>2000</v>
      </c>
      <c r="U5" s="110">
        <v>0.81700000000000006</v>
      </c>
      <c r="V5" s="139"/>
      <c r="W5" s="132" t="s">
        <v>585</v>
      </c>
      <c r="X5" s="132" t="s">
        <v>586</v>
      </c>
      <c r="Y5" s="153"/>
      <c r="Z5" s="141"/>
      <c r="AA5" s="141"/>
      <c r="AB5" s="142"/>
      <c r="AC5" s="142"/>
    </row>
    <row r="6" spans="1:29" ht="22.5" customHeight="1" x14ac:dyDescent="0.2">
      <c r="A6" s="58">
        <v>1</v>
      </c>
      <c r="B6" s="59" t="s">
        <v>84</v>
      </c>
      <c r="C6" s="59">
        <v>1</v>
      </c>
      <c r="D6" s="60" t="s">
        <v>1117</v>
      </c>
      <c r="E6" s="59" t="s">
        <v>130</v>
      </c>
      <c r="F6" s="139"/>
      <c r="G6" s="139"/>
      <c r="H6" s="139"/>
      <c r="I6" s="78" t="s">
        <v>1359</v>
      </c>
      <c r="J6" s="139"/>
      <c r="K6" s="87" t="s">
        <v>1378</v>
      </c>
      <c r="L6" s="60" t="s">
        <v>587</v>
      </c>
      <c r="M6" s="59">
        <v>0</v>
      </c>
      <c r="N6" s="33"/>
      <c r="O6" s="87" t="s">
        <v>62</v>
      </c>
      <c r="P6" s="87" t="s">
        <v>1628</v>
      </c>
      <c r="Q6" s="88">
        <v>2015</v>
      </c>
      <c r="R6" s="59" t="s">
        <v>1630</v>
      </c>
      <c r="S6" s="34"/>
      <c r="T6" s="108">
        <v>160</v>
      </c>
      <c r="U6" s="110">
        <v>0.93019999999999992</v>
      </c>
      <c r="V6" s="139"/>
      <c r="W6" s="132" t="s">
        <v>587</v>
      </c>
      <c r="X6" s="132" t="s">
        <v>588</v>
      </c>
      <c r="Y6" s="153"/>
      <c r="Z6" s="141"/>
      <c r="AA6" s="141"/>
      <c r="AB6" s="142"/>
      <c r="AC6" s="142"/>
    </row>
    <row r="7" spans="1:29" ht="22.5" customHeight="1" x14ac:dyDescent="0.2">
      <c r="A7" s="58">
        <v>1</v>
      </c>
      <c r="B7" s="59" t="s">
        <v>85</v>
      </c>
      <c r="C7" s="59">
        <v>1</v>
      </c>
      <c r="D7" s="60" t="s">
        <v>116</v>
      </c>
      <c r="E7" s="59" t="s">
        <v>130</v>
      </c>
      <c r="F7" s="139"/>
      <c r="G7" s="139"/>
      <c r="H7" s="139"/>
      <c r="I7" s="78" t="s">
        <v>1359</v>
      </c>
      <c r="J7" s="139"/>
      <c r="K7" s="87" t="s">
        <v>1378</v>
      </c>
      <c r="L7" s="60" t="s">
        <v>288</v>
      </c>
      <c r="M7" s="59" t="s">
        <v>432</v>
      </c>
      <c r="N7" s="33"/>
      <c r="O7" s="87" t="s">
        <v>62</v>
      </c>
      <c r="P7" s="87" t="s">
        <v>1628</v>
      </c>
      <c r="Q7" s="88">
        <v>2015</v>
      </c>
      <c r="R7" s="59" t="s">
        <v>437</v>
      </c>
      <c r="S7" s="34"/>
      <c r="T7" s="108">
        <v>8000</v>
      </c>
      <c r="U7" s="110">
        <v>0.88650000000000007</v>
      </c>
      <c r="V7" s="139"/>
      <c r="W7" s="132" t="s">
        <v>589</v>
      </c>
      <c r="X7" s="132" t="s">
        <v>590</v>
      </c>
      <c r="Y7" s="153"/>
      <c r="Z7" s="141"/>
      <c r="AA7" s="141"/>
      <c r="AB7" s="142"/>
      <c r="AC7" s="142"/>
    </row>
    <row r="8" spans="1:29" ht="22.5" customHeight="1" x14ac:dyDescent="0.2">
      <c r="A8" s="58">
        <v>1</v>
      </c>
      <c r="B8" s="59" t="s">
        <v>86</v>
      </c>
      <c r="C8" s="59">
        <v>1</v>
      </c>
      <c r="D8" s="60" t="s">
        <v>1118</v>
      </c>
      <c r="E8" s="59" t="s">
        <v>130</v>
      </c>
      <c r="F8" s="139"/>
      <c r="G8" s="139"/>
      <c r="H8" s="139"/>
      <c r="I8" s="78" t="s">
        <v>1359</v>
      </c>
      <c r="J8" s="139"/>
      <c r="K8" s="87" t="s">
        <v>1378</v>
      </c>
      <c r="L8" s="60" t="s">
        <v>289</v>
      </c>
      <c r="M8" s="59" t="s">
        <v>432</v>
      </c>
      <c r="N8" s="33"/>
      <c r="O8" s="87" t="s">
        <v>62</v>
      </c>
      <c r="P8" s="87" t="s">
        <v>1628</v>
      </c>
      <c r="Q8" s="88">
        <v>2015</v>
      </c>
      <c r="R8" s="59" t="s">
        <v>1631</v>
      </c>
      <c r="S8" s="34"/>
      <c r="T8" s="108">
        <v>90</v>
      </c>
      <c r="U8" s="110">
        <v>0.3</v>
      </c>
      <c r="V8" s="139"/>
      <c r="W8" s="132" t="s">
        <v>589</v>
      </c>
      <c r="X8" s="132" t="s">
        <v>591</v>
      </c>
      <c r="Y8" s="153"/>
      <c r="Z8" s="141"/>
      <c r="AA8" s="141"/>
      <c r="AB8" s="142"/>
      <c r="AC8" s="142"/>
    </row>
    <row r="9" spans="1:29" ht="22.5" customHeight="1" x14ac:dyDescent="0.2">
      <c r="A9" s="58">
        <v>1</v>
      </c>
      <c r="B9" s="59" t="s">
        <v>87</v>
      </c>
      <c r="C9" s="59">
        <v>1</v>
      </c>
      <c r="D9" s="60" t="s">
        <v>117</v>
      </c>
      <c r="E9" s="59" t="s">
        <v>130</v>
      </c>
      <c r="F9" s="139"/>
      <c r="G9" s="139"/>
      <c r="H9" s="139"/>
      <c r="I9" s="78" t="s">
        <v>1359</v>
      </c>
      <c r="J9" s="139"/>
      <c r="K9" s="87" t="s">
        <v>1378</v>
      </c>
      <c r="L9" s="60" t="s">
        <v>290</v>
      </c>
      <c r="M9" s="59" t="s">
        <v>432</v>
      </c>
      <c r="N9" s="33"/>
      <c r="O9" s="87" t="s">
        <v>62</v>
      </c>
      <c r="P9" s="87" t="s">
        <v>1628</v>
      </c>
      <c r="Q9" s="88">
        <v>2015</v>
      </c>
      <c r="R9" s="59" t="s">
        <v>1632</v>
      </c>
      <c r="S9" s="34"/>
      <c r="T9" s="108">
        <v>160</v>
      </c>
      <c r="U9" s="110">
        <v>0.90910000000000002</v>
      </c>
      <c r="V9" s="139"/>
      <c r="W9" s="132" t="s">
        <v>589</v>
      </c>
      <c r="X9" s="132" t="s">
        <v>590</v>
      </c>
      <c r="Y9" s="153"/>
      <c r="Z9" s="141"/>
      <c r="AA9" s="141"/>
      <c r="AB9" s="142"/>
      <c r="AC9" s="142"/>
    </row>
    <row r="10" spans="1:29" ht="22.5" customHeight="1" x14ac:dyDescent="0.2">
      <c r="A10" s="58">
        <v>1</v>
      </c>
      <c r="B10" s="59" t="s">
        <v>103</v>
      </c>
      <c r="C10" s="59">
        <v>1</v>
      </c>
      <c r="D10" s="60" t="s">
        <v>118</v>
      </c>
      <c r="E10" s="59" t="s">
        <v>130</v>
      </c>
      <c r="F10" s="139"/>
      <c r="G10" s="139"/>
      <c r="H10" s="139"/>
      <c r="I10" s="78" t="s">
        <v>1359</v>
      </c>
      <c r="J10" s="139"/>
      <c r="K10" s="87" t="s">
        <v>1378</v>
      </c>
      <c r="L10" s="60" t="s">
        <v>291</v>
      </c>
      <c r="M10" s="59" t="s">
        <v>432</v>
      </c>
      <c r="N10" s="33"/>
      <c r="O10" s="87" t="s">
        <v>62</v>
      </c>
      <c r="P10" s="87" t="s">
        <v>1628</v>
      </c>
      <c r="Q10" s="88">
        <v>2015</v>
      </c>
      <c r="R10" s="59" t="s">
        <v>1633</v>
      </c>
      <c r="S10" s="34"/>
      <c r="T10" s="108">
        <v>1400</v>
      </c>
      <c r="U10" s="110">
        <v>0.93330000000000002</v>
      </c>
      <c r="V10" s="139"/>
      <c r="W10" s="132" t="s">
        <v>589</v>
      </c>
      <c r="X10" s="132" t="s">
        <v>590</v>
      </c>
      <c r="Y10" s="153"/>
      <c r="Z10" s="141"/>
      <c r="AA10" s="141"/>
      <c r="AB10" s="142"/>
      <c r="AC10" s="142"/>
    </row>
    <row r="11" spans="1:29" ht="56.25" x14ac:dyDescent="0.2">
      <c r="A11" s="58">
        <v>1</v>
      </c>
      <c r="B11" s="59" t="s">
        <v>88</v>
      </c>
      <c r="C11" s="59">
        <v>1</v>
      </c>
      <c r="D11" s="60" t="s">
        <v>1119</v>
      </c>
      <c r="E11" s="59" t="s">
        <v>130</v>
      </c>
      <c r="F11" s="139"/>
      <c r="G11" s="139"/>
      <c r="H11" s="139"/>
      <c r="I11" s="78" t="s">
        <v>1359</v>
      </c>
      <c r="J11" s="139"/>
      <c r="K11" s="87" t="s">
        <v>1378</v>
      </c>
      <c r="L11" s="60" t="s">
        <v>292</v>
      </c>
      <c r="M11" s="59" t="s">
        <v>432</v>
      </c>
      <c r="N11" s="140"/>
      <c r="O11" s="87" t="s">
        <v>62</v>
      </c>
      <c r="P11" s="87" t="s">
        <v>1628</v>
      </c>
      <c r="Q11" s="88">
        <v>2015</v>
      </c>
      <c r="R11" s="59" t="s">
        <v>1634</v>
      </c>
      <c r="S11" s="140"/>
      <c r="T11" s="108">
        <v>10</v>
      </c>
      <c r="U11" s="110">
        <v>0.3448</v>
      </c>
      <c r="V11" s="139"/>
      <c r="W11" s="132" t="s">
        <v>589</v>
      </c>
      <c r="X11" s="132" t="s">
        <v>592</v>
      </c>
      <c r="Y11" s="153"/>
      <c r="Z11" s="141"/>
      <c r="AA11" s="141"/>
      <c r="AB11" s="142"/>
      <c r="AC11" s="142"/>
    </row>
    <row r="12" spans="1:29" ht="56.25" x14ac:dyDescent="0.2">
      <c r="A12" s="58">
        <v>1</v>
      </c>
      <c r="B12" s="59" t="s">
        <v>89</v>
      </c>
      <c r="C12" s="59">
        <v>1</v>
      </c>
      <c r="D12" s="60" t="s">
        <v>119</v>
      </c>
      <c r="E12" s="59" t="s">
        <v>130</v>
      </c>
      <c r="F12" s="139"/>
      <c r="G12" s="139"/>
      <c r="H12" s="139"/>
      <c r="I12" s="78" t="s">
        <v>1359</v>
      </c>
      <c r="J12" s="139"/>
      <c r="K12" s="87" t="s">
        <v>1378</v>
      </c>
      <c r="L12" s="60" t="s">
        <v>293</v>
      </c>
      <c r="M12" s="59" t="s">
        <v>432</v>
      </c>
      <c r="N12" s="33"/>
      <c r="O12" s="87" t="s">
        <v>62</v>
      </c>
      <c r="P12" s="87" t="s">
        <v>1628</v>
      </c>
      <c r="Q12" s="88">
        <v>2015</v>
      </c>
      <c r="R12" s="59" t="s">
        <v>1635</v>
      </c>
      <c r="S12" s="34"/>
      <c r="T12" s="108">
        <v>10</v>
      </c>
      <c r="U12" s="110">
        <v>0.83329999999999993</v>
      </c>
      <c r="V12" s="139"/>
      <c r="W12" s="132" t="s">
        <v>589</v>
      </c>
      <c r="X12" s="132" t="s">
        <v>593</v>
      </c>
      <c r="Y12" s="153"/>
      <c r="Z12" s="141"/>
      <c r="AA12" s="141"/>
      <c r="AB12" s="142"/>
      <c r="AC12" s="142"/>
    </row>
    <row r="13" spans="1:29" ht="56.25" x14ac:dyDescent="0.2">
      <c r="A13" s="58">
        <v>1</v>
      </c>
      <c r="B13" s="59" t="s">
        <v>90</v>
      </c>
      <c r="C13" s="59">
        <v>1</v>
      </c>
      <c r="D13" s="60" t="s">
        <v>1120</v>
      </c>
      <c r="E13" s="59" t="s">
        <v>130</v>
      </c>
      <c r="F13" s="139"/>
      <c r="G13" s="139"/>
      <c r="H13" s="139"/>
      <c r="I13" s="78" t="s">
        <v>1359</v>
      </c>
      <c r="J13" s="139"/>
      <c r="K13" s="87" t="s">
        <v>1378</v>
      </c>
      <c r="L13" s="60" t="s">
        <v>1381</v>
      </c>
      <c r="M13" s="59" t="s">
        <v>432</v>
      </c>
      <c r="N13" s="33"/>
      <c r="O13" s="87" t="s">
        <v>62</v>
      </c>
      <c r="P13" s="87" t="s">
        <v>1628</v>
      </c>
      <c r="Q13" s="88">
        <v>2015</v>
      </c>
      <c r="R13" s="59" t="s">
        <v>1636</v>
      </c>
      <c r="S13" s="34"/>
      <c r="T13" s="108">
        <v>0</v>
      </c>
      <c r="U13" s="110">
        <v>0</v>
      </c>
      <c r="V13" s="139"/>
      <c r="W13" s="132" t="s">
        <v>589</v>
      </c>
      <c r="X13" s="132" t="s">
        <v>593</v>
      </c>
      <c r="Y13" s="153"/>
      <c r="Z13" s="141"/>
      <c r="AA13" s="141"/>
      <c r="AB13" s="142"/>
      <c r="AC13" s="142"/>
    </row>
    <row r="14" spans="1:29" ht="67.5" x14ac:dyDescent="0.2">
      <c r="A14" s="58">
        <v>1</v>
      </c>
      <c r="B14" s="59" t="s">
        <v>91</v>
      </c>
      <c r="C14" s="59">
        <v>1</v>
      </c>
      <c r="D14" s="60" t="s">
        <v>120</v>
      </c>
      <c r="E14" s="59" t="s">
        <v>130</v>
      </c>
      <c r="F14" s="139"/>
      <c r="G14" s="139"/>
      <c r="H14" s="139"/>
      <c r="I14" s="78" t="s">
        <v>1359</v>
      </c>
      <c r="J14" s="139"/>
      <c r="K14" s="87" t="s">
        <v>1378</v>
      </c>
      <c r="L14" s="60" t="s">
        <v>294</v>
      </c>
      <c r="M14" s="59" t="s">
        <v>432</v>
      </c>
      <c r="N14" s="33"/>
      <c r="O14" s="87" t="s">
        <v>62</v>
      </c>
      <c r="P14" s="87" t="s">
        <v>1628</v>
      </c>
      <c r="Q14" s="88">
        <v>2015</v>
      </c>
      <c r="R14" s="59" t="s">
        <v>1637</v>
      </c>
      <c r="S14" s="34"/>
      <c r="T14" s="108">
        <v>0</v>
      </c>
      <c r="U14" s="110">
        <v>0</v>
      </c>
      <c r="V14" s="139"/>
      <c r="W14" s="132" t="s">
        <v>589</v>
      </c>
      <c r="X14" s="132" t="s">
        <v>591</v>
      </c>
      <c r="Y14" s="153"/>
      <c r="Z14" s="141"/>
      <c r="AA14" s="141"/>
      <c r="AB14" s="142"/>
      <c r="AC14" s="142"/>
    </row>
    <row r="15" spans="1:29" ht="56.25" x14ac:dyDescent="0.2">
      <c r="A15" s="58">
        <v>1</v>
      </c>
      <c r="B15" s="59" t="s">
        <v>92</v>
      </c>
      <c r="C15" s="59">
        <v>1</v>
      </c>
      <c r="D15" s="60" t="s">
        <v>1121</v>
      </c>
      <c r="E15" s="59" t="s">
        <v>130</v>
      </c>
      <c r="F15" s="139"/>
      <c r="G15" s="139"/>
      <c r="H15" s="139"/>
      <c r="I15" s="78" t="s">
        <v>1359</v>
      </c>
      <c r="J15" s="139"/>
      <c r="K15" s="87" t="s">
        <v>1378</v>
      </c>
      <c r="L15" s="60" t="s">
        <v>295</v>
      </c>
      <c r="M15" s="59" t="s">
        <v>432</v>
      </c>
      <c r="N15" s="33"/>
      <c r="O15" s="87" t="s">
        <v>62</v>
      </c>
      <c r="P15" s="87" t="s">
        <v>1628</v>
      </c>
      <c r="Q15" s="88">
        <v>2015</v>
      </c>
      <c r="R15" s="59" t="s">
        <v>1638</v>
      </c>
      <c r="S15" s="34"/>
      <c r="T15" s="108">
        <v>8</v>
      </c>
      <c r="U15" s="110">
        <v>1.1429</v>
      </c>
      <c r="V15" s="139"/>
      <c r="W15" s="132" t="s">
        <v>589</v>
      </c>
      <c r="X15" s="132" t="s">
        <v>593</v>
      </c>
      <c r="Y15" s="153"/>
      <c r="Z15" s="141"/>
      <c r="AA15" s="141"/>
      <c r="AB15" s="142"/>
      <c r="AC15" s="142"/>
    </row>
    <row r="16" spans="1:29" ht="56.25" x14ac:dyDescent="0.2">
      <c r="A16" s="58">
        <v>1</v>
      </c>
      <c r="B16" s="59" t="s">
        <v>93</v>
      </c>
      <c r="C16" s="59">
        <v>1</v>
      </c>
      <c r="D16" s="60" t="s">
        <v>121</v>
      </c>
      <c r="E16" s="59" t="s">
        <v>130</v>
      </c>
      <c r="F16" s="139"/>
      <c r="G16" s="139"/>
      <c r="H16" s="139"/>
      <c r="I16" s="78" t="s">
        <v>1359</v>
      </c>
      <c r="J16" s="139"/>
      <c r="K16" s="87" t="s">
        <v>1378</v>
      </c>
      <c r="L16" s="60" t="s">
        <v>296</v>
      </c>
      <c r="M16" s="59" t="s">
        <v>432</v>
      </c>
      <c r="N16" s="33"/>
      <c r="O16" s="87" t="s">
        <v>62</v>
      </c>
      <c r="P16" s="87" t="s">
        <v>1628</v>
      </c>
      <c r="Q16" s="88">
        <v>2015</v>
      </c>
      <c r="R16" s="59" t="s">
        <v>1639</v>
      </c>
      <c r="S16" s="34"/>
      <c r="T16" s="108">
        <v>300</v>
      </c>
      <c r="U16" s="110">
        <v>0.9677</v>
      </c>
      <c r="V16" s="139"/>
      <c r="W16" s="132" t="s">
        <v>589</v>
      </c>
      <c r="X16" s="132" t="s">
        <v>594</v>
      </c>
      <c r="Y16" s="153"/>
      <c r="Z16" s="141"/>
      <c r="AA16" s="141"/>
      <c r="AB16" s="142"/>
      <c r="AC16" s="142"/>
    </row>
    <row r="17" spans="1:29" ht="56.25" x14ac:dyDescent="0.2">
      <c r="A17" s="58">
        <v>1</v>
      </c>
      <c r="B17" s="59" t="s">
        <v>94</v>
      </c>
      <c r="C17" s="59">
        <v>1</v>
      </c>
      <c r="D17" s="60" t="s">
        <v>122</v>
      </c>
      <c r="E17" s="59" t="s">
        <v>130</v>
      </c>
      <c r="F17" s="139"/>
      <c r="G17" s="139"/>
      <c r="H17" s="139"/>
      <c r="I17" s="78" t="s">
        <v>1359</v>
      </c>
      <c r="J17" s="139"/>
      <c r="K17" s="87" t="s">
        <v>1378</v>
      </c>
      <c r="L17" s="60" t="s">
        <v>297</v>
      </c>
      <c r="M17" s="59" t="s">
        <v>432</v>
      </c>
      <c r="N17" s="140"/>
      <c r="O17" s="87" t="s">
        <v>62</v>
      </c>
      <c r="P17" s="87" t="s">
        <v>1628</v>
      </c>
      <c r="Q17" s="88">
        <v>2015</v>
      </c>
      <c r="R17" s="59" t="s">
        <v>1640</v>
      </c>
      <c r="S17" s="140"/>
      <c r="T17" s="108">
        <v>100</v>
      </c>
      <c r="U17" s="110">
        <v>1.6666999999999998</v>
      </c>
      <c r="V17" s="139"/>
      <c r="W17" s="132" t="s">
        <v>589</v>
      </c>
      <c r="X17" s="132" t="s">
        <v>594</v>
      </c>
      <c r="Y17" s="153"/>
      <c r="Z17" s="141"/>
      <c r="AA17" s="141"/>
      <c r="AB17" s="142"/>
      <c r="AC17" s="142"/>
    </row>
    <row r="18" spans="1:29" ht="56.25" x14ac:dyDescent="0.2">
      <c r="A18" s="58">
        <v>1</v>
      </c>
      <c r="B18" s="59" t="s">
        <v>95</v>
      </c>
      <c r="C18" s="59">
        <v>1</v>
      </c>
      <c r="D18" s="60" t="s">
        <v>123</v>
      </c>
      <c r="E18" s="59" t="s">
        <v>130</v>
      </c>
      <c r="F18" s="139"/>
      <c r="G18" s="139"/>
      <c r="H18" s="139"/>
      <c r="I18" s="78" t="s">
        <v>1359</v>
      </c>
      <c r="J18" s="139"/>
      <c r="K18" s="87" t="s">
        <v>1378</v>
      </c>
      <c r="L18" s="60" t="s">
        <v>298</v>
      </c>
      <c r="M18" s="59" t="s">
        <v>432</v>
      </c>
      <c r="N18" s="33"/>
      <c r="O18" s="87" t="s">
        <v>62</v>
      </c>
      <c r="P18" s="87" t="s">
        <v>1628</v>
      </c>
      <c r="Q18" s="88">
        <v>2015</v>
      </c>
      <c r="R18" s="59" t="s">
        <v>1641</v>
      </c>
      <c r="S18" s="34"/>
      <c r="T18" s="108">
        <v>40</v>
      </c>
      <c r="U18" s="110">
        <v>0.8</v>
      </c>
      <c r="V18" s="139"/>
      <c r="W18" s="132" t="s">
        <v>595</v>
      </c>
      <c r="X18" s="132" t="s">
        <v>596</v>
      </c>
      <c r="Y18" s="153"/>
      <c r="Z18" s="141"/>
      <c r="AA18" s="141"/>
      <c r="AB18" s="142"/>
      <c r="AC18" s="142"/>
    </row>
    <row r="19" spans="1:29" ht="56.25" x14ac:dyDescent="0.2">
      <c r="A19" s="58">
        <v>1</v>
      </c>
      <c r="B19" s="59" t="s">
        <v>104</v>
      </c>
      <c r="C19" s="59">
        <v>1</v>
      </c>
      <c r="D19" s="60" t="s">
        <v>124</v>
      </c>
      <c r="E19" s="59" t="s">
        <v>130</v>
      </c>
      <c r="F19" s="139"/>
      <c r="G19" s="139"/>
      <c r="H19" s="139"/>
      <c r="I19" s="78" t="s">
        <v>1359</v>
      </c>
      <c r="J19" s="139"/>
      <c r="K19" s="87" t="s">
        <v>1378</v>
      </c>
      <c r="L19" s="60" t="s">
        <v>299</v>
      </c>
      <c r="M19" s="59" t="s">
        <v>432</v>
      </c>
      <c r="N19" s="33"/>
      <c r="O19" s="87" t="s">
        <v>62</v>
      </c>
      <c r="P19" s="87" t="s">
        <v>1628</v>
      </c>
      <c r="Q19" s="88">
        <v>2015</v>
      </c>
      <c r="R19" s="59" t="s">
        <v>438</v>
      </c>
      <c r="S19" s="34"/>
      <c r="T19" s="108">
        <v>180</v>
      </c>
      <c r="U19" s="110">
        <v>0.9</v>
      </c>
      <c r="V19" s="139"/>
      <c r="W19" s="132" t="s">
        <v>589</v>
      </c>
      <c r="X19" s="132" t="s">
        <v>596</v>
      </c>
      <c r="Y19" s="153"/>
      <c r="Z19" s="141"/>
      <c r="AA19" s="141"/>
      <c r="AB19" s="142"/>
      <c r="AC19" s="142"/>
    </row>
    <row r="20" spans="1:29" ht="33.75" x14ac:dyDescent="0.2">
      <c r="A20" s="58">
        <v>1</v>
      </c>
      <c r="B20" s="59" t="s">
        <v>96</v>
      </c>
      <c r="C20" s="59">
        <v>1</v>
      </c>
      <c r="D20" s="60" t="s">
        <v>125</v>
      </c>
      <c r="E20" s="59" t="s">
        <v>130</v>
      </c>
      <c r="F20" s="139"/>
      <c r="G20" s="139"/>
      <c r="H20" s="139"/>
      <c r="I20" s="78" t="s">
        <v>1359</v>
      </c>
      <c r="J20" s="139"/>
      <c r="K20" s="87" t="s">
        <v>1378</v>
      </c>
      <c r="L20" s="60" t="s">
        <v>300</v>
      </c>
      <c r="M20" s="59" t="s">
        <v>432</v>
      </c>
      <c r="N20" s="33"/>
      <c r="O20" s="87" t="s">
        <v>62</v>
      </c>
      <c r="P20" s="87" t="s">
        <v>1628</v>
      </c>
      <c r="Q20" s="88">
        <v>2015</v>
      </c>
      <c r="R20" s="59" t="s">
        <v>1642</v>
      </c>
      <c r="S20" s="34"/>
      <c r="T20" s="108">
        <v>10000</v>
      </c>
      <c r="U20" s="110">
        <v>0.86049999999999993</v>
      </c>
      <c r="V20" s="139"/>
      <c r="W20" s="132" t="s">
        <v>597</v>
      </c>
      <c r="X20" s="132" t="s">
        <v>594</v>
      </c>
      <c r="Y20" s="153"/>
      <c r="Z20" s="141"/>
      <c r="AA20" s="141"/>
      <c r="AB20" s="142"/>
      <c r="AC20" s="142"/>
    </row>
    <row r="21" spans="1:29" ht="45" x14ac:dyDescent="0.2">
      <c r="A21" s="58">
        <v>1</v>
      </c>
      <c r="B21" s="59" t="s">
        <v>97</v>
      </c>
      <c r="C21" s="59">
        <v>1</v>
      </c>
      <c r="D21" s="60" t="s">
        <v>126</v>
      </c>
      <c r="E21" s="59" t="s">
        <v>130</v>
      </c>
      <c r="F21" s="139"/>
      <c r="G21" s="139"/>
      <c r="H21" s="139"/>
      <c r="I21" s="78" t="s">
        <v>1359</v>
      </c>
      <c r="J21" s="139"/>
      <c r="K21" s="87" t="s">
        <v>1378</v>
      </c>
      <c r="L21" s="60" t="s">
        <v>301</v>
      </c>
      <c r="M21" s="59" t="s">
        <v>432</v>
      </c>
      <c r="N21" s="140"/>
      <c r="O21" s="87" t="s">
        <v>62</v>
      </c>
      <c r="P21" s="87" t="s">
        <v>1628</v>
      </c>
      <c r="Q21" s="88">
        <v>2015</v>
      </c>
      <c r="R21" s="59" t="s">
        <v>439</v>
      </c>
      <c r="S21" s="140"/>
      <c r="T21" s="108">
        <v>10000</v>
      </c>
      <c r="U21" s="110">
        <v>0.90739999999999998</v>
      </c>
      <c r="V21" s="139"/>
      <c r="W21" s="132" t="s">
        <v>597</v>
      </c>
      <c r="X21" s="132" t="s">
        <v>598</v>
      </c>
      <c r="Y21" s="153"/>
      <c r="Z21" s="141"/>
      <c r="AA21" s="141"/>
      <c r="AB21" s="142"/>
      <c r="AC21" s="142"/>
    </row>
    <row r="22" spans="1:29" ht="45" x14ac:dyDescent="0.2">
      <c r="A22" s="58">
        <v>1</v>
      </c>
      <c r="B22" s="59" t="s">
        <v>98</v>
      </c>
      <c r="C22" s="59">
        <v>1</v>
      </c>
      <c r="D22" s="60" t="s">
        <v>127</v>
      </c>
      <c r="E22" s="59" t="s">
        <v>130</v>
      </c>
      <c r="F22" s="139"/>
      <c r="G22" s="139"/>
      <c r="H22" s="139"/>
      <c r="I22" s="78" t="s">
        <v>1359</v>
      </c>
      <c r="J22" s="139"/>
      <c r="K22" s="87" t="s">
        <v>1378</v>
      </c>
      <c r="L22" s="60" t="s">
        <v>302</v>
      </c>
      <c r="M22" s="59" t="s">
        <v>432</v>
      </c>
      <c r="N22" s="33"/>
      <c r="O22" s="87" t="s">
        <v>62</v>
      </c>
      <c r="P22" s="87" t="s">
        <v>1628</v>
      </c>
      <c r="Q22" s="88">
        <v>2015</v>
      </c>
      <c r="R22" s="59" t="s">
        <v>1643</v>
      </c>
      <c r="S22" s="34"/>
      <c r="T22" s="108">
        <v>60</v>
      </c>
      <c r="U22" s="110">
        <v>0.6</v>
      </c>
      <c r="V22" s="139"/>
      <c r="W22" s="132" t="s">
        <v>597</v>
      </c>
      <c r="X22" s="132" t="s">
        <v>599</v>
      </c>
      <c r="Y22" s="153"/>
      <c r="Z22" s="141"/>
      <c r="AA22" s="141"/>
      <c r="AB22" s="142"/>
      <c r="AC22" s="142"/>
    </row>
    <row r="23" spans="1:29" ht="56.25" x14ac:dyDescent="0.2">
      <c r="A23" s="58">
        <v>1</v>
      </c>
      <c r="B23" s="59" t="s">
        <v>99</v>
      </c>
      <c r="C23" s="59">
        <v>1</v>
      </c>
      <c r="D23" s="60" t="s">
        <v>128</v>
      </c>
      <c r="E23" s="59" t="s">
        <v>130</v>
      </c>
      <c r="F23" s="139"/>
      <c r="G23" s="139"/>
      <c r="H23" s="139"/>
      <c r="I23" s="78" t="s">
        <v>1359</v>
      </c>
      <c r="J23" s="139"/>
      <c r="K23" s="87" t="s">
        <v>1378</v>
      </c>
      <c r="L23" s="60" t="s">
        <v>303</v>
      </c>
      <c r="M23" s="59" t="s">
        <v>432</v>
      </c>
      <c r="N23" s="33"/>
      <c r="O23" s="87" t="s">
        <v>62</v>
      </c>
      <c r="P23" s="87" t="s">
        <v>1628</v>
      </c>
      <c r="Q23" s="88">
        <v>2015</v>
      </c>
      <c r="R23" s="59" t="s">
        <v>1644</v>
      </c>
      <c r="S23" s="34"/>
      <c r="T23" s="108">
        <v>600</v>
      </c>
      <c r="U23" s="110">
        <v>1.2</v>
      </c>
      <c r="V23" s="139"/>
      <c r="W23" s="132" t="s">
        <v>597</v>
      </c>
      <c r="X23" s="132" t="s">
        <v>600</v>
      </c>
      <c r="Y23" s="153">
        <v>23401082.5</v>
      </c>
      <c r="Z23" s="141">
        <v>25089761.300000001</v>
      </c>
      <c r="AA23" s="141">
        <v>9391560.8599999994</v>
      </c>
      <c r="AB23" s="142">
        <f>AA23/Y23</f>
        <v>0.40133018889190275</v>
      </c>
      <c r="AC23" s="142">
        <f>AA23/Z23</f>
        <v>0.37431846192972745</v>
      </c>
    </row>
    <row r="24" spans="1:29" x14ac:dyDescent="0.2">
      <c r="A24" s="157"/>
      <c r="B24" s="158"/>
      <c r="C24" s="158"/>
      <c r="D24" s="158"/>
      <c r="E24" s="158"/>
      <c r="F24" s="143"/>
      <c r="G24" s="143"/>
      <c r="H24" s="143"/>
      <c r="I24" s="158"/>
      <c r="J24" s="143"/>
      <c r="K24" s="158"/>
      <c r="L24" s="158"/>
      <c r="M24" s="158"/>
      <c r="N24" s="144"/>
      <c r="O24" s="158"/>
      <c r="P24" s="158"/>
      <c r="Q24" s="159"/>
      <c r="R24" s="160"/>
      <c r="S24" s="145"/>
      <c r="T24" s="158"/>
      <c r="U24" s="159"/>
      <c r="V24" s="143"/>
      <c r="W24" s="158"/>
      <c r="X24" s="158"/>
      <c r="Y24" s="154"/>
      <c r="Z24" s="146"/>
      <c r="AA24" s="146"/>
      <c r="AB24" s="147"/>
      <c r="AC24" s="147"/>
    </row>
    <row r="25" spans="1:29" ht="101.25" x14ac:dyDescent="0.2">
      <c r="A25" s="58">
        <v>2</v>
      </c>
      <c r="B25" s="56" t="s">
        <v>81</v>
      </c>
      <c r="C25" s="56">
        <v>1</v>
      </c>
      <c r="D25" s="57" t="s">
        <v>129</v>
      </c>
      <c r="E25" s="56" t="s">
        <v>130</v>
      </c>
      <c r="F25" s="139"/>
      <c r="G25" s="139"/>
      <c r="H25" s="139"/>
      <c r="I25" s="77" t="s">
        <v>276</v>
      </c>
      <c r="J25" s="139"/>
      <c r="K25" s="88" t="s">
        <v>1382</v>
      </c>
      <c r="L25" s="57" t="s">
        <v>304</v>
      </c>
      <c r="M25" s="86" t="s">
        <v>432</v>
      </c>
      <c r="N25" s="33"/>
      <c r="O25" s="86" t="s">
        <v>434</v>
      </c>
      <c r="P25" s="86" t="s">
        <v>431</v>
      </c>
      <c r="Q25" s="88">
        <v>2015</v>
      </c>
      <c r="R25" s="59" t="s">
        <v>440</v>
      </c>
      <c r="S25" s="34"/>
      <c r="T25" s="106">
        <v>3</v>
      </c>
      <c r="U25" s="109">
        <v>7.3200000000000001E-2</v>
      </c>
      <c r="V25" s="139"/>
      <c r="W25" s="131" t="s">
        <v>601</v>
      </c>
      <c r="X25" s="131" t="s">
        <v>602</v>
      </c>
      <c r="Y25" s="153"/>
      <c r="Z25" s="141"/>
      <c r="AA25" s="141"/>
      <c r="AB25" s="142"/>
      <c r="AC25" s="142"/>
    </row>
    <row r="26" spans="1:29" ht="101.25" x14ac:dyDescent="0.2">
      <c r="A26" s="58">
        <v>2</v>
      </c>
      <c r="B26" s="59" t="s">
        <v>82</v>
      </c>
      <c r="C26" s="59">
        <v>1</v>
      </c>
      <c r="D26" s="60" t="s">
        <v>131</v>
      </c>
      <c r="E26" s="59" t="s">
        <v>130</v>
      </c>
      <c r="F26" s="139"/>
      <c r="G26" s="139"/>
      <c r="H26" s="139"/>
      <c r="I26" s="78" t="s">
        <v>276</v>
      </c>
      <c r="J26" s="139"/>
      <c r="K26" s="88" t="s">
        <v>1382</v>
      </c>
      <c r="L26" s="60" t="s">
        <v>305</v>
      </c>
      <c r="M26" s="59" t="s">
        <v>432</v>
      </c>
      <c r="N26" s="33"/>
      <c r="O26" s="87" t="s">
        <v>434</v>
      </c>
      <c r="P26" s="87" t="s">
        <v>431</v>
      </c>
      <c r="Q26" s="88">
        <v>2015</v>
      </c>
      <c r="R26" s="59" t="s">
        <v>440</v>
      </c>
      <c r="S26" s="34"/>
      <c r="T26" s="108">
        <v>5</v>
      </c>
      <c r="U26" s="110">
        <v>0.122</v>
      </c>
      <c r="V26" s="139"/>
      <c r="W26" s="132" t="s">
        <v>601</v>
      </c>
      <c r="X26" s="132" t="s">
        <v>603</v>
      </c>
      <c r="Y26" s="153"/>
      <c r="Z26" s="141"/>
      <c r="AA26" s="141"/>
      <c r="AB26" s="142"/>
      <c r="AC26" s="142"/>
    </row>
    <row r="27" spans="1:29" ht="67.5" x14ac:dyDescent="0.2">
      <c r="A27" s="58">
        <v>2</v>
      </c>
      <c r="B27" s="59" t="s">
        <v>83</v>
      </c>
      <c r="C27" s="59">
        <v>1</v>
      </c>
      <c r="D27" s="60" t="s">
        <v>132</v>
      </c>
      <c r="E27" s="59" t="s">
        <v>130</v>
      </c>
      <c r="F27" s="139"/>
      <c r="G27" s="139"/>
      <c r="H27" s="139"/>
      <c r="I27" s="78" t="s">
        <v>276</v>
      </c>
      <c r="J27" s="139"/>
      <c r="K27" s="88" t="s">
        <v>1382</v>
      </c>
      <c r="L27" s="60" t="s">
        <v>306</v>
      </c>
      <c r="M27" s="59" t="s">
        <v>432</v>
      </c>
      <c r="N27" s="140"/>
      <c r="O27" s="87" t="s">
        <v>434</v>
      </c>
      <c r="P27" s="87" t="s">
        <v>431</v>
      </c>
      <c r="Q27" s="88">
        <v>2015</v>
      </c>
      <c r="R27" s="59" t="s">
        <v>306</v>
      </c>
      <c r="S27" s="140"/>
      <c r="T27" s="108">
        <v>27</v>
      </c>
      <c r="U27" s="110">
        <v>0.2077</v>
      </c>
      <c r="V27" s="139"/>
      <c r="W27" s="132" t="s">
        <v>604</v>
      </c>
      <c r="X27" s="132" t="s">
        <v>605</v>
      </c>
      <c r="Y27" s="153"/>
      <c r="Z27" s="141"/>
      <c r="AA27" s="141"/>
      <c r="AB27" s="142"/>
      <c r="AC27" s="142"/>
    </row>
    <row r="28" spans="1:29" ht="67.5" x14ac:dyDescent="0.2">
      <c r="A28" s="58">
        <v>2</v>
      </c>
      <c r="B28" s="59" t="s">
        <v>84</v>
      </c>
      <c r="C28" s="59">
        <v>1</v>
      </c>
      <c r="D28" s="60" t="s">
        <v>133</v>
      </c>
      <c r="E28" s="59" t="s">
        <v>130</v>
      </c>
      <c r="F28" s="139"/>
      <c r="G28" s="139"/>
      <c r="H28" s="139"/>
      <c r="I28" s="78" t="s">
        <v>276</v>
      </c>
      <c r="J28" s="139"/>
      <c r="K28" s="88" t="s">
        <v>1382</v>
      </c>
      <c r="L28" s="60" t="s">
        <v>307</v>
      </c>
      <c r="M28" s="59">
        <v>0</v>
      </c>
      <c r="N28" s="33"/>
      <c r="O28" s="87" t="s">
        <v>434</v>
      </c>
      <c r="P28" s="87" t="s">
        <v>431</v>
      </c>
      <c r="Q28" s="88">
        <v>2015</v>
      </c>
      <c r="R28" s="59" t="s">
        <v>441</v>
      </c>
      <c r="S28" s="35"/>
      <c r="T28" s="108">
        <v>6</v>
      </c>
      <c r="U28" s="110">
        <v>0.12</v>
      </c>
      <c r="V28" s="139"/>
      <c r="W28" s="132" t="s">
        <v>606</v>
      </c>
      <c r="X28" s="132" t="s">
        <v>607</v>
      </c>
      <c r="Y28" s="153"/>
      <c r="Z28" s="141"/>
      <c r="AA28" s="141"/>
      <c r="AB28" s="142"/>
      <c r="AC28" s="142"/>
    </row>
    <row r="29" spans="1:29" ht="45" x14ac:dyDescent="0.2">
      <c r="A29" s="58">
        <v>2</v>
      </c>
      <c r="B29" s="59" t="s">
        <v>85</v>
      </c>
      <c r="C29" s="59">
        <v>1</v>
      </c>
      <c r="D29" s="60" t="s">
        <v>134</v>
      </c>
      <c r="E29" s="59" t="s">
        <v>130</v>
      </c>
      <c r="F29" s="139"/>
      <c r="G29" s="139"/>
      <c r="H29" s="139"/>
      <c r="I29" s="78" t="s">
        <v>276</v>
      </c>
      <c r="J29" s="139"/>
      <c r="K29" s="88" t="s">
        <v>1382</v>
      </c>
      <c r="L29" s="60" t="s">
        <v>308</v>
      </c>
      <c r="M29" s="59" t="s">
        <v>432</v>
      </c>
      <c r="N29" s="33"/>
      <c r="O29" s="87" t="s">
        <v>442</v>
      </c>
      <c r="P29" s="87" t="s">
        <v>431</v>
      </c>
      <c r="Q29" s="88">
        <v>2015</v>
      </c>
      <c r="R29" s="59" t="s">
        <v>443</v>
      </c>
      <c r="S29" s="35"/>
      <c r="T29" s="108">
        <v>6</v>
      </c>
      <c r="U29" s="110">
        <v>0.2</v>
      </c>
      <c r="V29" s="139"/>
      <c r="W29" s="132" t="s">
        <v>608</v>
      </c>
      <c r="X29" s="132" t="s">
        <v>609</v>
      </c>
      <c r="Y29" s="153"/>
      <c r="Z29" s="141"/>
      <c r="AA29" s="141"/>
      <c r="AB29" s="142"/>
      <c r="AC29" s="142"/>
    </row>
    <row r="30" spans="1:29" ht="45" x14ac:dyDescent="0.2">
      <c r="A30" s="58">
        <v>2</v>
      </c>
      <c r="B30" s="59" t="s">
        <v>86</v>
      </c>
      <c r="C30" s="59">
        <v>1</v>
      </c>
      <c r="D30" s="60" t="s">
        <v>135</v>
      </c>
      <c r="E30" s="59" t="s">
        <v>130</v>
      </c>
      <c r="F30" s="139"/>
      <c r="G30" s="139"/>
      <c r="H30" s="139"/>
      <c r="I30" s="78" t="s">
        <v>276</v>
      </c>
      <c r="J30" s="139"/>
      <c r="K30" s="88" t="s">
        <v>1382</v>
      </c>
      <c r="L30" s="60" t="s">
        <v>309</v>
      </c>
      <c r="M30" s="59" t="s">
        <v>432</v>
      </c>
      <c r="N30" s="33"/>
      <c r="O30" s="87" t="s">
        <v>434</v>
      </c>
      <c r="P30" s="87" t="s">
        <v>431</v>
      </c>
      <c r="Q30" s="88">
        <v>2015</v>
      </c>
      <c r="R30" s="59" t="s">
        <v>444</v>
      </c>
      <c r="S30" s="35"/>
      <c r="T30" s="108">
        <v>25</v>
      </c>
      <c r="U30" s="110">
        <v>0.83329999999999993</v>
      </c>
      <c r="V30" s="139"/>
      <c r="W30" s="132" t="s">
        <v>606</v>
      </c>
      <c r="X30" s="132" t="s">
        <v>607</v>
      </c>
      <c r="Y30" s="153"/>
      <c r="Z30" s="141"/>
      <c r="AA30" s="141"/>
      <c r="AB30" s="142"/>
      <c r="AC30" s="142"/>
    </row>
    <row r="31" spans="1:29" ht="45" x14ac:dyDescent="0.2">
      <c r="A31" s="58">
        <v>2</v>
      </c>
      <c r="B31" s="59" t="s">
        <v>87</v>
      </c>
      <c r="C31" s="59">
        <v>1</v>
      </c>
      <c r="D31" s="60" t="s">
        <v>134</v>
      </c>
      <c r="E31" s="59" t="s">
        <v>130</v>
      </c>
      <c r="F31" s="139"/>
      <c r="G31" s="139"/>
      <c r="H31" s="139"/>
      <c r="I31" s="78" t="s">
        <v>276</v>
      </c>
      <c r="J31" s="139"/>
      <c r="K31" s="88" t="s">
        <v>1382</v>
      </c>
      <c r="L31" s="60" t="s">
        <v>310</v>
      </c>
      <c r="M31" s="59" t="s">
        <v>432</v>
      </c>
      <c r="N31" s="33"/>
      <c r="O31" s="87" t="s">
        <v>434</v>
      </c>
      <c r="P31" s="87" t="s">
        <v>431</v>
      </c>
      <c r="Q31" s="88">
        <v>2015</v>
      </c>
      <c r="R31" s="59" t="s">
        <v>445</v>
      </c>
      <c r="S31" s="35"/>
      <c r="T31" s="108">
        <v>7</v>
      </c>
      <c r="U31" s="110">
        <v>0.35</v>
      </c>
      <c r="V31" s="139"/>
      <c r="W31" s="132" t="s">
        <v>608</v>
      </c>
      <c r="X31" s="132" t="s">
        <v>609</v>
      </c>
      <c r="Y31" s="153"/>
      <c r="Z31" s="141"/>
      <c r="AA31" s="141"/>
      <c r="AB31" s="142"/>
      <c r="AC31" s="142"/>
    </row>
    <row r="32" spans="1:29" ht="67.5" x14ac:dyDescent="0.2">
      <c r="A32" s="58">
        <v>2</v>
      </c>
      <c r="B32" s="59" t="s">
        <v>88</v>
      </c>
      <c r="C32" s="59">
        <v>1</v>
      </c>
      <c r="D32" s="60" t="s">
        <v>136</v>
      </c>
      <c r="E32" s="59" t="s">
        <v>130</v>
      </c>
      <c r="F32" s="139"/>
      <c r="G32" s="139"/>
      <c r="H32" s="139"/>
      <c r="I32" s="78" t="s">
        <v>276</v>
      </c>
      <c r="J32" s="139"/>
      <c r="K32" s="88" t="s">
        <v>1382</v>
      </c>
      <c r="L32" s="60" t="s">
        <v>311</v>
      </c>
      <c r="M32" s="59" t="s">
        <v>432</v>
      </c>
      <c r="N32" s="33"/>
      <c r="O32" s="87" t="s">
        <v>434</v>
      </c>
      <c r="P32" s="87" t="s">
        <v>431</v>
      </c>
      <c r="Q32" s="88">
        <v>2015</v>
      </c>
      <c r="R32" s="59" t="s">
        <v>446</v>
      </c>
      <c r="S32" s="35"/>
      <c r="T32" s="108">
        <v>7</v>
      </c>
      <c r="U32" s="110">
        <v>0.23329999999999998</v>
      </c>
      <c r="V32" s="139"/>
      <c r="W32" s="132" t="s">
        <v>610</v>
      </c>
      <c r="X32" s="132" t="s">
        <v>611</v>
      </c>
      <c r="Y32" s="153"/>
      <c r="Z32" s="141"/>
      <c r="AA32" s="141"/>
      <c r="AB32" s="142"/>
      <c r="AC32" s="142"/>
    </row>
    <row r="33" spans="1:29" ht="45" x14ac:dyDescent="0.2">
      <c r="A33" s="58">
        <v>2</v>
      </c>
      <c r="B33" s="59" t="s">
        <v>89</v>
      </c>
      <c r="C33" s="59">
        <v>1</v>
      </c>
      <c r="D33" s="60" t="s">
        <v>137</v>
      </c>
      <c r="E33" s="59" t="s">
        <v>130</v>
      </c>
      <c r="F33" s="139"/>
      <c r="G33" s="139"/>
      <c r="H33" s="139"/>
      <c r="I33" s="78" t="s">
        <v>276</v>
      </c>
      <c r="J33" s="139"/>
      <c r="K33" s="88" t="s">
        <v>1382</v>
      </c>
      <c r="L33" s="60" t="s">
        <v>312</v>
      </c>
      <c r="M33" s="59" t="s">
        <v>432</v>
      </c>
      <c r="N33" s="140"/>
      <c r="O33" s="87" t="s">
        <v>434</v>
      </c>
      <c r="P33" s="87" t="s">
        <v>431</v>
      </c>
      <c r="Q33" s="88">
        <v>2015</v>
      </c>
      <c r="R33" s="59" t="s">
        <v>447</v>
      </c>
      <c r="S33" s="140"/>
      <c r="T33" s="108">
        <v>7</v>
      </c>
      <c r="U33" s="110">
        <v>0.7</v>
      </c>
      <c r="V33" s="139"/>
      <c r="W33" s="132" t="s">
        <v>612</v>
      </c>
      <c r="X33" s="132" t="s">
        <v>613</v>
      </c>
      <c r="Y33" s="153"/>
      <c r="Z33" s="141"/>
      <c r="AA33" s="141"/>
      <c r="AB33" s="142"/>
      <c r="AC33" s="142"/>
    </row>
    <row r="34" spans="1:29" ht="45" x14ac:dyDescent="0.2">
      <c r="A34" s="58">
        <v>2</v>
      </c>
      <c r="B34" s="59" t="s">
        <v>90</v>
      </c>
      <c r="C34" s="59">
        <v>1</v>
      </c>
      <c r="D34" s="60" t="s">
        <v>138</v>
      </c>
      <c r="E34" s="59" t="s">
        <v>130</v>
      </c>
      <c r="F34" s="139"/>
      <c r="G34" s="139"/>
      <c r="H34" s="139"/>
      <c r="I34" s="78" t="s">
        <v>276</v>
      </c>
      <c r="J34" s="139"/>
      <c r="K34" s="88" t="s">
        <v>1383</v>
      </c>
      <c r="L34" s="60" t="s">
        <v>313</v>
      </c>
      <c r="M34" s="59" t="s">
        <v>432</v>
      </c>
      <c r="N34" s="33"/>
      <c r="O34" s="87" t="s">
        <v>434</v>
      </c>
      <c r="P34" s="87" t="s">
        <v>431</v>
      </c>
      <c r="Q34" s="88">
        <v>2015</v>
      </c>
      <c r="R34" s="59" t="s">
        <v>448</v>
      </c>
      <c r="S34" s="34"/>
      <c r="T34" s="108">
        <v>7</v>
      </c>
      <c r="U34" s="110">
        <v>0.7</v>
      </c>
      <c r="V34" s="139"/>
      <c r="W34" s="132" t="s">
        <v>614</v>
      </c>
      <c r="X34" s="132" t="s">
        <v>615</v>
      </c>
      <c r="Y34" s="153"/>
      <c r="Z34" s="141"/>
      <c r="AA34" s="141"/>
      <c r="AB34" s="142"/>
      <c r="AC34" s="142"/>
    </row>
    <row r="35" spans="1:29" ht="56.25" x14ac:dyDescent="0.2">
      <c r="A35" s="58">
        <v>2</v>
      </c>
      <c r="B35" s="59" t="s">
        <v>91</v>
      </c>
      <c r="C35" s="59">
        <v>1</v>
      </c>
      <c r="D35" s="60" t="s">
        <v>139</v>
      </c>
      <c r="E35" s="59" t="s">
        <v>130</v>
      </c>
      <c r="F35" s="139"/>
      <c r="G35" s="139"/>
      <c r="H35" s="139"/>
      <c r="I35" s="78" t="s">
        <v>276</v>
      </c>
      <c r="J35" s="139"/>
      <c r="K35" s="88" t="s">
        <v>1382</v>
      </c>
      <c r="L35" s="60" t="s">
        <v>314</v>
      </c>
      <c r="M35" s="59" t="s">
        <v>432</v>
      </c>
      <c r="N35" s="33"/>
      <c r="O35" s="87" t="s">
        <v>434</v>
      </c>
      <c r="P35" s="87" t="s">
        <v>431</v>
      </c>
      <c r="Q35" s="88">
        <v>2015</v>
      </c>
      <c r="R35" s="59" t="s">
        <v>449</v>
      </c>
      <c r="S35" s="34"/>
      <c r="T35" s="108">
        <v>7</v>
      </c>
      <c r="U35" s="110">
        <v>0.7</v>
      </c>
      <c r="V35" s="139"/>
      <c r="W35" s="132" t="s">
        <v>616</v>
      </c>
      <c r="X35" s="132" t="s">
        <v>607</v>
      </c>
      <c r="Y35" s="153"/>
      <c r="Z35" s="141"/>
      <c r="AA35" s="141"/>
      <c r="AB35" s="142"/>
      <c r="AC35" s="142"/>
    </row>
    <row r="36" spans="1:29" ht="101.25" x14ac:dyDescent="0.2">
      <c r="A36" s="58">
        <v>2</v>
      </c>
      <c r="B36" s="59" t="s">
        <v>93</v>
      </c>
      <c r="C36" s="59">
        <v>1</v>
      </c>
      <c r="D36" s="60" t="s">
        <v>140</v>
      </c>
      <c r="E36" s="59" t="s">
        <v>130</v>
      </c>
      <c r="F36" s="139"/>
      <c r="G36" s="139"/>
      <c r="H36" s="139"/>
      <c r="I36" s="78" t="s">
        <v>276</v>
      </c>
      <c r="J36" s="139"/>
      <c r="K36" s="88" t="s">
        <v>1382</v>
      </c>
      <c r="L36" s="60" t="s">
        <v>315</v>
      </c>
      <c r="M36" s="59" t="s">
        <v>432</v>
      </c>
      <c r="N36" s="33"/>
      <c r="O36" s="87" t="s">
        <v>434</v>
      </c>
      <c r="P36" s="87" t="s">
        <v>431</v>
      </c>
      <c r="Q36" s="88">
        <v>2015</v>
      </c>
      <c r="R36" s="59" t="s">
        <v>450</v>
      </c>
      <c r="S36" s="34"/>
      <c r="T36" s="108">
        <v>4</v>
      </c>
      <c r="U36" s="110">
        <v>0.125</v>
      </c>
      <c r="V36" s="139"/>
      <c r="W36" s="132" t="s">
        <v>617</v>
      </c>
      <c r="X36" s="132" t="s">
        <v>618</v>
      </c>
      <c r="Y36" s="153"/>
      <c r="Z36" s="141"/>
      <c r="AA36" s="141"/>
      <c r="AB36" s="142"/>
      <c r="AC36" s="142"/>
    </row>
    <row r="37" spans="1:29" ht="45" x14ac:dyDescent="0.2">
      <c r="A37" s="58">
        <v>2</v>
      </c>
      <c r="B37" s="59" t="s">
        <v>94</v>
      </c>
      <c r="C37" s="59">
        <v>1</v>
      </c>
      <c r="D37" s="60" t="s">
        <v>141</v>
      </c>
      <c r="E37" s="59" t="s">
        <v>130</v>
      </c>
      <c r="F37" s="139"/>
      <c r="G37" s="139"/>
      <c r="H37" s="139"/>
      <c r="I37" s="78" t="s">
        <v>276</v>
      </c>
      <c r="J37" s="139"/>
      <c r="K37" s="88" t="s">
        <v>1382</v>
      </c>
      <c r="L37" s="60" t="s">
        <v>316</v>
      </c>
      <c r="M37" s="59" t="s">
        <v>432</v>
      </c>
      <c r="N37" s="33"/>
      <c r="O37" s="87" t="s">
        <v>434</v>
      </c>
      <c r="P37" s="87" t="s">
        <v>431</v>
      </c>
      <c r="Q37" s="88">
        <v>2015</v>
      </c>
      <c r="R37" s="59" t="s">
        <v>451</v>
      </c>
      <c r="S37" s="34"/>
      <c r="T37" s="108">
        <v>3</v>
      </c>
      <c r="U37" s="110">
        <v>0.25</v>
      </c>
      <c r="V37" s="139"/>
      <c r="W37" s="132" t="s">
        <v>619</v>
      </c>
      <c r="X37" s="132" t="s">
        <v>620</v>
      </c>
      <c r="Y37" s="153"/>
      <c r="Z37" s="141"/>
      <c r="AA37" s="141"/>
      <c r="AB37" s="142"/>
      <c r="AC37" s="142"/>
    </row>
    <row r="38" spans="1:29" ht="45" x14ac:dyDescent="0.2">
      <c r="A38" s="58">
        <v>2</v>
      </c>
      <c r="B38" s="59" t="s">
        <v>95</v>
      </c>
      <c r="C38" s="59">
        <v>1</v>
      </c>
      <c r="D38" s="60" t="s">
        <v>142</v>
      </c>
      <c r="E38" s="59" t="s">
        <v>130</v>
      </c>
      <c r="F38" s="139"/>
      <c r="G38" s="139"/>
      <c r="H38" s="139"/>
      <c r="I38" s="78" t="s">
        <v>276</v>
      </c>
      <c r="J38" s="139"/>
      <c r="K38" s="88" t="s">
        <v>1382</v>
      </c>
      <c r="L38" s="60" t="s">
        <v>317</v>
      </c>
      <c r="M38" s="59" t="s">
        <v>432</v>
      </c>
      <c r="N38" s="140"/>
      <c r="O38" s="87" t="s">
        <v>434</v>
      </c>
      <c r="P38" s="87" t="s">
        <v>431</v>
      </c>
      <c r="Q38" s="88">
        <v>2015</v>
      </c>
      <c r="R38" s="59" t="s">
        <v>452</v>
      </c>
      <c r="S38" s="140"/>
      <c r="T38" s="108">
        <v>5</v>
      </c>
      <c r="U38" s="110">
        <v>0.5</v>
      </c>
      <c r="V38" s="139"/>
      <c r="W38" s="132" t="s">
        <v>619</v>
      </c>
      <c r="X38" s="132" t="s">
        <v>620</v>
      </c>
      <c r="Y38" s="153"/>
      <c r="Z38" s="141"/>
      <c r="AA38" s="141"/>
      <c r="AB38" s="142"/>
      <c r="AC38" s="142"/>
    </row>
    <row r="39" spans="1:29" ht="67.5" x14ac:dyDescent="0.2">
      <c r="A39" s="58">
        <v>2</v>
      </c>
      <c r="B39" s="59" t="s">
        <v>104</v>
      </c>
      <c r="C39" s="59">
        <v>1</v>
      </c>
      <c r="D39" s="60" t="s">
        <v>143</v>
      </c>
      <c r="E39" s="59" t="s">
        <v>130</v>
      </c>
      <c r="F39" s="139"/>
      <c r="G39" s="139"/>
      <c r="H39" s="139"/>
      <c r="I39" s="78" t="s">
        <v>276</v>
      </c>
      <c r="J39" s="139"/>
      <c r="K39" s="88" t="s">
        <v>1382</v>
      </c>
      <c r="L39" s="60" t="s">
        <v>318</v>
      </c>
      <c r="M39" s="59" t="s">
        <v>432</v>
      </c>
      <c r="N39" s="32"/>
      <c r="O39" s="87" t="s">
        <v>434</v>
      </c>
      <c r="P39" s="87" t="s">
        <v>431</v>
      </c>
      <c r="Q39" s="88">
        <v>2015</v>
      </c>
      <c r="R39" s="59" t="s">
        <v>453</v>
      </c>
      <c r="S39" s="34"/>
      <c r="T39" s="108">
        <v>4</v>
      </c>
      <c r="U39" s="110">
        <v>0.8</v>
      </c>
      <c r="V39" s="139"/>
      <c r="W39" s="132" t="s">
        <v>617</v>
      </c>
      <c r="X39" s="132" t="s">
        <v>621</v>
      </c>
      <c r="Y39" s="153"/>
      <c r="Z39" s="141"/>
      <c r="AA39" s="141"/>
      <c r="AB39" s="142"/>
      <c r="AC39" s="142"/>
    </row>
    <row r="40" spans="1:29" ht="45" x14ac:dyDescent="0.2">
      <c r="A40" s="58">
        <v>2</v>
      </c>
      <c r="B40" s="59" t="s">
        <v>105</v>
      </c>
      <c r="C40" s="59">
        <v>1</v>
      </c>
      <c r="D40" s="60" t="s">
        <v>144</v>
      </c>
      <c r="E40" s="59" t="s">
        <v>130</v>
      </c>
      <c r="F40" s="139"/>
      <c r="G40" s="139"/>
      <c r="H40" s="139"/>
      <c r="I40" s="78" t="s">
        <v>276</v>
      </c>
      <c r="J40" s="139"/>
      <c r="K40" s="88" t="s">
        <v>1382</v>
      </c>
      <c r="L40" s="60" t="s">
        <v>319</v>
      </c>
      <c r="M40" s="59" t="s">
        <v>432</v>
      </c>
      <c r="N40" s="33"/>
      <c r="O40" s="87" t="s">
        <v>434</v>
      </c>
      <c r="P40" s="87" t="s">
        <v>431</v>
      </c>
      <c r="Q40" s="88">
        <v>2015</v>
      </c>
      <c r="R40" s="59" t="s">
        <v>454</v>
      </c>
      <c r="S40" s="34"/>
      <c r="T40" s="108">
        <v>2</v>
      </c>
      <c r="U40" s="110">
        <v>1</v>
      </c>
      <c r="V40" s="139"/>
      <c r="W40" s="132" t="s">
        <v>619</v>
      </c>
      <c r="X40" s="132" t="s">
        <v>620</v>
      </c>
      <c r="Y40" s="153"/>
      <c r="Z40" s="141"/>
      <c r="AA40" s="141"/>
      <c r="AB40" s="142"/>
      <c r="AC40" s="142"/>
    </row>
    <row r="41" spans="1:29" ht="67.5" x14ac:dyDescent="0.2">
      <c r="A41" s="58">
        <v>2</v>
      </c>
      <c r="B41" s="59" t="s">
        <v>106</v>
      </c>
      <c r="C41" s="59">
        <v>1</v>
      </c>
      <c r="D41" s="60" t="s">
        <v>145</v>
      </c>
      <c r="E41" s="59" t="s">
        <v>130</v>
      </c>
      <c r="F41" s="139"/>
      <c r="G41" s="139"/>
      <c r="H41" s="139"/>
      <c r="I41" s="78" t="s">
        <v>276</v>
      </c>
      <c r="J41" s="139"/>
      <c r="K41" s="88" t="s">
        <v>1382</v>
      </c>
      <c r="L41" s="60" t="s">
        <v>320</v>
      </c>
      <c r="M41" s="59" t="s">
        <v>432</v>
      </c>
      <c r="N41" s="33"/>
      <c r="O41" s="87" t="s">
        <v>434</v>
      </c>
      <c r="P41" s="87" t="s">
        <v>431</v>
      </c>
      <c r="Q41" s="88">
        <v>2015</v>
      </c>
      <c r="R41" s="59" t="s">
        <v>455</v>
      </c>
      <c r="S41" s="34"/>
      <c r="T41" s="108">
        <v>3</v>
      </c>
      <c r="U41" s="110">
        <v>1</v>
      </c>
      <c r="V41" s="139"/>
      <c r="W41" s="132" t="s">
        <v>622</v>
      </c>
      <c r="X41" s="132" t="s">
        <v>623</v>
      </c>
      <c r="Y41" s="153"/>
      <c r="Z41" s="141"/>
      <c r="AA41" s="141"/>
      <c r="AB41" s="142"/>
      <c r="AC41" s="142"/>
    </row>
    <row r="42" spans="1:29" ht="67.5" x14ac:dyDescent="0.2">
      <c r="A42" s="58">
        <v>2</v>
      </c>
      <c r="B42" s="59" t="s">
        <v>107</v>
      </c>
      <c r="C42" s="59">
        <v>1</v>
      </c>
      <c r="D42" s="60" t="s">
        <v>146</v>
      </c>
      <c r="E42" s="59" t="s">
        <v>130</v>
      </c>
      <c r="F42" s="139"/>
      <c r="G42" s="139"/>
      <c r="H42" s="139"/>
      <c r="I42" s="78" t="s">
        <v>276</v>
      </c>
      <c r="J42" s="139"/>
      <c r="K42" s="88" t="s">
        <v>1382</v>
      </c>
      <c r="L42" s="60" t="s">
        <v>321</v>
      </c>
      <c r="M42" s="59" t="s">
        <v>432</v>
      </c>
      <c r="N42" s="33"/>
      <c r="O42" s="87" t="s">
        <v>434</v>
      </c>
      <c r="P42" s="87" t="s">
        <v>431</v>
      </c>
      <c r="Q42" s="88">
        <v>2015</v>
      </c>
      <c r="R42" s="59" t="s">
        <v>456</v>
      </c>
      <c r="S42" s="34"/>
      <c r="T42" s="108">
        <v>5</v>
      </c>
      <c r="U42" s="110">
        <v>0.41670000000000001</v>
      </c>
      <c r="V42" s="139"/>
      <c r="W42" s="132" t="s">
        <v>617</v>
      </c>
      <c r="X42" s="132" t="s">
        <v>623</v>
      </c>
      <c r="Y42" s="153"/>
      <c r="Z42" s="141"/>
      <c r="AA42" s="141"/>
      <c r="AB42" s="142"/>
      <c r="AC42" s="142"/>
    </row>
    <row r="43" spans="1:29" ht="67.5" x14ac:dyDescent="0.2">
      <c r="A43" s="58">
        <v>2</v>
      </c>
      <c r="B43" s="59" t="s">
        <v>108</v>
      </c>
      <c r="C43" s="59">
        <v>1</v>
      </c>
      <c r="D43" s="60" t="s">
        <v>147</v>
      </c>
      <c r="E43" s="59" t="s">
        <v>130</v>
      </c>
      <c r="F43" s="139"/>
      <c r="G43" s="139"/>
      <c r="H43" s="139"/>
      <c r="I43" s="78" t="s">
        <v>276</v>
      </c>
      <c r="J43" s="139"/>
      <c r="K43" s="88" t="s">
        <v>1382</v>
      </c>
      <c r="L43" s="60" t="s">
        <v>322</v>
      </c>
      <c r="M43" s="59" t="s">
        <v>432</v>
      </c>
      <c r="N43" s="33"/>
      <c r="O43" s="87" t="s">
        <v>434</v>
      </c>
      <c r="P43" s="87" t="s">
        <v>431</v>
      </c>
      <c r="Q43" s="88">
        <v>2015</v>
      </c>
      <c r="R43" s="59" t="s">
        <v>457</v>
      </c>
      <c r="S43" s="34"/>
      <c r="T43" s="108">
        <v>5</v>
      </c>
      <c r="U43" s="110">
        <v>0.41670000000000001</v>
      </c>
      <c r="V43" s="139"/>
      <c r="W43" s="132" t="s">
        <v>617</v>
      </c>
      <c r="X43" s="132" t="s">
        <v>620</v>
      </c>
      <c r="Y43" s="153"/>
      <c r="Z43" s="141"/>
      <c r="AA43" s="141"/>
      <c r="AB43" s="142"/>
      <c r="AC43" s="142"/>
    </row>
    <row r="44" spans="1:29" ht="67.5" x14ac:dyDescent="0.2">
      <c r="A44" s="58">
        <v>2</v>
      </c>
      <c r="B44" s="59" t="s">
        <v>109</v>
      </c>
      <c r="C44" s="59">
        <v>1</v>
      </c>
      <c r="D44" s="60" t="s">
        <v>148</v>
      </c>
      <c r="E44" s="59" t="s">
        <v>130</v>
      </c>
      <c r="F44" s="139"/>
      <c r="G44" s="139"/>
      <c r="H44" s="139"/>
      <c r="I44" s="78" t="s">
        <v>276</v>
      </c>
      <c r="J44" s="139"/>
      <c r="K44" s="88" t="s">
        <v>1382</v>
      </c>
      <c r="L44" s="60" t="s">
        <v>323</v>
      </c>
      <c r="M44" s="59" t="s">
        <v>432</v>
      </c>
      <c r="N44" s="33"/>
      <c r="O44" s="87" t="s">
        <v>434</v>
      </c>
      <c r="P44" s="87" t="s">
        <v>431</v>
      </c>
      <c r="Q44" s="88">
        <v>2015</v>
      </c>
      <c r="R44" s="59" t="s">
        <v>451</v>
      </c>
      <c r="S44" s="34"/>
      <c r="T44" s="108">
        <v>5</v>
      </c>
      <c r="U44" s="110">
        <v>0.41670000000000001</v>
      </c>
      <c r="V44" s="139"/>
      <c r="W44" s="132" t="s">
        <v>617</v>
      </c>
      <c r="X44" s="132" t="s">
        <v>624</v>
      </c>
      <c r="Y44" s="153"/>
      <c r="Z44" s="141"/>
      <c r="AA44" s="141"/>
      <c r="AB44" s="142"/>
      <c r="AC44" s="142"/>
    </row>
    <row r="45" spans="1:29" ht="56.25" x14ac:dyDescent="0.2">
      <c r="A45" s="58">
        <v>2</v>
      </c>
      <c r="B45" s="59" t="s">
        <v>110</v>
      </c>
      <c r="C45" s="59">
        <v>1</v>
      </c>
      <c r="D45" s="60" t="s">
        <v>149</v>
      </c>
      <c r="E45" s="59" t="s">
        <v>130</v>
      </c>
      <c r="F45" s="139"/>
      <c r="G45" s="139"/>
      <c r="H45" s="139"/>
      <c r="I45" s="78" t="s">
        <v>276</v>
      </c>
      <c r="J45" s="139"/>
      <c r="K45" s="88" t="s">
        <v>1382</v>
      </c>
      <c r="L45" s="60" t="s">
        <v>324</v>
      </c>
      <c r="M45" s="59" t="s">
        <v>432</v>
      </c>
      <c r="N45" s="33"/>
      <c r="O45" s="87" t="s">
        <v>434</v>
      </c>
      <c r="P45" s="87" t="s">
        <v>431</v>
      </c>
      <c r="Q45" s="88">
        <v>2015</v>
      </c>
      <c r="R45" s="59" t="s">
        <v>458</v>
      </c>
      <c r="S45" s="34"/>
      <c r="T45" s="108">
        <v>3</v>
      </c>
      <c r="U45" s="110">
        <v>1</v>
      </c>
      <c r="V45" s="139"/>
      <c r="W45" s="132" t="s">
        <v>625</v>
      </c>
      <c r="X45" s="132" t="s">
        <v>626</v>
      </c>
      <c r="Y45" s="153"/>
      <c r="Z45" s="141"/>
      <c r="AA45" s="141"/>
      <c r="AB45" s="142"/>
      <c r="AC45" s="142"/>
    </row>
    <row r="46" spans="1:29" ht="67.5" x14ac:dyDescent="0.2">
      <c r="A46" s="58">
        <v>2</v>
      </c>
      <c r="B46" s="59" t="s">
        <v>96</v>
      </c>
      <c r="C46" s="59">
        <v>1</v>
      </c>
      <c r="D46" s="60" t="s">
        <v>150</v>
      </c>
      <c r="E46" s="59" t="s">
        <v>130</v>
      </c>
      <c r="F46" s="139"/>
      <c r="G46" s="139"/>
      <c r="H46" s="139"/>
      <c r="I46" s="78" t="s">
        <v>276</v>
      </c>
      <c r="J46" s="139"/>
      <c r="K46" s="88" t="s">
        <v>1382</v>
      </c>
      <c r="L46" s="60" t="s">
        <v>325</v>
      </c>
      <c r="M46" s="59" t="s">
        <v>432</v>
      </c>
      <c r="N46" s="33"/>
      <c r="O46" s="87" t="s">
        <v>434</v>
      </c>
      <c r="P46" s="87" t="s">
        <v>431</v>
      </c>
      <c r="Q46" s="88">
        <v>2015</v>
      </c>
      <c r="R46" s="59" t="s">
        <v>459</v>
      </c>
      <c r="S46" s="34"/>
      <c r="T46" s="108">
        <v>7</v>
      </c>
      <c r="U46" s="110">
        <v>0.26919999999999999</v>
      </c>
      <c r="V46" s="139"/>
      <c r="W46" s="132" t="s">
        <v>627</v>
      </c>
      <c r="X46" s="132" t="s">
        <v>628</v>
      </c>
      <c r="Y46" s="153"/>
      <c r="Z46" s="141"/>
      <c r="AA46" s="141"/>
      <c r="AB46" s="142"/>
      <c r="AC46" s="142"/>
    </row>
    <row r="47" spans="1:29" ht="33.75" x14ac:dyDescent="0.2">
      <c r="A47" s="58">
        <v>2</v>
      </c>
      <c r="B47" s="59" t="s">
        <v>97</v>
      </c>
      <c r="C47" s="59">
        <v>1</v>
      </c>
      <c r="D47" s="60" t="s">
        <v>151</v>
      </c>
      <c r="E47" s="59" t="s">
        <v>130</v>
      </c>
      <c r="F47" s="139"/>
      <c r="G47" s="139"/>
      <c r="H47" s="139"/>
      <c r="I47" s="78" t="s">
        <v>276</v>
      </c>
      <c r="J47" s="139"/>
      <c r="K47" s="88" t="s">
        <v>1382</v>
      </c>
      <c r="L47" s="60" t="s">
        <v>326</v>
      </c>
      <c r="M47" s="59" t="s">
        <v>432</v>
      </c>
      <c r="N47" s="33"/>
      <c r="O47" s="87" t="s">
        <v>434</v>
      </c>
      <c r="P47" s="87" t="s">
        <v>431</v>
      </c>
      <c r="Q47" s="88">
        <v>2015</v>
      </c>
      <c r="R47" s="59" t="s">
        <v>460</v>
      </c>
      <c r="S47" s="34"/>
      <c r="T47" s="108">
        <v>5</v>
      </c>
      <c r="U47" s="110">
        <v>0.5</v>
      </c>
      <c r="V47" s="139"/>
      <c r="W47" s="132" t="s">
        <v>629</v>
      </c>
      <c r="X47" s="132" t="s">
        <v>607</v>
      </c>
      <c r="Y47" s="153"/>
      <c r="Z47" s="141"/>
      <c r="AA47" s="141"/>
      <c r="AB47" s="142"/>
      <c r="AC47" s="142"/>
    </row>
    <row r="48" spans="1:29" ht="45" x14ac:dyDescent="0.2">
      <c r="A48" s="58">
        <v>2</v>
      </c>
      <c r="B48" s="59" t="s">
        <v>98</v>
      </c>
      <c r="C48" s="59">
        <v>1</v>
      </c>
      <c r="D48" s="60" t="s">
        <v>152</v>
      </c>
      <c r="E48" s="59" t="s">
        <v>130</v>
      </c>
      <c r="F48" s="139"/>
      <c r="G48" s="139"/>
      <c r="H48" s="139"/>
      <c r="I48" s="78" t="s">
        <v>276</v>
      </c>
      <c r="J48" s="139"/>
      <c r="K48" s="88" t="s">
        <v>1382</v>
      </c>
      <c r="L48" s="60" t="s">
        <v>327</v>
      </c>
      <c r="M48" s="59" t="s">
        <v>432</v>
      </c>
      <c r="N48" s="33"/>
      <c r="O48" s="87" t="s">
        <v>434</v>
      </c>
      <c r="P48" s="87" t="s">
        <v>431</v>
      </c>
      <c r="Q48" s="88">
        <v>2015</v>
      </c>
      <c r="R48" s="59" t="s">
        <v>461</v>
      </c>
      <c r="S48" s="34"/>
      <c r="T48" s="108">
        <v>5</v>
      </c>
      <c r="U48" s="110">
        <v>0.3125</v>
      </c>
      <c r="V48" s="139"/>
      <c r="W48" s="132" t="s">
        <v>630</v>
      </c>
      <c r="X48" s="132" t="s">
        <v>631</v>
      </c>
      <c r="Y48" s="153"/>
      <c r="Z48" s="141"/>
      <c r="AA48" s="141"/>
      <c r="AB48" s="142"/>
      <c r="AC48" s="142"/>
    </row>
    <row r="49" spans="1:29" ht="56.25" x14ac:dyDescent="0.2">
      <c r="A49" s="58">
        <v>2</v>
      </c>
      <c r="B49" s="59" t="s">
        <v>101</v>
      </c>
      <c r="C49" s="59">
        <v>1</v>
      </c>
      <c r="D49" s="60" t="s">
        <v>153</v>
      </c>
      <c r="E49" s="59" t="s">
        <v>130</v>
      </c>
      <c r="F49" s="139"/>
      <c r="G49" s="139"/>
      <c r="H49" s="139"/>
      <c r="I49" s="78" t="s">
        <v>276</v>
      </c>
      <c r="J49" s="139"/>
      <c r="K49" s="88" t="s">
        <v>1382</v>
      </c>
      <c r="L49" s="60" t="s">
        <v>328</v>
      </c>
      <c r="M49" s="59" t="s">
        <v>432</v>
      </c>
      <c r="N49" s="33"/>
      <c r="O49" s="87" t="s">
        <v>434</v>
      </c>
      <c r="P49" s="87" t="s">
        <v>431</v>
      </c>
      <c r="Q49" s="88">
        <v>2015</v>
      </c>
      <c r="R49" s="59" t="s">
        <v>462</v>
      </c>
      <c r="S49" s="34"/>
      <c r="T49" s="108">
        <v>0</v>
      </c>
      <c r="U49" s="110">
        <v>0</v>
      </c>
      <c r="V49" s="139"/>
      <c r="W49" s="132" t="s">
        <v>630</v>
      </c>
      <c r="X49" s="132" t="s">
        <v>632</v>
      </c>
      <c r="Y49" s="153"/>
      <c r="Z49" s="141"/>
      <c r="AA49" s="141"/>
      <c r="AB49" s="142"/>
      <c r="AC49" s="142"/>
    </row>
    <row r="50" spans="1:29" ht="45" x14ac:dyDescent="0.2">
      <c r="A50" s="58">
        <v>2</v>
      </c>
      <c r="B50" s="59" t="s">
        <v>102</v>
      </c>
      <c r="C50" s="59">
        <v>1</v>
      </c>
      <c r="D50" s="60" t="s">
        <v>154</v>
      </c>
      <c r="E50" s="59" t="s">
        <v>130</v>
      </c>
      <c r="F50" s="139"/>
      <c r="G50" s="139"/>
      <c r="H50" s="139"/>
      <c r="I50" s="78" t="s">
        <v>276</v>
      </c>
      <c r="J50" s="139"/>
      <c r="K50" s="88" t="s">
        <v>1382</v>
      </c>
      <c r="L50" s="60" t="s">
        <v>329</v>
      </c>
      <c r="M50" s="59" t="s">
        <v>432</v>
      </c>
      <c r="N50" s="33"/>
      <c r="O50" s="87" t="s">
        <v>434</v>
      </c>
      <c r="P50" s="87" t="s">
        <v>431</v>
      </c>
      <c r="Q50" s="88">
        <v>2015</v>
      </c>
      <c r="R50" s="59" t="s">
        <v>463</v>
      </c>
      <c r="S50" s="34"/>
      <c r="T50" s="108">
        <v>0</v>
      </c>
      <c r="U50" s="110">
        <v>0</v>
      </c>
      <c r="V50" s="139"/>
      <c r="W50" s="132" t="s">
        <v>630</v>
      </c>
      <c r="X50" s="132" t="s">
        <v>632</v>
      </c>
      <c r="Y50" s="153">
        <v>956606</v>
      </c>
      <c r="Z50" s="141">
        <v>956606</v>
      </c>
      <c r="AA50" s="141">
        <v>472125.54</v>
      </c>
      <c r="AB50" s="142">
        <f>AA50/Y50</f>
        <v>0.49354231522695863</v>
      </c>
      <c r="AC50" s="142">
        <f>AA50/Z50</f>
        <v>0.49354231522695863</v>
      </c>
    </row>
    <row r="51" spans="1:29" x14ac:dyDescent="0.2">
      <c r="A51" s="157"/>
      <c r="B51" s="158"/>
      <c r="C51" s="158"/>
      <c r="D51" s="158"/>
      <c r="E51" s="158"/>
      <c r="F51" s="143"/>
      <c r="G51" s="143"/>
      <c r="H51" s="143"/>
      <c r="I51" s="158"/>
      <c r="J51" s="143"/>
      <c r="K51" s="158"/>
      <c r="L51" s="158"/>
      <c r="M51" s="158"/>
      <c r="N51" s="144"/>
      <c r="O51" s="158"/>
      <c r="P51" s="158"/>
      <c r="Q51" s="159"/>
      <c r="R51" s="160"/>
      <c r="S51" s="145"/>
      <c r="T51" s="158"/>
      <c r="U51" s="159"/>
      <c r="V51" s="143"/>
      <c r="W51" s="158"/>
      <c r="X51" s="158"/>
      <c r="Y51" s="154"/>
      <c r="Z51" s="146"/>
      <c r="AA51" s="146"/>
      <c r="AB51" s="147"/>
      <c r="AC51" s="147"/>
    </row>
    <row r="52" spans="1:29" ht="56.25" x14ac:dyDescent="0.2">
      <c r="A52" s="61">
        <v>3</v>
      </c>
      <c r="B52" s="62" t="s">
        <v>81</v>
      </c>
      <c r="C52" s="62">
        <v>1</v>
      </c>
      <c r="D52" s="63" t="s">
        <v>1122</v>
      </c>
      <c r="E52" s="64" t="s">
        <v>155</v>
      </c>
      <c r="F52" s="139"/>
      <c r="G52" s="139"/>
      <c r="H52" s="139"/>
      <c r="I52" s="79" t="s">
        <v>1360</v>
      </c>
      <c r="J52" s="139"/>
      <c r="K52" s="89" t="s">
        <v>1384</v>
      </c>
      <c r="L52" s="63" t="s">
        <v>1385</v>
      </c>
      <c r="M52" s="89" t="s">
        <v>1386</v>
      </c>
      <c r="N52" s="33"/>
      <c r="O52" s="89" t="s">
        <v>62</v>
      </c>
      <c r="P52" s="89" t="s">
        <v>1628</v>
      </c>
      <c r="Q52" s="100">
        <v>2016</v>
      </c>
      <c r="R52" s="65" t="s">
        <v>464</v>
      </c>
      <c r="S52" s="34"/>
      <c r="T52" s="111">
        <v>87.69</v>
      </c>
      <c r="U52" s="112">
        <v>1.1692</v>
      </c>
      <c r="V52" s="139"/>
      <c r="W52" s="133" t="s">
        <v>633</v>
      </c>
      <c r="X52" s="133" t="s">
        <v>634</v>
      </c>
      <c r="Y52" s="153"/>
      <c r="Z52" s="141"/>
      <c r="AA52" s="141"/>
      <c r="AB52" s="142"/>
      <c r="AC52" s="142"/>
    </row>
    <row r="53" spans="1:29" ht="56.25" x14ac:dyDescent="0.2">
      <c r="A53" s="61">
        <v>3</v>
      </c>
      <c r="B53" s="65" t="s">
        <v>82</v>
      </c>
      <c r="C53" s="65">
        <v>1</v>
      </c>
      <c r="D53" s="66" t="s">
        <v>1123</v>
      </c>
      <c r="E53" s="64" t="s">
        <v>155</v>
      </c>
      <c r="F53" s="139"/>
      <c r="G53" s="139"/>
      <c r="H53" s="139"/>
      <c r="I53" s="80" t="s">
        <v>1360</v>
      </c>
      <c r="J53" s="139"/>
      <c r="K53" s="90" t="s">
        <v>1384</v>
      </c>
      <c r="L53" s="66" t="s">
        <v>1387</v>
      </c>
      <c r="M53" s="65" t="s">
        <v>432</v>
      </c>
      <c r="N53" s="33"/>
      <c r="O53" s="90" t="s">
        <v>62</v>
      </c>
      <c r="P53" s="90" t="s">
        <v>1628</v>
      </c>
      <c r="Q53" s="101">
        <v>2016</v>
      </c>
      <c r="R53" s="65" t="s">
        <v>1645</v>
      </c>
      <c r="S53" s="34"/>
      <c r="T53" s="113">
        <v>1</v>
      </c>
      <c r="U53" s="114">
        <v>1</v>
      </c>
      <c r="V53" s="139"/>
      <c r="W53" s="134" t="s">
        <v>635</v>
      </c>
      <c r="X53" s="134" t="s">
        <v>636</v>
      </c>
      <c r="Y53" s="153"/>
      <c r="Z53" s="141"/>
      <c r="AA53" s="141"/>
      <c r="AB53" s="142"/>
      <c r="AC53" s="142"/>
    </row>
    <row r="54" spans="1:29" ht="56.25" x14ac:dyDescent="0.2">
      <c r="A54" s="61">
        <v>3</v>
      </c>
      <c r="B54" s="65" t="s">
        <v>83</v>
      </c>
      <c r="C54" s="65">
        <v>1</v>
      </c>
      <c r="D54" s="66" t="s">
        <v>1124</v>
      </c>
      <c r="E54" s="64" t="s">
        <v>155</v>
      </c>
      <c r="F54" s="139"/>
      <c r="G54" s="139"/>
      <c r="H54" s="139"/>
      <c r="I54" s="80" t="s">
        <v>1360</v>
      </c>
      <c r="J54" s="139"/>
      <c r="K54" s="90" t="s">
        <v>1384</v>
      </c>
      <c r="L54" s="66" t="s">
        <v>1388</v>
      </c>
      <c r="M54" s="65" t="s">
        <v>1386</v>
      </c>
      <c r="N54" s="33"/>
      <c r="O54" s="90" t="s">
        <v>62</v>
      </c>
      <c r="P54" s="90" t="s">
        <v>1628</v>
      </c>
      <c r="Q54" s="101">
        <v>2016</v>
      </c>
      <c r="R54" s="65" t="s">
        <v>465</v>
      </c>
      <c r="S54" s="34"/>
      <c r="T54" s="113">
        <v>33.33</v>
      </c>
      <c r="U54" s="114">
        <v>1.01</v>
      </c>
      <c r="V54" s="139"/>
      <c r="W54" s="134" t="s">
        <v>637</v>
      </c>
      <c r="X54" s="134" t="s">
        <v>638</v>
      </c>
      <c r="Y54" s="153"/>
      <c r="Z54" s="141"/>
      <c r="AA54" s="141"/>
      <c r="AB54" s="142"/>
      <c r="AC54" s="142"/>
    </row>
    <row r="55" spans="1:29" ht="45" x14ac:dyDescent="0.2">
      <c r="A55" s="61">
        <v>3</v>
      </c>
      <c r="B55" s="65" t="s">
        <v>84</v>
      </c>
      <c r="C55" s="65">
        <v>1</v>
      </c>
      <c r="D55" s="66" t="s">
        <v>1125</v>
      </c>
      <c r="E55" s="65" t="s">
        <v>155</v>
      </c>
      <c r="F55" s="139"/>
      <c r="G55" s="139"/>
      <c r="H55" s="139"/>
      <c r="I55" s="80" t="s">
        <v>1360</v>
      </c>
      <c r="J55" s="139"/>
      <c r="K55" s="90" t="s">
        <v>1384</v>
      </c>
      <c r="L55" s="66" t="s">
        <v>1389</v>
      </c>
      <c r="M55" s="65" t="s">
        <v>1386</v>
      </c>
      <c r="N55" s="33"/>
      <c r="O55" s="90" t="s">
        <v>62</v>
      </c>
      <c r="P55" s="90" t="s">
        <v>1628</v>
      </c>
      <c r="Q55" s="101">
        <v>2016</v>
      </c>
      <c r="R55" s="65" t="s">
        <v>1646</v>
      </c>
      <c r="S55" s="34"/>
      <c r="T55" s="113">
        <v>4</v>
      </c>
      <c r="U55" s="114">
        <v>1</v>
      </c>
      <c r="V55" s="139"/>
      <c r="W55" s="134" t="s">
        <v>639</v>
      </c>
      <c r="X55" s="134" t="s">
        <v>640</v>
      </c>
      <c r="Y55" s="153"/>
      <c r="Z55" s="141"/>
      <c r="AA55" s="141"/>
      <c r="AB55" s="142"/>
      <c r="AC55" s="142"/>
    </row>
    <row r="56" spans="1:29" ht="78.75" x14ac:dyDescent="0.2">
      <c r="A56" s="61">
        <v>3</v>
      </c>
      <c r="B56" s="65" t="s">
        <v>85</v>
      </c>
      <c r="C56" s="65">
        <v>1</v>
      </c>
      <c r="D56" s="66" t="s">
        <v>1126</v>
      </c>
      <c r="E56" s="65" t="s">
        <v>155</v>
      </c>
      <c r="F56" s="139"/>
      <c r="G56" s="139"/>
      <c r="H56" s="139"/>
      <c r="I56" s="80" t="s">
        <v>1360</v>
      </c>
      <c r="J56" s="139"/>
      <c r="K56" s="90" t="s">
        <v>1384</v>
      </c>
      <c r="L56" s="66" t="s">
        <v>1390</v>
      </c>
      <c r="M56" s="65" t="s">
        <v>432</v>
      </c>
      <c r="N56" s="33"/>
      <c r="O56" s="90" t="s">
        <v>62</v>
      </c>
      <c r="P56" s="90" t="s">
        <v>1628</v>
      </c>
      <c r="Q56" s="101">
        <v>2016</v>
      </c>
      <c r="R56" s="65" t="s">
        <v>1647</v>
      </c>
      <c r="S56" s="34"/>
      <c r="T56" s="113">
        <v>188</v>
      </c>
      <c r="U56" s="114">
        <v>0.97409999999999997</v>
      </c>
      <c r="V56" s="139"/>
      <c r="W56" s="134" t="s">
        <v>640</v>
      </c>
      <c r="X56" s="134" t="s">
        <v>641</v>
      </c>
      <c r="Y56" s="153"/>
      <c r="Z56" s="141"/>
      <c r="AA56" s="141"/>
      <c r="AB56" s="142"/>
      <c r="AC56" s="142"/>
    </row>
    <row r="57" spans="1:29" ht="45" x14ac:dyDescent="0.2">
      <c r="A57" s="61">
        <v>3</v>
      </c>
      <c r="B57" s="65" t="s">
        <v>88</v>
      </c>
      <c r="C57" s="65">
        <v>1</v>
      </c>
      <c r="D57" s="66" t="s">
        <v>1127</v>
      </c>
      <c r="E57" s="65" t="s">
        <v>155</v>
      </c>
      <c r="F57" s="139"/>
      <c r="G57" s="139"/>
      <c r="H57" s="139"/>
      <c r="I57" s="80" t="s">
        <v>1360</v>
      </c>
      <c r="J57" s="139"/>
      <c r="K57" s="90" t="s">
        <v>1384</v>
      </c>
      <c r="L57" s="66" t="s">
        <v>1391</v>
      </c>
      <c r="M57" s="65" t="s">
        <v>1386</v>
      </c>
      <c r="N57" s="33"/>
      <c r="O57" s="90" t="s">
        <v>62</v>
      </c>
      <c r="P57" s="90" t="s">
        <v>1628</v>
      </c>
      <c r="Q57" s="101">
        <v>2016</v>
      </c>
      <c r="R57" s="65" t="s">
        <v>466</v>
      </c>
      <c r="S57" s="34"/>
      <c r="T57" s="113">
        <v>200</v>
      </c>
      <c r="U57" s="114">
        <v>2</v>
      </c>
      <c r="V57" s="139"/>
      <c r="W57" s="134" t="s">
        <v>642</v>
      </c>
      <c r="X57" s="134" t="s">
        <v>643</v>
      </c>
      <c r="Y57" s="153"/>
      <c r="Z57" s="141"/>
      <c r="AA57" s="141"/>
      <c r="AB57" s="142"/>
      <c r="AC57" s="142"/>
    </row>
    <row r="58" spans="1:29" ht="56.25" x14ac:dyDescent="0.2">
      <c r="A58" s="61">
        <v>3</v>
      </c>
      <c r="B58" s="65" t="s">
        <v>89</v>
      </c>
      <c r="C58" s="65">
        <v>1</v>
      </c>
      <c r="D58" s="66" t="s">
        <v>1127</v>
      </c>
      <c r="E58" s="65" t="s">
        <v>1128</v>
      </c>
      <c r="F58" s="139"/>
      <c r="G58" s="139"/>
      <c r="H58" s="139"/>
      <c r="I58" s="80" t="s">
        <v>1360</v>
      </c>
      <c r="J58" s="139"/>
      <c r="K58" s="90" t="s">
        <v>1384</v>
      </c>
      <c r="L58" s="66" t="s">
        <v>1391</v>
      </c>
      <c r="M58" s="65" t="s">
        <v>1386</v>
      </c>
      <c r="N58" s="33"/>
      <c r="O58" s="90" t="s">
        <v>62</v>
      </c>
      <c r="P58" s="90" t="s">
        <v>1628</v>
      </c>
      <c r="Q58" s="101">
        <v>2016</v>
      </c>
      <c r="R58" s="65" t="s">
        <v>466</v>
      </c>
      <c r="S58" s="34"/>
      <c r="T58" s="113">
        <v>200</v>
      </c>
      <c r="U58" s="114">
        <v>2</v>
      </c>
      <c r="V58" s="139"/>
      <c r="W58" s="134" t="s">
        <v>644</v>
      </c>
      <c r="X58" s="134" t="s">
        <v>645</v>
      </c>
      <c r="Y58" s="153"/>
      <c r="Z58" s="141"/>
      <c r="AA58" s="141"/>
      <c r="AB58" s="142"/>
      <c r="AC58" s="142"/>
    </row>
    <row r="59" spans="1:29" ht="67.5" x14ac:dyDescent="0.2">
      <c r="A59" s="61">
        <v>3</v>
      </c>
      <c r="B59" s="65" t="s">
        <v>93</v>
      </c>
      <c r="C59" s="65">
        <v>1</v>
      </c>
      <c r="D59" s="66" t="s">
        <v>1129</v>
      </c>
      <c r="E59" s="65" t="s">
        <v>155</v>
      </c>
      <c r="F59" s="139"/>
      <c r="G59" s="139"/>
      <c r="H59" s="139"/>
      <c r="I59" s="80" t="s">
        <v>1360</v>
      </c>
      <c r="J59" s="139"/>
      <c r="K59" s="90" t="s">
        <v>1384</v>
      </c>
      <c r="L59" s="66" t="s">
        <v>1392</v>
      </c>
      <c r="M59" s="65" t="s">
        <v>432</v>
      </c>
      <c r="N59" s="33"/>
      <c r="O59" s="90" t="s">
        <v>62</v>
      </c>
      <c r="P59" s="90" t="s">
        <v>1628</v>
      </c>
      <c r="Q59" s="101">
        <v>2016</v>
      </c>
      <c r="R59" s="65" t="s">
        <v>1648</v>
      </c>
      <c r="S59" s="34"/>
      <c r="T59" s="113">
        <v>3</v>
      </c>
      <c r="U59" s="114">
        <v>1</v>
      </c>
      <c r="V59" s="139"/>
      <c r="W59" s="134" t="s">
        <v>646</v>
      </c>
      <c r="X59" s="134" t="s">
        <v>647</v>
      </c>
      <c r="Y59" s="153"/>
      <c r="Z59" s="141"/>
      <c r="AA59" s="141"/>
      <c r="AB59" s="142"/>
      <c r="AC59" s="142"/>
    </row>
    <row r="60" spans="1:29" ht="78.75" x14ac:dyDescent="0.2">
      <c r="A60" s="61">
        <v>3</v>
      </c>
      <c r="B60" s="65" t="s">
        <v>94</v>
      </c>
      <c r="C60" s="65">
        <v>1</v>
      </c>
      <c r="D60" s="66" t="s">
        <v>1130</v>
      </c>
      <c r="E60" s="65" t="s">
        <v>155</v>
      </c>
      <c r="F60" s="139"/>
      <c r="G60" s="139"/>
      <c r="H60" s="139"/>
      <c r="I60" s="80" t="s">
        <v>1360</v>
      </c>
      <c r="J60" s="139"/>
      <c r="K60" s="90" t="s">
        <v>1384</v>
      </c>
      <c r="L60" s="66" t="s">
        <v>1393</v>
      </c>
      <c r="M60" s="65" t="s">
        <v>1386</v>
      </c>
      <c r="N60" s="140"/>
      <c r="O60" s="90" t="s">
        <v>62</v>
      </c>
      <c r="P60" s="90" t="s">
        <v>1628</v>
      </c>
      <c r="Q60" s="101">
        <v>2016</v>
      </c>
      <c r="R60" s="65" t="s">
        <v>467</v>
      </c>
      <c r="S60" s="140"/>
      <c r="T60" s="113">
        <v>100</v>
      </c>
      <c r="U60" s="114">
        <v>1.25</v>
      </c>
      <c r="V60" s="139"/>
      <c r="W60" s="134" t="s">
        <v>648</v>
      </c>
      <c r="X60" s="134" t="s">
        <v>649</v>
      </c>
      <c r="Y60" s="153"/>
      <c r="Z60" s="141"/>
      <c r="AA60" s="141"/>
      <c r="AB60" s="142"/>
      <c r="AC60" s="142"/>
    </row>
    <row r="61" spans="1:29" ht="56.25" x14ac:dyDescent="0.2">
      <c r="A61" s="61">
        <v>3</v>
      </c>
      <c r="B61" s="65" t="s">
        <v>95</v>
      </c>
      <c r="C61" s="65">
        <v>1</v>
      </c>
      <c r="D61" s="66" t="s">
        <v>1131</v>
      </c>
      <c r="E61" s="65" t="s">
        <v>155</v>
      </c>
      <c r="F61" s="139"/>
      <c r="G61" s="139"/>
      <c r="H61" s="139"/>
      <c r="I61" s="80" t="s">
        <v>1360</v>
      </c>
      <c r="J61" s="139"/>
      <c r="K61" s="90" t="s">
        <v>1384</v>
      </c>
      <c r="L61" s="66" t="s">
        <v>1394</v>
      </c>
      <c r="M61" s="65" t="s">
        <v>432</v>
      </c>
      <c r="N61" s="32"/>
      <c r="O61" s="90" t="s">
        <v>62</v>
      </c>
      <c r="P61" s="90" t="s">
        <v>1628</v>
      </c>
      <c r="Q61" s="101">
        <v>2016</v>
      </c>
      <c r="R61" s="65" t="s">
        <v>468</v>
      </c>
      <c r="S61" s="34"/>
      <c r="T61" s="113">
        <v>1427</v>
      </c>
      <c r="U61" s="114">
        <v>0.57079999999999997</v>
      </c>
      <c r="V61" s="139"/>
      <c r="W61" s="134" t="s">
        <v>650</v>
      </c>
      <c r="X61" s="134" t="s">
        <v>651</v>
      </c>
      <c r="Y61" s="153"/>
      <c r="Z61" s="141"/>
      <c r="AA61" s="141"/>
      <c r="AB61" s="142"/>
      <c r="AC61" s="142"/>
    </row>
    <row r="62" spans="1:29" ht="56.25" x14ac:dyDescent="0.2">
      <c r="A62" s="61">
        <v>3</v>
      </c>
      <c r="B62" s="65" t="s">
        <v>96</v>
      </c>
      <c r="C62" s="65">
        <v>1</v>
      </c>
      <c r="D62" s="66" t="s">
        <v>1132</v>
      </c>
      <c r="E62" s="65" t="s">
        <v>155</v>
      </c>
      <c r="F62" s="139"/>
      <c r="G62" s="139"/>
      <c r="H62" s="139"/>
      <c r="I62" s="80" t="s">
        <v>1360</v>
      </c>
      <c r="J62" s="139"/>
      <c r="K62" s="90" t="s">
        <v>1384</v>
      </c>
      <c r="L62" s="66" t="s">
        <v>1395</v>
      </c>
      <c r="M62" s="65" t="s">
        <v>432</v>
      </c>
      <c r="N62" s="33"/>
      <c r="O62" s="90" t="s">
        <v>62</v>
      </c>
      <c r="P62" s="90" t="s">
        <v>1628</v>
      </c>
      <c r="Q62" s="101">
        <v>2016</v>
      </c>
      <c r="R62" s="65" t="s">
        <v>1649</v>
      </c>
      <c r="S62" s="34"/>
      <c r="T62" s="113">
        <v>2</v>
      </c>
      <c r="U62" s="114">
        <v>0.66670000000000007</v>
      </c>
      <c r="V62" s="139"/>
      <c r="W62" s="134" t="s">
        <v>651</v>
      </c>
      <c r="X62" s="134" t="s">
        <v>652</v>
      </c>
      <c r="Y62" s="153"/>
      <c r="Z62" s="141"/>
      <c r="AA62" s="141"/>
      <c r="AB62" s="142"/>
      <c r="AC62" s="142"/>
    </row>
    <row r="63" spans="1:29" ht="56.25" x14ac:dyDescent="0.2">
      <c r="A63" s="61">
        <v>3</v>
      </c>
      <c r="B63" s="65" t="s">
        <v>97</v>
      </c>
      <c r="C63" s="65">
        <v>1</v>
      </c>
      <c r="D63" s="66" t="s">
        <v>1133</v>
      </c>
      <c r="E63" s="65" t="s">
        <v>155</v>
      </c>
      <c r="F63" s="139"/>
      <c r="G63" s="139"/>
      <c r="H63" s="139"/>
      <c r="I63" s="80" t="s">
        <v>1360</v>
      </c>
      <c r="J63" s="139"/>
      <c r="K63" s="90" t="s">
        <v>1384</v>
      </c>
      <c r="L63" s="66" t="s">
        <v>1396</v>
      </c>
      <c r="M63" s="65" t="s">
        <v>1386</v>
      </c>
      <c r="N63" s="33"/>
      <c r="O63" s="90" t="s">
        <v>62</v>
      </c>
      <c r="P63" s="90" t="s">
        <v>1628</v>
      </c>
      <c r="Q63" s="101">
        <v>2016</v>
      </c>
      <c r="R63" s="65" t="s">
        <v>469</v>
      </c>
      <c r="S63" s="34"/>
      <c r="T63" s="113">
        <v>85.23</v>
      </c>
      <c r="U63" s="114">
        <v>5.6820000000000004</v>
      </c>
      <c r="V63" s="139"/>
      <c r="W63" s="134" t="s">
        <v>653</v>
      </c>
      <c r="X63" s="134" t="s">
        <v>654</v>
      </c>
      <c r="Y63" s="153">
        <v>2535999.7000000002</v>
      </c>
      <c r="Z63" s="141">
        <v>2276000</v>
      </c>
      <c r="AA63" s="141">
        <v>1381401.89</v>
      </c>
      <c r="AB63" s="142">
        <f>AA63/Y63</f>
        <v>0.54471689803433332</v>
      </c>
      <c r="AC63" s="142">
        <f>AA63/Z63</f>
        <v>0.60694283391915638</v>
      </c>
    </row>
    <row r="64" spans="1:29" x14ac:dyDescent="0.2">
      <c r="A64" s="157"/>
      <c r="B64" s="158"/>
      <c r="C64" s="158"/>
      <c r="D64" s="158"/>
      <c r="E64" s="158"/>
      <c r="F64" s="143"/>
      <c r="G64" s="143"/>
      <c r="H64" s="143"/>
      <c r="I64" s="158"/>
      <c r="J64" s="143"/>
      <c r="K64" s="158"/>
      <c r="L64" s="158"/>
      <c r="M64" s="158"/>
      <c r="N64" s="144"/>
      <c r="O64" s="158"/>
      <c r="P64" s="158"/>
      <c r="Q64" s="159"/>
      <c r="R64" s="160"/>
      <c r="S64" s="145"/>
      <c r="T64" s="158"/>
      <c r="U64" s="159"/>
      <c r="V64" s="143"/>
      <c r="W64" s="158"/>
      <c r="X64" s="158"/>
      <c r="Y64" s="154"/>
      <c r="Z64" s="146"/>
      <c r="AA64" s="146"/>
      <c r="AB64" s="147"/>
      <c r="AC64" s="147"/>
    </row>
    <row r="65" spans="1:29" ht="45" x14ac:dyDescent="0.2">
      <c r="A65" s="58">
        <v>4</v>
      </c>
      <c r="B65" s="56" t="s">
        <v>81</v>
      </c>
      <c r="C65" s="56">
        <v>1</v>
      </c>
      <c r="D65" s="57" t="s">
        <v>156</v>
      </c>
      <c r="E65" s="56" t="s">
        <v>157</v>
      </c>
      <c r="F65" s="139"/>
      <c r="G65" s="139"/>
      <c r="H65" s="139"/>
      <c r="I65" s="77" t="s">
        <v>1361</v>
      </c>
      <c r="J65" s="139"/>
      <c r="K65" s="86" t="s">
        <v>1397</v>
      </c>
      <c r="L65" s="57" t="s">
        <v>1398</v>
      </c>
      <c r="M65" s="86" t="s">
        <v>1386</v>
      </c>
      <c r="N65" s="33"/>
      <c r="O65" s="86" t="s">
        <v>62</v>
      </c>
      <c r="P65" s="86" t="s">
        <v>1628</v>
      </c>
      <c r="Q65" s="88">
        <v>2015</v>
      </c>
      <c r="R65" s="59" t="s">
        <v>470</v>
      </c>
      <c r="S65" s="34"/>
      <c r="T65" s="106">
        <v>100</v>
      </c>
      <c r="U65" s="109">
        <v>1.25</v>
      </c>
      <c r="V65" s="139"/>
      <c r="W65" s="131" t="s">
        <v>655</v>
      </c>
      <c r="X65" s="131" t="s">
        <v>656</v>
      </c>
      <c r="Y65" s="153"/>
      <c r="Z65" s="141"/>
      <c r="AA65" s="141"/>
      <c r="AB65" s="142"/>
      <c r="AC65" s="142"/>
    </row>
    <row r="66" spans="1:29" ht="90" x14ac:dyDescent="0.2">
      <c r="A66" s="58">
        <v>4</v>
      </c>
      <c r="B66" s="59" t="s">
        <v>82</v>
      </c>
      <c r="C66" s="59">
        <v>1</v>
      </c>
      <c r="D66" s="60" t="s">
        <v>158</v>
      </c>
      <c r="E66" s="59" t="s">
        <v>157</v>
      </c>
      <c r="F66" s="139"/>
      <c r="G66" s="139"/>
      <c r="H66" s="139"/>
      <c r="I66" s="78" t="s">
        <v>1361</v>
      </c>
      <c r="J66" s="139"/>
      <c r="K66" s="87" t="s">
        <v>1397</v>
      </c>
      <c r="L66" s="60" t="s">
        <v>1399</v>
      </c>
      <c r="M66" s="59" t="s">
        <v>432</v>
      </c>
      <c r="N66" s="33"/>
      <c r="O66" s="87" t="s">
        <v>62</v>
      </c>
      <c r="P66" s="87" t="s">
        <v>1628</v>
      </c>
      <c r="Q66" s="88">
        <v>2015</v>
      </c>
      <c r="R66" s="59" t="s">
        <v>471</v>
      </c>
      <c r="S66" s="34"/>
      <c r="T66" s="108">
        <v>30</v>
      </c>
      <c r="U66" s="110">
        <v>3</v>
      </c>
      <c r="V66" s="139"/>
      <c r="W66" s="132" t="s">
        <v>657</v>
      </c>
      <c r="X66" s="132">
        <v>0</v>
      </c>
      <c r="Y66" s="153"/>
      <c r="Z66" s="141"/>
      <c r="AA66" s="141"/>
      <c r="AB66" s="142"/>
      <c r="AC66" s="142"/>
    </row>
    <row r="67" spans="1:29" ht="67.5" x14ac:dyDescent="0.2">
      <c r="A67" s="58">
        <v>4</v>
      </c>
      <c r="B67" s="59" t="s">
        <v>83</v>
      </c>
      <c r="C67" s="59">
        <v>1</v>
      </c>
      <c r="D67" s="60" t="s">
        <v>159</v>
      </c>
      <c r="E67" s="59" t="s">
        <v>157</v>
      </c>
      <c r="F67" s="139"/>
      <c r="G67" s="139"/>
      <c r="H67" s="139"/>
      <c r="I67" s="78" t="s">
        <v>1361</v>
      </c>
      <c r="J67" s="139"/>
      <c r="K67" s="87" t="s">
        <v>1397</v>
      </c>
      <c r="L67" s="60" t="s">
        <v>1400</v>
      </c>
      <c r="M67" s="59" t="s">
        <v>432</v>
      </c>
      <c r="N67" s="33"/>
      <c r="O67" s="87" t="s">
        <v>62</v>
      </c>
      <c r="P67" s="87" t="s">
        <v>1628</v>
      </c>
      <c r="Q67" s="88">
        <v>2015</v>
      </c>
      <c r="R67" s="59" t="s">
        <v>1650</v>
      </c>
      <c r="S67" s="34"/>
      <c r="T67" s="108">
        <v>3</v>
      </c>
      <c r="U67" s="110">
        <v>0.75</v>
      </c>
      <c r="V67" s="139"/>
      <c r="W67" s="132" t="s">
        <v>658</v>
      </c>
      <c r="X67" s="132" t="s">
        <v>659</v>
      </c>
      <c r="Y67" s="153"/>
      <c r="Z67" s="141"/>
      <c r="AA67" s="141"/>
      <c r="AB67" s="142"/>
      <c r="AC67" s="142"/>
    </row>
    <row r="68" spans="1:29" ht="78.75" x14ac:dyDescent="0.2">
      <c r="A68" s="58">
        <v>4</v>
      </c>
      <c r="B68" s="59" t="s">
        <v>84</v>
      </c>
      <c r="C68" s="59">
        <v>1</v>
      </c>
      <c r="D68" s="60" t="s">
        <v>1134</v>
      </c>
      <c r="E68" s="59" t="s">
        <v>1135</v>
      </c>
      <c r="F68" s="139"/>
      <c r="G68" s="139"/>
      <c r="H68" s="139"/>
      <c r="I68" s="78" t="s">
        <v>1361</v>
      </c>
      <c r="J68" s="139"/>
      <c r="K68" s="87" t="s">
        <v>1397</v>
      </c>
      <c r="L68" s="60" t="s">
        <v>1401</v>
      </c>
      <c r="M68" s="59" t="s">
        <v>432</v>
      </c>
      <c r="N68" s="33"/>
      <c r="O68" s="87" t="s">
        <v>62</v>
      </c>
      <c r="P68" s="87" t="s">
        <v>1628</v>
      </c>
      <c r="Q68" s="88">
        <v>2015</v>
      </c>
      <c r="R68" s="59" t="s">
        <v>1651</v>
      </c>
      <c r="S68" s="34"/>
      <c r="T68" s="108">
        <v>115</v>
      </c>
      <c r="U68" s="110">
        <v>0.76670000000000005</v>
      </c>
      <c r="V68" s="139"/>
      <c r="W68" s="132" t="s">
        <v>660</v>
      </c>
      <c r="X68" s="132" t="s">
        <v>661</v>
      </c>
      <c r="Y68" s="153"/>
      <c r="Z68" s="141"/>
      <c r="AA68" s="141"/>
      <c r="AB68" s="142"/>
      <c r="AC68" s="142"/>
    </row>
    <row r="69" spans="1:29" ht="56.25" x14ac:dyDescent="0.2">
      <c r="A69" s="58">
        <v>4</v>
      </c>
      <c r="B69" s="59" t="s">
        <v>85</v>
      </c>
      <c r="C69" s="59">
        <v>1</v>
      </c>
      <c r="D69" s="60" t="s">
        <v>1136</v>
      </c>
      <c r="E69" s="59" t="s">
        <v>157</v>
      </c>
      <c r="F69" s="139"/>
      <c r="G69" s="139"/>
      <c r="H69" s="139"/>
      <c r="I69" s="78" t="s">
        <v>1361</v>
      </c>
      <c r="J69" s="139"/>
      <c r="K69" s="87" t="s">
        <v>1397</v>
      </c>
      <c r="L69" s="60" t="s">
        <v>1402</v>
      </c>
      <c r="M69" s="59" t="s">
        <v>432</v>
      </c>
      <c r="N69" s="33"/>
      <c r="O69" s="87" t="s">
        <v>62</v>
      </c>
      <c r="P69" s="87" t="s">
        <v>1628</v>
      </c>
      <c r="Q69" s="88">
        <v>2015</v>
      </c>
      <c r="R69" s="59" t="s">
        <v>1652</v>
      </c>
      <c r="S69" s="34"/>
      <c r="T69" s="108">
        <v>24</v>
      </c>
      <c r="U69" s="110">
        <v>1</v>
      </c>
      <c r="V69" s="139"/>
      <c r="W69" s="132" t="s">
        <v>662</v>
      </c>
      <c r="X69" s="132" t="s">
        <v>663</v>
      </c>
      <c r="Y69" s="153"/>
      <c r="Z69" s="141"/>
      <c r="AA69" s="141"/>
      <c r="AB69" s="142"/>
      <c r="AC69" s="142"/>
    </row>
    <row r="70" spans="1:29" ht="45" x14ac:dyDescent="0.2">
      <c r="A70" s="58">
        <v>4</v>
      </c>
      <c r="B70" s="59" t="s">
        <v>86</v>
      </c>
      <c r="C70" s="59">
        <v>1</v>
      </c>
      <c r="D70" s="60" t="s">
        <v>1137</v>
      </c>
      <c r="E70" s="59" t="s">
        <v>157</v>
      </c>
      <c r="F70" s="139"/>
      <c r="G70" s="139"/>
      <c r="H70" s="139"/>
      <c r="I70" s="78" t="s">
        <v>1361</v>
      </c>
      <c r="J70" s="139"/>
      <c r="K70" s="87" t="s">
        <v>1397</v>
      </c>
      <c r="L70" s="60" t="s">
        <v>1403</v>
      </c>
      <c r="M70" s="59" t="s">
        <v>432</v>
      </c>
      <c r="N70" s="33"/>
      <c r="O70" s="87" t="s">
        <v>62</v>
      </c>
      <c r="P70" s="87" t="s">
        <v>1628</v>
      </c>
      <c r="Q70" s="88">
        <v>2015</v>
      </c>
      <c r="R70" s="59" t="s">
        <v>1653</v>
      </c>
      <c r="S70" s="34"/>
      <c r="T70" s="108">
        <v>0</v>
      </c>
      <c r="U70" s="110">
        <v>0</v>
      </c>
      <c r="V70" s="139"/>
      <c r="W70" s="132" t="s">
        <v>664</v>
      </c>
      <c r="X70" s="132" t="s">
        <v>665</v>
      </c>
      <c r="Y70" s="153"/>
      <c r="Z70" s="141"/>
      <c r="AA70" s="141"/>
      <c r="AB70" s="142"/>
      <c r="AC70" s="142"/>
    </row>
    <row r="71" spans="1:29" ht="56.25" x14ac:dyDescent="0.2">
      <c r="A71" s="58">
        <v>4</v>
      </c>
      <c r="B71" s="59" t="s">
        <v>87</v>
      </c>
      <c r="C71" s="59">
        <v>1</v>
      </c>
      <c r="D71" s="60" t="s">
        <v>1138</v>
      </c>
      <c r="E71" s="59" t="s">
        <v>157</v>
      </c>
      <c r="F71" s="139"/>
      <c r="G71" s="139"/>
      <c r="H71" s="139"/>
      <c r="I71" s="78" t="s">
        <v>1361</v>
      </c>
      <c r="J71" s="139"/>
      <c r="K71" s="87" t="s">
        <v>1397</v>
      </c>
      <c r="L71" s="60" t="s">
        <v>1404</v>
      </c>
      <c r="M71" s="59" t="s">
        <v>432</v>
      </c>
      <c r="N71" s="33"/>
      <c r="O71" s="87" t="s">
        <v>62</v>
      </c>
      <c r="P71" s="87" t="s">
        <v>1628</v>
      </c>
      <c r="Q71" s="88">
        <v>2015</v>
      </c>
      <c r="R71" s="59" t="s">
        <v>1654</v>
      </c>
      <c r="S71" s="34"/>
      <c r="T71" s="108">
        <v>9</v>
      </c>
      <c r="U71" s="110">
        <v>0.75</v>
      </c>
      <c r="V71" s="139"/>
      <c r="W71" s="132" t="s">
        <v>666</v>
      </c>
      <c r="X71" s="132" t="s">
        <v>667</v>
      </c>
      <c r="Y71" s="153"/>
      <c r="Z71" s="141"/>
      <c r="AA71" s="141"/>
      <c r="AB71" s="142"/>
      <c r="AC71" s="142"/>
    </row>
    <row r="72" spans="1:29" ht="45" x14ac:dyDescent="0.2">
      <c r="A72" s="58">
        <v>4</v>
      </c>
      <c r="B72" s="59" t="s">
        <v>88</v>
      </c>
      <c r="C72" s="59">
        <v>1</v>
      </c>
      <c r="D72" s="60" t="s">
        <v>1139</v>
      </c>
      <c r="E72" s="59" t="s">
        <v>157</v>
      </c>
      <c r="F72" s="139"/>
      <c r="G72" s="139"/>
      <c r="H72" s="139"/>
      <c r="I72" s="78" t="s">
        <v>1361</v>
      </c>
      <c r="J72" s="139"/>
      <c r="K72" s="87" t="s">
        <v>1397</v>
      </c>
      <c r="L72" s="60" t="s">
        <v>1405</v>
      </c>
      <c r="M72" s="59" t="s">
        <v>432</v>
      </c>
      <c r="N72" s="33"/>
      <c r="O72" s="87" t="s">
        <v>62</v>
      </c>
      <c r="P72" s="87" t="s">
        <v>1628</v>
      </c>
      <c r="Q72" s="88">
        <v>2015</v>
      </c>
      <c r="R72" s="59" t="s">
        <v>1655</v>
      </c>
      <c r="S72" s="34"/>
      <c r="T72" s="108">
        <v>2</v>
      </c>
      <c r="U72" s="110">
        <v>1</v>
      </c>
      <c r="V72" s="139"/>
      <c r="W72" s="132" t="s">
        <v>668</v>
      </c>
      <c r="X72" s="132" t="s">
        <v>669</v>
      </c>
      <c r="Y72" s="153"/>
      <c r="Z72" s="141"/>
      <c r="AA72" s="141"/>
      <c r="AB72" s="142"/>
      <c r="AC72" s="142"/>
    </row>
    <row r="73" spans="1:29" ht="45" x14ac:dyDescent="0.2">
      <c r="A73" s="58">
        <v>4</v>
      </c>
      <c r="B73" s="59" t="s">
        <v>89</v>
      </c>
      <c r="C73" s="59">
        <v>1</v>
      </c>
      <c r="D73" s="60" t="s">
        <v>1140</v>
      </c>
      <c r="E73" s="59" t="s">
        <v>157</v>
      </c>
      <c r="F73" s="139"/>
      <c r="G73" s="139"/>
      <c r="H73" s="139"/>
      <c r="I73" s="78" t="s">
        <v>1361</v>
      </c>
      <c r="J73" s="139"/>
      <c r="K73" s="87" t="s">
        <v>1397</v>
      </c>
      <c r="L73" s="60" t="s">
        <v>1406</v>
      </c>
      <c r="M73" s="59" t="s">
        <v>432</v>
      </c>
      <c r="N73" s="33"/>
      <c r="O73" s="87" t="s">
        <v>62</v>
      </c>
      <c r="P73" s="87" t="s">
        <v>1628</v>
      </c>
      <c r="Q73" s="88">
        <v>2015</v>
      </c>
      <c r="R73" s="59" t="s">
        <v>1656</v>
      </c>
      <c r="S73" s="34"/>
      <c r="T73" s="108">
        <v>254</v>
      </c>
      <c r="U73" s="110">
        <v>0.50800000000000001</v>
      </c>
      <c r="V73" s="139"/>
      <c r="W73" s="132" t="s">
        <v>670</v>
      </c>
      <c r="X73" s="132" t="s">
        <v>671</v>
      </c>
      <c r="Y73" s="153"/>
      <c r="Z73" s="141"/>
      <c r="AA73" s="141"/>
      <c r="AB73" s="142"/>
      <c r="AC73" s="142"/>
    </row>
    <row r="74" spans="1:29" ht="67.5" x14ac:dyDescent="0.2">
      <c r="A74" s="58">
        <v>4</v>
      </c>
      <c r="B74" s="59" t="s">
        <v>90</v>
      </c>
      <c r="C74" s="59">
        <v>1</v>
      </c>
      <c r="D74" s="60" t="s">
        <v>1141</v>
      </c>
      <c r="E74" s="59" t="s">
        <v>157</v>
      </c>
      <c r="F74" s="139"/>
      <c r="G74" s="139"/>
      <c r="H74" s="139"/>
      <c r="I74" s="78" t="s">
        <v>1361</v>
      </c>
      <c r="J74" s="139"/>
      <c r="K74" s="87" t="s">
        <v>1397</v>
      </c>
      <c r="L74" s="60" t="s">
        <v>1407</v>
      </c>
      <c r="M74" s="59" t="s">
        <v>432</v>
      </c>
      <c r="N74" s="33"/>
      <c r="O74" s="87" t="s">
        <v>62</v>
      </c>
      <c r="P74" s="87" t="s">
        <v>1628</v>
      </c>
      <c r="Q74" s="88">
        <v>2015</v>
      </c>
      <c r="R74" s="59" t="s">
        <v>1657</v>
      </c>
      <c r="S74" s="34"/>
      <c r="T74" s="108">
        <v>442</v>
      </c>
      <c r="U74" s="110">
        <v>1.4733000000000001</v>
      </c>
      <c r="V74" s="139"/>
      <c r="W74" s="132" t="s">
        <v>672</v>
      </c>
      <c r="X74" s="132" t="s">
        <v>673</v>
      </c>
      <c r="Y74" s="153"/>
      <c r="Z74" s="141"/>
      <c r="AA74" s="141"/>
      <c r="AB74" s="142"/>
      <c r="AC74" s="142"/>
    </row>
    <row r="75" spans="1:29" ht="67.5" x14ac:dyDescent="0.2">
      <c r="A75" s="58">
        <v>4</v>
      </c>
      <c r="B75" s="59" t="s">
        <v>93</v>
      </c>
      <c r="C75" s="59">
        <v>1</v>
      </c>
      <c r="D75" s="60" t="s">
        <v>1142</v>
      </c>
      <c r="E75" s="59" t="s">
        <v>157</v>
      </c>
      <c r="F75" s="139"/>
      <c r="G75" s="139"/>
      <c r="H75" s="139"/>
      <c r="I75" s="78" t="s">
        <v>1361</v>
      </c>
      <c r="J75" s="139"/>
      <c r="K75" s="87" t="s">
        <v>1397</v>
      </c>
      <c r="L75" s="60" t="s">
        <v>1408</v>
      </c>
      <c r="M75" s="59" t="s">
        <v>432</v>
      </c>
      <c r="N75" s="33"/>
      <c r="O75" s="87" t="s">
        <v>62</v>
      </c>
      <c r="P75" s="87" t="s">
        <v>1628</v>
      </c>
      <c r="Q75" s="88">
        <v>2015</v>
      </c>
      <c r="R75" s="59" t="s">
        <v>1658</v>
      </c>
      <c r="S75" s="34"/>
      <c r="T75" s="108">
        <v>4</v>
      </c>
      <c r="U75" s="110">
        <v>1</v>
      </c>
      <c r="V75" s="139"/>
      <c r="W75" s="132" t="s">
        <v>674</v>
      </c>
      <c r="X75" s="132" t="s">
        <v>675</v>
      </c>
      <c r="Y75" s="153"/>
      <c r="Z75" s="141"/>
      <c r="AA75" s="141"/>
      <c r="AB75" s="142"/>
      <c r="AC75" s="142"/>
    </row>
    <row r="76" spans="1:29" ht="56.25" x14ac:dyDescent="0.2">
      <c r="A76" s="58">
        <v>4</v>
      </c>
      <c r="B76" s="59" t="s">
        <v>94</v>
      </c>
      <c r="C76" s="59">
        <v>1</v>
      </c>
      <c r="D76" s="60" t="s">
        <v>1143</v>
      </c>
      <c r="E76" s="59" t="s">
        <v>157</v>
      </c>
      <c r="F76" s="139"/>
      <c r="G76" s="139"/>
      <c r="H76" s="139"/>
      <c r="I76" s="78" t="s">
        <v>1361</v>
      </c>
      <c r="J76" s="139"/>
      <c r="K76" s="87" t="s">
        <v>1397</v>
      </c>
      <c r="L76" s="60" t="s">
        <v>330</v>
      </c>
      <c r="M76" s="59" t="s">
        <v>432</v>
      </c>
      <c r="N76" s="33"/>
      <c r="O76" s="87" t="s">
        <v>62</v>
      </c>
      <c r="P76" s="87" t="s">
        <v>1628</v>
      </c>
      <c r="Q76" s="88">
        <v>2015</v>
      </c>
      <c r="R76" s="59" t="s">
        <v>1659</v>
      </c>
      <c r="S76" s="34"/>
      <c r="T76" s="108">
        <v>20</v>
      </c>
      <c r="U76" s="110">
        <v>1</v>
      </c>
      <c r="V76" s="139"/>
      <c r="W76" s="132" t="s">
        <v>676</v>
      </c>
      <c r="X76" s="132" t="s">
        <v>677</v>
      </c>
      <c r="Y76" s="153"/>
      <c r="Z76" s="141"/>
      <c r="AA76" s="141"/>
      <c r="AB76" s="142"/>
      <c r="AC76" s="142"/>
    </row>
    <row r="77" spans="1:29" ht="56.25" x14ac:dyDescent="0.2">
      <c r="A77" s="58">
        <v>4</v>
      </c>
      <c r="B77" s="59" t="s">
        <v>95</v>
      </c>
      <c r="C77" s="59">
        <v>1</v>
      </c>
      <c r="D77" s="60" t="s">
        <v>1144</v>
      </c>
      <c r="E77" s="59" t="s">
        <v>157</v>
      </c>
      <c r="F77" s="139"/>
      <c r="G77" s="139"/>
      <c r="H77" s="139"/>
      <c r="I77" s="78" t="s">
        <v>1361</v>
      </c>
      <c r="J77" s="139"/>
      <c r="K77" s="87" t="s">
        <v>1397</v>
      </c>
      <c r="L77" s="60" t="s">
        <v>1409</v>
      </c>
      <c r="M77" s="59" t="s">
        <v>432</v>
      </c>
      <c r="N77" s="33"/>
      <c r="O77" s="87" t="s">
        <v>62</v>
      </c>
      <c r="P77" s="87" t="s">
        <v>1628</v>
      </c>
      <c r="Q77" s="88">
        <v>2015</v>
      </c>
      <c r="R77" s="59" t="s">
        <v>1660</v>
      </c>
      <c r="S77" s="34"/>
      <c r="T77" s="108">
        <v>60</v>
      </c>
      <c r="U77" s="110">
        <v>0.6</v>
      </c>
      <c r="V77" s="139"/>
      <c r="W77" s="132" t="s">
        <v>678</v>
      </c>
      <c r="X77" s="132" t="s">
        <v>679</v>
      </c>
      <c r="Y77" s="153"/>
      <c r="Z77" s="141"/>
      <c r="AA77" s="141"/>
      <c r="AB77" s="142"/>
      <c r="AC77" s="142"/>
    </row>
    <row r="78" spans="1:29" ht="45" x14ac:dyDescent="0.2">
      <c r="A78" s="58">
        <v>4</v>
      </c>
      <c r="B78" s="59" t="s">
        <v>104</v>
      </c>
      <c r="C78" s="59">
        <v>1</v>
      </c>
      <c r="D78" s="60" t="s">
        <v>1145</v>
      </c>
      <c r="E78" s="59" t="s">
        <v>157</v>
      </c>
      <c r="F78" s="139"/>
      <c r="G78" s="139"/>
      <c r="H78" s="139"/>
      <c r="I78" s="78" t="s">
        <v>1361</v>
      </c>
      <c r="J78" s="139"/>
      <c r="K78" s="87" t="s">
        <v>1397</v>
      </c>
      <c r="L78" s="60" t="s">
        <v>1410</v>
      </c>
      <c r="M78" s="59" t="s">
        <v>432</v>
      </c>
      <c r="N78" s="33"/>
      <c r="O78" s="87" t="s">
        <v>62</v>
      </c>
      <c r="P78" s="87" t="s">
        <v>1628</v>
      </c>
      <c r="Q78" s="88">
        <v>2015</v>
      </c>
      <c r="R78" s="59" t="s">
        <v>1653</v>
      </c>
      <c r="S78" s="34"/>
      <c r="T78" s="108">
        <v>4</v>
      </c>
      <c r="U78" s="110">
        <v>0.08</v>
      </c>
      <c r="V78" s="139"/>
      <c r="W78" s="132" t="s">
        <v>678</v>
      </c>
      <c r="X78" s="132" t="s">
        <v>680</v>
      </c>
      <c r="Y78" s="153"/>
      <c r="Z78" s="141"/>
      <c r="AA78" s="141"/>
      <c r="AB78" s="142"/>
      <c r="AC78" s="142"/>
    </row>
    <row r="79" spans="1:29" ht="56.25" x14ac:dyDescent="0.2">
      <c r="A79" s="58">
        <v>4</v>
      </c>
      <c r="B79" s="59" t="s">
        <v>105</v>
      </c>
      <c r="C79" s="59">
        <v>1</v>
      </c>
      <c r="D79" s="60" t="s">
        <v>1146</v>
      </c>
      <c r="E79" s="59" t="s">
        <v>157</v>
      </c>
      <c r="F79" s="139"/>
      <c r="G79" s="139"/>
      <c r="H79" s="139"/>
      <c r="I79" s="78" t="s">
        <v>1361</v>
      </c>
      <c r="J79" s="139"/>
      <c r="K79" s="87" t="s">
        <v>1397</v>
      </c>
      <c r="L79" s="60" t="s">
        <v>1411</v>
      </c>
      <c r="M79" s="59" t="s">
        <v>432</v>
      </c>
      <c r="N79" s="33"/>
      <c r="O79" s="87" t="s">
        <v>62</v>
      </c>
      <c r="P79" s="87" t="s">
        <v>1628</v>
      </c>
      <c r="Q79" s="88">
        <v>2015</v>
      </c>
      <c r="R79" s="59" t="s">
        <v>1661</v>
      </c>
      <c r="S79" s="34"/>
      <c r="T79" s="108">
        <v>3130</v>
      </c>
      <c r="U79" s="110">
        <v>2.0867</v>
      </c>
      <c r="V79" s="139"/>
      <c r="W79" s="132" t="s">
        <v>681</v>
      </c>
      <c r="X79" s="132" t="s">
        <v>682</v>
      </c>
      <c r="Y79" s="153"/>
      <c r="Z79" s="141"/>
      <c r="AA79" s="141"/>
      <c r="AB79" s="142"/>
      <c r="AC79" s="142"/>
    </row>
    <row r="80" spans="1:29" ht="78.75" x14ac:dyDescent="0.2">
      <c r="A80" s="58">
        <v>4</v>
      </c>
      <c r="B80" s="59" t="s">
        <v>96</v>
      </c>
      <c r="C80" s="59">
        <v>1</v>
      </c>
      <c r="D80" s="60" t="s">
        <v>1147</v>
      </c>
      <c r="E80" s="59" t="s">
        <v>157</v>
      </c>
      <c r="F80" s="139"/>
      <c r="G80" s="139"/>
      <c r="H80" s="139"/>
      <c r="I80" s="78" t="s">
        <v>1361</v>
      </c>
      <c r="J80" s="139"/>
      <c r="K80" s="87" t="s">
        <v>1397</v>
      </c>
      <c r="L80" s="60" t="s">
        <v>1412</v>
      </c>
      <c r="M80" s="59" t="s">
        <v>432</v>
      </c>
      <c r="N80" s="33"/>
      <c r="O80" s="87" t="s">
        <v>62</v>
      </c>
      <c r="P80" s="87" t="s">
        <v>1628</v>
      </c>
      <c r="Q80" s="88">
        <v>2015</v>
      </c>
      <c r="R80" s="59" t="s">
        <v>1662</v>
      </c>
      <c r="S80" s="34"/>
      <c r="T80" s="108">
        <v>1</v>
      </c>
      <c r="U80" s="110">
        <v>0.5</v>
      </c>
      <c r="V80" s="139"/>
      <c r="W80" s="132" t="s">
        <v>683</v>
      </c>
      <c r="X80" s="132" t="s">
        <v>684</v>
      </c>
      <c r="Y80" s="153"/>
      <c r="Z80" s="141"/>
      <c r="AA80" s="141"/>
      <c r="AB80" s="142"/>
      <c r="AC80" s="142"/>
    </row>
    <row r="81" spans="1:29" ht="67.5" x14ac:dyDescent="0.2">
      <c r="A81" s="58">
        <v>4</v>
      </c>
      <c r="B81" s="59" t="s">
        <v>97</v>
      </c>
      <c r="C81" s="59">
        <v>1</v>
      </c>
      <c r="D81" s="60" t="s">
        <v>1148</v>
      </c>
      <c r="E81" s="59" t="s">
        <v>157</v>
      </c>
      <c r="F81" s="139"/>
      <c r="G81" s="139"/>
      <c r="H81" s="139"/>
      <c r="I81" s="78" t="s">
        <v>1361</v>
      </c>
      <c r="J81" s="139"/>
      <c r="K81" s="87" t="s">
        <v>1397</v>
      </c>
      <c r="L81" s="60" t="s">
        <v>1413</v>
      </c>
      <c r="M81" s="59" t="s">
        <v>432</v>
      </c>
      <c r="N81" s="33"/>
      <c r="O81" s="87" t="s">
        <v>62</v>
      </c>
      <c r="P81" s="87" t="s">
        <v>1628</v>
      </c>
      <c r="Q81" s="88">
        <v>2015</v>
      </c>
      <c r="R81" s="59" t="s">
        <v>1663</v>
      </c>
      <c r="S81" s="34"/>
      <c r="T81" s="108">
        <v>377</v>
      </c>
      <c r="U81" s="110">
        <v>0.754</v>
      </c>
      <c r="V81" s="139"/>
      <c r="W81" s="132" t="s">
        <v>685</v>
      </c>
      <c r="X81" s="132" t="s">
        <v>686</v>
      </c>
      <c r="Y81" s="153"/>
      <c r="Z81" s="141"/>
      <c r="AA81" s="141"/>
      <c r="AB81" s="142"/>
      <c r="AC81" s="142"/>
    </row>
    <row r="82" spans="1:29" ht="67.5" x14ac:dyDescent="0.2">
      <c r="A82" s="58">
        <v>4</v>
      </c>
      <c r="B82" s="59" t="s">
        <v>98</v>
      </c>
      <c r="C82" s="59">
        <v>1</v>
      </c>
      <c r="D82" s="60" t="s">
        <v>1149</v>
      </c>
      <c r="E82" s="59" t="s">
        <v>157</v>
      </c>
      <c r="F82" s="139"/>
      <c r="G82" s="139"/>
      <c r="H82" s="139"/>
      <c r="I82" s="78" t="s">
        <v>1361</v>
      </c>
      <c r="J82" s="139"/>
      <c r="K82" s="87" t="s">
        <v>1397</v>
      </c>
      <c r="L82" s="60" t="s">
        <v>1414</v>
      </c>
      <c r="M82" s="59" t="s">
        <v>432</v>
      </c>
      <c r="N82" s="33"/>
      <c r="O82" s="87" t="s">
        <v>62</v>
      </c>
      <c r="P82" s="87" t="s">
        <v>1628</v>
      </c>
      <c r="Q82" s="88">
        <v>2015</v>
      </c>
      <c r="R82" s="59" t="s">
        <v>1664</v>
      </c>
      <c r="S82" s="34"/>
      <c r="T82" s="108">
        <v>0</v>
      </c>
      <c r="U82" s="110">
        <v>0</v>
      </c>
      <c r="V82" s="139"/>
      <c r="W82" s="132" t="s">
        <v>685</v>
      </c>
      <c r="X82" s="132" t="s">
        <v>687</v>
      </c>
      <c r="Y82" s="153">
        <v>833273</v>
      </c>
      <c r="Z82" s="141">
        <v>833273</v>
      </c>
      <c r="AA82" s="141">
        <v>460851.42</v>
      </c>
      <c r="AB82" s="142">
        <f>AA82/Y82</f>
        <v>0.55306174567038646</v>
      </c>
      <c r="AC82" s="142">
        <f>AA82/Z82</f>
        <v>0.55306174567038646</v>
      </c>
    </row>
    <row r="83" spans="1:29" x14ac:dyDescent="0.2">
      <c r="A83" s="157"/>
      <c r="B83" s="158"/>
      <c r="C83" s="158"/>
      <c r="D83" s="158"/>
      <c r="E83" s="158"/>
      <c r="F83" s="143"/>
      <c r="G83" s="143"/>
      <c r="H83" s="143"/>
      <c r="I83" s="158"/>
      <c r="J83" s="143"/>
      <c r="K83" s="158"/>
      <c r="L83" s="158"/>
      <c r="M83" s="158"/>
      <c r="N83" s="144"/>
      <c r="O83" s="158"/>
      <c r="P83" s="158"/>
      <c r="Q83" s="159"/>
      <c r="R83" s="160"/>
      <c r="S83" s="145"/>
      <c r="T83" s="158"/>
      <c r="U83" s="159"/>
      <c r="V83" s="143"/>
      <c r="W83" s="158"/>
      <c r="X83" s="158"/>
      <c r="Y83" s="154"/>
      <c r="Z83" s="146"/>
      <c r="AA83" s="146"/>
      <c r="AB83" s="147"/>
      <c r="AC83" s="147"/>
    </row>
    <row r="84" spans="1:29" ht="78.75" x14ac:dyDescent="0.2">
      <c r="A84" s="61">
        <v>5</v>
      </c>
      <c r="B84" s="62" t="s">
        <v>81</v>
      </c>
      <c r="C84" s="62">
        <v>2</v>
      </c>
      <c r="D84" s="63" t="s">
        <v>1150</v>
      </c>
      <c r="E84" s="62" t="s">
        <v>160</v>
      </c>
      <c r="F84" s="139"/>
      <c r="G84" s="139"/>
      <c r="H84" s="139"/>
      <c r="I84" s="79" t="s">
        <v>1362</v>
      </c>
      <c r="J84" s="139"/>
      <c r="K84" s="89" t="s">
        <v>1415</v>
      </c>
      <c r="L84" s="63" t="s">
        <v>1416</v>
      </c>
      <c r="M84" s="89" t="s">
        <v>1379</v>
      </c>
      <c r="N84" s="33"/>
      <c r="O84" s="89" t="s">
        <v>62</v>
      </c>
      <c r="P84" s="89" t="s">
        <v>1628</v>
      </c>
      <c r="Q84" s="100">
        <v>2016</v>
      </c>
      <c r="R84" s="65" t="s">
        <v>1665</v>
      </c>
      <c r="S84" s="34"/>
      <c r="T84" s="111">
        <v>-4</v>
      </c>
      <c r="U84" s="112">
        <v>0.8</v>
      </c>
      <c r="V84" s="139"/>
      <c r="W84" s="133" t="s">
        <v>688</v>
      </c>
      <c r="X84" s="133" t="s">
        <v>689</v>
      </c>
      <c r="Y84" s="153"/>
      <c r="Z84" s="141"/>
      <c r="AA84" s="141"/>
      <c r="AB84" s="142"/>
      <c r="AC84" s="142"/>
    </row>
    <row r="85" spans="1:29" ht="78.75" x14ac:dyDescent="0.2">
      <c r="A85" s="61">
        <v>5</v>
      </c>
      <c r="B85" s="65" t="s">
        <v>82</v>
      </c>
      <c r="C85" s="65">
        <v>2</v>
      </c>
      <c r="D85" s="66" t="s">
        <v>1151</v>
      </c>
      <c r="E85" s="65" t="s">
        <v>160</v>
      </c>
      <c r="F85" s="139"/>
      <c r="G85" s="139"/>
      <c r="H85" s="139"/>
      <c r="I85" s="80" t="s">
        <v>1362</v>
      </c>
      <c r="J85" s="139"/>
      <c r="K85" s="90" t="s">
        <v>1415</v>
      </c>
      <c r="L85" s="66" t="s">
        <v>1417</v>
      </c>
      <c r="M85" s="65" t="s">
        <v>1386</v>
      </c>
      <c r="N85" s="33"/>
      <c r="O85" s="90" t="s">
        <v>62</v>
      </c>
      <c r="P85" s="90" t="s">
        <v>1628</v>
      </c>
      <c r="Q85" s="101">
        <v>2016</v>
      </c>
      <c r="R85" s="65" t="s">
        <v>473</v>
      </c>
      <c r="S85" s="34"/>
      <c r="T85" s="113">
        <v>57.78</v>
      </c>
      <c r="U85" s="114">
        <v>0.96299999999999997</v>
      </c>
      <c r="V85" s="139"/>
      <c r="W85" s="134" t="s">
        <v>690</v>
      </c>
      <c r="X85" s="134" t="s">
        <v>691</v>
      </c>
      <c r="Y85" s="153"/>
      <c r="Z85" s="141"/>
      <c r="AA85" s="141"/>
      <c r="AB85" s="142"/>
      <c r="AC85" s="142"/>
    </row>
    <row r="86" spans="1:29" ht="67.5" x14ac:dyDescent="0.2">
      <c r="A86" s="61">
        <v>5</v>
      </c>
      <c r="B86" s="65" t="s">
        <v>83</v>
      </c>
      <c r="C86" s="65">
        <v>2</v>
      </c>
      <c r="D86" s="66" t="s">
        <v>1152</v>
      </c>
      <c r="E86" s="65" t="s">
        <v>160</v>
      </c>
      <c r="F86" s="139"/>
      <c r="G86" s="139"/>
      <c r="H86" s="139"/>
      <c r="I86" s="80" t="s">
        <v>1362</v>
      </c>
      <c r="J86" s="139"/>
      <c r="K86" s="90" t="s">
        <v>1415</v>
      </c>
      <c r="L86" s="66" t="s">
        <v>1418</v>
      </c>
      <c r="M86" s="65" t="s">
        <v>1386</v>
      </c>
      <c r="N86" s="33"/>
      <c r="O86" s="90" t="s">
        <v>62</v>
      </c>
      <c r="P86" s="90" t="s">
        <v>1628</v>
      </c>
      <c r="Q86" s="101">
        <v>2016</v>
      </c>
      <c r="R86" s="65" t="s">
        <v>473</v>
      </c>
      <c r="S86" s="34"/>
      <c r="T86" s="113">
        <v>60</v>
      </c>
      <c r="U86" s="114">
        <v>1</v>
      </c>
      <c r="V86" s="139"/>
      <c r="W86" s="134" t="s">
        <v>692</v>
      </c>
      <c r="X86" s="134" t="s">
        <v>693</v>
      </c>
      <c r="Y86" s="153"/>
      <c r="Z86" s="141"/>
      <c r="AA86" s="141"/>
      <c r="AB86" s="142"/>
      <c r="AC86" s="142"/>
    </row>
    <row r="87" spans="1:29" ht="33.75" x14ac:dyDescent="0.2">
      <c r="A87" s="61">
        <v>5</v>
      </c>
      <c r="B87" s="65" t="s">
        <v>84</v>
      </c>
      <c r="C87" s="65">
        <v>2</v>
      </c>
      <c r="D87" s="66" t="s">
        <v>1153</v>
      </c>
      <c r="E87" s="65" t="s">
        <v>160</v>
      </c>
      <c r="F87" s="139"/>
      <c r="G87" s="139"/>
      <c r="H87" s="139"/>
      <c r="I87" s="80" t="s">
        <v>1362</v>
      </c>
      <c r="J87" s="139"/>
      <c r="K87" s="90" t="s">
        <v>1415</v>
      </c>
      <c r="L87" s="66" t="s">
        <v>1419</v>
      </c>
      <c r="M87" s="65" t="s">
        <v>432</v>
      </c>
      <c r="N87" s="140"/>
      <c r="O87" s="90" t="s">
        <v>62</v>
      </c>
      <c r="P87" s="90" t="s">
        <v>1628</v>
      </c>
      <c r="Q87" s="101">
        <v>2016</v>
      </c>
      <c r="R87" s="65" t="s">
        <v>1666</v>
      </c>
      <c r="S87" s="140"/>
      <c r="T87" s="113">
        <v>1142</v>
      </c>
      <c r="U87" s="114">
        <v>0.78170000000000006</v>
      </c>
      <c r="V87" s="139"/>
      <c r="W87" s="134" t="s">
        <v>694</v>
      </c>
      <c r="X87" s="134" t="s">
        <v>695</v>
      </c>
      <c r="Y87" s="153"/>
      <c r="Z87" s="141"/>
      <c r="AA87" s="141"/>
      <c r="AB87" s="142"/>
      <c r="AC87" s="142"/>
    </row>
    <row r="88" spans="1:29" ht="56.25" x14ac:dyDescent="0.2">
      <c r="A88" s="61">
        <v>5</v>
      </c>
      <c r="B88" s="65" t="s">
        <v>88</v>
      </c>
      <c r="C88" s="65">
        <v>2</v>
      </c>
      <c r="D88" s="66" t="s">
        <v>1154</v>
      </c>
      <c r="E88" s="65" t="s">
        <v>160</v>
      </c>
      <c r="F88" s="139"/>
      <c r="G88" s="139"/>
      <c r="H88" s="139"/>
      <c r="I88" s="80" t="s">
        <v>1362</v>
      </c>
      <c r="J88" s="139"/>
      <c r="K88" s="90" t="s">
        <v>1415</v>
      </c>
      <c r="L88" s="66" t="s">
        <v>1420</v>
      </c>
      <c r="M88" s="65" t="s">
        <v>432</v>
      </c>
      <c r="N88" s="32"/>
      <c r="O88" s="90" t="s">
        <v>62</v>
      </c>
      <c r="P88" s="90" t="s">
        <v>1628</v>
      </c>
      <c r="Q88" s="101">
        <v>2016</v>
      </c>
      <c r="R88" s="65" t="s">
        <v>1667</v>
      </c>
      <c r="S88" s="34"/>
      <c r="T88" s="113">
        <v>11</v>
      </c>
      <c r="U88" s="114">
        <v>5.5</v>
      </c>
      <c r="V88" s="139"/>
      <c r="W88" s="134" t="s">
        <v>696</v>
      </c>
      <c r="X88" s="134" t="s">
        <v>697</v>
      </c>
      <c r="Y88" s="153"/>
      <c r="Z88" s="141"/>
      <c r="AA88" s="141"/>
      <c r="AB88" s="142"/>
      <c r="AC88" s="142"/>
    </row>
    <row r="89" spans="1:29" ht="67.5" x14ac:dyDescent="0.2">
      <c r="A89" s="61">
        <v>5</v>
      </c>
      <c r="B89" s="65" t="s">
        <v>89</v>
      </c>
      <c r="C89" s="65">
        <v>2</v>
      </c>
      <c r="D89" s="66" t="s">
        <v>1155</v>
      </c>
      <c r="E89" s="65" t="s">
        <v>160</v>
      </c>
      <c r="F89" s="139"/>
      <c r="G89" s="139"/>
      <c r="H89" s="139"/>
      <c r="I89" s="80" t="s">
        <v>1362</v>
      </c>
      <c r="J89" s="139"/>
      <c r="K89" s="90" t="s">
        <v>1415</v>
      </c>
      <c r="L89" s="66" t="s">
        <v>1421</v>
      </c>
      <c r="M89" s="65" t="s">
        <v>432</v>
      </c>
      <c r="N89" s="33"/>
      <c r="O89" s="90" t="s">
        <v>62</v>
      </c>
      <c r="P89" s="90" t="s">
        <v>1628</v>
      </c>
      <c r="Q89" s="101">
        <v>2016</v>
      </c>
      <c r="R89" s="65" t="s">
        <v>1668</v>
      </c>
      <c r="S89" s="34"/>
      <c r="T89" s="113">
        <v>35516</v>
      </c>
      <c r="U89" s="114">
        <v>1.0085</v>
      </c>
      <c r="V89" s="139"/>
      <c r="W89" s="134" t="s">
        <v>698</v>
      </c>
      <c r="X89" s="134" t="s">
        <v>699</v>
      </c>
      <c r="Y89" s="153"/>
      <c r="Z89" s="141"/>
      <c r="AA89" s="141"/>
      <c r="AB89" s="142"/>
      <c r="AC89" s="142"/>
    </row>
    <row r="90" spans="1:29" ht="45" x14ac:dyDescent="0.2">
      <c r="A90" s="61">
        <v>5</v>
      </c>
      <c r="B90" s="65" t="s">
        <v>93</v>
      </c>
      <c r="C90" s="65">
        <v>2</v>
      </c>
      <c r="D90" s="66" t="s">
        <v>1156</v>
      </c>
      <c r="E90" s="65" t="s">
        <v>160</v>
      </c>
      <c r="F90" s="139"/>
      <c r="G90" s="139"/>
      <c r="H90" s="139"/>
      <c r="I90" s="80" t="s">
        <v>1362</v>
      </c>
      <c r="J90" s="139"/>
      <c r="K90" s="90" t="s">
        <v>1415</v>
      </c>
      <c r="L90" s="66" t="s">
        <v>1422</v>
      </c>
      <c r="M90" s="65" t="s">
        <v>432</v>
      </c>
      <c r="N90" s="33"/>
      <c r="O90" s="90" t="s">
        <v>62</v>
      </c>
      <c r="P90" s="90" t="s">
        <v>1628</v>
      </c>
      <c r="Q90" s="101">
        <v>2016</v>
      </c>
      <c r="R90" s="65" t="s">
        <v>1669</v>
      </c>
      <c r="S90" s="34"/>
      <c r="T90" s="113">
        <v>5200</v>
      </c>
      <c r="U90" s="114">
        <v>1.04</v>
      </c>
      <c r="V90" s="139"/>
      <c r="W90" s="134" t="s">
        <v>700</v>
      </c>
      <c r="X90" s="134" t="s">
        <v>701</v>
      </c>
      <c r="Y90" s="153"/>
      <c r="Z90" s="141"/>
      <c r="AA90" s="141"/>
      <c r="AB90" s="142"/>
      <c r="AC90" s="142"/>
    </row>
    <row r="91" spans="1:29" ht="56.25" x14ac:dyDescent="0.2">
      <c r="A91" s="61">
        <v>5</v>
      </c>
      <c r="B91" s="65" t="s">
        <v>94</v>
      </c>
      <c r="C91" s="65">
        <v>0</v>
      </c>
      <c r="D91" s="66" t="s">
        <v>1157</v>
      </c>
      <c r="E91" s="65" t="s">
        <v>160</v>
      </c>
      <c r="F91" s="139"/>
      <c r="G91" s="139"/>
      <c r="H91" s="139"/>
      <c r="I91" s="80">
        <v>1007</v>
      </c>
      <c r="J91" s="139"/>
      <c r="K91" s="90" t="s">
        <v>1423</v>
      </c>
      <c r="L91" s="66" t="s">
        <v>1424</v>
      </c>
      <c r="M91" s="65" t="s">
        <v>432</v>
      </c>
      <c r="N91" s="33"/>
      <c r="O91" s="90" t="s">
        <v>62</v>
      </c>
      <c r="P91" s="90" t="s">
        <v>1628</v>
      </c>
      <c r="Q91" s="101">
        <v>2016</v>
      </c>
      <c r="R91" s="65" t="s">
        <v>1670</v>
      </c>
      <c r="S91" s="34"/>
      <c r="T91" s="113">
        <v>0</v>
      </c>
      <c r="U91" s="114">
        <v>2</v>
      </c>
      <c r="V91" s="139"/>
      <c r="W91" s="134" t="s">
        <v>702</v>
      </c>
      <c r="X91" s="134" t="s">
        <v>703</v>
      </c>
      <c r="Y91" s="153"/>
      <c r="Z91" s="141"/>
      <c r="AA91" s="141"/>
      <c r="AB91" s="142"/>
      <c r="AC91" s="142"/>
    </row>
    <row r="92" spans="1:29" ht="45" x14ac:dyDescent="0.2">
      <c r="A92" s="61">
        <v>5</v>
      </c>
      <c r="B92" s="65" t="s">
        <v>96</v>
      </c>
      <c r="C92" s="65">
        <v>2</v>
      </c>
      <c r="D92" s="66" t="s">
        <v>1158</v>
      </c>
      <c r="E92" s="65" t="s">
        <v>160</v>
      </c>
      <c r="F92" s="139"/>
      <c r="G92" s="139"/>
      <c r="H92" s="139"/>
      <c r="I92" s="80" t="s">
        <v>1362</v>
      </c>
      <c r="J92" s="139"/>
      <c r="K92" s="90" t="s">
        <v>1415</v>
      </c>
      <c r="L92" s="66" t="s">
        <v>1425</v>
      </c>
      <c r="M92" s="65" t="s">
        <v>432</v>
      </c>
      <c r="N92" s="33"/>
      <c r="O92" s="90" t="s">
        <v>62</v>
      </c>
      <c r="P92" s="90" t="s">
        <v>1628</v>
      </c>
      <c r="Q92" s="101">
        <v>2016</v>
      </c>
      <c r="R92" s="65" t="s">
        <v>1671</v>
      </c>
      <c r="S92" s="34"/>
      <c r="T92" s="113">
        <v>47178</v>
      </c>
      <c r="U92" s="114">
        <v>2.0044999999999997</v>
      </c>
      <c r="V92" s="139"/>
      <c r="W92" s="134" t="s">
        <v>704</v>
      </c>
      <c r="X92" s="134" t="s">
        <v>705</v>
      </c>
      <c r="Y92" s="153"/>
      <c r="Z92" s="141"/>
      <c r="AA92" s="141"/>
      <c r="AB92" s="142"/>
      <c r="AC92" s="142"/>
    </row>
    <row r="93" spans="1:29" ht="33.75" x14ac:dyDescent="0.2">
      <c r="A93" s="61">
        <v>5</v>
      </c>
      <c r="B93" s="65" t="s">
        <v>97</v>
      </c>
      <c r="C93" s="65">
        <v>2</v>
      </c>
      <c r="D93" s="66" t="s">
        <v>1159</v>
      </c>
      <c r="E93" s="65" t="s">
        <v>210</v>
      </c>
      <c r="F93" s="139"/>
      <c r="G93" s="139"/>
      <c r="H93" s="139"/>
      <c r="I93" s="80" t="s">
        <v>1362</v>
      </c>
      <c r="J93" s="139"/>
      <c r="K93" s="90" t="s">
        <v>1415</v>
      </c>
      <c r="L93" s="66" t="s">
        <v>1426</v>
      </c>
      <c r="M93" s="65" t="s">
        <v>432</v>
      </c>
      <c r="N93" s="33"/>
      <c r="O93" s="90" t="s">
        <v>62</v>
      </c>
      <c r="P93" s="90" t="s">
        <v>1628</v>
      </c>
      <c r="Q93" s="101">
        <v>2016</v>
      </c>
      <c r="R93" s="65" t="s">
        <v>1672</v>
      </c>
      <c r="S93" s="34"/>
      <c r="T93" s="113">
        <v>301</v>
      </c>
      <c r="U93" s="114">
        <v>13.681800000000001</v>
      </c>
      <c r="V93" s="139"/>
      <c r="W93" s="134" t="s">
        <v>706</v>
      </c>
      <c r="X93" s="134" t="s">
        <v>707</v>
      </c>
      <c r="Y93" s="153">
        <v>3528398</v>
      </c>
      <c r="Z93" s="141">
        <v>3466398</v>
      </c>
      <c r="AA93" s="141">
        <v>2993806.83</v>
      </c>
      <c r="AB93" s="142">
        <f>AA93/Y93</f>
        <v>0.84848898281883167</v>
      </c>
      <c r="AC93" s="142">
        <f>AA93/Z93</f>
        <v>0.86366505808046279</v>
      </c>
    </row>
    <row r="94" spans="1:29" x14ac:dyDescent="0.2">
      <c r="A94" s="157"/>
      <c r="B94" s="158"/>
      <c r="C94" s="158"/>
      <c r="D94" s="158"/>
      <c r="E94" s="158"/>
      <c r="F94" s="143"/>
      <c r="G94" s="143"/>
      <c r="H94" s="143"/>
      <c r="I94" s="158"/>
      <c r="J94" s="143"/>
      <c r="K94" s="158"/>
      <c r="L94" s="158"/>
      <c r="M94" s="158"/>
      <c r="N94" s="144"/>
      <c r="O94" s="158"/>
      <c r="P94" s="158"/>
      <c r="Q94" s="159"/>
      <c r="R94" s="160"/>
      <c r="S94" s="145"/>
      <c r="T94" s="158"/>
      <c r="U94" s="159"/>
      <c r="V94" s="143"/>
      <c r="W94" s="158"/>
      <c r="X94" s="158"/>
      <c r="Y94" s="154"/>
      <c r="Z94" s="146"/>
      <c r="AA94" s="146"/>
      <c r="AB94" s="147"/>
      <c r="AC94" s="147"/>
    </row>
    <row r="95" spans="1:29" ht="90" x14ac:dyDescent="0.2">
      <c r="A95" s="58">
        <v>6</v>
      </c>
      <c r="B95" s="56" t="s">
        <v>81</v>
      </c>
      <c r="C95" s="56">
        <v>2</v>
      </c>
      <c r="D95" s="57" t="s">
        <v>161</v>
      </c>
      <c r="E95" s="56" t="s">
        <v>162</v>
      </c>
      <c r="F95" s="139"/>
      <c r="G95" s="139"/>
      <c r="H95" s="139"/>
      <c r="I95" s="77" t="s">
        <v>277</v>
      </c>
      <c r="J95" s="139"/>
      <c r="K95" s="86" t="s">
        <v>1427</v>
      </c>
      <c r="L95" s="57" t="s">
        <v>332</v>
      </c>
      <c r="M95" s="86" t="s">
        <v>429</v>
      </c>
      <c r="N95" s="33"/>
      <c r="O95" s="86" t="s">
        <v>434</v>
      </c>
      <c r="P95" s="86" t="s">
        <v>431</v>
      </c>
      <c r="Q95" s="88">
        <v>2015</v>
      </c>
      <c r="R95" s="59" t="s">
        <v>474</v>
      </c>
      <c r="S95" s="34"/>
      <c r="T95" s="106">
        <v>35</v>
      </c>
      <c r="U95" s="109">
        <v>0.4375</v>
      </c>
      <c r="V95" s="139"/>
      <c r="W95" s="131" t="s">
        <v>708</v>
      </c>
      <c r="X95" s="131" t="s">
        <v>709</v>
      </c>
      <c r="Y95" s="153"/>
      <c r="Z95" s="141"/>
      <c r="AA95" s="141"/>
      <c r="AB95" s="142"/>
      <c r="AC95" s="142"/>
    </row>
    <row r="96" spans="1:29" ht="78.75" x14ac:dyDescent="0.2">
      <c r="A96" s="58">
        <v>6</v>
      </c>
      <c r="B96" s="59" t="s">
        <v>82</v>
      </c>
      <c r="C96" s="59">
        <v>2</v>
      </c>
      <c r="D96" s="60" t="s">
        <v>163</v>
      </c>
      <c r="E96" s="59" t="s">
        <v>162</v>
      </c>
      <c r="F96" s="139"/>
      <c r="G96" s="139"/>
      <c r="H96" s="139"/>
      <c r="I96" s="78" t="s">
        <v>277</v>
      </c>
      <c r="J96" s="139"/>
      <c r="K96" s="87" t="s">
        <v>1427</v>
      </c>
      <c r="L96" s="60" t="s">
        <v>333</v>
      </c>
      <c r="M96" s="59" t="s">
        <v>429</v>
      </c>
      <c r="N96" s="33"/>
      <c r="O96" s="87" t="s">
        <v>434</v>
      </c>
      <c r="P96" s="87" t="s">
        <v>431</v>
      </c>
      <c r="Q96" s="88">
        <v>2015</v>
      </c>
      <c r="R96" s="59" t="s">
        <v>475</v>
      </c>
      <c r="S96" s="34"/>
      <c r="T96" s="108">
        <v>41.67</v>
      </c>
      <c r="U96" s="110">
        <v>0.69450000000000001</v>
      </c>
      <c r="V96" s="139"/>
      <c r="W96" s="132" t="s">
        <v>710</v>
      </c>
      <c r="X96" s="132" t="s">
        <v>711</v>
      </c>
      <c r="Y96" s="153"/>
      <c r="Z96" s="141"/>
      <c r="AA96" s="141"/>
      <c r="AB96" s="142"/>
      <c r="AC96" s="142"/>
    </row>
    <row r="97" spans="1:29" ht="78.75" x14ac:dyDescent="0.2">
      <c r="A97" s="58">
        <v>6</v>
      </c>
      <c r="B97" s="59" t="s">
        <v>83</v>
      </c>
      <c r="C97" s="59">
        <v>2</v>
      </c>
      <c r="D97" s="60" t="s">
        <v>164</v>
      </c>
      <c r="E97" s="59" t="s">
        <v>162</v>
      </c>
      <c r="F97" s="139"/>
      <c r="G97" s="139"/>
      <c r="H97" s="139"/>
      <c r="I97" s="78" t="s">
        <v>277</v>
      </c>
      <c r="J97" s="139"/>
      <c r="K97" s="87" t="s">
        <v>1427</v>
      </c>
      <c r="L97" s="60" t="s">
        <v>334</v>
      </c>
      <c r="M97" s="59" t="s">
        <v>432</v>
      </c>
      <c r="N97" s="33"/>
      <c r="O97" s="87" t="s">
        <v>434</v>
      </c>
      <c r="P97" s="87" t="s">
        <v>431</v>
      </c>
      <c r="Q97" s="88">
        <v>2015</v>
      </c>
      <c r="R97" s="59" t="s">
        <v>476</v>
      </c>
      <c r="S97" s="34"/>
      <c r="T97" s="108">
        <v>42</v>
      </c>
      <c r="U97" s="110">
        <v>7</v>
      </c>
      <c r="V97" s="139"/>
      <c r="W97" s="132" t="s">
        <v>712</v>
      </c>
      <c r="X97" s="132" t="s">
        <v>713</v>
      </c>
      <c r="Y97" s="153"/>
      <c r="Z97" s="141"/>
      <c r="AA97" s="141"/>
      <c r="AB97" s="142"/>
      <c r="AC97" s="142"/>
    </row>
    <row r="98" spans="1:29" ht="67.5" x14ac:dyDescent="0.2">
      <c r="A98" s="58">
        <v>6</v>
      </c>
      <c r="B98" s="59" t="s">
        <v>84</v>
      </c>
      <c r="C98" s="59">
        <v>2</v>
      </c>
      <c r="D98" s="60" t="s">
        <v>165</v>
      </c>
      <c r="E98" s="59" t="s">
        <v>162</v>
      </c>
      <c r="F98" s="139"/>
      <c r="G98" s="139"/>
      <c r="H98" s="139"/>
      <c r="I98" s="78" t="s">
        <v>277</v>
      </c>
      <c r="J98" s="139"/>
      <c r="K98" s="87" t="s">
        <v>1427</v>
      </c>
      <c r="L98" s="60" t="s">
        <v>335</v>
      </c>
      <c r="M98" s="59" t="s">
        <v>432</v>
      </c>
      <c r="N98" s="33"/>
      <c r="O98" s="87" t="s">
        <v>434</v>
      </c>
      <c r="P98" s="87" t="s">
        <v>431</v>
      </c>
      <c r="Q98" s="88">
        <v>2015</v>
      </c>
      <c r="R98" s="59" t="s">
        <v>477</v>
      </c>
      <c r="S98" s="34"/>
      <c r="T98" s="108">
        <v>113.04</v>
      </c>
      <c r="U98" s="110">
        <v>1.1304000000000001</v>
      </c>
      <c r="V98" s="139"/>
      <c r="W98" s="132" t="s">
        <v>714</v>
      </c>
      <c r="X98" s="132" t="s">
        <v>715</v>
      </c>
      <c r="Y98" s="153"/>
      <c r="Z98" s="141"/>
      <c r="AA98" s="141"/>
      <c r="AB98" s="142"/>
      <c r="AC98" s="142"/>
    </row>
    <row r="99" spans="1:29" ht="67.5" x14ac:dyDescent="0.2">
      <c r="A99" s="58">
        <v>6</v>
      </c>
      <c r="B99" s="59" t="s">
        <v>88</v>
      </c>
      <c r="C99" s="59">
        <v>2</v>
      </c>
      <c r="D99" s="60" t="s">
        <v>166</v>
      </c>
      <c r="E99" s="59" t="s">
        <v>162</v>
      </c>
      <c r="F99" s="139"/>
      <c r="G99" s="139"/>
      <c r="H99" s="139"/>
      <c r="I99" s="78" t="s">
        <v>277</v>
      </c>
      <c r="J99" s="139"/>
      <c r="K99" s="87" t="s">
        <v>1427</v>
      </c>
      <c r="L99" s="60" t="s">
        <v>336</v>
      </c>
      <c r="M99" s="59" t="s">
        <v>432</v>
      </c>
      <c r="N99" s="33"/>
      <c r="O99" s="87" t="s">
        <v>434</v>
      </c>
      <c r="P99" s="87" t="s">
        <v>431</v>
      </c>
      <c r="Q99" s="88">
        <v>2015</v>
      </c>
      <c r="R99" s="59" t="s">
        <v>472</v>
      </c>
      <c r="S99" s="34"/>
      <c r="T99" s="108">
        <v>27</v>
      </c>
      <c r="U99" s="110">
        <v>0.54</v>
      </c>
      <c r="V99" s="139"/>
      <c r="W99" s="132" t="s">
        <v>716</v>
      </c>
      <c r="X99" s="132" t="s">
        <v>717</v>
      </c>
      <c r="Y99" s="153"/>
      <c r="Z99" s="141"/>
      <c r="AA99" s="141"/>
      <c r="AB99" s="142"/>
      <c r="AC99" s="142"/>
    </row>
    <row r="100" spans="1:29" ht="67.5" x14ac:dyDescent="0.2">
      <c r="A100" s="58">
        <v>6</v>
      </c>
      <c r="B100" s="59" t="s">
        <v>89</v>
      </c>
      <c r="C100" s="59">
        <v>2</v>
      </c>
      <c r="D100" s="60" t="s">
        <v>166</v>
      </c>
      <c r="E100" s="59" t="s">
        <v>162</v>
      </c>
      <c r="F100" s="139"/>
      <c r="G100" s="139"/>
      <c r="H100" s="139"/>
      <c r="I100" s="78" t="s">
        <v>277</v>
      </c>
      <c r="J100" s="139"/>
      <c r="K100" s="87" t="s">
        <v>1427</v>
      </c>
      <c r="L100" s="60" t="s">
        <v>336</v>
      </c>
      <c r="M100" s="59" t="s">
        <v>432</v>
      </c>
      <c r="N100" s="140"/>
      <c r="O100" s="87" t="s">
        <v>434</v>
      </c>
      <c r="P100" s="87" t="s">
        <v>431</v>
      </c>
      <c r="Q100" s="88">
        <v>2015</v>
      </c>
      <c r="R100" s="59" t="s">
        <v>472</v>
      </c>
      <c r="S100" s="140"/>
      <c r="T100" s="108">
        <v>27</v>
      </c>
      <c r="U100" s="110">
        <v>0.54</v>
      </c>
      <c r="V100" s="139"/>
      <c r="W100" s="132" t="s">
        <v>716</v>
      </c>
      <c r="X100" s="132" t="s">
        <v>718</v>
      </c>
      <c r="Y100" s="153"/>
      <c r="Z100" s="141"/>
      <c r="AA100" s="141"/>
      <c r="AB100" s="142"/>
      <c r="AC100" s="142"/>
    </row>
    <row r="101" spans="1:29" ht="56.25" x14ac:dyDescent="0.2">
      <c r="A101" s="58">
        <v>6</v>
      </c>
      <c r="B101" s="59" t="s">
        <v>93</v>
      </c>
      <c r="C101" s="59">
        <v>2</v>
      </c>
      <c r="D101" s="60" t="s">
        <v>167</v>
      </c>
      <c r="E101" s="59" t="s">
        <v>162</v>
      </c>
      <c r="F101" s="139"/>
      <c r="G101" s="139"/>
      <c r="H101" s="139"/>
      <c r="I101" s="78" t="s">
        <v>277</v>
      </c>
      <c r="J101" s="139"/>
      <c r="K101" s="87" t="s">
        <v>1427</v>
      </c>
      <c r="L101" s="60" t="s">
        <v>337</v>
      </c>
      <c r="M101" s="59" t="s">
        <v>429</v>
      </c>
      <c r="N101" s="32"/>
      <c r="O101" s="87" t="s">
        <v>434</v>
      </c>
      <c r="P101" s="87" t="s">
        <v>431</v>
      </c>
      <c r="Q101" s="88">
        <v>2015</v>
      </c>
      <c r="R101" s="59" t="s">
        <v>478</v>
      </c>
      <c r="S101" s="34"/>
      <c r="T101" s="108">
        <v>131.53</v>
      </c>
      <c r="U101" s="110">
        <v>1.879</v>
      </c>
      <c r="V101" s="139"/>
      <c r="W101" s="132" t="s">
        <v>710</v>
      </c>
      <c r="X101" s="132" t="s">
        <v>719</v>
      </c>
      <c r="Y101" s="153"/>
      <c r="Z101" s="141"/>
      <c r="AA101" s="141"/>
      <c r="AB101" s="142"/>
      <c r="AC101" s="142"/>
    </row>
    <row r="102" spans="1:29" ht="56.25" x14ac:dyDescent="0.2">
      <c r="A102" s="58">
        <v>6</v>
      </c>
      <c r="B102" s="59" t="s">
        <v>94</v>
      </c>
      <c r="C102" s="59">
        <v>2</v>
      </c>
      <c r="D102" s="60" t="s">
        <v>167</v>
      </c>
      <c r="E102" s="59" t="s">
        <v>162</v>
      </c>
      <c r="F102" s="139"/>
      <c r="G102" s="139"/>
      <c r="H102" s="139"/>
      <c r="I102" s="78" t="s">
        <v>277</v>
      </c>
      <c r="J102" s="139"/>
      <c r="K102" s="87" t="s">
        <v>1427</v>
      </c>
      <c r="L102" s="60" t="s">
        <v>337</v>
      </c>
      <c r="M102" s="59" t="s">
        <v>429</v>
      </c>
      <c r="N102" s="33"/>
      <c r="O102" s="87" t="s">
        <v>434</v>
      </c>
      <c r="P102" s="87" t="s">
        <v>431</v>
      </c>
      <c r="Q102" s="88">
        <v>2015</v>
      </c>
      <c r="R102" s="59" t="s">
        <v>478</v>
      </c>
      <c r="S102" s="34"/>
      <c r="T102" s="108">
        <v>131.53</v>
      </c>
      <c r="U102" s="110">
        <v>1.879</v>
      </c>
      <c r="V102" s="139"/>
      <c r="W102" s="132" t="s">
        <v>719</v>
      </c>
      <c r="X102" s="132" t="s">
        <v>720</v>
      </c>
      <c r="Y102" s="153">
        <v>1268766</v>
      </c>
      <c r="Z102" s="141">
        <v>1268766</v>
      </c>
      <c r="AA102" s="141">
        <v>808467.3</v>
      </c>
      <c r="AB102" s="142">
        <f>AA102/Y102</f>
        <v>0.63720757019024787</v>
      </c>
      <c r="AC102" s="142">
        <f>AA102/Z102</f>
        <v>0.63720757019024787</v>
      </c>
    </row>
    <row r="103" spans="1:29" x14ac:dyDescent="0.2">
      <c r="A103" s="157"/>
      <c r="B103" s="158"/>
      <c r="C103" s="158"/>
      <c r="D103" s="158"/>
      <c r="E103" s="158"/>
      <c r="F103" s="143"/>
      <c r="G103" s="143"/>
      <c r="H103" s="143"/>
      <c r="I103" s="158"/>
      <c r="J103" s="143"/>
      <c r="K103" s="158"/>
      <c r="L103" s="158"/>
      <c r="M103" s="158"/>
      <c r="N103" s="144"/>
      <c r="O103" s="158"/>
      <c r="P103" s="158"/>
      <c r="Q103" s="159"/>
      <c r="R103" s="160"/>
      <c r="S103" s="145"/>
      <c r="T103" s="158"/>
      <c r="U103" s="159"/>
      <c r="V103" s="143"/>
      <c r="W103" s="158"/>
      <c r="X103" s="158"/>
      <c r="Y103" s="154"/>
      <c r="Z103" s="146"/>
      <c r="AA103" s="146"/>
      <c r="AB103" s="147"/>
      <c r="AC103" s="147"/>
    </row>
    <row r="104" spans="1:29" ht="90" x14ac:dyDescent="0.2">
      <c r="A104" s="58">
        <v>7</v>
      </c>
      <c r="B104" s="56" t="s">
        <v>81</v>
      </c>
      <c r="C104" s="56">
        <v>3</v>
      </c>
      <c r="D104" s="57" t="s">
        <v>1160</v>
      </c>
      <c r="E104" s="56" t="s">
        <v>168</v>
      </c>
      <c r="F104" s="139"/>
      <c r="G104" s="139"/>
      <c r="H104" s="139"/>
      <c r="I104" s="77" t="s">
        <v>1363</v>
      </c>
      <c r="J104" s="139"/>
      <c r="K104" s="86" t="s">
        <v>1428</v>
      </c>
      <c r="L104" s="57" t="s">
        <v>1429</v>
      </c>
      <c r="M104" s="86" t="s">
        <v>432</v>
      </c>
      <c r="N104" s="33"/>
      <c r="O104" s="86" t="s">
        <v>62</v>
      </c>
      <c r="P104" s="86" t="s">
        <v>1628</v>
      </c>
      <c r="Q104" s="88">
        <v>2016</v>
      </c>
      <c r="R104" s="59" t="s">
        <v>479</v>
      </c>
      <c r="S104" s="34"/>
      <c r="T104" s="106">
        <v>0</v>
      </c>
      <c r="U104" s="109">
        <v>0</v>
      </c>
      <c r="V104" s="139"/>
      <c r="W104" s="131" t="s">
        <v>721</v>
      </c>
      <c r="X104" s="131" t="s">
        <v>722</v>
      </c>
      <c r="Y104" s="153"/>
      <c r="Z104" s="141"/>
      <c r="AA104" s="141"/>
      <c r="AB104" s="142"/>
      <c r="AC104" s="142"/>
    </row>
    <row r="105" spans="1:29" ht="78.75" x14ac:dyDescent="0.2">
      <c r="A105" s="58">
        <v>7</v>
      </c>
      <c r="B105" s="59" t="s">
        <v>82</v>
      </c>
      <c r="C105" s="59">
        <v>3</v>
      </c>
      <c r="D105" s="60" t="s">
        <v>1161</v>
      </c>
      <c r="E105" s="67">
        <v>36925</v>
      </c>
      <c r="F105" s="139"/>
      <c r="G105" s="139"/>
      <c r="H105" s="139"/>
      <c r="I105" s="78" t="s">
        <v>1363</v>
      </c>
      <c r="J105" s="139"/>
      <c r="K105" s="87" t="s">
        <v>1428</v>
      </c>
      <c r="L105" s="60" t="s">
        <v>1430</v>
      </c>
      <c r="M105" s="59" t="s">
        <v>1379</v>
      </c>
      <c r="N105" s="33"/>
      <c r="O105" s="87" t="s">
        <v>62</v>
      </c>
      <c r="P105" s="87" t="s">
        <v>1628</v>
      </c>
      <c r="Q105" s="102">
        <v>2016</v>
      </c>
      <c r="R105" s="59" t="s">
        <v>1673</v>
      </c>
      <c r="S105" s="34"/>
      <c r="T105" s="108">
        <v>-53.83</v>
      </c>
      <c r="U105" s="110">
        <v>-5.3829999999999991</v>
      </c>
      <c r="V105" s="139"/>
      <c r="W105" s="132" t="s">
        <v>723</v>
      </c>
      <c r="X105" s="132" t="s">
        <v>724</v>
      </c>
      <c r="Y105" s="153"/>
      <c r="Z105" s="141"/>
      <c r="AA105" s="141"/>
      <c r="AB105" s="142"/>
      <c r="AC105" s="142"/>
    </row>
    <row r="106" spans="1:29" ht="67.5" x14ac:dyDescent="0.2">
      <c r="A106" s="58">
        <v>7</v>
      </c>
      <c r="B106" s="59" t="s">
        <v>83</v>
      </c>
      <c r="C106" s="59">
        <v>3</v>
      </c>
      <c r="D106" s="60" t="s">
        <v>1162</v>
      </c>
      <c r="E106" s="59" t="s">
        <v>168</v>
      </c>
      <c r="F106" s="139"/>
      <c r="G106" s="139"/>
      <c r="H106" s="139"/>
      <c r="I106" s="78" t="s">
        <v>1363</v>
      </c>
      <c r="J106" s="139"/>
      <c r="K106" s="87" t="s">
        <v>1428</v>
      </c>
      <c r="L106" s="60" t="s">
        <v>1431</v>
      </c>
      <c r="M106" s="59" t="s">
        <v>1379</v>
      </c>
      <c r="N106" s="33"/>
      <c r="O106" s="87" t="s">
        <v>62</v>
      </c>
      <c r="P106" s="87" t="s">
        <v>1628</v>
      </c>
      <c r="Q106" s="102">
        <v>2016</v>
      </c>
      <c r="R106" s="59" t="s">
        <v>480</v>
      </c>
      <c r="S106" s="34"/>
      <c r="T106" s="108">
        <v>-61.35</v>
      </c>
      <c r="U106" s="110">
        <v>-6.1349999999999998</v>
      </c>
      <c r="V106" s="139"/>
      <c r="W106" s="132" t="s">
        <v>725</v>
      </c>
      <c r="X106" s="132" t="s">
        <v>726</v>
      </c>
      <c r="Y106" s="153"/>
      <c r="Z106" s="141"/>
      <c r="AA106" s="141"/>
      <c r="AB106" s="142"/>
      <c r="AC106" s="142"/>
    </row>
    <row r="107" spans="1:29" ht="56.25" x14ac:dyDescent="0.2">
      <c r="A107" s="58">
        <v>7</v>
      </c>
      <c r="B107" s="59" t="s">
        <v>84</v>
      </c>
      <c r="C107" s="59">
        <v>3</v>
      </c>
      <c r="D107" s="60" t="s">
        <v>1163</v>
      </c>
      <c r="E107" s="59" t="s">
        <v>168</v>
      </c>
      <c r="F107" s="139"/>
      <c r="G107" s="139"/>
      <c r="H107" s="139"/>
      <c r="I107" s="78" t="s">
        <v>1363</v>
      </c>
      <c r="J107" s="139"/>
      <c r="K107" s="87" t="s">
        <v>1428</v>
      </c>
      <c r="L107" s="60" t="s">
        <v>1432</v>
      </c>
      <c r="M107" s="59" t="s">
        <v>432</v>
      </c>
      <c r="N107" s="33"/>
      <c r="O107" s="87" t="s">
        <v>62</v>
      </c>
      <c r="P107" s="87" t="s">
        <v>1628</v>
      </c>
      <c r="Q107" s="102">
        <v>2016</v>
      </c>
      <c r="R107" s="59" t="s">
        <v>1674</v>
      </c>
      <c r="S107" s="34"/>
      <c r="T107" s="108">
        <v>67</v>
      </c>
      <c r="U107" s="110">
        <v>16.75</v>
      </c>
      <c r="V107" s="139"/>
      <c r="W107" s="132" t="s">
        <v>725</v>
      </c>
      <c r="X107" s="132" t="s">
        <v>727</v>
      </c>
      <c r="Y107" s="153"/>
      <c r="Z107" s="141"/>
      <c r="AA107" s="141"/>
      <c r="AB107" s="142"/>
      <c r="AC107" s="142"/>
    </row>
    <row r="108" spans="1:29" ht="45" x14ac:dyDescent="0.2">
      <c r="A108" s="58">
        <v>7</v>
      </c>
      <c r="B108" s="59" t="s">
        <v>85</v>
      </c>
      <c r="C108" s="59">
        <v>3</v>
      </c>
      <c r="D108" s="60" t="s">
        <v>1164</v>
      </c>
      <c r="E108" s="59" t="s">
        <v>168</v>
      </c>
      <c r="F108" s="139"/>
      <c r="G108" s="139"/>
      <c r="H108" s="139"/>
      <c r="I108" s="78" t="s">
        <v>1363</v>
      </c>
      <c r="J108" s="139"/>
      <c r="K108" s="87" t="s">
        <v>1428</v>
      </c>
      <c r="L108" s="60" t="s">
        <v>1433</v>
      </c>
      <c r="M108" s="59" t="s">
        <v>432</v>
      </c>
      <c r="N108" s="33"/>
      <c r="O108" s="87" t="s">
        <v>62</v>
      </c>
      <c r="P108" s="87" t="s">
        <v>1628</v>
      </c>
      <c r="Q108" s="102">
        <v>2016</v>
      </c>
      <c r="R108" s="59" t="s">
        <v>1675</v>
      </c>
      <c r="S108" s="34"/>
      <c r="T108" s="108">
        <v>225</v>
      </c>
      <c r="U108" s="110">
        <v>3.75</v>
      </c>
      <c r="V108" s="139"/>
      <c r="W108" s="132" t="s">
        <v>728</v>
      </c>
      <c r="X108" s="132" t="s">
        <v>729</v>
      </c>
      <c r="Y108" s="153"/>
      <c r="Z108" s="141"/>
      <c r="AA108" s="141"/>
      <c r="AB108" s="142"/>
      <c r="AC108" s="142"/>
    </row>
    <row r="109" spans="1:29" ht="67.5" x14ac:dyDescent="0.2">
      <c r="A109" s="58">
        <v>7</v>
      </c>
      <c r="B109" s="59" t="s">
        <v>86</v>
      </c>
      <c r="C109" s="59">
        <v>3</v>
      </c>
      <c r="D109" s="60" t="s">
        <v>1165</v>
      </c>
      <c r="E109" s="59" t="s">
        <v>168</v>
      </c>
      <c r="F109" s="139"/>
      <c r="G109" s="139"/>
      <c r="H109" s="139"/>
      <c r="I109" s="78" t="s">
        <v>1363</v>
      </c>
      <c r="J109" s="139"/>
      <c r="K109" s="87" t="s">
        <v>1428</v>
      </c>
      <c r="L109" s="60" t="s">
        <v>1434</v>
      </c>
      <c r="M109" s="59" t="s">
        <v>432</v>
      </c>
      <c r="N109" s="33"/>
      <c r="O109" s="87" t="s">
        <v>62</v>
      </c>
      <c r="P109" s="87" t="s">
        <v>1628</v>
      </c>
      <c r="Q109" s="102">
        <v>2016</v>
      </c>
      <c r="R109" s="59" t="s">
        <v>1676</v>
      </c>
      <c r="S109" s="34"/>
      <c r="T109" s="108">
        <v>85</v>
      </c>
      <c r="U109" s="110">
        <v>0.65379999999999994</v>
      </c>
      <c r="V109" s="139"/>
      <c r="W109" s="132" t="s">
        <v>730</v>
      </c>
      <c r="X109" s="132" t="s">
        <v>731</v>
      </c>
      <c r="Y109" s="153"/>
      <c r="Z109" s="141"/>
      <c r="AA109" s="141"/>
      <c r="AB109" s="142"/>
      <c r="AC109" s="142"/>
    </row>
    <row r="110" spans="1:29" ht="78.75" x14ac:dyDescent="0.2">
      <c r="A110" s="58">
        <v>7</v>
      </c>
      <c r="B110" s="59" t="s">
        <v>87</v>
      </c>
      <c r="C110" s="59">
        <v>3</v>
      </c>
      <c r="D110" s="60" t="s">
        <v>1166</v>
      </c>
      <c r="E110" s="59" t="s">
        <v>168</v>
      </c>
      <c r="F110" s="139"/>
      <c r="G110" s="139"/>
      <c r="H110" s="139"/>
      <c r="I110" s="78" t="s">
        <v>1363</v>
      </c>
      <c r="J110" s="139"/>
      <c r="K110" s="87" t="s">
        <v>1428</v>
      </c>
      <c r="L110" s="60" t="s">
        <v>1435</v>
      </c>
      <c r="M110" s="59" t="s">
        <v>1386</v>
      </c>
      <c r="N110" s="33"/>
      <c r="O110" s="87" t="s">
        <v>62</v>
      </c>
      <c r="P110" s="87" t="s">
        <v>1628</v>
      </c>
      <c r="Q110" s="102">
        <v>2016</v>
      </c>
      <c r="R110" s="59" t="s">
        <v>1677</v>
      </c>
      <c r="S110" s="34"/>
      <c r="T110" s="108">
        <v>200</v>
      </c>
      <c r="U110" s="110">
        <v>2</v>
      </c>
      <c r="V110" s="139"/>
      <c r="W110" s="132" t="s">
        <v>732</v>
      </c>
      <c r="X110" s="132" t="s">
        <v>733</v>
      </c>
      <c r="Y110" s="153"/>
      <c r="Z110" s="141"/>
      <c r="AA110" s="141"/>
      <c r="AB110" s="142"/>
      <c r="AC110" s="142"/>
    </row>
    <row r="111" spans="1:29" ht="101.25" x14ac:dyDescent="0.2">
      <c r="A111" s="58">
        <v>7</v>
      </c>
      <c r="B111" s="59" t="s">
        <v>88</v>
      </c>
      <c r="C111" s="59">
        <v>3</v>
      </c>
      <c r="D111" s="60" t="s">
        <v>1167</v>
      </c>
      <c r="E111" s="59" t="s">
        <v>168</v>
      </c>
      <c r="F111" s="139"/>
      <c r="G111" s="139"/>
      <c r="H111" s="139"/>
      <c r="I111" s="78" t="s">
        <v>1363</v>
      </c>
      <c r="J111" s="139"/>
      <c r="K111" s="87" t="s">
        <v>1428</v>
      </c>
      <c r="L111" s="60" t="s">
        <v>1436</v>
      </c>
      <c r="M111" s="59" t="s">
        <v>1379</v>
      </c>
      <c r="N111" s="33"/>
      <c r="O111" s="87" t="s">
        <v>62</v>
      </c>
      <c r="P111" s="87" t="s">
        <v>1628</v>
      </c>
      <c r="Q111" s="102">
        <v>2016</v>
      </c>
      <c r="R111" s="59" t="s">
        <v>481</v>
      </c>
      <c r="S111" s="34"/>
      <c r="T111" s="108">
        <v>60.26</v>
      </c>
      <c r="U111" s="110">
        <v>5.0217000000000001</v>
      </c>
      <c r="V111" s="139"/>
      <c r="W111" s="132" t="s">
        <v>734</v>
      </c>
      <c r="X111" s="132" t="s">
        <v>735</v>
      </c>
      <c r="Y111" s="153"/>
      <c r="Z111" s="141"/>
      <c r="AA111" s="141"/>
      <c r="AB111" s="142"/>
      <c r="AC111" s="142"/>
    </row>
    <row r="112" spans="1:29" ht="56.25" x14ac:dyDescent="0.2">
      <c r="A112" s="58">
        <v>7</v>
      </c>
      <c r="B112" s="59" t="s">
        <v>89</v>
      </c>
      <c r="C112" s="59">
        <v>3</v>
      </c>
      <c r="D112" s="60" t="s">
        <v>1168</v>
      </c>
      <c r="E112" s="59" t="s">
        <v>168</v>
      </c>
      <c r="F112" s="139"/>
      <c r="G112" s="139"/>
      <c r="H112" s="139"/>
      <c r="I112" s="78" t="s">
        <v>1363</v>
      </c>
      <c r="J112" s="139"/>
      <c r="K112" s="87" t="s">
        <v>1428</v>
      </c>
      <c r="L112" s="60" t="s">
        <v>1437</v>
      </c>
      <c r="M112" s="59" t="s">
        <v>432</v>
      </c>
      <c r="N112" s="33"/>
      <c r="O112" s="87" t="s">
        <v>62</v>
      </c>
      <c r="P112" s="87" t="s">
        <v>1628</v>
      </c>
      <c r="Q112" s="102">
        <v>2016</v>
      </c>
      <c r="R112" s="59" t="s">
        <v>1678</v>
      </c>
      <c r="S112" s="34"/>
      <c r="T112" s="108">
        <v>7</v>
      </c>
      <c r="U112" s="110">
        <v>1.75</v>
      </c>
      <c r="V112" s="139"/>
      <c r="W112" s="132" t="s">
        <v>736</v>
      </c>
      <c r="X112" s="132" t="s">
        <v>737</v>
      </c>
      <c r="Y112" s="153"/>
      <c r="Z112" s="141"/>
      <c r="AA112" s="141"/>
      <c r="AB112" s="142"/>
      <c r="AC112" s="142"/>
    </row>
    <row r="113" spans="1:29" ht="67.5" x14ac:dyDescent="0.2">
      <c r="A113" s="58">
        <v>7</v>
      </c>
      <c r="B113" s="59" t="s">
        <v>90</v>
      </c>
      <c r="C113" s="59">
        <v>3</v>
      </c>
      <c r="D113" s="60" t="s">
        <v>1169</v>
      </c>
      <c r="E113" s="59" t="s">
        <v>168</v>
      </c>
      <c r="F113" s="139"/>
      <c r="G113" s="139"/>
      <c r="H113" s="139"/>
      <c r="I113" s="78" t="s">
        <v>1363</v>
      </c>
      <c r="J113" s="139"/>
      <c r="K113" s="87" t="s">
        <v>1428</v>
      </c>
      <c r="L113" s="60" t="s">
        <v>1169</v>
      </c>
      <c r="M113" s="59" t="s">
        <v>432</v>
      </c>
      <c r="N113" s="33"/>
      <c r="O113" s="87" t="s">
        <v>62</v>
      </c>
      <c r="P113" s="87" t="s">
        <v>1628</v>
      </c>
      <c r="Q113" s="102">
        <v>2016</v>
      </c>
      <c r="R113" s="59" t="s">
        <v>1679</v>
      </c>
      <c r="S113" s="34"/>
      <c r="T113" s="108">
        <v>23</v>
      </c>
      <c r="U113" s="110">
        <v>2.875</v>
      </c>
      <c r="V113" s="139"/>
      <c r="W113" s="132" t="s">
        <v>738</v>
      </c>
      <c r="X113" s="132" t="s">
        <v>739</v>
      </c>
      <c r="Y113" s="153"/>
      <c r="Z113" s="141"/>
      <c r="AA113" s="141"/>
      <c r="AB113" s="142"/>
      <c r="AC113" s="142"/>
    </row>
    <row r="114" spans="1:29" ht="67.5" x14ac:dyDescent="0.2">
      <c r="A114" s="58">
        <v>7</v>
      </c>
      <c r="B114" s="59" t="s">
        <v>91</v>
      </c>
      <c r="C114" s="59">
        <v>3</v>
      </c>
      <c r="D114" s="60" t="s">
        <v>1170</v>
      </c>
      <c r="E114" s="59" t="s">
        <v>168</v>
      </c>
      <c r="F114" s="139"/>
      <c r="G114" s="139"/>
      <c r="H114" s="139"/>
      <c r="I114" s="78" t="s">
        <v>1363</v>
      </c>
      <c r="J114" s="139"/>
      <c r="K114" s="87" t="s">
        <v>1428</v>
      </c>
      <c r="L114" s="60" t="s">
        <v>1438</v>
      </c>
      <c r="M114" s="59" t="s">
        <v>432</v>
      </c>
      <c r="N114" s="33"/>
      <c r="O114" s="87" t="s">
        <v>62</v>
      </c>
      <c r="P114" s="87" t="s">
        <v>1628</v>
      </c>
      <c r="Q114" s="102">
        <v>2016</v>
      </c>
      <c r="R114" s="59" t="s">
        <v>1680</v>
      </c>
      <c r="S114" s="34"/>
      <c r="T114" s="108">
        <v>19</v>
      </c>
      <c r="U114" s="110">
        <v>0.38</v>
      </c>
      <c r="V114" s="139"/>
      <c r="W114" s="132" t="s">
        <v>740</v>
      </c>
      <c r="X114" s="132" t="s">
        <v>731</v>
      </c>
      <c r="Y114" s="153"/>
      <c r="Z114" s="141"/>
      <c r="AA114" s="141"/>
      <c r="AB114" s="142"/>
      <c r="AC114" s="142"/>
    </row>
    <row r="115" spans="1:29" ht="45" x14ac:dyDescent="0.2">
      <c r="A115" s="58">
        <v>7</v>
      </c>
      <c r="B115" s="59" t="s">
        <v>92</v>
      </c>
      <c r="C115" s="59">
        <v>3</v>
      </c>
      <c r="D115" s="60" t="s">
        <v>1171</v>
      </c>
      <c r="E115" s="59" t="s">
        <v>168</v>
      </c>
      <c r="F115" s="139"/>
      <c r="G115" s="139"/>
      <c r="H115" s="139"/>
      <c r="I115" s="78" t="s">
        <v>1363</v>
      </c>
      <c r="J115" s="139"/>
      <c r="K115" s="87" t="s">
        <v>1428</v>
      </c>
      <c r="L115" s="60" t="s">
        <v>1439</v>
      </c>
      <c r="M115" s="59" t="s">
        <v>432</v>
      </c>
      <c r="N115" s="33"/>
      <c r="O115" s="87" t="s">
        <v>62</v>
      </c>
      <c r="P115" s="87" t="s">
        <v>1628</v>
      </c>
      <c r="Q115" s="102">
        <v>2016</v>
      </c>
      <c r="R115" s="59" t="s">
        <v>1681</v>
      </c>
      <c r="S115" s="34"/>
      <c r="T115" s="108">
        <v>79</v>
      </c>
      <c r="U115" s="110">
        <v>0.79</v>
      </c>
      <c r="V115" s="139"/>
      <c r="W115" s="132" t="s">
        <v>738</v>
      </c>
      <c r="X115" s="132" t="s">
        <v>739</v>
      </c>
      <c r="Y115" s="153"/>
      <c r="Z115" s="141"/>
      <c r="AA115" s="141"/>
      <c r="AB115" s="142"/>
      <c r="AC115" s="142"/>
    </row>
    <row r="116" spans="1:29" ht="67.5" x14ac:dyDescent="0.2">
      <c r="A116" s="58">
        <v>7</v>
      </c>
      <c r="B116" s="59" t="s">
        <v>93</v>
      </c>
      <c r="C116" s="59">
        <v>3</v>
      </c>
      <c r="D116" s="60" t="s">
        <v>1172</v>
      </c>
      <c r="E116" s="59" t="s">
        <v>168</v>
      </c>
      <c r="F116" s="139"/>
      <c r="G116" s="139"/>
      <c r="H116" s="139"/>
      <c r="I116" s="78" t="s">
        <v>1363</v>
      </c>
      <c r="J116" s="139"/>
      <c r="K116" s="87" t="s">
        <v>1428</v>
      </c>
      <c r="L116" s="60" t="s">
        <v>1440</v>
      </c>
      <c r="M116" s="59" t="s">
        <v>1379</v>
      </c>
      <c r="N116" s="33"/>
      <c r="O116" s="87" t="s">
        <v>62</v>
      </c>
      <c r="P116" s="87" t="s">
        <v>1628</v>
      </c>
      <c r="Q116" s="102">
        <v>2016</v>
      </c>
      <c r="R116" s="59" t="s">
        <v>482</v>
      </c>
      <c r="S116" s="34"/>
      <c r="T116" s="108">
        <v>-42.4</v>
      </c>
      <c r="U116" s="110">
        <v>-4.24</v>
      </c>
      <c r="V116" s="139"/>
      <c r="W116" s="132" t="s">
        <v>736</v>
      </c>
      <c r="X116" s="132" t="s">
        <v>741</v>
      </c>
      <c r="Y116" s="153"/>
      <c r="Z116" s="141"/>
      <c r="AA116" s="141"/>
      <c r="AB116" s="142"/>
      <c r="AC116" s="142"/>
    </row>
    <row r="117" spans="1:29" ht="101.25" x14ac:dyDescent="0.2">
      <c r="A117" s="58">
        <v>7</v>
      </c>
      <c r="B117" s="59" t="s">
        <v>94</v>
      </c>
      <c r="C117" s="59">
        <v>3</v>
      </c>
      <c r="D117" s="60" t="s">
        <v>1173</v>
      </c>
      <c r="E117" s="59" t="s">
        <v>168</v>
      </c>
      <c r="F117" s="139"/>
      <c r="G117" s="139"/>
      <c r="H117" s="139"/>
      <c r="I117" s="78" t="s">
        <v>1363</v>
      </c>
      <c r="J117" s="139"/>
      <c r="K117" s="87" t="s">
        <v>1428</v>
      </c>
      <c r="L117" s="60" t="s">
        <v>1441</v>
      </c>
      <c r="M117" s="59" t="s">
        <v>432</v>
      </c>
      <c r="N117" s="33"/>
      <c r="O117" s="87" t="s">
        <v>62</v>
      </c>
      <c r="P117" s="87" t="s">
        <v>1628</v>
      </c>
      <c r="Q117" s="102">
        <v>2016</v>
      </c>
      <c r="R117" s="59" t="s">
        <v>1682</v>
      </c>
      <c r="S117" s="34"/>
      <c r="T117" s="108">
        <v>841</v>
      </c>
      <c r="U117" s="110">
        <v>0.76450000000000007</v>
      </c>
      <c r="V117" s="139"/>
      <c r="W117" s="132" t="s">
        <v>736</v>
      </c>
      <c r="X117" s="132" t="s">
        <v>742</v>
      </c>
      <c r="Y117" s="153"/>
      <c r="Z117" s="141"/>
      <c r="AA117" s="141"/>
      <c r="AB117" s="142"/>
      <c r="AC117" s="142"/>
    </row>
    <row r="118" spans="1:29" ht="101.25" x14ac:dyDescent="0.2">
      <c r="A118" s="58">
        <v>7</v>
      </c>
      <c r="B118" s="59" t="s">
        <v>95</v>
      </c>
      <c r="C118" s="59">
        <v>3</v>
      </c>
      <c r="D118" s="60" t="s">
        <v>1173</v>
      </c>
      <c r="E118" s="59" t="s">
        <v>168</v>
      </c>
      <c r="F118" s="139"/>
      <c r="G118" s="139"/>
      <c r="H118" s="139"/>
      <c r="I118" s="78" t="s">
        <v>1363</v>
      </c>
      <c r="J118" s="139"/>
      <c r="K118" s="87" t="s">
        <v>1428</v>
      </c>
      <c r="L118" s="60" t="s">
        <v>1441</v>
      </c>
      <c r="M118" s="59" t="s">
        <v>432</v>
      </c>
      <c r="N118" s="33"/>
      <c r="O118" s="87" t="s">
        <v>62</v>
      </c>
      <c r="P118" s="87" t="s">
        <v>1628</v>
      </c>
      <c r="Q118" s="102">
        <v>2016</v>
      </c>
      <c r="R118" s="59" t="s">
        <v>1682</v>
      </c>
      <c r="S118" s="34"/>
      <c r="T118" s="108">
        <v>841</v>
      </c>
      <c r="U118" s="110">
        <v>0.76450000000000007</v>
      </c>
      <c r="V118" s="139"/>
      <c r="W118" s="132" t="s">
        <v>736</v>
      </c>
      <c r="X118" s="132" t="s">
        <v>743</v>
      </c>
      <c r="Y118" s="153"/>
      <c r="Z118" s="141"/>
      <c r="AA118" s="141"/>
      <c r="AB118" s="142"/>
      <c r="AC118" s="142"/>
    </row>
    <row r="119" spans="1:29" ht="45" x14ac:dyDescent="0.2">
      <c r="A119" s="58">
        <v>7</v>
      </c>
      <c r="B119" s="59" t="s">
        <v>104</v>
      </c>
      <c r="C119" s="59">
        <v>3</v>
      </c>
      <c r="D119" s="60" t="s">
        <v>1174</v>
      </c>
      <c r="E119" s="59" t="s">
        <v>168</v>
      </c>
      <c r="F119" s="139"/>
      <c r="G119" s="139"/>
      <c r="H119" s="139"/>
      <c r="I119" s="78" t="s">
        <v>1363</v>
      </c>
      <c r="J119" s="139"/>
      <c r="K119" s="87" t="s">
        <v>1428</v>
      </c>
      <c r="L119" s="60" t="s">
        <v>1442</v>
      </c>
      <c r="M119" s="59" t="s">
        <v>432</v>
      </c>
      <c r="N119" s="140"/>
      <c r="O119" s="87" t="s">
        <v>62</v>
      </c>
      <c r="P119" s="87" t="s">
        <v>1628</v>
      </c>
      <c r="Q119" s="102">
        <v>2016</v>
      </c>
      <c r="R119" s="59" t="s">
        <v>1683</v>
      </c>
      <c r="S119" s="140"/>
      <c r="T119" s="108">
        <v>168</v>
      </c>
      <c r="U119" s="110">
        <v>0.6</v>
      </c>
      <c r="V119" s="139"/>
      <c r="W119" s="132" t="s">
        <v>736</v>
      </c>
      <c r="X119" s="132" t="s">
        <v>744</v>
      </c>
      <c r="Y119" s="153"/>
      <c r="Z119" s="141"/>
      <c r="AA119" s="141"/>
      <c r="AB119" s="142"/>
      <c r="AC119" s="142"/>
    </row>
    <row r="120" spans="1:29" ht="56.25" x14ac:dyDescent="0.2">
      <c r="A120" s="58">
        <v>7</v>
      </c>
      <c r="B120" s="59" t="s">
        <v>105</v>
      </c>
      <c r="C120" s="59">
        <v>3</v>
      </c>
      <c r="D120" s="60" t="s">
        <v>1175</v>
      </c>
      <c r="E120" s="59" t="s">
        <v>168</v>
      </c>
      <c r="F120" s="139"/>
      <c r="G120" s="139"/>
      <c r="H120" s="139"/>
      <c r="I120" s="78" t="s">
        <v>1363</v>
      </c>
      <c r="J120" s="139"/>
      <c r="K120" s="87" t="s">
        <v>1428</v>
      </c>
      <c r="L120" s="60" t="s">
        <v>1443</v>
      </c>
      <c r="M120" s="59" t="s">
        <v>432</v>
      </c>
      <c r="N120" s="32"/>
      <c r="O120" s="87" t="s">
        <v>62</v>
      </c>
      <c r="P120" s="87" t="s">
        <v>1628</v>
      </c>
      <c r="Q120" s="102">
        <v>2016</v>
      </c>
      <c r="R120" s="59" t="s">
        <v>1684</v>
      </c>
      <c r="S120" s="34"/>
      <c r="T120" s="108">
        <v>0</v>
      </c>
      <c r="U120" s="110">
        <v>0</v>
      </c>
      <c r="V120" s="139"/>
      <c r="W120" s="132" t="s">
        <v>736</v>
      </c>
      <c r="X120" s="132" t="s">
        <v>745</v>
      </c>
      <c r="Y120" s="153"/>
      <c r="Z120" s="141"/>
      <c r="AA120" s="141"/>
      <c r="AB120" s="142"/>
      <c r="AC120" s="142"/>
    </row>
    <row r="121" spans="1:29" ht="90" x14ac:dyDescent="0.2">
      <c r="A121" s="58">
        <v>7</v>
      </c>
      <c r="B121" s="59" t="s">
        <v>96</v>
      </c>
      <c r="C121" s="59">
        <v>3</v>
      </c>
      <c r="D121" s="60" t="s">
        <v>1176</v>
      </c>
      <c r="E121" s="59" t="s">
        <v>168</v>
      </c>
      <c r="F121" s="139"/>
      <c r="G121" s="139"/>
      <c r="H121" s="139"/>
      <c r="I121" s="78" t="s">
        <v>1363</v>
      </c>
      <c r="J121" s="139"/>
      <c r="K121" s="87" t="s">
        <v>1428</v>
      </c>
      <c r="L121" s="60" t="s">
        <v>1444</v>
      </c>
      <c r="M121" s="59" t="s">
        <v>1379</v>
      </c>
      <c r="N121" s="33"/>
      <c r="O121" s="87" t="s">
        <v>62</v>
      </c>
      <c r="P121" s="87" t="s">
        <v>1628</v>
      </c>
      <c r="Q121" s="102">
        <v>2016</v>
      </c>
      <c r="R121" s="59" t="s">
        <v>1685</v>
      </c>
      <c r="S121" s="34"/>
      <c r="T121" s="108">
        <v>-32.68</v>
      </c>
      <c r="U121" s="110">
        <v>-16.34</v>
      </c>
      <c r="V121" s="139"/>
      <c r="W121" s="132" t="s">
        <v>746</v>
      </c>
      <c r="X121" s="132" t="s">
        <v>747</v>
      </c>
      <c r="Y121" s="153"/>
      <c r="Z121" s="141"/>
      <c r="AA121" s="141"/>
      <c r="AB121" s="142"/>
      <c r="AC121" s="142"/>
    </row>
    <row r="122" spans="1:29" ht="56.25" x14ac:dyDescent="0.2">
      <c r="A122" s="58">
        <v>7</v>
      </c>
      <c r="B122" s="59" t="s">
        <v>97</v>
      </c>
      <c r="C122" s="59">
        <v>3</v>
      </c>
      <c r="D122" s="60" t="s">
        <v>1177</v>
      </c>
      <c r="E122" s="59" t="s">
        <v>168</v>
      </c>
      <c r="F122" s="139"/>
      <c r="G122" s="139"/>
      <c r="H122" s="139"/>
      <c r="I122" s="78" t="s">
        <v>1363</v>
      </c>
      <c r="J122" s="139"/>
      <c r="K122" s="87" t="s">
        <v>1428</v>
      </c>
      <c r="L122" s="60" t="s">
        <v>1445</v>
      </c>
      <c r="M122" s="59" t="s">
        <v>432</v>
      </c>
      <c r="N122" s="33"/>
      <c r="O122" s="87" t="s">
        <v>62</v>
      </c>
      <c r="P122" s="87" t="s">
        <v>1628</v>
      </c>
      <c r="Q122" s="102">
        <v>2016</v>
      </c>
      <c r="R122" s="59" t="s">
        <v>483</v>
      </c>
      <c r="S122" s="34"/>
      <c r="T122" s="108">
        <v>86</v>
      </c>
      <c r="U122" s="110">
        <v>1.72</v>
      </c>
      <c r="V122" s="139"/>
      <c r="W122" s="132" t="s">
        <v>746</v>
      </c>
      <c r="X122" s="132" t="s">
        <v>748</v>
      </c>
      <c r="Y122" s="153"/>
      <c r="Z122" s="141"/>
      <c r="AA122" s="141"/>
      <c r="AB122" s="142"/>
      <c r="AC122" s="142"/>
    </row>
    <row r="123" spans="1:29" ht="56.25" x14ac:dyDescent="0.2">
      <c r="A123" s="58">
        <v>7</v>
      </c>
      <c r="B123" s="59" t="s">
        <v>98</v>
      </c>
      <c r="C123" s="59">
        <v>3</v>
      </c>
      <c r="D123" s="60" t="s">
        <v>1178</v>
      </c>
      <c r="E123" s="59" t="s">
        <v>168</v>
      </c>
      <c r="F123" s="139"/>
      <c r="G123" s="139"/>
      <c r="H123" s="139"/>
      <c r="I123" s="78" t="s">
        <v>1363</v>
      </c>
      <c r="J123" s="139"/>
      <c r="K123" s="87" t="s">
        <v>1428</v>
      </c>
      <c r="L123" s="60" t="s">
        <v>1178</v>
      </c>
      <c r="M123" s="59" t="s">
        <v>432</v>
      </c>
      <c r="N123" s="33"/>
      <c r="O123" s="87" t="s">
        <v>62</v>
      </c>
      <c r="P123" s="87" t="s">
        <v>1628</v>
      </c>
      <c r="Q123" s="102">
        <v>2016</v>
      </c>
      <c r="R123" s="59" t="s">
        <v>484</v>
      </c>
      <c r="S123" s="34"/>
      <c r="T123" s="108">
        <v>2104</v>
      </c>
      <c r="U123" s="110">
        <v>0.75139999999999996</v>
      </c>
      <c r="V123" s="139"/>
      <c r="W123" s="132" t="s">
        <v>746</v>
      </c>
      <c r="X123" s="132" t="s">
        <v>749</v>
      </c>
      <c r="Y123" s="153"/>
      <c r="Z123" s="141"/>
      <c r="AA123" s="141"/>
      <c r="AB123" s="142"/>
      <c r="AC123" s="142"/>
    </row>
    <row r="124" spans="1:29" ht="101.25" x14ac:dyDescent="0.2">
      <c r="A124" s="58">
        <v>7</v>
      </c>
      <c r="B124" s="59" t="s">
        <v>99</v>
      </c>
      <c r="C124" s="59">
        <v>3</v>
      </c>
      <c r="D124" s="60" t="s">
        <v>1179</v>
      </c>
      <c r="E124" s="59" t="s">
        <v>168</v>
      </c>
      <c r="F124" s="139"/>
      <c r="G124" s="139"/>
      <c r="H124" s="139"/>
      <c r="I124" s="78" t="s">
        <v>1363</v>
      </c>
      <c r="J124" s="139"/>
      <c r="K124" s="87" t="s">
        <v>1428</v>
      </c>
      <c r="L124" s="60" t="s">
        <v>1446</v>
      </c>
      <c r="M124" s="59" t="s">
        <v>1386</v>
      </c>
      <c r="N124" s="33"/>
      <c r="O124" s="87" t="s">
        <v>62</v>
      </c>
      <c r="P124" s="87" t="s">
        <v>1628</v>
      </c>
      <c r="Q124" s="102">
        <v>2016</v>
      </c>
      <c r="R124" s="59" t="s">
        <v>485</v>
      </c>
      <c r="S124" s="34"/>
      <c r="T124" s="108">
        <v>116.28</v>
      </c>
      <c r="U124" s="110">
        <v>1.2919999999999998</v>
      </c>
      <c r="V124" s="139"/>
      <c r="W124" s="132" t="s">
        <v>746</v>
      </c>
      <c r="X124" s="132" t="s">
        <v>750</v>
      </c>
      <c r="Y124" s="153"/>
      <c r="Z124" s="141"/>
      <c r="AA124" s="141"/>
      <c r="AB124" s="142"/>
      <c r="AC124" s="142"/>
    </row>
    <row r="125" spans="1:29" ht="67.5" x14ac:dyDescent="0.2">
      <c r="A125" s="58">
        <v>7</v>
      </c>
      <c r="B125" s="59" t="s">
        <v>100</v>
      </c>
      <c r="C125" s="59">
        <v>3</v>
      </c>
      <c r="D125" s="60" t="s">
        <v>1180</v>
      </c>
      <c r="E125" s="59" t="s">
        <v>1181</v>
      </c>
      <c r="F125" s="139"/>
      <c r="G125" s="139"/>
      <c r="H125" s="139"/>
      <c r="I125" s="78" t="s">
        <v>1363</v>
      </c>
      <c r="J125" s="139"/>
      <c r="K125" s="87" t="s">
        <v>1428</v>
      </c>
      <c r="L125" s="60" t="s">
        <v>1447</v>
      </c>
      <c r="M125" s="59" t="s">
        <v>432</v>
      </c>
      <c r="N125" s="33"/>
      <c r="O125" s="87" t="s">
        <v>62</v>
      </c>
      <c r="P125" s="87" t="s">
        <v>1628</v>
      </c>
      <c r="Q125" s="102">
        <v>2016</v>
      </c>
      <c r="R125" s="59" t="s">
        <v>1686</v>
      </c>
      <c r="S125" s="34"/>
      <c r="T125" s="108">
        <v>0</v>
      </c>
      <c r="U125" s="110">
        <v>0</v>
      </c>
      <c r="V125" s="139"/>
      <c r="W125" s="132" t="s">
        <v>751</v>
      </c>
      <c r="X125" s="132" t="s">
        <v>752</v>
      </c>
      <c r="Y125" s="153">
        <f>977627+249807</f>
        <v>1227434</v>
      </c>
      <c r="Z125" s="141">
        <f>977627+249807</f>
        <v>1227434</v>
      </c>
      <c r="AA125" s="141">
        <f>636248.89+145548.92</f>
        <v>781797.81</v>
      </c>
      <c r="AB125" s="142">
        <f>AA125/Y125</f>
        <v>0.63693673957214814</v>
      </c>
      <c r="AC125" s="142">
        <f>AA125/Z125</f>
        <v>0.63693673957214814</v>
      </c>
    </row>
    <row r="126" spans="1:29" x14ac:dyDescent="0.2">
      <c r="A126" s="157"/>
      <c r="B126" s="158"/>
      <c r="C126" s="158"/>
      <c r="D126" s="158"/>
      <c r="E126" s="158"/>
      <c r="F126" s="143"/>
      <c r="G126" s="143"/>
      <c r="H126" s="143"/>
      <c r="I126" s="158"/>
      <c r="J126" s="143"/>
      <c r="K126" s="158"/>
      <c r="L126" s="158"/>
      <c r="M126" s="158"/>
      <c r="N126" s="144"/>
      <c r="O126" s="158"/>
      <c r="P126" s="158"/>
      <c r="Q126" s="159"/>
      <c r="R126" s="160"/>
      <c r="S126" s="145"/>
      <c r="T126" s="158"/>
      <c r="U126" s="159"/>
      <c r="V126" s="143"/>
      <c r="W126" s="158"/>
      <c r="X126" s="158"/>
      <c r="Y126" s="154"/>
      <c r="Z126" s="146"/>
      <c r="AA126" s="146"/>
      <c r="AB126" s="147"/>
      <c r="AC126" s="147"/>
    </row>
    <row r="127" spans="1:29" ht="67.5" x14ac:dyDescent="0.2">
      <c r="A127" s="61">
        <v>8</v>
      </c>
      <c r="B127" s="62" t="s">
        <v>81</v>
      </c>
      <c r="C127" s="62">
        <v>3</v>
      </c>
      <c r="D127" s="63" t="s">
        <v>169</v>
      </c>
      <c r="E127" s="62" t="s">
        <v>170</v>
      </c>
      <c r="F127" s="139"/>
      <c r="G127" s="139"/>
      <c r="H127" s="139"/>
      <c r="I127" s="79" t="s">
        <v>278</v>
      </c>
      <c r="J127" s="139"/>
      <c r="K127" s="89" t="s">
        <v>1448</v>
      </c>
      <c r="L127" s="63" t="s">
        <v>338</v>
      </c>
      <c r="M127" s="89" t="s">
        <v>429</v>
      </c>
      <c r="N127" s="33"/>
      <c r="O127" s="89" t="s">
        <v>434</v>
      </c>
      <c r="P127" s="89" t="s">
        <v>431</v>
      </c>
      <c r="Q127" s="100">
        <v>2015</v>
      </c>
      <c r="R127" s="65" t="s">
        <v>486</v>
      </c>
      <c r="S127" s="34"/>
      <c r="T127" s="111" t="s">
        <v>580</v>
      </c>
      <c r="U127" s="112" t="e">
        <v>#VALUE!</v>
      </c>
      <c r="V127" s="139"/>
      <c r="W127" s="133" t="s">
        <v>753</v>
      </c>
      <c r="X127" s="133" t="s">
        <v>754</v>
      </c>
      <c r="Y127" s="153"/>
      <c r="Z127" s="141"/>
      <c r="AA127" s="141"/>
      <c r="AB127" s="142"/>
      <c r="AC127" s="142"/>
    </row>
    <row r="128" spans="1:29" ht="56.25" x14ac:dyDescent="0.2">
      <c r="A128" s="61">
        <v>8</v>
      </c>
      <c r="B128" s="65" t="s">
        <v>82</v>
      </c>
      <c r="C128" s="65">
        <v>3</v>
      </c>
      <c r="D128" s="66" t="s">
        <v>171</v>
      </c>
      <c r="E128" s="65" t="s">
        <v>170</v>
      </c>
      <c r="F128" s="139"/>
      <c r="G128" s="139"/>
      <c r="H128" s="139"/>
      <c r="I128" s="80" t="s">
        <v>278</v>
      </c>
      <c r="J128" s="139"/>
      <c r="K128" s="90" t="s">
        <v>1449</v>
      </c>
      <c r="L128" s="66" t="s">
        <v>339</v>
      </c>
      <c r="M128" s="65" t="s">
        <v>432</v>
      </c>
      <c r="N128" s="33"/>
      <c r="O128" s="90" t="s">
        <v>434</v>
      </c>
      <c r="P128" s="90" t="s">
        <v>431</v>
      </c>
      <c r="Q128" s="100">
        <v>2015</v>
      </c>
      <c r="R128" s="65" t="s">
        <v>487</v>
      </c>
      <c r="S128" s="34"/>
      <c r="T128" s="113">
        <v>1000</v>
      </c>
      <c r="U128" s="114">
        <v>0.66670000000000007</v>
      </c>
      <c r="V128" s="139"/>
      <c r="W128" s="134" t="s">
        <v>755</v>
      </c>
      <c r="X128" s="134" t="s">
        <v>756</v>
      </c>
      <c r="Y128" s="153"/>
      <c r="Z128" s="141"/>
      <c r="AA128" s="141"/>
      <c r="AB128" s="142"/>
      <c r="AC128" s="142"/>
    </row>
    <row r="129" spans="1:29" ht="67.5" x14ac:dyDescent="0.2">
      <c r="A129" s="61">
        <v>8</v>
      </c>
      <c r="B129" s="65" t="s">
        <v>83</v>
      </c>
      <c r="C129" s="65">
        <v>3</v>
      </c>
      <c r="D129" s="66" t="s">
        <v>172</v>
      </c>
      <c r="E129" s="65" t="s">
        <v>170</v>
      </c>
      <c r="F129" s="139"/>
      <c r="G129" s="139"/>
      <c r="H129" s="139"/>
      <c r="I129" s="80" t="s">
        <v>278</v>
      </c>
      <c r="J129" s="139"/>
      <c r="K129" s="90" t="s">
        <v>1448</v>
      </c>
      <c r="L129" s="66" t="s">
        <v>340</v>
      </c>
      <c r="M129" s="65" t="s">
        <v>432</v>
      </c>
      <c r="N129" s="33"/>
      <c r="O129" s="90" t="s">
        <v>434</v>
      </c>
      <c r="P129" s="90" t="s">
        <v>431</v>
      </c>
      <c r="Q129" s="100">
        <v>2015</v>
      </c>
      <c r="R129" s="65" t="s">
        <v>488</v>
      </c>
      <c r="S129" s="34"/>
      <c r="T129" s="113">
        <v>4</v>
      </c>
      <c r="U129" s="114">
        <v>0.33329999999999999</v>
      </c>
      <c r="V129" s="139"/>
      <c r="W129" s="134" t="s">
        <v>757</v>
      </c>
      <c r="X129" s="134" t="s">
        <v>758</v>
      </c>
      <c r="Y129" s="153"/>
      <c r="Z129" s="141"/>
      <c r="AA129" s="141"/>
      <c r="AB129" s="142"/>
      <c r="AC129" s="142"/>
    </row>
    <row r="130" spans="1:29" ht="67.5" x14ac:dyDescent="0.2">
      <c r="A130" s="61">
        <v>8</v>
      </c>
      <c r="B130" s="65" t="s">
        <v>84</v>
      </c>
      <c r="C130" s="65">
        <v>3</v>
      </c>
      <c r="D130" s="66" t="s">
        <v>173</v>
      </c>
      <c r="E130" s="65" t="s">
        <v>170</v>
      </c>
      <c r="F130" s="139"/>
      <c r="G130" s="139"/>
      <c r="H130" s="139"/>
      <c r="I130" s="80" t="s">
        <v>278</v>
      </c>
      <c r="J130" s="139"/>
      <c r="K130" s="90" t="s">
        <v>1448</v>
      </c>
      <c r="L130" s="66" t="s">
        <v>341</v>
      </c>
      <c r="M130" s="65" t="s">
        <v>432</v>
      </c>
      <c r="N130" s="140"/>
      <c r="O130" s="90" t="s">
        <v>434</v>
      </c>
      <c r="P130" s="90" t="s">
        <v>431</v>
      </c>
      <c r="Q130" s="100">
        <v>2015</v>
      </c>
      <c r="R130" s="65" t="s">
        <v>489</v>
      </c>
      <c r="S130" s="140"/>
      <c r="T130" s="113">
        <v>0.1</v>
      </c>
      <c r="U130" s="114">
        <v>0.1</v>
      </c>
      <c r="V130" s="139"/>
      <c r="W130" s="134" t="s">
        <v>759</v>
      </c>
      <c r="X130" s="134" t="s">
        <v>760</v>
      </c>
      <c r="Y130" s="153"/>
      <c r="Z130" s="141"/>
      <c r="AA130" s="141"/>
      <c r="AB130" s="142"/>
      <c r="AC130" s="142"/>
    </row>
    <row r="131" spans="1:29" ht="67.5" x14ac:dyDescent="0.2">
      <c r="A131" s="61">
        <v>8</v>
      </c>
      <c r="B131" s="65" t="s">
        <v>85</v>
      </c>
      <c r="C131" s="65">
        <v>3</v>
      </c>
      <c r="D131" s="66" t="s">
        <v>174</v>
      </c>
      <c r="E131" s="65" t="s">
        <v>170</v>
      </c>
      <c r="F131" s="139"/>
      <c r="G131" s="139"/>
      <c r="H131" s="139"/>
      <c r="I131" s="80" t="s">
        <v>278</v>
      </c>
      <c r="J131" s="139"/>
      <c r="K131" s="90" t="s">
        <v>1448</v>
      </c>
      <c r="L131" s="66" t="s">
        <v>342</v>
      </c>
      <c r="M131" s="65" t="s">
        <v>432</v>
      </c>
      <c r="N131" s="32"/>
      <c r="O131" s="90" t="s">
        <v>434</v>
      </c>
      <c r="P131" s="90" t="s">
        <v>431</v>
      </c>
      <c r="Q131" s="100">
        <v>2015</v>
      </c>
      <c r="R131" s="65" t="s">
        <v>490</v>
      </c>
      <c r="S131" s="34"/>
      <c r="T131" s="113">
        <v>6</v>
      </c>
      <c r="U131" s="114">
        <v>0.3</v>
      </c>
      <c r="V131" s="139"/>
      <c r="W131" s="134" t="s">
        <v>761</v>
      </c>
      <c r="X131" s="134" t="s">
        <v>762</v>
      </c>
      <c r="Y131" s="45"/>
      <c r="Z131" s="37"/>
      <c r="AA131" s="37"/>
      <c r="AB131" s="142"/>
      <c r="AC131" s="142"/>
    </row>
    <row r="132" spans="1:29" ht="67.5" x14ac:dyDescent="0.2">
      <c r="A132" s="61">
        <v>8</v>
      </c>
      <c r="B132" s="65" t="s">
        <v>86</v>
      </c>
      <c r="C132" s="65">
        <v>3</v>
      </c>
      <c r="D132" s="66" t="s">
        <v>175</v>
      </c>
      <c r="E132" s="65" t="s">
        <v>170</v>
      </c>
      <c r="F132" s="139"/>
      <c r="G132" s="139"/>
      <c r="H132" s="139"/>
      <c r="I132" s="80" t="s">
        <v>278</v>
      </c>
      <c r="J132" s="139"/>
      <c r="K132" s="90" t="s">
        <v>1448</v>
      </c>
      <c r="L132" s="66" t="s">
        <v>343</v>
      </c>
      <c r="M132" s="65" t="s">
        <v>432</v>
      </c>
      <c r="N132" s="33"/>
      <c r="O132" s="90" t="s">
        <v>434</v>
      </c>
      <c r="P132" s="90" t="s">
        <v>431</v>
      </c>
      <c r="Q132" s="100">
        <v>2015</v>
      </c>
      <c r="R132" s="65" t="s">
        <v>491</v>
      </c>
      <c r="S132" s="34"/>
      <c r="T132" s="113">
        <v>0</v>
      </c>
      <c r="U132" s="114">
        <v>0</v>
      </c>
      <c r="V132" s="139"/>
      <c r="W132" s="134" t="s">
        <v>763</v>
      </c>
      <c r="X132" s="134" t="s">
        <v>764</v>
      </c>
      <c r="Y132" s="153"/>
      <c r="Z132" s="141"/>
      <c r="AA132" s="141"/>
      <c r="AB132" s="142"/>
      <c r="AC132" s="142"/>
    </row>
    <row r="133" spans="1:29" ht="56.25" x14ac:dyDescent="0.2">
      <c r="A133" s="61">
        <v>8</v>
      </c>
      <c r="B133" s="65" t="s">
        <v>88</v>
      </c>
      <c r="C133" s="65">
        <v>3</v>
      </c>
      <c r="D133" s="66" t="s">
        <v>176</v>
      </c>
      <c r="E133" s="65" t="s">
        <v>170</v>
      </c>
      <c r="F133" s="139"/>
      <c r="G133" s="139"/>
      <c r="H133" s="139"/>
      <c r="I133" s="80" t="s">
        <v>278</v>
      </c>
      <c r="J133" s="139"/>
      <c r="K133" s="90" t="s">
        <v>1448</v>
      </c>
      <c r="L133" s="66" t="s">
        <v>344</v>
      </c>
      <c r="M133" s="65" t="s">
        <v>432</v>
      </c>
      <c r="N133" s="33"/>
      <c r="O133" s="90" t="s">
        <v>430</v>
      </c>
      <c r="P133" s="90" t="s">
        <v>431</v>
      </c>
      <c r="Q133" s="100">
        <v>2015</v>
      </c>
      <c r="R133" s="65" t="s">
        <v>492</v>
      </c>
      <c r="S133" s="34"/>
      <c r="T133" s="113">
        <v>7</v>
      </c>
      <c r="U133" s="114">
        <v>0.58329999999999993</v>
      </c>
      <c r="V133" s="139"/>
      <c r="W133" s="134" t="s">
        <v>765</v>
      </c>
      <c r="X133" s="134" t="s">
        <v>766</v>
      </c>
      <c r="Y133" s="153"/>
      <c r="Z133" s="141"/>
      <c r="AA133" s="141"/>
      <c r="AB133" s="142"/>
      <c r="AC133" s="142"/>
    </row>
    <row r="134" spans="1:29" ht="56.25" x14ac:dyDescent="0.2">
      <c r="A134" s="61">
        <v>8</v>
      </c>
      <c r="B134" s="65" t="s">
        <v>89</v>
      </c>
      <c r="C134" s="65">
        <v>3</v>
      </c>
      <c r="D134" s="66" t="s">
        <v>177</v>
      </c>
      <c r="E134" s="65" t="s">
        <v>170</v>
      </c>
      <c r="F134" s="139"/>
      <c r="G134" s="139"/>
      <c r="H134" s="139"/>
      <c r="I134" s="80" t="s">
        <v>278</v>
      </c>
      <c r="J134" s="139"/>
      <c r="K134" s="90" t="s">
        <v>1448</v>
      </c>
      <c r="L134" s="66" t="s">
        <v>345</v>
      </c>
      <c r="M134" s="65" t="s">
        <v>432</v>
      </c>
      <c r="N134" s="33"/>
      <c r="O134" s="90" t="s">
        <v>434</v>
      </c>
      <c r="P134" s="90" t="s">
        <v>431</v>
      </c>
      <c r="Q134" s="100">
        <v>2015</v>
      </c>
      <c r="R134" s="65" t="s">
        <v>493</v>
      </c>
      <c r="S134" s="34"/>
      <c r="T134" s="113">
        <v>0</v>
      </c>
      <c r="U134" s="114">
        <v>0</v>
      </c>
      <c r="V134" s="139"/>
      <c r="W134" s="134" t="s">
        <v>767</v>
      </c>
      <c r="X134" s="134" t="s">
        <v>768</v>
      </c>
      <c r="Y134" s="153"/>
      <c r="Z134" s="141"/>
      <c r="AA134" s="141"/>
      <c r="AB134" s="142"/>
      <c r="AC134" s="142"/>
    </row>
    <row r="135" spans="1:29" ht="67.5" x14ac:dyDescent="0.2">
      <c r="A135" s="61">
        <v>8</v>
      </c>
      <c r="B135" s="65" t="s">
        <v>90</v>
      </c>
      <c r="C135" s="65">
        <v>3</v>
      </c>
      <c r="D135" s="66" t="s">
        <v>178</v>
      </c>
      <c r="E135" s="65" t="s">
        <v>170</v>
      </c>
      <c r="F135" s="139"/>
      <c r="G135" s="139"/>
      <c r="H135" s="139"/>
      <c r="I135" s="80" t="s">
        <v>278</v>
      </c>
      <c r="J135" s="139"/>
      <c r="K135" s="90" t="s">
        <v>1448</v>
      </c>
      <c r="L135" s="66" t="s">
        <v>331</v>
      </c>
      <c r="M135" s="65" t="s">
        <v>432</v>
      </c>
      <c r="N135" s="33"/>
      <c r="O135" s="90" t="s">
        <v>434</v>
      </c>
      <c r="P135" s="90" t="s">
        <v>431</v>
      </c>
      <c r="Q135" s="100">
        <v>2015</v>
      </c>
      <c r="R135" s="65" t="s">
        <v>494</v>
      </c>
      <c r="S135" s="34"/>
      <c r="T135" s="113">
        <v>4</v>
      </c>
      <c r="U135" s="114">
        <v>0.66670000000000007</v>
      </c>
      <c r="V135" s="139"/>
      <c r="W135" s="134" t="s">
        <v>769</v>
      </c>
      <c r="X135" s="134" t="s">
        <v>770</v>
      </c>
      <c r="Y135" s="153"/>
      <c r="Z135" s="141"/>
      <c r="AA135" s="141"/>
      <c r="AB135" s="142"/>
      <c r="AC135" s="142"/>
    </row>
    <row r="136" spans="1:29" ht="67.5" x14ac:dyDescent="0.2">
      <c r="A136" s="61">
        <v>8</v>
      </c>
      <c r="B136" s="65" t="s">
        <v>91</v>
      </c>
      <c r="C136" s="65">
        <v>3</v>
      </c>
      <c r="D136" s="66" t="s">
        <v>179</v>
      </c>
      <c r="E136" s="65" t="s">
        <v>170</v>
      </c>
      <c r="F136" s="139"/>
      <c r="G136" s="139"/>
      <c r="H136" s="139"/>
      <c r="I136" s="80" t="s">
        <v>278</v>
      </c>
      <c r="J136" s="139"/>
      <c r="K136" s="90" t="s">
        <v>1448</v>
      </c>
      <c r="L136" s="66" t="s">
        <v>346</v>
      </c>
      <c r="M136" s="65" t="s">
        <v>432</v>
      </c>
      <c r="N136" s="33"/>
      <c r="O136" s="90" t="s">
        <v>434</v>
      </c>
      <c r="P136" s="90" t="s">
        <v>431</v>
      </c>
      <c r="Q136" s="100">
        <v>2015</v>
      </c>
      <c r="R136" s="65" t="s">
        <v>495</v>
      </c>
      <c r="S136" s="34"/>
      <c r="T136" s="113">
        <v>0</v>
      </c>
      <c r="U136" s="114">
        <v>0</v>
      </c>
      <c r="V136" s="139"/>
      <c r="W136" s="134" t="s">
        <v>771</v>
      </c>
      <c r="X136" s="134" t="s">
        <v>764</v>
      </c>
      <c r="Y136" s="153">
        <f>461633</f>
        <v>461633</v>
      </c>
      <c r="Z136" s="141">
        <v>761633</v>
      </c>
      <c r="AA136" s="141">
        <v>433145.66</v>
      </c>
      <c r="AB136" s="142">
        <f>AA136/Y136</f>
        <v>0.93829007025061029</v>
      </c>
      <c r="AC136" s="142">
        <f>AA136/Z136</f>
        <v>0.56870652926015541</v>
      </c>
    </row>
    <row r="137" spans="1:29" x14ac:dyDescent="0.2">
      <c r="A137" s="157"/>
      <c r="B137" s="158"/>
      <c r="C137" s="158"/>
      <c r="D137" s="158"/>
      <c r="E137" s="158"/>
      <c r="F137" s="143"/>
      <c r="G137" s="143"/>
      <c r="H137" s="143"/>
      <c r="I137" s="158"/>
      <c r="J137" s="143"/>
      <c r="K137" s="158"/>
      <c r="L137" s="158"/>
      <c r="M137" s="158"/>
      <c r="N137" s="144"/>
      <c r="O137" s="158"/>
      <c r="P137" s="158"/>
      <c r="Q137" s="159"/>
      <c r="R137" s="160"/>
      <c r="S137" s="145"/>
      <c r="T137" s="158"/>
      <c r="U137" s="159"/>
      <c r="V137" s="143"/>
      <c r="W137" s="158"/>
      <c r="X137" s="158"/>
      <c r="Y137" s="154"/>
      <c r="Z137" s="146"/>
      <c r="AA137" s="146"/>
      <c r="AB137" s="147"/>
      <c r="AC137" s="147"/>
    </row>
    <row r="138" spans="1:29" ht="67.5" x14ac:dyDescent="0.2">
      <c r="A138" s="61">
        <v>9</v>
      </c>
      <c r="B138" s="62" t="s">
        <v>81</v>
      </c>
      <c r="C138" s="62">
        <v>3</v>
      </c>
      <c r="D138" s="63" t="s">
        <v>1182</v>
      </c>
      <c r="E138" s="62" t="s">
        <v>180</v>
      </c>
      <c r="F138" s="139"/>
      <c r="G138" s="139"/>
      <c r="H138" s="139"/>
      <c r="I138" s="79" t="s">
        <v>1364</v>
      </c>
      <c r="J138" s="139"/>
      <c r="K138" s="89" t="s">
        <v>1450</v>
      </c>
      <c r="L138" s="63" t="s">
        <v>1385</v>
      </c>
      <c r="M138" s="89" t="s">
        <v>1386</v>
      </c>
      <c r="N138" s="33"/>
      <c r="O138" s="89" t="s">
        <v>62</v>
      </c>
      <c r="P138" s="89" t="s">
        <v>1628</v>
      </c>
      <c r="Q138" s="100">
        <v>2015</v>
      </c>
      <c r="R138" s="65" t="s">
        <v>1687</v>
      </c>
      <c r="S138" s="34"/>
      <c r="T138" s="111">
        <v>100</v>
      </c>
      <c r="U138" s="112">
        <v>1.25</v>
      </c>
      <c r="V138" s="139"/>
      <c r="W138" s="133" t="s">
        <v>772</v>
      </c>
      <c r="X138" s="133" t="s">
        <v>773</v>
      </c>
      <c r="Y138" s="153"/>
      <c r="Z138" s="141"/>
      <c r="AA138" s="141"/>
      <c r="AB138" s="142"/>
      <c r="AC138" s="142"/>
    </row>
    <row r="139" spans="1:29" ht="56.25" x14ac:dyDescent="0.2">
      <c r="A139" s="61">
        <v>9</v>
      </c>
      <c r="B139" s="65" t="s">
        <v>82</v>
      </c>
      <c r="C139" s="65">
        <v>3</v>
      </c>
      <c r="D139" s="66" t="s">
        <v>1183</v>
      </c>
      <c r="E139" s="65" t="s">
        <v>180</v>
      </c>
      <c r="F139" s="139"/>
      <c r="G139" s="139"/>
      <c r="H139" s="139"/>
      <c r="I139" s="80" t="s">
        <v>1364</v>
      </c>
      <c r="J139" s="139"/>
      <c r="K139" s="90" t="s">
        <v>1450</v>
      </c>
      <c r="L139" s="66" t="s">
        <v>1451</v>
      </c>
      <c r="M139" s="65" t="s">
        <v>432</v>
      </c>
      <c r="N139" s="140"/>
      <c r="O139" s="90" t="s">
        <v>62</v>
      </c>
      <c r="P139" s="90" t="s">
        <v>1628</v>
      </c>
      <c r="Q139" s="100">
        <v>2015</v>
      </c>
      <c r="R139" s="65" t="s">
        <v>1688</v>
      </c>
      <c r="S139" s="140"/>
      <c r="T139" s="113">
        <v>42</v>
      </c>
      <c r="U139" s="114">
        <v>0.38179999999999997</v>
      </c>
      <c r="V139" s="139"/>
      <c r="W139" s="134" t="s">
        <v>774</v>
      </c>
      <c r="X139" s="134" t="s">
        <v>775</v>
      </c>
      <c r="Y139" s="153"/>
      <c r="Z139" s="141"/>
      <c r="AA139" s="141"/>
      <c r="AB139" s="142"/>
      <c r="AC139" s="142"/>
    </row>
    <row r="140" spans="1:29" ht="45" x14ac:dyDescent="0.2">
      <c r="A140" s="61">
        <v>9</v>
      </c>
      <c r="B140" s="65" t="s">
        <v>83</v>
      </c>
      <c r="C140" s="65">
        <v>3</v>
      </c>
      <c r="D140" s="66" t="s">
        <v>1184</v>
      </c>
      <c r="E140" s="65" t="s">
        <v>180</v>
      </c>
      <c r="F140" s="139"/>
      <c r="G140" s="139"/>
      <c r="H140" s="139"/>
      <c r="I140" s="80" t="s">
        <v>1364</v>
      </c>
      <c r="J140" s="139"/>
      <c r="K140" s="90" t="s">
        <v>1450</v>
      </c>
      <c r="L140" s="66" t="s">
        <v>1452</v>
      </c>
      <c r="M140" s="65" t="s">
        <v>432</v>
      </c>
      <c r="N140" s="32"/>
      <c r="O140" s="90" t="s">
        <v>62</v>
      </c>
      <c r="P140" s="90" t="s">
        <v>1628</v>
      </c>
      <c r="Q140" s="100">
        <v>2015</v>
      </c>
      <c r="R140" s="65" t="s">
        <v>1689</v>
      </c>
      <c r="S140" s="34"/>
      <c r="T140" s="113">
        <v>470</v>
      </c>
      <c r="U140" s="114">
        <v>0.47960000000000003</v>
      </c>
      <c r="V140" s="139"/>
      <c r="W140" s="134" t="s">
        <v>776</v>
      </c>
      <c r="X140" s="134" t="s">
        <v>777</v>
      </c>
      <c r="Y140" s="153"/>
      <c r="Z140" s="141"/>
      <c r="AA140" s="141"/>
      <c r="AB140" s="142"/>
      <c r="AC140" s="142"/>
    </row>
    <row r="141" spans="1:29" ht="45" x14ac:dyDescent="0.2">
      <c r="A141" s="61">
        <v>9</v>
      </c>
      <c r="B141" s="65" t="s">
        <v>84</v>
      </c>
      <c r="C141" s="65">
        <v>3</v>
      </c>
      <c r="D141" s="66" t="s">
        <v>1185</v>
      </c>
      <c r="E141" s="65" t="s">
        <v>180</v>
      </c>
      <c r="F141" s="139"/>
      <c r="G141" s="139"/>
      <c r="H141" s="139"/>
      <c r="I141" s="80" t="s">
        <v>1364</v>
      </c>
      <c r="J141" s="139"/>
      <c r="K141" s="90" t="s">
        <v>1450</v>
      </c>
      <c r="L141" s="66" t="s">
        <v>1453</v>
      </c>
      <c r="M141" s="65" t="s">
        <v>432</v>
      </c>
      <c r="N141" s="33"/>
      <c r="O141" s="90" t="s">
        <v>62</v>
      </c>
      <c r="P141" s="90" t="s">
        <v>1628</v>
      </c>
      <c r="Q141" s="100">
        <v>2015</v>
      </c>
      <c r="R141" s="65" t="s">
        <v>1690</v>
      </c>
      <c r="S141" s="34"/>
      <c r="T141" s="113">
        <v>208</v>
      </c>
      <c r="U141" s="114">
        <v>0.4622</v>
      </c>
      <c r="V141" s="139"/>
      <c r="W141" s="134" t="s">
        <v>778</v>
      </c>
      <c r="X141" s="134" t="s">
        <v>779</v>
      </c>
      <c r="Y141" s="153"/>
      <c r="Z141" s="141"/>
      <c r="AA141" s="141"/>
      <c r="AB141" s="142"/>
      <c r="AC141" s="142"/>
    </row>
    <row r="142" spans="1:29" ht="45" x14ac:dyDescent="0.2">
      <c r="A142" s="61">
        <v>9</v>
      </c>
      <c r="B142" s="65" t="s">
        <v>85</v>
      </c>
      <c r="C142" s="65">
        <v>3</v>
      </c>
      <c r="D142" s="66" t="s">
        <v>1186</v>
      </c>
      <c r="E142" s="65" t="s">
        <v>180</v>
      </c>
      <c r="F142" s="139"/>
      <c r="G142" s="139"/>
      <c r="H142" s="139"/>
      <c r="I142" s="80" t="s">
        <v>1364</v>
      </c>
      <c r="J142" s="139"/>
      <c r="K142" s="90" t="s">
        <v>1450</v>
      </c>
      <c r="L142" s="66" t="s">
        <v>1454</v>
      </c>
      <c r="M142" s="65" t="s">
        <v>432</v>
      </c>
      <c r="N142" s="33"/>
      <c r="O142" s="90" t="s">
        <v>62</v>
      </c>
      <c r="P142" s="90" t="s">
        <v>1628</v>
      </c>
      <c r="Q142" s="100">
        <v>2015</v>
      </c>
      <c r="R142" s="65" t="s">
        <v>1691</v>
      </c>
      <c r="S142" s="34"/>
      <c r="T142" s="113">
        <v>16</v>
      </c>
      <c r="U142" s="114">
        <v>1.0667</v>
      </c>
      <c r="V142" s="139"/>
      <c r="W142" s="134" t="s">
        <v>780</v>
      </c>
      <c r="X142" s="134" t="s">
        <v>781</v>
      </c>
      <c r="Y142" s="153"/>
      <c r="Z142" s="141"/>
      <c r="AA142" s="141"/>
      <c r="AB142" s="142"/>
      <c r="AC142" s="142"/>
    </row>
    <row r="143" spans="1:29" ht="45" x14ac:dyDescent="0.2">
      <c r="A143" s="61">
        <v>9</v>
      </c>
      <c r="B143" s="65" t="s">
        <v>86</v>
      </c>
      <c r="C143" s="65">
        <v>3</v>
      </c>
      <c r="D143" s="66" t="s">
        <v>1187</v>
      </c>
      <c r="E143" s="65" t="s">
        <v>180</v>
      </c>
      <c r="F143" s="139"/>
      <c r="G143" s="139"/>
      <c r="H143" s="139"/>
      <c r="I143" s="80" t="s">
        <v>1364</v>
      </c>
      <c r="J143" s="139"/>
      <c r="K143" s="90" t="s">
        <v>1450</v>
      </c>
      <c r="L143" s="66" t="s">
        <v>1455</v>
      </c>
      <c r="M143" s="65" t="s">
        <v>432</v>
      </c>
      <c r="N143" s="33"/>
      <c r="O143" s="90" t="s">
        <v>62</v>
      </c>
      <c r="P143" s="90" t="s">
        <v>1628</v>
      </c>
      <c r="Q143" s="100">
        <v>2015</v>
      </c>
      <c r="R143" s="65" t="s">
        <v>1692</v>
      </c>
      <c r="S143" s="34"/>
      <c r="T143" s="113">
        <v>4701</v>
      </c>
      <c r="U143" s="114">
        <v>0.78349999999999997</v>
      </c>
      <c r="V143" s="139"/>
      <c r="W143" s="134" t="s">
        <v>782</v>
      </c>
      <c r="X143" s="134" t="s">
        <v>783</v>
      </c>
      <c r="Y143" s="153"/>
      <c r="Z143" s="141"/>
      <c r="AA143" s="141"/>
      <c r="AB143" s="142"/>
      <c r="AC143" s="142"/>
    </row>
    <row r="144" spans="1:29" ht="45" x14ac:dyDescent="0.2">
      <c r="A144" s="61">
        <v>9</v>
      </c>
      <c r="B144" s="65" t="s">
        <v>87</v>
      </c>
      <c r="C144" s="65">
        <v>3</v>
      </c>
      <c r="D144" s="66" t="s">
        <v>1188</v>
      </c>
      <c r="E144" s="65" t="s">
        <v>180</v>
      </c>
      <c r="F144" s="139"/>
      <c r="G144" s="139"/>
      <c r="H144" s="139"/>
      <c r="I144" s="80" t="s">
        <v>1364</v>
      </c>
      <c r="J144" s="139"/>
      <c r="K144" s="90" t="s">
        <v>1450</v>
      </c>
      <c r="L144" s="66" t="s">
        <v>1456</v>
      </c>
      <c r="M144" s="65" t="s">
        <v>432</v>
      </c>
      <c r="N144" s="33"/>
      <c r="O144" s="90" t="s">
        <v>62</v>
      </c>
      <c r="P144" s="90" t="s">
        <v>1628</v>
      </c>
      <c r="Q144" s="100">
        <v>2015</v>
      </c>
      <c r="R144" s="65" t="s">
        <v>1693</v>
      </c>
      <c r="S144" s="34"/>
      <c r="T144" s="113">
        <v>17</v>
      </c>
      <c r="U144" s="114">
        <v>1.7</v>
      </c>
      <c r="V144" s="139"/>
      <c r="W144" s="134" t="s">
        <v>784</v>
      </c>
      <c r="X144" s="134" t="s">
        <v>785</v>
      </c>
      <c r="Y144" s="153"/>
      <c r="Z144" s="141"/>
      <c r="AA144" s="141"/>
      <c r="AB144" s="142"/>
      <c r="AC144" s="142"/>
    </row>
    <row r="145" spans="1:29" ht="45" x14ac:dyDescent="0.2">
      <c r="A145" s="61">
        <v>9</v>
      </c>
      <c r="B145" s="65" t="s">
        <v>88</v>
      </c>
      <c r="C145" s="65">
        <v>3</v>
      </c>
      <c r="D145" s="66" t="s">
        <v>1189</v>
      </c>
      <c r="E145" s="65" t="s">
        <v>180</v>
      </c>
      <c r="F145" s="139"/>
      <c r="G145" s="139"/>
      <c r="H145" s="139"/>
      <c r="I145" s="80" t="s">
        <v>1364</v>
      </c>
      <c r="J145" s="139"/>
      <c r="K145" s="90" t="s">
        <v>1450</v>
      </c>
      <c r="L145" s="66" t="s">
        <v>1457</v>
      </c>
      <c r="M145" s="65" t="s">
        <v>432</v>
      </c>
      <c r="N145" s="33"/>
      <c r="O145" s="90" t="s">
        <v>62</v>
      </c>
      <c r="P145" s="90" t="s">
        <v>1628</v>
      </c>
      <c r="Q145" s="100">
        <v>2015</v>
      </c>
      <c r="R145" s="65" t="s">
        <v>1694</v>
      </c>
      <c r="S145" s="34"/>
      <c r="T145" s="113">
        <v>59</v>
      </c>
      <c r="U145" s="114">
        <v>0.29499999999999998</v>
      </c>
      <c r="V145" s="139"/>
      <c r="W145" s="134" t="s">
        <v>785</v>
      </c>
      <c r="X145" s="134" t="s">
        <v>786</v>
      </c>
      <c r="Y145" s="153"/>
      <c r="Z145" s="141"/>
      <c r="AA145" s="141"/>
      <c r="AB145" s="142"/>
      <c r="AC145" s="142"/>
    </row>
    <row r="146" spans="1:29" ht="56.25" x14ac:dyDescent="0.2">
      <c r="A146" s="61">
        <v>9</v>
      </c>
      <c r="B146" s="65" t="s">
        <v>89</v>
      </c>
      <c r="C146" s="65">
        <v>3</v>
      </c>
      <c r="D146" s="66" t="s">
        <v>1190</v>
      </c>
      <c r="E146" s="65" t="s">
        <v>180</v>
      </c>
      <c r="F146" s="139"/>
      <c r="G146" s="139"/>
      <c r="H146" s="139"/>
      <c r="I146" s="80" t="s">
        <v>1364</v>
      </c>
      <c r="J146" s="139"/>
      <c r="K146" s="90" t="s">
        <v>1450</v>
      </c>
      <c r="L146" s="66" t="s">
        <v>1458</v>
      </c>
      <c r="M146" s="65" t="s">
        <v>432</v>
      </c>
      <c r="N146" s="33"/>
      <c r="O146" s="90" t="s">
        <v>62</v>
      </c>
      <c r="P146" s="90" t="s">
        <v>1628</v>
      </c>
      <c r="Q146" s="100">
        <v>2015</v>
      </c>
      <c r="R146" s="65" t="s">
        <v>1695</v>
      </c>
      <c r="S146" s="34"/>
      <c r="T146" s="113">
        <v>170</v>
      </c>
      <c r="U146" s="114">
        <v>0.85</v>
      </c>
      <c r="V146" s="139"/>
      <c r="W146" s="134" t="s">
        <v>787</v>
      </c>
      <c r="X146" s="134" t="s">
        <v>788</v>
      </c>
      <c r="Y146" s="153">
        <v>1270482</v>
      </c>
      <c r="Z146" s="141">
        <v>1270482</v>
      </c>
      <c r="AA146" s="141">
        <v>822169.06</v>
      </c>
      <c r="AB146" s="142">
        <f>AA146/Y146</f>
        <v>0.64713160831873262</v>
      </c>
      <c r="AC146" s="142">
        <f>AA146/Z146</f>
        <v>0.64713160831873262</v>
      </c>
    </row>
    <row r="147" spans="1:29" x14ac:dyDescent="0.2">
      <c r="A147" s="157"/>
      <c r="B147" s="158"/>
      <c r="C147" s="158"/>
      <c r="D147" s="158"/>
      <c r="E147" s="158"/>
      <c r="F147" s="143"/>
      <c r="G147" s="143"/>
      <c r="H147" s="143"/>
      <c r="I147" s="158"/>
      <c r="J147" s="143"/>
      <c r="K147" s="158"/>
      <c r="L147" s="158"/>
      <c r="M147" s="158"/>
      <c r="N147" s="144"/>
      <c r="O147" s="158"/>
      <c r="P147" s="158"/>
      <c r="Q147" s="159"/>
      <c r="R147" s="160"/>
      <c r="S147" s="145"/>
      <c r="T147" s="158"/>
      <c r="U147" s="159"/>
      <c r="V147" s="143"/>
      <c r="W147" s="158"/>
      <c r="X147" s="158"/>
      <c r="Y147" s="154"/>
      <c r="Z147" s="146"/>
      <c r="AA147" s="146"/>
      <c r="AB147" s="147"/>
      <c r="AC147" s="147"/>
    </row>
    <row r="148" spans="1:29" ht="67.5" x14ac:dyDescent="0.2">
      <c r="A148" s="58">
        <v>10</v>
      </c>
      <c r="B148" s="56" t="s">
        <v>81</v>
      </c>
      <c r="C148" s="56">
        <v>4</v>
      </c>
      <c r="D148" s="57" t="s">
        <v>217</v>
      </c>
      <c r="E148" s="56" t="s">
        <v>218</v>
      </c>
      <c r="F148" s="139"/>
      <c r="G148" s="139"/>
      <c r="H148" s="139"/>
      <c r="I148" s="77" t="s">
        <v>282</v>
      </c>
      <c r="J148" s="139"/>
      <c r="K148" s="86" t="s">
        <v>1459</v>
      </c>
      <c r="L148" s="57" t="s">
        <v>374</v>
      </c>
      <c r="M148" s="86" t="s">
        <v>432</v>
      </c>
      <c r="N148" s="33"/>
      <c r="O148" s="86" t="s">
        <v>430</v>
      </c>
      <c r="P148" s="86" t="s">
        <v>431</v>
      </c>
      <c r="Q148" s="88">
        <v>2015</v>
      </c>
      <c r="R148" s="59" t="s">
        <v>540</v>
      </c>
      <c r="S148" s="34"/>
      <c r="T148" s="106">
        <v>0</v>
      </c>
      <c r="U148" s="109">
        <v>0</v>
      </c>
      <c r="V148" s="139"/>
      <c r="W148" s="131" t="s">
        <v>1012</v>
      </c>
      <c r="X148" s="131" t="s">
        <v>1013</v>
      </c>
      <c r="Y148" s="153"/>
      <c r="Z148" s="141"/>
      <c r="AA148" s="141"/>
      <c r="AB148" s="142"/>
      <c r="AC148" s="142"/>
    </row>
    <row r="149" spans="1:29" ht="90" x14ac:dyDescent="0.2">
      <c r="A149" s="58">
        <v>10</v>
      </c>
      <c r="B149" s="59" t="s">
        <v>82</v>
      </c>
      <c r="C149" s="59">
        <v>4</v>
      </c>
      <c r="D149" s="60" t="s">
        <v>219</v>
      </c>
      <c r="E149" s="59" t="s">
        <v>218</v>
      </c>
      <c r="F149" s="139"/>
      <c r="G149" s="139"/>
      <c r="H149" s="139"/>
      <c r="I149" s="78" t="s">
        <v>282</v>
      </c>
      <c r="J149" s="139"/>
      <c r="K149" s="87" t="s">
        <v>1459</v>
      </c>
      <c r="L149" s="60" t="s">
        <v>375</v>
      </c>
      <c r="M149" s="59" t="s">
        <v>432</v>
      </c>
      <c r="N149" s="33"/>
      <c r="O149" s="87" t="s">
        <v>442</v>
      </c>
      <c r="P149" s="87" t="s">
        <v>431</v>
      </c>
      <c r="Q149" s="88">
        <v>2015</v>
      </c>
      <c r="R149" s="59" t="s">
        <v>541</v>
      </c>
      <c r="S149" s="34"/>
      <c r="T149" s="108">
        <v>0</v>
      </c>
      <c r="U149" s="110">
        <v>0</v>
      </c>
      <c r="V149" s="139"/>
      <c r="W149" s="132" t="s">
        <v>1014</v>
      </c>
      <c r="X149" s="132" t="s">
        <v>1015</v>
      </c>
      <c r="Y149" s="153"/>
      <c r="Z149" s="141"/>
      <c r="AA149" s="141"/>
      <c r="AB149" s="142"/>
      <c r="AC149" s="142"/>
    </row>
    <row r="150" spans="1:29" ht="90" x14ac:dyDescent="0.2">
      <c r="A150" s="58">
        <v>10</v>
      </c>
      <c r="B150" s="59" t="s">
        <v>83</v>
      </c>
      <c r="C150" s="59">
        <v>4</v>
      </c>
      <c r="D150" s="60" t="s">
        <v>220</v>
      </c>
      <c r="E150" s="59" t="s">
        <v>218</v>
      </c>
      <c r="F150" s="139"/>
      <c r="G150" s="139"/>
      <c r="H150" s="139"/>
      <c r="I150" s="81" t="s">
        <v>282</v>
      </c>
      <c r="J150" s="139"/>
      <c r="K150" s="87" t="s">
        <v>1459</v>
      </c>
      <c r="L150" s="60" t="s">
        <v>376</v>
      </c>
      <c r="M150" s="59" t="s">
        <v>433</v>
      </c>
      <c r="N150" s="33"/>
      <c r="O150" s="87" t="s">
        <v>434</v>
      </c>
      <c r="P150" s="87" t="s">
        <v>431</v>
      </c>
      <c r="Q150" s="88">
        <v>2015</v>
      </c>
      <c r="R150" s="59" t="s">
        <v>542</v>
      </c>
      <c r="S150" s="34"/>
      <c r="T150" s="108">
        <v>0</v>
      </c>
      <c r="U150" s="110">
        <v>0</v>
      </c>
      <c r="V150" s="139"/>
      <c r="W150" s="132" t="s">
        <v>1016</v>
      </c>
      <c r="X150" s="132" t="s">
        <v>1017</v>
      </c>
      <c r="Y150" s="153"/>
      <c r="Z150" s="141"/>
      <c r="AA150" s="141"/>
      <c r="AB150" s="142"/>
      <c r="AC150" s="142"/>
    </row>
    <row r="151" spans="1:29" ht="67.5" x14ac:dyDescent="0.2">
      <c r="A151" s="58">
        <v>10</v>
      </c>
      <c r="B151" s="59" t="s">
        <v>84</v>
      </c>
      <c r="C151" s="59">
        <v>4</v>
      </c>
      <c r="D151" s="60" t="s">
        <v>221</v>
      </c>
      <c r="E151" s="59" t="s">
        <v>218</v>
      </c>
      <c r="F151" s="139"/>
      <c r="G151" s="139"/>
      <c r="H151" s="139"/>
      <c r="I151" s="78" t="s">
        <v>282</v>
      </c>
      <c r="J151" s="139"/>
      <c r="K151" s="87" t="s">
        <v>1459</v>
      </c>
      <c r="L151" s="60" t="s">
        <v>377</v>
      </c>
      <c r="M151" s="59" t="s">
        <v>1460</v>
      </c>
      <c r="N151" s="33"/>
      <c r="O151" s="87" t="s">
        <v>434</v>
      </c>
      <c r="P151" s="87" t="s">
        <v>431</v>
      </c>
      <c r="Q151" s="88">
        <v>2015</v>
      </c>
      <c r="R151" s="59" t="s">
        <v>543</v>
      </c>
      <c r="S151" s="34"/>
      <c r="T151" s="108">
        <v>0</v>
      </c>
      <c r="U151" s="110">
        <v>0</v>
      </c>
      <c r="V151" s="139"/>
      <c r="W151" s="132" t="s">
        <v>1018</v>
      </c>
      <c r="X151" s="132" t="s">
        <v>1017</v>
      </c>
      <c r="Y151" s="153"/>
      <c r="Z151" s="141"/>
      <c r="AA151" s="141"/>
      <c r="AB151" s="142"/>
      <c r="AC151" s="142"/>
    </row>
    <row r="152" spans="1:29" ht="45" x14ac:dyDescent="0.2">
      <c r="A152" s="58">
        <v>10</v>
      </c>
      <c r="B152" s="59" t="s">
        <v>88</v>
      </c>
      <c r="C152" s="59">
        <v>4</v>
      </c>
      <c r="D152" s="60" t="s">
        <v>222</v>
      </c>
      <c r="E152" s="59" t="s">
        <v>218</v>
      </c>
      <c r="F152" s="139"/>
      <c r="G152" s="139"/>
      <c r="H152" s="139"/>
      <c r="I152" s="78" t="s">
        <v>282</v>
      </c>
      <c r="J152" s="139"/>
      <c r="K152" s="87" t="s">
        <v>1459</v>
      </c>
      <c r="L152" s="60" t="s">
        <v>378</v>
      </c>
      <c r="M152" s="59" t="s">
        <v>432</v>
      </c>
      <c r="N152" s="33"/>
      <c r="O152" s="87" t="s">
        <v>434</v>
      </c>
      <c r="P152" s="87" t="s">
        <v>431</v>
      </c>
      <c r="Q152" s="88">
        <v>2015</v>
      </c>
      <c r="R152" s="59" t="s">
        <v>544</v>
      </c>
      <c r="S152" s="34"/>
      <c r="T152" s="108">
        <v>0</v>
      </c>
      <c r="U152" s="110">
        <v>0</v>
      </c>
      <c r="V152" s="139"/>
      <c r="W152" s="132" t="s">
        <v>1019</v>
      </c>
      <c r="X152" s="132" t="s">
        <v>1020</v>
      </c>
      <c r="Y152" s="153"/>
      <c r="Z152" s="141"/>
      <c r="AA152" s="141"/>
      <c r="AB152" s="142"/>
      <c r="AC152" s="142"/>
    </row>
    <row r="153" spans="1:29" ht="45" x14ac:dyDescent="0.2">
      <c r="A153" s="58">
        <v>10</v>
      </c>
      <c r="B153" s="59" t="s">
        <v>89</v>
      </c>
      <c r="C153" s="59">
        <v>4</v>
      </c>
      <c r="D153" s="60" t="s">
        <v>223</v>
      </c>
      <c r="E153" s="59" t="s">
        <v>218</v>
      </c>
      <c r="F153" s="139"/>
      <c r="G153" s="139"/>
      <c r="H153" s="139"/>
      <c r="I153" s="78" t="s">
        <v>282</v>
      </c>
      <c r="J153" s="139"/>
      <c r="K153" s="87" t="s">
        <v>1459</v>
      </c>
      <c r="L153" s="60" t="s">
        <v>379</v>
      </c>
      <c r="M153" s="59" t="s">
        <v>432</v>
      </c>
      <c r="N153" s="33"/>
      <c r="O153" s="87" t="s">
        <v>430</v>
      </c>
      <c r="P153" s="87" t="s">
        <v>431</v>
      </c>
      <c r="Q153" s="88">
        <v>2015</v>
      </c>
      <c r="R153" s="59" t="s">
        <v>545</v>
      </c>
      <c r="S153" s="34"/>
      <c r="T153" s="108">
        <v>0</v>
      </c>
      <c r="U153" s="110">
        <v>0</v>
      </c>
      <c r="V153" s="139"/>
      <c r="W153" s="132" t="s">
        <v>1021</v>
      </c>
      <c r="X153" s="132" t="s">
        <v>1022</v>
      </c>
      <c r="Y153" s="153"/>
      <c r="Z153" s="141"/>
      <c r="AA153" s="141"/>
      <c r="AB153" s="142"/>
      <c r="AC153" s="142"/>
    </row>
    <row r="154" spans="1:29" ht="56.25" x14ac:dyDescent="0.2">
      <c r="A154" s="58">
        <v>10</v>
      </c>
      <c r="B154" s="59" t="s">
        <v>93</v>
      </c>
      <c r="C154" s="59">
        <v>4</v>
      </c>
      <c r="D154" s="60" t="s">
        <v>224</v>
      </c>
      <c r="E154" s="59" t="s">
        <v>218</v>
      </c>
      <c r="F154" s="139"/>
      <c r="G154" s="139"/>
      <c r="H154" s="139"/>
      <c r="I154" s="78" t="s">
        <v>282</v>
      </c>
      <c r="J154" s="139"/>
      <c r="K154" s="87" t="s">
        <v>1459</v>
      </c>
      <c r="L154" s="60" t="s">
        <v>380</v>
      </c>
      <c r="M154" s="59" t="s">
        <v>432</v>
      </c>
      <c r="N154" s="33"/>
      <c r="O154" s="87" t="s">
        <v>434</v>
      </c>
      <c r="P154" s="87" t="s">
        <v>431</v>
      </c>
      <c r="Q154" s="88">
        <v>2015</v>
      </c>
      <c r="R154" s="59" t="s">
        <v>546</v>
      </c>
      <c r="S154" s="34"/>
      <c r="T154" s="108">
        <v>0</v>
      </c>
      <c r="U154" s="110">
        <v>0</v>
      </c>
      <c r="V154" s="139"/>
      <c r="W154" s="132" t="s">
        <v>1023</v>
      </c>
      <c r="X154" s="132" t="s">
        <v>1024</v>
      </c>
      <c r="Y154" s="153"/>
      <c r="Z154" s="141"/>
      <c r="AA154" s="141"/>
      <c r="AB154" s="142"/>
      <c r="AC154" s="142"/>
    </row>
    <row r="155" spans="1:29" ht="90" x14ac:dyDescent="0.2">
      <c r="A155" s="58">
        <v>10</v>
      </c>
      <c r="B155" s="59" t="s">
        <v>94</v>
      </c>
      <c r="C155" s="59">
        <v>4</v>
      </c>
      <c r="D155" s="60" t="s">
        <v>225</v>
      </c>
      <c r="E155" s="59" t="s">
        <v>218</v>
      </c>
      <c r="F155" s="139"/>
      <c r="G155" s="139"/>
      <c r="H155" s="139"/>
      <c r="I155" s="78" t="s">
        <v>282</v>
      </c>
      <c r="J155" s="139"/>
      <c r="K155" s="87" t="s">
        <v>1459</v>
      </c>
      <c r="L155" s="60" t="s">
        <v>381</v>
      </c>
      <c r="M155" s="59" t="s">
        <v>432</v>
      </c>
      <c r="N155" s="33"/>
      <c r="O155" s="87" t="s">
        <v>434</v>
      </c>
      <c r="P155" s="87" t="s">
        <v>431</v>
      </c>
      <c r="Q155" s="88">
        <v>2015</v>
      </c>
      <c r="R155" s="59" t="s">
        <v>547</v>
      </c>
      <c r="S155" s="34"/>
      <c r="T155" s="108">
        <v>0</v>
      </c>
      <c r="U155" s="110">
        <v>0</v>
      </c>
      <c r="V155" s="139"/>
      <c r="W155" s="132" t="s">
        <v>1025</v>
      </c>
      <c r="X155" s="132" t="s">
        <v>1025</v>
      </c>
      <c r="Y155" s="153"/>
      <c r="Z155" s="141"/>
      <c r="AA155" s="141"/>
      <c r="AB155" s="142"/>
      <c r="AC155" s="142"/>
    </row>
    <row r="156" spans="1:29" ht="56.25" x14ac:dyDescent="0.2">
      <c r="A156" s="58">
        <v>10</v>
      </c>
      <c r="B156" s="59" t="s">
        <v>95</v>
      </c>
      <c r="C156" s="59">
        <v>4</v>
      </c>
      <c r="D156" s="60" t="s">
        <v>226</v>
      </c>
      <c r="E156" s="59" t="s">
        <v>218</v>
      </c>
      <c r="F156" s="139"/>
      <c r="G156" s="139"/>
      <c r="H156" s="139"/>
      <c r="I156" s="78" t="s">
        <v>282</v>
      </c>
      <c r="J156" s="139"/>
      <c r="K156" s="87" t="s">
        <v>1459</v>
      </c>
      <c r="L156" s="60" t="s">
        <v>382</v>
      </c>
      <c r="M156" s="59" t="s">
        <v>432</v>
      </c>
      <c r="N156" s="33"/>
      <c r="O156" s="87" t="s">
        <v>434</v>
      </c>
      <c r="P156" s="87" t="s">
        <v>431</v>
      </c>
      <c r="Q156" s="88">
        <v>2015</v>
      </c>
      <c r="R156" s="59" t="s">
        <v>548</v>
      </c>
      <c r="S156" s="34"/>
      <c r="T156" s="108">
        <v>0</v>
      </c>
      <c r="U156" s="110">
        <v>0</v>
      </c>
      <c r="V156" s="139"/>
      <c r="W156" s="132" t="s">
        <v>1026</v>
      </c>
      <c r="X156" s="132" t="s">
        <v>1027</v>
      </c>
      <c r="Y156" s="153"/>
      <c r="Z156" s="141"/>
      <c r="AA156" s="141"/>
      <c r="AB156" s="142"/>
      <c r="AC156" s="142"/>
    </row>
    <row r="157" spans="1:29" ht="56.25" x14ac:dyDescent="0.2">
      <c r="A157" s="58">
        <v>10</v>
      </c>
      <c r="B157" s="59" t="s">
        <v>104</v>
      </c>
      <c r="C157" s="59">
        <v>4</v>
      </c>
      <c r="D157" s="60" t="s">
        <v>227</v>
      </c>
      <c r="E157" s="59" t="s">
        <v>218</v>
      </c>
      <c r="F157" s="139"/>
      <c r="G157" s="139"/>
      <c r="H157" s="139"/>
      <c r="I157" s="78" t="s">
        <v>282</v>
      </c>
      <c r="J157" s="139"/>
      <c r="K157" s="87" t="s">
        <v>1459</v>
      </c>
      <c r="L157" s="60" t="s">
        <v>383</v>
      </c>
      <c r="M157" s="59" t="s">
        <v>429</v>
      </c>
      <c r="N157" s="33"/>
      <c r="O157" s="87" t="s">
        <v>434</v>
      </c>
      <c r="P157" s="87" t="s">
        <v>431</v>
      </c>
      <c r="Q157" s="88">
        <v>2015</v>
      </c>
      <c r="R157" s="59" t="s">
        <v>549</v>
      </c>
      <c r="S157" s="34"/>
      <c r="T157" s="108">
        <v>0</v>
      </c>
      <c r="U157" s="110">
        <v>0</v>
      </c>
      <c r="V157" s="139"/>
      <c r="W157" s="132" t="s">
        <v>1028</v>
      </c>
      <c r="X157" s="132" t="s">
        <v>1029</v>
      </c>
      <c r="Y157" s="153"/>
      <c r="Z157" s="141"/>
      <c r="AA157" s="141"/>
      <c r="AB157" s="142"/>
      <c r="AC157" s="142"/>
    </row>
    <row r="158" spans="1:29" ht="56.25" x14ac:dyDescent="0.2">
      <c r="A158" s="58">
        <v>10</v>
      </c>
      <c r="B158" s="59" t="s">
        <v>105</v>
      </c>
      <c r="C158" s="59">
        <v>4</v>
      </c>
      <c r="D158" s="60" t="s">
        <v>228</v>
      </c>
      <c r="E158" s="59" t="s">
        <v>218</v>
      </c>
      <c r="F158" s="139"/>
      <c r="G158" s="139"/>
      <c r="H158" s="139"/>
      <c r="I158" s="78" t="s">
        <v>282</v>
      </c>
      <c r="J158" s="139"/>
      <c r="K158" s="87" t="s">
        <v>1459</v>
      </c>
      <c r="L158" s="60" t="s">
        <v>384</v>
      </c>
      <c r="M158" s="59" t="s">
        <v>429</v>
      </c>
      <c r="N158" s="33"/>
      <c r="O158" s="87" t="s">
        <v>434</v>
      </c>
      <c r="P158" s="87" t="s">
        <v>431</v>
      </c>
      <c r="Q158" s="88">
        <v>2015</v>
      </c>
      <c r="R158" s="59" t="s">
        <v>550</v>
      </c>
      <c r="S158" s="34"/>
      <c r="T158" s="108">
        <v>0</v>
      </c>
      <c r="U158" s="110">
        <v>0</v>
      </c>
      <c r="V158" s="139"/>
      <c r="W158" s="132" t="s">
        <v>1029</v>
      </c>
      <c r="X158" s="132" t="s">
        <v>1030</v>
      </c>
      <c r="Y158" s="153"/>
      <c r="Z158" s="141"/>
      <c r="AA158" s="141"/>
      <c r="AB158" s="142"/>
      <c r="AC158" s="142"/>
    </row>
    <row r="159" spans="1:29" ht="56.25" x14ac:dyDescent="0.2">
      <c r="A159" s="58">
        <v>10</v>
      </c>
      <c r="B159" s="59" t="s">
        <v>106</v>
      </c>
      <c r="C159" s="59">
        <v>4</v>
      </c>
      <c r="D159" s="60" t="s">
        <v>229</v>
      </c>
      <c r="E159" s="59" t="s">
        <v>218</v>
      </c>
      <c r="F159" s="139"/>
      <c r="G159" s="139"/>
      <c r="H159" s="139"/>
      <c r="I159" s="78" t="s">
        <v>282</v>
      </c>
      <c r="J159" s="139"/>
      <c r="K159" s="87" t="s">
        <v>1459</v>
      </c>
      <c r="L159" s="60" t="s">
        <v>385</v>
      </c>
      <c r="M159" s="59" t="s">
        <v>429</v>
      </c>
      <c r="N159" s="33"/>
      <c r="O159" s="87" t="s">
        <v>434</v>
      </c>
      <c r="P159" s="87" t="s">
        <v>431</v>
      </c>
      <c r="Q159" s="88">
        <v>2015</v>
      </c>
      <c r="R159" s="59" t="s">
        <v>551</v>
      </c>
      <c r="S159" s="34"/>
      <c r="T159" s="108">
        <v>0</v>
      </c>
      <c r="U159" s="110">
        <v>0</v>
      </c>
      <c r="V159" s="139"/>
      <c r="W159" s="132" t="s">
        <v>1031</v>
      </c>
      <c r="X159" s="132" t="s">
        <v>1030</v>
      </c>
      <c r="Y159" s="153">
        <v>1108804</v>
      </c>
      <c r="Z159" s="141">
        <v>1214224</v>
      </c>
      <c r="AA159" s="141">
        <v>722297.02</v>
      </c>
      <c r="AB159" s="142">
        <f>AA159/Y159</f>
        <v>0.65141992633504209</v>
      </c>
      <c r="AC159" s="142">
        <f>AA159/Z159</f>
        <v>0.5948630730408887</v>
      </c>
    </row>
    <row r="160" spans="1:29" x14ac:dyDescent="0.2">
      <c r="A160" s="157"/>
      <c r="B160" s="158"/>
      <c r="C160" s="158"/>
      <c r="D160" s="158"/>
      <c r="E160" s="158"/>
      <c r="F160" s="143"/>
      <c r="G160" s="143"/>
      <c r="H160" s="143"/>
      <c r="I160" s="158"/>
      <c r="J160" s="143"/>
      <c r="K160" s="158"/>
      <c r="L160" s="158"/>
      <c r="M160" s="158"/>
      <c r="N160" s="144"/>
      <c r="O160" s="158"/>
      <c r="P160" s="158"/>
      <c r="Q160" s="159"/>
      <c r="R160" s="160"/>
      <c r="S160" s="145"/>
      <c r="T160" s="158"/>
      <c r="U160" s="159"/>
      <c r="V160" s="143"/>
      <c r="W160" s="158"/>
      <c r="X160" s="158"/>
      <c r="Y160" s="154"/>
      <c r="Z160" s="146"/>
      <c r="AA160" s="146"/>
      <c r="AB160" s="147"/>
      <c r="AC160" s="147"/>
    </row>
    <row r="161" spans="1:29" ht="56.25" x14ac:dyDescent="0.2">
      <c r="A161" s="58">
        <v>11</v>
      </c>
      <c r="B161" s="56" t="s">
        <v>81</v>
      </c>
      <c r="C161" s="56">
        <v>4</v>
      </c>
      <c r="D161" s="57" t="s">
        <v>1191</v>
      </c>
      <c r="E161" s="56" t="s">
        <v>181</v>
      </c>
      <c r="F161" s="139"/>
      <c r="G161" s="139"/>
      <c r="H161" s="139"/>
      <c r="I161" s="77" t="s">
        <v>279</v>
      </c>
      <c r="J161" s="139"/>
      <c r="K161" s="86" t="s">
        <v>1461</v>
      </c>
      <c r="L161" s="57" t="s">
        <v>1385</v>
      </c>
      <c r="M161" s="86" t="s">
        <v>1386</v>
      </c>
      <c r="N161" s="33"/>
      <c r="O161" s="86" t="s">
        <v>62</v>
      </c>
      <c r="P161" s="86" t="s">
        <v>1628</v>
      </c>
      <c r="Q161" s="88">
        <v>2016</v>
      </c>
      <c r="R161" s="59" t="s">
        <v>496</v>
      </c>
      <c r="S161" s="34"/>
      <c r="T161" s="106">
        <v>0</v>
      </c>
      <c r="U161" s="109">
        <v>0</v>
      </c>
      <c r="V161" s="139"/>
      <c r="W161" s="131" t="s">
        <v>789</v>
      </c>
      <c r="X161" s="131" t="s">
        <v>790</v>
      </c>
      <c r="Y161" s="153"/>
      <c r="Z161" s="141"/>
      <c r="AA161" s="141"/>
      <c r="AB161" s="142"/>
      <c r="AC161" s="142"/>
    </row>
    <row r="162" spans="1:29" ht="56.25" x14ac:dyDescent="0.2">
      <c r="A162" s="58">
        <v>11</v>
      </c>
      <c r="B162" s="59" t="s">
        <v>82</v>
      </c>
      <c r="C162" s="59">
        <v>4</v>
      </c>
      <c r="D162" s="60" t="s">
        <v>1192</v>
      </c>
      <c r="E162" s="59" t="s">
        <v>181</v>
      </c>
      <c r="F162" s="139"/>
      <c r="G162" s="139"/>
      <c r="H162" s="139"/>
      <c r="I162" s="78" t="s">
        <v>279</v>
      </c>
      <c r="J162" s="139"/>
      <c r="K162" s="87" t="s">
        <v>1461</v>
      </c>
      <c r="L162" s="60" t="s">
        <v>1462</v>
      </c>
      <c r="M162" s="59" t="s">
        <v>1386</v>
      </c>
      <c r="N162" s="140"/>
      <c r="O162" s="87" t="s">
        <v>62</v>
      </c>
      <c r="P162" s="87" t="s">
        <v>1628</v>
      </c>
      <c r="Q162" s="102">
        <v>2016</v>
      </c>
      <c r="R162" s="59" t="s">
        <v>1696</v>
      </c>
      <c r="S162" s="140"/>
      <c r="T162" s="108">
        <v>100</v>
      </c>
      <c r="U162" s="110">
        <v>2</v>
      </c>
      <c r="V162" s="139"/>
      <c r="W162" s="132" t="s">
        <v>791</v>
      </c>
      <c r="X162" s="132" t="s">
        <v>792</v>
      </c>
      <c r="Y162" s="153"/>
      <c r="Z162" s="141"/>
      <c r="AA162" s="141"/>
      <c r="AB162" s="142"/>
      <c r="AC162" s="142"/>
    </row>
    <row r="163" spans="1:29" ht="45" x14ac:dyDescent="0.2">
      <c r="A163" s="58">
        <v>11</v>
      </c>
      <c r="B163" s="59" t="s">
        <v>83</v>
      </c>
      <c r="C163" s="59">
        <v>4</v>
      </c>
      <c r="D163" s="60" t="s">
        <v>1193</v>
      </c>
      <c r="E163" s="59" t="s">
        <v>181</v>
      </c>
      <c r="F163" s="139"/>
      <c r="G163" s="139"/>
      <c r="H163" s="139"/>
      <c r="I163" s="78" t="s">
        <v>279</v>
      </c>
      <c r="J163" s="139"/>
      <c r="K163" s="87" t="s">
        <v>1461</v>
      </c>
      <c r="L163" s="60" t="s">
        <v>1463</v>
      </c>
      <c r="M163" s="59" t="s">
        <v>1386</v>
      </c>
      <c r="N163" s="32"/>
      <c r="O163" s="87" t="s">
        <v>62</v>
      </c>
      <c r="P163" s="87" t="s">
        <v>1628</v>
      </c>
      <c r="Q163" s="102">
        <v>2016</v>
      </c>
      <c r="R163" s="59" t="s">
        <v>1697</v>
      </c>
      <c r="S163" s="34"/>
      <c r="T163" s="108">
        <v>100</v>
      </c>
      <c r="U163" s="110">
        <v>2</v>
      </c>
      <c r="V163" s="139"/>
      <c r="W163" s="132" t="s">
        <v>793</v>
      </c>
      <c r="X163" s="132" t="s">
        <v>794</v>
      </c>
      <c r="Y163" s="153"/>
      <c r="Z163" s="141"/>
      <c r="AA163" s="141"/>
      <c r="AB163" s="142"/>
      <c r="AC163" s="142"/>
    </row>
    <row r="164" spans="1:29" ht="45" x14ac:dyDescent="0.2">
      <c r="A164" s="58">
        <v>11</v>
      </c>
      <c r="B164" s="59" t="s">
        <v>84</v>
      </c>
      <c r="C164" s="59">
        <v>4</v>
      </c>
      <c r="D164" s="60" t="s">
        <v>1194</v>
      </c>
      <c r="E164" s="59" t="s">
        <v>181</v>
      </c>
      <c r="F164" s="139"/>
      <c r="G164" s="139"/>
      <c r="H164" s="139"/>
      <c r="I164" s="78" t="s">
        <v>279</v>
      </c>
      <c r="J164" s="139"/>
      <c r="K164" s="87" t="s">
        <v>1461</v>
      </c>
      <c r="L164" s="60" t="s">
        <v>347</v>
      </c>
      <c r="M164" s="59" t="s">
        <v>1386</v>
      </c>
      <c r="N164" s="33"/>
      <c r="O164" s="87" t="s">
        <v>62</v>
      </c>
      <c r="P164" s="87" t="s">
        <v>1628</v>
      </c>
      <c r="Q164" s="102">
        <v>2016</v>
      </c>
      <c r="R164" s="59" t="s">
        <v>497</v>
      </c>
      <c r="S164" s="34"/>
      <c r="T164" s="108" t="s">
        <v>580</v>
      </c>
      <c r="U164" s="110">
        <v>0</v>
      </c>
      <c r="V164" s="139"/>
      <c r="W164" s="132" t="s">
        <v>793</v>
      </c>
      <c r="X164" s="132" t="s">
        <v>795</v>
      </c>
      <c r="Y164" s="153"/>
      <c r="Z164" s="141"/>
      <c r="AA164" s="141"/>
      <c r="AB164" s="142"/>
      <c r="AC164" s="142"/>
    </row>
    <row r="165" spans="1:29" ht="45" x14ac:dyDescent="0.2">
      <c r="A165" s="58">
        <v>11</v>
      </c>
      <c r="B165" s="59" t="s">
        <v>85</v>
      </c>
      <c r="C165" s="59">
        <v>4</v>
      </c>
      <c r="D165" s="60" t="s">
        <v>182</v>
      </c>
      <c r="E165" s="59" t="s">
        <v>181</v>
      </c>
      <c r="F165" s="139"/>
      <c r="G165" s="139"/>
      <c r="H165" s="139"/>
      <c r="I165" s="78" t="s">
        <v>279</v>
      </c>
      <c r="J165" s="139"/>
      <c r="K165" s="87" t="s">
        <v>1461</v>
      </c>
      <c r="L165" s="60" t="s">
        <v>348</v>
      </c>
      <c r="M165" s="59" t="s">
        <v>1386</v>
      </c>
      <c r="N165" s="33"/>
      <c r="O165" s="87" t="s">
        <v>62</v>
      </c>
      <c r="P165" s="87" t="s">
        <v>1628</v>
      </c>
      <c r="Q165" s="102">
        <v>2016</v>
      </c>
      <c r="R165" s="59" t="s">
        <v>1698</v>
      </c>
      <c r="S165" s="34"/>
      <c r="T165" s="108">
        <v>100</v>
      </c>
      <c r="U165" s="110">
        <v>1</v>
      </c>
      <c r="V165" s="139"/>
      <c r="W165" s="132" t="s">
        <v>796</v>
      </c>
      <c r="X165" s="132" t="s">
        <v>797</v>
      </c>
      <c r="Y165" s="153"/>
      <c r="Z165" s="141"/>
      <c r="AA165" s="141"/>
      <c r="AB165" s="142"/>
      <c r="AC165" s="142"/>
    </row>
    <row r="166" spans="1:29" ht="33.75" x14ac:dyDescent="0.2">
      <c r="A166" s="58">
        <v>11</v>
      </c>
      <c r="B166" s="59" t="s">
        <v>86</v>
      </c>
      <c r="C166" s="59">
        <v>4</v>
      </c>
      <c r="D166" s="60" t="s">
        <v>1195</v>
      </c>
      <c r="E166" s="59" t="s">
        <v>181</v>
      </c>
      <c r="F166" s="139"/>
      <c r="G166" s="139"/>
      <c r="H166" s="139"/>
      <c r="I166" s="78" t="s">
        <v>279</v>
      </c>
      <c r="J166" s="139"/>
      <c r="K166" s="87" t="s">
        <v>1461</v>
      </c>
      <c r="L166" s="60" t="s">
        <v>1464</v>
      </c>
      <c r="M166" s="59" t="s">
        <v>1386</v>
      </c>
      <c r="N166" s="33"/>
      <c r="O166" s="87" t="s">
        <v>62</v>
      </c>
      <c r="P166" s="87" t="s">
        <v>1628</v>
      </c>
      <c r="Q166" s="102">
        <v>2016</v>
      </c>
      <c r="R166" s="59" t="s">
        <v>498</v>
      </c>
      <c r="S166" s="34"/>
      <c r="T166" s="108">
        <v>100</v>
      </c>
      <c r="U166" s="110">
        <v>1.1111</v>
      </c>
      <c r="V166" s="139"/>
      <c r="W166" s="132" t="s">
        <v>798</v>
      </c>
      <c r="X166" s="132" t="s">
        <v>799</v>
      </c>
      <c r="Y166" s="153"/>
      <c r="Z166" s="141"/>
      <c r="AA166" s="141"/>
      <c r="AB166" s="142"/>
      <c r="AC166" s="142"/>
    </row>
    <row r="167" spans="1:29" ht="45" x14ac:dyDescent="0.2">
      <c r="A167" s="58">
        <v>11</v>
      </c>
      <c r="B167" s="59" t="s">
        <v>88</v>
      </c>
      <c r="C167" s="59">
        <v>4</v>
      </c>
      <c r="D167" s="60" t="s">
        <v>1196</v>
      </c>
      <c r="E167" s="59" t="s">
        <v>181</v>
      </c>
      <c r="F167" s="139"/>
      <c r="G167" s="139"/>
      <c r="H167" s="139"/>
      <c r="I167" s="78" t="s">
        <v>279</v>
      </c>
      <c r="J167" s="139"/>
      <c r="K167" s="87" t="s">
        <v>1461</v>
      </c>
      <c r="L167" s="60" t="s">
        <v>1465</v>
      </c>
      <c r="M167" s="59" t="s">
        <v>432</v>
      </c>
      <c r="N167" s="33"/>
      <c r="O167" s="87" t="s">
        <v>62</v>
      </c>
      <c r="P167" s="87" t="s">
        <v>1628</v>
      </c>
      <c r="Q167" s="102">
        <v>2016</v>
      </c>
      <c r="R167" s="59" t="s">
        <v>1699</v>
      </c>
      <c r="S167" s="34"/>
      <c r="T167" s="108">
        <v>2</v>
      </c>
      <c r="U167" s="110">
        <v>2</v>
      </c>
      <c r="V167" s="139"/>
      <c r="W167" s="132" t="s">
        <v>800</v>
      </c>
      <c r="X167" s="132" t="s">
        <v>801</v>
      </c>
      <c r="Y167" s="153"/>
      <c r="Z167" s="141"/>
      <c r="AA167" s="141"/>
      <c r="AB167" s="142"/>
      <c r="AC167" s="142"/>
    </row>
    <row r="168" spans="1:29" ht="45" x14ac:dyDescent="0.2">
      <c r="A168" s="58">
        <v>11</v>
      </c>
      <c r="B168" s="59" t="s">
        <v>89</v>
      </c>
      <c r="C168" s="59">
        <v>4</v>
      </c>
      <c r="D168" s="60" t="s">
        <v>1197</v>
      </c>
      <c r="E168" s="59" t="s">
        <v>181</v>
      </c>
      <c r="F168" s="139"/>
      <c r="G168" s="139"/>
      <c r="H168" s="139"/>
      <c r="I168" s="78" t="s">
        <v>279</v>
      </c>
      <c r="J168" s="139"/>
      <c r="K168" s="87" t="s">
        <v>1461</v>
      </c>
      <c r="L168" s="60" t="s">
        <v>1466</v>
      </c>
      <c r="M168" s="59" t="s">
        <v>432</v>
      </c>
      <c r="N168" s="33"/>
      <c r="O168" s="87" t="s">
        <v>62</v>
      </c>
      <c r="P168" s="87" t="s">
        <v>1628</v>
      </c>
      <c r="Q168" s="102">
        <v>2016</v>
      </c>
      <c r="R168" s="59" t="s">
        <v>1700</v>
      </c>
      <c r="S168" s="34"/>
      <c r="T168" s="108">
        <v>1</v>
      </c>
      <c r="U168" s="110">
        <v>1</v>
      </c>
      <c r="V168" s="139"/>
      <c r="W168" s="132" t="s">
        <v>802</v>
      </c>
      <c r="X168" s="132" t="s">
        <v>803</v>
      </c>
      <c r="Y168" s="153"/>
      <c r="Z168" s="141"/>
      <c r="AA168" s="141"/>
      <c r="AB168" s="142"/>
      <c r="AC168" s="142"/>
    </row>
    <row r="169" spans="1:29" ht="45" x14ac:dyDescent="0.2">
      <c r="A169" s="58">
        <v>11</v>
      </c>
      <c r="B169" s="59" t="s">
        <v>90</v>
      </c>
      <c r="C169" s="59">
        <v>4</v>
      </c>
      <c r="D169" s="60" t="s">
        <v>1198</v>
      </c>
      <c r="E169" s="59" t="s">
        <v>181</v>
      </c>
      <c r="F169" s="139"/>
      <c r="G169" s="139"/>
      <c r="H169" s="139"/>
      <c r="I169" s="78" t="s">
        <v>279</v>
      </c>
      <c r="J169" s="139"/>
      <c r="K169" s="87" t="s">
        <v>1461</v>
      </c>
      <c r="L169" s="60" t="s">
        <v>1467</v>
      </c>
      <c r="M169" s="59" t="s">
        <v>432</v>
      </c>
      <c r="N169" s="33"/>
      <c r="O169" s="87" t="s">
        <v>62</v>
      </c>
      <c r="P169" s="87" t="s">
        <v>1628</v>
      </c>
      <c r="Q169" s="102">
        <v>2016</v>
      </c>
      <c r="R169" s="59" t="s">
        <v>499</v>
      </c>
      <c r="S169" s="34"/>
      <c r="T169" s="108">
        <v>1</v>
      </c>
      <c r="U169" s="110">
        <v>1.43E-2</v>
      </c>
      <c r="V169" s="139"/>
      <c r="W169" s="132" t="s">
        <v>804</v>
      </c>
      <c r="X169" s="132" t="s">
        <v>803</v>
      </c>
      <c r="Y169" s="153"/>
      <c r="Z169" s="141"/>
      <c r="AA169" s="141"/>
      <c r="AB169" s="142"/>
      <c r="AC169" s="142"/>
    </row>
    <row r="170" spans="1:29" ht="45" x14ac:dyDescent="0.2">
      <c r="A170" s="58">
        <v>11</v>
      </c>
      <c r="B170" s="59" t="s">
        <v>91</v>
      </c>
      <c r="C170" s="59">
        <v>4</v>
      </c>
      <c r="D170" s="60" t="s">
        <v>1199</v>
      </c>
      <c r="E170" s="59" t="s">
        <v>181</v>
      </c>
      <c r="F170" s="139"/>
      <c r="G170" s="139"/>
      <c r="H170" s="139"/>
      <c r="I170" s="78" t="s">
        <v>279</v>
      </c>
      <c r="J170" s="139"/>
      <c r="K170" s="87" t="s">
        <v>1461</v>
      </c>
      <c r="L170" s="60" t="s">
        <v>1468</v>
      </c>
      <c r="M170" s="59" t="s">
        <v>432</v>
      </c>
      <c r="N170" s="33"/>
      <c r="O170" s="87" t="s">
        <v>62</v>
      </c>
      <c r="P170" s="87" t="s">
        <v>1628</v>
      </c>
      <c r="Q170" s="102">
        <v>2016</v>
      </c>
      <c r="R170" s="59" t="s">
        <v>1701</v>
      </c>
      <c r="S170" s="34"/>
      <c r="T170" s="108">
        <v>8</v>
      </c>
      <c r="U170" s="110">
        <v>4</v>
      </c>
      <c r="V170" s="139"/>
      <c r="W170" s="132" t="s">
        <v>804</v>
      </c>
      <c r="X170" s="132" t="s">
        <v>799</v>
      </c>
      <c r="Y170" s="153"/>
      <c r="Z170" s="141"/>
      <c r="AA170" s="141"/>
      <c r="AB170" s="142"/>
      <c r="AC170" s="142"/>
    </row>
    <row r="171" spans="1:29" ht="33.75" x14ac:dyDescent="0.2">
      <c r="A171" s="58">
        <v>11</v>
      </c>
      <c r="B171" s="59" t="s">
        <v>93</v>
      </c>
      <c r="C171" s="59">
        <v>4</v>
      </c>
      <c r="D171" s="60" t="s">
        <v>1200</v>
      </c>
      <c r="E171" s="59" t="s">
        <v>181</v>
      </c>
      <c r="F171" s="139"/>
      <c r="G171" s="139"/>
      <c r="H171" s="139"/>
      <c r="I171" s="78" t="s">
        <v>279</v>
      </c>
      <c r="J171" s="139"/>
      <c r="K171" s="87" t="s">
        <v>1461</v>
      </c>
      <c r="L171" s="60" t="s">
        <v>1469</v>
      </c>
      <c r="M171" s="59" t="s">
        <v>432</v>
      </c>
      <c r="N171" s="33"/>
      <c r="O171" s="87" t="s">
        <v>62</v>
      </c>
      <c r="P171" s="87" t="s">
        <v>1628</v>
      </c>
      <c r="Q171" s="102">
        <v>2016</v>
      </c>
      <c r="R171" s="59" t="s">
        <v>1702</v>
      </c>
      <c r="S171" s="34"/>
      <c r="T171" s="108">
        <v>1</v>
      </c>
      <c r="U171" s="110">
        <v>1</v>
      </c>
      <c r="V171" s="139"/>
      <c r="W171" s="132" t="s">
        <v>805</v>
      </c>
      <c r="X171" s="132" t="s">
        <v>806</v>
      </c>
      <c r="Y171" s="153"/>
      <c r="Z171" s="141"/>
      <c r="AA171" s="141"/>
      <c r="AB171" s="142"/>
      <c r="AC171" s="142"/>
    </row>
    <row r="172" spans="1:29" ht="33.75" x14ac:dyDescent="0.2">
      <c r="A172" s="58">
        <v>11</v>
      </c>
      <c r="B172" s="59" t="s">
        <v>94</v>
      </c>
      <c r="C172" s="59">
        <v>4</v>
      </c>
      <c r="D172" s="60" t="s">
        <v>1201</v>
      </c>
      <c r="E172" s="59" t="s">
        <v>181</v>
      </c>
      <c r="F172" s="139"/>
      <c r="G172" s="139"/>
      <c r="H172" s="139"/>
      <c r="I172" s="78" t="s">
        <v>279</v>
      </c>
      <c r="J172" s="139"/>
      <c r="K172" s="87" t="s">
        <v>1461</v>
      </c>
      <c r="L172" s="60" t="s">
        <v>1470</v>
      </c>
      <c r="M172" s="59" t="s">
        <v>432</v>
      </c>
      <c r="N172" s="33"/>
      <c r="O172" s="87" t="s">
        <v>62</v>
      </c>
      <c r="P172" s="87" t="s">
        <v>1628</v>
      </c>
      <c r="Q172" s="102">
        <v>2016</v>
      </c>
      <c r="R172" s="59" t="s">
        <v>500</v>
      </c>
      <c r="S172" s="34"/>
      <c r="T172" s="108">
        <v>0</v>
      </c>
      <c r="U172" s="110">
        <v>0</v>
      </c>
      <c r="V172" s="139"/>
      <c r="W172" s="132" t="s">
        <v>807</v>
      </c>
      <c r="X172" s="132" t="s">
        <v>808</v>
      </c>
      <c r="Y172" s="153"/>
      <c r="Z172" s="141"/>
      <c r="AA172" s="141"/>
      <c r="AB172" s="142"/>
      <c r="AC172" s="142"/>
    </row>
    <row r="173" spans="1:29" ht="33.75" x14ac:dyDescent="0.2">
      <c r="A173" s="58">
        <v>11</v>
      </c>
      <c r="B173" s="59" t="s">
        <v>95</v>
      </c>
      <c r="C173" s="59">
        <v>4</v>
      </c>
      <c r="D173" s="60" t="s">
        <v>1202</v>
      </c>
      <c r="E173" s="59" t="s">
        <v>181</v>
      </c>
      <c r="F173" s="139"/>
      <c r="G173" s="139"/>
      <c r="H173" s="139"/>
      <c r="I173" s="78" t="s">
        <v>279</v>
      </c>
      <c r="J173" s="139"/>
      <c r="K173" s="87" t="s">
        <v>1461</v>
      </c>
      <c r="L173" s="60" t="s">
        <v>1470</v>
      </c>
      <c r="M173" s="59" t="s">
        <v>432</v>
      </c>
      <c r="N173" s="140"/>
      <c r="O173" s="87" t="s">
        <v>62</v>
      </c>
      <c r="P173" s="87" t="s">
        <v>1628</v>
      </c>
      <c r="Q173" s="102">
        <v>2016</v>
      </c>
      <c r="R173" s="59" t="s">
        <v>501</v>
      </c>
      <c r="S173" s="140"/>
      <c r="T173" s="108">
        <v>2</v>
      </c>
      <c r="U173" s="110">
        <v>1</v>
      </c>
      <c r="V173" s="139"/>
      <c r="W173" s="132" t="s">
        <v>807</v>
      </c>
      <c r="X173" s="132" t="s">
        <v>808</v>
      </c>
      <c r="Y173" s="153"/>
      <c r="Z173" s="141"/>
      <c r="AA173" s="141"/>
      <c r="AB173" s="142"/>
      <c r="AC173" s="142"/>
    </row>
    <row r="174" spans="1:29" ht="45" x14ac:dyDescent="0.2">
      <c r="A174" s="58">
        <v>11</v>
      </c>
      <c r="B174" s="59" t="s">
        <v>104</v>
      </c>
      <c r="C174" s="59">
        <v>4</v>
      </c>
      <c r="D174" s="60" t="s">
        <v>1203</v>
      </c>
      <c r="E174" s="59" t="s">
        <v>181</v>
      </c>
      <c r="F174" s="139"/>
      <c r="G174" s="139"/>
      <c r="H174" s="139"/>
      <c r="I174" s="78" t="s">
        <v>279</v>
      </c>
      <c r="J174" s="139"/>
      <c r="K174" s="87" t="s">
        <v>1461</v>
      </c>
      <c r="L174" s="60" t="s">
        <v>1471</v>
      </c>
      <c r="M174" s="59" t="s">
        <v>432</v>
      </c>
      <c r="N174" s="32"/>
      <c r="O174" s="87" t="s">
        <v>62</v>
      </c>
      <c r="P174" s="87" t="s">
        <v>1628</v>
      </c>
      <c r="Q174" s="102">
        <v>2016</v>
      </c>
      <c r="R174" s="59" t="s">
        <v>1703</v>
      </c>
      <c r="S174" s="34"/>
      <c r="T174" s="108">
        <v>0</v>
      </c>
      <c r="U174" s="110">
        <v>0</v>
      </c>
      <c r="V174" s="139"/>
      <c r="W174" s="132" t="s">
        <v>809</v>
      </c>
      <c r="X174" s="132" t="s">
        <v>810</v>
      </c>
      <c r="Y174" s="153">
        <f>429098</f>
        <v>429098</v>
      </c>
      <c r="Z174" s="141">
        <v>429098</v>
      </c>
      <c r="AA174" s="141">
        <v>280680.21999999997</v>
      </c>
      <c r="AB174" s="142">
        <f>AA174/Y174</f>
        <v>0.65411682179828379</v>
      </c>
      <c r="AC174" s="142">
        <f>AA174/Z174</f>
        <v>0.65411682179828379</v>
      </c>
    </row>
    <row r="175" spans="1:29" x14ac:dyDescent="0.2">
      <c r="A175" s="157"/>
      <c r="B175" s="158"/>
      <c r="C175" s="158"/>
      <c r="D175" s="158"/>
      <c r="E175" s="158"/>
      <c r="F175" s="143"/>
      <c r="G175" s="143"/>
      <c r="H175" s="143"/>
      <c r="I175" s="158"/>
      <c r="J175" s="143"/>
      <c r="K175" s="158"/>
      <c r="L175" s="158"/>
      <c r="M175" s="158"/>
      <c r="N175" s="144"/>
      <c r="O175" s="158"/>
      <c r="P175" s="158"/>
      <c r="Q175" s="159"/>
      <c r="R175" s="160"/>
      <c r="S175" s="145"/>
      <c r="T175" s="158"/>
      <c r="U175" s="159"/>
      <c r="V175" s="143"/>
      <c r="W175" s="158"/>
      <c r="X175" s="158"/>
      <c r="Y175" s="154"/>
      <c r="Z175" s="146"/>
      <c r="AA175" s="146"/>
      <c r="AB175" s="147"/>
      <c r="AC175" s="147"/>
    </row>
    <row r="176" spans="1:29" ht="45" x14ac:dyDescent="0.2">
      <c r="A176" s="61">
        <v>12</v>
      </c>
      <c r="B176" s="62" t="s">
        <v>81</v>
      </c>
      <c r="C176" s="62">
        <v>4</v>
      </c>
      <c r="D176" s="63" t="s">
        <v>1204</v>
      </c>
      <c r="E176" s="62" t="s">
        <v>183</v>
      </c>
      <c r="F176" s="139"/>
      <c r="G176" s="139"/>
      <c r="H176" s="139"/>
      <c r="I176" s="79" t="s">
        <v>1365</v>
      </c>
      <c r="J176" s="139"/>
      <c r="K176" s="89" t="s">
        <v>1472</v>
      </c>
      <c r="L176" s="63" t="s">
        <v>1473</v>
      </c>
      <c r="M176" s="89" t="s">
        <v>1386</v>
      </c>
      <c r="N176" s="33"/>
      <c r="O176" s="89" t="s">
        <v>62</v>
      </c>
      <c r="P176" s="89" t="s">
        <v>1628</v>
      </c>
      <c r="Q176" s="100">
        <v>2015</v>
      </c>
      <c r="R176" s="65" t="s">
        <v>1704</v>
      </c>
      <c r="S176" s="34"/>
      <c r="T176" s="115">
        <v>0</v>
      </c>
      <c r="U176" s="112">
        <v>0</v>
      </c>
      <c r="V176" s="139"/>
      <c r="W176" s="133" t="s">
        <v>811</v>
      </c>
      <c r="X176" s="133" t="s">
        <v>812</v>
      </c>
      <c r="Y176" s="153"/>
      <c r="Z176" s="141"/>
      <c r="AA176" s="141"/>
      <c r="AB176" s="142"/>
      <c r="AC176" s="142"/>
    </row>
    <row r="177" spans="1:29" ht="78.75" x14ac:dyDescent="0.2">
      <c r="A177" s="61">
        <v>12</v>
      </c>
      <c r="B177" s="65" t="s">
        <v>82</v>
      </c>
      <c r="C177" s="65">
        <v>4</v>
      </c>
      <c r="D177" s="66" t="s">
        <v>1205</v>
      </c>
      <c r="E177" s="65" t="s">
        <v>183</v>
      </c>
      <c r="F177" s="139"/>
      <c r="G177" s="139"/>
      <c r="H177" s="139"/>
      <c r="I177" s="80" t="s">
        <v>1365</v>
      </c>
      <c r="J177" s="139"/>
      <c r="K177" s="90" t="s">
        <v>1472</v>
      </c>
      <c r="L177" s="66" t="s">
        <v>1474</v>
      </c>
      <c r="M177" s="65" t="s">
        <v>1386</v>
      </c>
      <c r="N177" s="33"/>
      <c r="O177" s="90" t="s">
        <v>62</v>
      </c>
      <c r="P177" s="90" t="s">
        <v>1628</v>
      </c>
      <c r="Q177" s="100">
        <v>2015</v>
      </c>
      <c r="R177" s="65" t="s">
        <v>502</v>
      </c>
      <c r="S177" s="34"/>
      <c r="T177" s="116" t="s">
        <v>1829</v>
      </c>
      <c r="U177" s="114">
        <v>1</v>
      </c>
      <c r="V177" s="139"/>
      <c r="W177" s="134" t="s">
        <v>813</v>
      </c>
      <c r="X177" s="134" t="s">
        <v>814</v>
      </c>
      <c r="Y177" s="153"/>
      <c r="Z177" s="141"/>
      <c r="AA177" s="141"/>
      <c r="AB177" s="142"/>
      <c r="AC177" s="142"/>
    </row>
    <row r="178" spans="1:29" ht="22.5" x14ac:dyDescent="0.2">
      <c r="A178" s="61">
        <v>12</v>
      </c>
      <c r="B178" s="65" t="s">
        <v>83</v>
      </c>
      <c r="C178" s="65">
        <v>4</v>
      </c>
      <c r="D178" s="66" t="s">
        <v>1206</v>
      </c>
      <c r="E178" s="65" t="s">
        <v>183</v>
      </c>
      <c r="F178" s="139"/>
      <c r="G178" s="139"/>
      <c r="H178" s="139"/>
      <c r="I178" s="80" t="s">
        <v>1365</v>
      </c>
      <c r="J178" s="139"/>
      <c r="K178" s="90" t="s">
        <v>1472</v>
      </c>
      <c r="L178" s="66" t="s">
        <v>1475</v>
      </c>
      <c r="M178" s="65" t="s">
        <v>432</v>
      </c>
      <c r="N178" s="33"/>
      <c r="O178" s="90" t="s">
        <v>62</v>
      </c>
      <c r="P178" s="90" t="s">
        <v>1628</v>
      </c>
      <c r="Q178" s="100">
        <v>2015</v>
      </c>
      <c r="R178" s="65" t="s">
        <v>1705</v>
      </c>
      <c r="S178" s="34"/>
      <c r="T178" s="117" t="s">
        <v>1830</v>
      </c>
      <c r="U178" s="114">
        <v>1</v>
      </c>
      <c r="V178" s="139"/>
      <c r="W178" s="134" t="s">
        <v>815</v>
      </c>
      <c r="X178" s="134" t="s">
        <v>816</v>
      </c>
      <c r="Y178" s="153"/>
      <c r="Z178" s="141"/>
      <c r="AA178" s="141"/>
      <c r="AB178" s="142"/>
      <c r="AC178" s="142"/>
    </row>
    <row r="179" spans="1:29" ht="45" x14ac:dyDescent="0.2">
      <c r="A179" s="61">
        <v>12</v>
      </c>
      <c r="B179" s="65" t="s">
        <v>84</v>
      </c>
      <c r="C179" s="65">
        <v>4</v>
      </c>
      <c r="D179" s="66" t="s">
        <v>1207</v>
      </c>
      <c r="E179" s="65" t="s">
        <v>183</v>
      </c>
      <c r="F179" s="139"/>
      <c r="G179" s="139"/>
      <c r="H179" s="139"/>
      <c r="I179" s="80" t="s">
        <v>1365</v>
      </c>
      <c r="J179" s="139"/>
      <c r="K179" s="90" t="s">
        <v>1472</v>
      </c>
      <c r="L179" s="66" t="s">
        <v>1476</v>
      </c>
      <c r="M179" s="65" t="s">
        <v>432</v>
      </c>
      <c r="N179" s="33"/>
      <c r="O179" s="90" t="s">
        <v>62</v>
      </c>
      <c r="P179" s="90" t="s">
        <v>1628</v>
      </c>
      <c r="Q179" s="100">
        <v>2015</v>
      </c>
      <c r="R179" s="65" t="s">
        <v>1706</v>
      </c>
      <c r="S179" s="34"/>
      <c r="T179" s="116">
        <v>20</v>
      </c>
      <c r="U179" s="114">
        <v>1</v>
      </c>
      <c r="V179" s="139"/>
      <c r="W179" s="134" t="s">
        <v>817</v>
      </c>
      <c r="X179" s="134" t="s">
        <v>818</v>
      </c>
      <c r="Y179" s="153"/>
      <c r="Z179" s="141"/>
      <c r="AA179" s="141"/>
      <c r="AB179" s="142"/>
      <c r="AC179" s="142"/>
    </row>
    <row r="180" spans="1:29" ht="56.25" x14ac:dyDescent="0.2">
      <c r="A180" s="61">
        <v>12</v>
      </c>
      <c r="B180" s="65" t="s">
        <v>85</v>
      </c>
      <c r="C180" s="65">
        <v>4</v>
      </c>
      <c r="D180" s="66" t="s">
        <v>1208</v>
      </c>
      <c r="E180" s="65" t="s">
        <v>183</v>
      </c>
      <c r="F180" s="139"/>
      <c r="G180" s="139"/>
      <c r="H180" s="139"/>
      <c r="I180" s="80" t="s">
        <v>1365</v>
      </c>
      <c r="J180" s="139"/>
      <c r="K180" s="90" t="s">
        <v>1472</v>
      </c>
      <c r="L180" s="66" t="s">
        <v>1477</v>
      </c>
      <c r="M180" s="65" t="s">
        <v>432</v>
      </c>
      <c r="N180" s="33"/>
      <c r="O180" s="90" t="s">
        <v>62</v>
      </c>
      <c r="P180" s="90" t="s">
        <v>1628</v>
      </c>
      <c r="Q180" s="100">
        <v>2015</v>
      </c>
      <c r="R180" s="65" t="s">
        <v>503</v>
      </c>
      <c r="S180" s="34"/>
      <c r="T180" s="116" t="s">
        <v>1831</v>
      </c>
      <c r="U180" s="114">
        <v>0</v>
      </c>
      <c r="V180" s="139"/>
      <c r="W180" s="134" t="s">
        <v>819</v>
      </c>
      <c r="X180" s="134" t="s">
        <v>820</v>
      </c>
      <c r="Y180" s="153"/>
      <c r="Z180" s="141"/>
      <c r="AA180" s="141"/>
      <c r="AB180" s="142"/>
      <c r="AC180" s="142"/>
    </row>
    <row r="181" spans="1:29" ht="67.5" x14ac:dyDescent="0.2">
      <c r="A181" s="61">
        <v>12</v>
      </c>
      <c r="B181" s="65" t="s">
        <v>88</v>
      </c>
      <c r="C181" s="65">
        <v>4</v>
      </c>
      <c r="D181" s="66" t="s">
        <v>1209</v>
      </c>
      <c r="E181" s="65" t="s">
        <v>183</v>
      </c>
      <c r="F181" s="139"/>
      <c r="G181" s="139"/>
      <c r="H181" s="139"/>
      <c r="I181" s="80" t="s">
        <v>1365</v>
      </c>
      <c r="J181" s="139"/>
      <c r="K181" s="90" t="s">
        <v>1472</v>
      </c>
      <c r="L181" s="66" t="s">
        <v>1478</v>
      </c>
      <c r="M181" s="65" t="s">
        <v>1379</v>
      </c>
      <c r="N181" s="33"/>
      <c r="O181" s="90" t="s">
        <v>62</v>
      </c>
      <c r="P181" s="90" t="s">
        <v>1628</v>
      </c>
      <c r="Q181" s="100">
        <v>2015</v>
      </c>
      <c r="R181" s="65" t="s">
        <v>504</v>
      </c>
      <c r="S181" s="34"/>
      <c r="T181" s="116" t="s">
        <v>1832</v>
      </c>
      <c r="U181" s="114">
        <v>0.7</v>
      </c>
      <c r="V181" s="139"/>
      <c r="W181" s="134" t="s">
        <v>821</v>
      </c>
      <c r="X181" s="134" t="s">
        <v>822</v>
      </c>
      <c r="Y181" s="153"/>
      <c r="Z181" s="141"/>
      <c r="AA181" s="141"/>
      <c r="AB181" s="142"/>
      <c r="AC181" s="142"/>
    </row>
    <row r="182" spans="1:29" ht="45" x14ac:dyDescent="0.2">
      <c r="A182" s="61">
        <v>12</v>
      </c>
      <c r="B182" s="65" t="s">
        <v>89</v>
      </c>
      <c r="C182" s="65">
        <v>4</v>
      </c>
      <c r="D182" s="66" t="s">
        <v>1210</v>
      </c>
      <c r="E182" s="65" t="s">
        <v>1211</v>
      </c>
      <c r="F182" s="139"/>
      <c r="G182" s="139"/>
      <c r="H182" s="139"/>
      <c r="I182" s="80" t="s">
        <v>1365</v>
      </c>
      <c r="J182" s="139"/>
      <c r="K182" s="90" t="s">
        <v>1472</v>
      </c>
      <c r="L182" s="66" t="s">
        <v>1479</v>
      </c>
      <c r="M182" s="65" t="s">
        <v>432</v>
      </c>
      <c r="N182" s="33"/>
      <c r="O182" s="90" t="s">
        <v>62</v>
      </c>
      <c r="P182" s="90" t="s">
        <v>1628</v>
      </c>
      <c r="Q182" s="100">
        <v>2015</v>
      </c>
      <c r="R182" s="65" t="s">
        <v>1707</v>
      </c>
      <c r="S182" s="34"/>
      <c r="T182" s="116" t="s">
        <v>1833</v>
      </c>
      <c r="U182" s="114">
        <v>0.75</v>
      </c>
      <c r="V182" s="139"/>
      <c r="W182" s="134" t="s">
        <v>823</v>
      </c>
      <c r="X182" s="134" t="s">
        <v>824</v>
      </c>
      <c r="Y182" s="153"/>
      <c r="Z182" s="141"/>
      <c r="AA182" s="141"/>
      <c r="AB182" s="142"/>
      <c r="AC182" s="142"/>
    </row>
    <row r="183" spans="1:29" ht="123.75" x14ac:dyDescent="0.2">
      <c r="A183" s="61">
        <v>12</v>
      </c>
      <c r="B183" s="65" t="s">
        <v>90</v>
      </c>
      <c r="C183" s="65">
        <v>4</v>
      </c>
      <c r="D183" s="66" t="s">
        <v>1212</v>
      </c>
      <c r="E183" s="65" t="s">
        <v>183</v>
      </c>
      <c r="F183" s="139"/>
      <c r="G183" s="139"/>
      <c r="H183" s="139"/>
      <c r="I183" s="80" t="s">
        <v>1365</v>
      </c>
      <c r="J183" s="139"/>
      <c r="K183" s="90" t="s">
        <v>1472</v>
      </c>
      <c r="L183" s="66" t="s">
        <v>1480</v>
      </c>
      <c r="M183" s="65" t="s">
        <v>432</v>
      </c>
      <c r="N183" s="140"/>
      <c r="O183" s="90" t="s">
        <v>62</v>
      </c>
      <c r="P183" s="90" t="s">
        <v>1628</v>
      </c>
      <c r="Q183" s="100">
        <v>2015</v>
      </c>
      <c r="R183" s="65" t="s">
        <v>1708</v>
      </c>
      <c r="S183" s="140"/>
      <c r="T183" s="116" t="s">
        <v>1834</v>
      </c>
      <c r="U183" s="114">
        <v>0.66</v>
      </c>
      <c r="V183" s="139"/>
      <c r="W183" s="134" t="s">
        <v>825</v>
      </c>
      <c r="X183" s="134" t="s">
        <v>824</v>
      </c>
      <c r="Y183" s="153"/>
      <c r="Z183" s="141"/>
      <c r="AA183" s="141"/>
      <c r="AB183" s="142"/>
      <c r="AC183" s="142"/>
    </row>
    <row r="184" spans="1:29" ht="33.75" x14ac:dyDescent="0.2">
      <c r="A184" s="61">
        <v>12</v>
      </c>
      <c r="B184" s="65" t="s">
        <v>91</v>
      </c>
      <c r="C184" s="65">
        <v>4</v>
      </c>
      <c r="D184" s="66" t="s">
        <v>1213</v>
      </c>
      <c r="E184" s="65" t="s">
        <v>183</v>
      </c>
      <c r="F184" s="139"/>
      <c r="G184" s="139"/>
      <c r="H184" s="139"/>
      <c r="I184" s="80" t="s">
        <v>1365</v>
      </c>
      <c r="J184" s="139"/>
      <c r="K184" s="90" t="s">
        <v>1472</v>
      </c>
      <c r="L184" s="66" t="s">
        <v>1481</v>
      </c>
      <c r="M184" s="65" t="s">
        <v>432</v>
      </c>
      <c r="N184" s="32"/>
      <c r="O184" s="90" t="s">
        <v>62</v>
      </c>
      <c r="P184" s="90" t="s">
        <v>1628</v>
      </c>
      <c r="Q184" s="100">
        <v>2015</v>
      </c>
      <c r="R184" s="65">
        <v>1</v>
      </c>
      <c r="S184" s="34"/>
      <c r="T184" s="116" t="s">
        <v>1831</v>
      </c>
      <c r="U184" s="114">
        <v>0</v>
      </c>
      <c r="V184" s="139"/>
      <c r="W184" s="134" t="s">
        <v>826</v>
      </c>
      <c r="X184" s="134" t="s">
        <v>827</v>
      </c>
      <c r="Y184" s="153"/>
      <c r="Z184" s="141"/>
      <c r="AA184" s="141"/>
      <c r="AB184" s="142"/>
      <c r="AC184" s="142"/>
    </row>
    <row r="185" spans="1:29" ht="90" x14ac:dyDescent="0.2">
      <c r="A185" s="61">
        <v>12</v>
      </c>
      <c r="B185" s="65" t="s">
        <v>93</v>
      </c>
      <c r="C185" s="65">
        <v>4</v>
      </c>
      <c r="D185" s="66" t="s">
        <v>1214</v>
      </c>
      <c r="E185" s="65" t="s">
        <v>1215</v>
      </c>
      <c r="F185" s="139"/>
      <c r="G185" s="139"/>
      <c r="H185" s="139"/>
      <c r="I185" s="80" t="s">
        <v>1365</v>
      </c>
      <c r="J185" s="139"/>
      <c r="K185" s="90" t="s">
        <v>1472</v>
      </c>
      <c r="L185" s="66" t="s">
        <v>1482</v>
      </c>
      <c r="M185" s="65" t="s">
        <v>1379</v>
      </c>
      <c r="N185" s="33"/>
      <c r="O185" s="90" t="s">
        <v>62</v>
      </c>
      <c r="P185" s="90" t="s">
        <v>1628</v>
      </c>
      <c r="Q185" s="100">
        <v>2015</v>
      </c>
      <c r="R185" s="65" t="s">
        <v>1709</v>
      </c>
      <c r="S185" s="34"/>
      <c r="T185" s="116" t="s">
        <v>1835</v>
      </c>
      <c r="U185" s="114">
        <v>0</v>
      </c>
      <c r="V185" s="139"/>
      <c r="W185" s="134" t="s">
        <v>828</v>
      </c>
      <c r="X185" s="134" t="s">
        <v>829</v>
      </c>
      <c r="Y185" s="153"/>
      <c r="Z185" s="141"/>
      <c r="AA185" s="141"/>
      <c r="AB185" s="142"/>
      <c r="AC185" s="142"/>
    </row>
    <row r="186" spans="1:29" ht="90" x14ac:dyDescent="0.2">
      <c r="A186" s="61">
        <v>12</v>
      </c>
      <c r="B186" s="65" t="s">
        <v>94</v>
      </c>
      <c r="C186" s="65">
        <v>4</v>
      </c>
      <c r="D186" s="66" t="s">
        <v>1216</v>
      </c>
      <c r="E186" s="65" t="s">
        <v>1215</v>
      </c>
      <c r="F186" s="139"/>
      <c r="G186" s="139"/>
      <c r="H186" s="139"/>
      <c r="I186" s="80" t="s">
        <v>1365</v>
      </c>
      <c r="J186" s="139"/>
      <c r="K186" s="90" t="s">
        <v>1472</v>
      </c>
      <c r="L186" s="66" t="s">
        <v>1483</v>
      </c>
      <c r="M186" s="65" t="s">
        <v>432</v>
      </c>
      <c r="N186" s="33"/>
      <c r="O186" s="90" t="s">
        <v>62</v>
      </c>
      <c r="P186" s="90" t="s">
        <v>1628</v>
      </c>
      <c r="Q186" s="100">
        <v>2015</v>
      </c>
      <c r="R186" s="65" t="s">
        <v>1710</v>
      </c>
      <c r="S186" s="34"/>
      <c r="T186" s="116" t="s">
        <v>1836</v>
      </c>
      <c r="U186" s="114">
        <v>0.74</v>
      </c>
      <c r="V186" s="139"/>
      <c r="W186" s="134" t="s">
        <v>830</v>
      </c>
      <c r="X186" s="134" t="s">
        <v>831</v>
      </c>
      <c r="Y186" s="153"/>
      <c r="Z186" s="141"/>
      <c r="AA186" s="141"/>
      <c r="AB186" s="142"/>
      <c r="AC186" s="142"/>
    </row>
    <row r="187" spans="1:29" ht="56.25" x14ac:dyDescent="0.2">
      <c r="A187" s="61">
        <v>12</v>
      </c>
      <c r="B187" s="65" t="s">
        <v>95</v>
      </c>
      <c r="C187" s="65">
        <v>4</v>
      </c>
      <c r="D187" s="66" t="s">
        <v>1217</v>
      </c>
      <c r="E187" s="65" t="s">
        <v>1218</v>
      </c>
      <c r="F187" s="139"/>
      <c r="G187" s="139"/>
      <c r="H187" s="139"/>
      <c r="I187" s="80" t="s">
        <v>1365</v>
      </c>
      <c r="J187" s="139"/>
      <c r="K187" s="90" t="s">
        <v>1472</v>
      </c>
      <c r="L187" s="66" t="s">
        <v>1484</v>
      </c>
      <c r="M187" s="65" t="s">
        <v>1386</v>
      </c>
      <c r="N187" s="33"/>
      <c r="O187" s="90" t="s">
        <v>62</v>
      </c>
      <c r="P187" s="90" t="s">
        <v>1628</v>
      </c>
      <c r="Q187" s="100">
        <v>2015</v>
      </c>
      <c r="R187" s="65" t="s">
        <v>1711</v>
      </c>
      <c r="S187" s="34"/>
      <c r="T187" s="116">
        <v>4</v>
      </c>
      <c r="U187" s="114">
        <v>0.4</v>
      </c>
      <c r="V187" s="139"/>
      <c r="W187" s="134" t="s">
        <v>832</v>
      </c>
      <c r="X187" s="134" t="s">
        <v>833</v>
      </c>
      <c r="Y187" s="153"/>
      <c r="Z187" s="141"/>
      <c r="AA187" s="141"/>
      <c r="AB187" s="142"/>
      <c r="AC187" s="142"/>
    </row>
    <row r="188" spans="1:29" ht="56.25" x14ac:dyDescent="0.2">
      <c r="A188" s="61">
        <v>12</v>
      </c>
      <c r="B188" s="65" t="s">
        <v>104</v>
      </c>
      <c r="C188" s="65">
        <v>4</v>
      </c>
      <c r="D188" s="66" t="s">
        <v>1219</v>
      </c>
      <c r="E188" s="65" t="s">
        <v>1215</v>
      </c>
      <c r="F188" s="139"/>
      <c r="G188" s="139"/>
      <c r="H188" s="139"/>
      <c r="I188" s="80" t="s">
        <v>1365</v>
      </c>
      <c r="J188" s="139"/>
      <c r="K188" s="90" t="s">
        <v>1472</v>
      </c>
      <c r="L188" s="66" t="s">
        <v>1485</v>
      </c>
      <c r="M188" s="65" t="s">
        <v>432</v>
      </c>
      <c r="N188" s="33"/>
      <c r="O188" s="90" t="s">
        <v>62</v>
      </c>
      <c r="P188" s="90" t="s">
        <v>1628</v>
      </c>
      <c r="Q188" s="100">
        <v>2015</v>
      </c>
      <c r="R188" s="65" t="s">
        <v>1712</v>
      </c>
      <c r="S188" s="34"/>
      <c r="T188" s="116" t="s">
        <v>1831</v>
      </c>
      <c r="U188" s="114">
        <v>0</v>
      </c>
      <c r="V188" s="139"/>
      <c r="W188" s="134" t="s">
        <v>834</v>
      </c>
      <c r="X188" s="134" t="s">
        <v>835</v>
      </c>
      <c r="Y188" s="153">
        <f>3446704</f>
        <v>3446704</v>
      </c>
      <c r="Z188" s="141">
        <v>3461257.6</v>
      </c>
      <c r="AA188" s="141">
        <v>2245407.9700000002</v>
      </c>
      <c r="AB188" s="142"/>
      <c r="AC188" s="142"/>
    </row>
    <row r="189" spans="1:29" x14ac:dyDescent="0.2">
      <c r="A189" s="157"/>
      <c r="B189" s="158"/>
      <c r="C189" s="158"/>
      <c r="D189" s="158"/>
      <c r="E189" s="158"/>
      <c r="F189" s="143"/>
      <c r="G189" s="143"/>
      <c r="H189" s="143"/>
      <c r="I189" s="158"/>
      <c r="J189" s="143"/>
      <c r="K189" s="158"/>
      <c r="L189" s="158"/>
      <c r="M189" s="158"/>
      <c r="N189" s="144"/>
      <c r="O189" s="158"/>
      <c r="P189" s="158"/>
      <c r="Q189" s="159"/>
      <c r="R189" s="160"/>
      <c r="S189" s="145"/>
      <c r="T189" s="158"/>
      <c r="U189" s="159"/>
      <c r="V189" s="143"/>
      <c r="W189" s="158"/>
      <c r="X189" s="158"/>
      <c r="Y189" s="154"/>
      <c r="Z189" s="146"/>
      <c r="AA189" s="146"/>
      <c r="AB189" s="147"/>
      <c r="AC189" s="147"/>
    </row>
    <row r="190" spans="1:29" ht="45" x14ac:dyDescent="0.2">
      <c r="A190" s="161">
        <v>13</v>
      </c>
      <c r="B190" s="162" t="s">
        <v>81</v>
      </c>
      <c r="C190" s="56">
        <v>4</v>
      </c>
      <c r="D190" s="57" t="s">
        <v>1220</v>
      </c>
      <c r="E190" s="56" t="s">
        <v>184</v>
      </c>
      <c r="F190" s="139"/>
      <c r="G190" s="139"/>
      <c r="H190" s="139"/>
      <c r="I190" s="77" t="s">
        <v>1366</v>
      </c>
      <c r="J190" s="139"/>
      <c r="K190" s="86" t="s">
        <v>1486</v>
      </c>
      <c r="L190" s="57" t="s">
        <v>1487</v>
      </c>
      <c r="M190" s="86" t="s">
        <v>432</v>
      </c>
      <c r="N190" s="33"/>
      <c r="O190" s="86" t="s">
        <v>62</v>
      </c>
      <c r="P190" s="86" t="s">
        <v>1628</v>
      </c>
      <c r="Q190" s="88">
        <v>2015</v>
      </c>
      <c r="R190" s="59" t="s">
        <v>505</v>
      </c>
      <c r="S190" s="34"/>
      <c r="T190" s="106">
        <v>4.5</v>
      </c>
      <c r="U190" s="109">
        <v>1.125</v>
      </c>
      <c r="V190" s="139"/>
      <c r="W190" s="131" t="s">
        <v>836</v>
      </c>
      <c r="X190" s="131" t="s">
        <v>837</v>
      </c>
      <c r="Y190" s="153"/>
      <c r="Z190" s="141"/>
      <c r="AA190" s="141"/>
      <c r="AB190" s="142"/>
      <c r="AC190" s="142"/>
    </row>
    <row r="191" spans="1:29" ht="67.5" x14ac:dyDescent="0.2">
      <c r="A191" s="161">
        <v>13</v>
      </c>
      <c r="B191" s="163" t="s">
        <v>82</v>
      </c>
      <c r="C191" s="59">
        <v>4</v>
      </c>
      <c r="D191" s="60" t="s">
        <v>1221</v>
      </c>
      <c r="E191" s="56" t="s">
        <v>184</v>
      </c>
      <c r="F191" s="139"/>
      <c r="G191" s="139"/>
      <c r="H191" s="139"/>
      <c r="I191" s="78" t="s">
        <v>1366</v>
      </c>
      <c r="J191" s="139"/>
      <c r="K191" s="87" t="s">
        <v>1486</v>
      </c>
      <c r="L191" s="60" t="s">
        <v>1488</v>
      </c>
      <c r="M191" s="59" t="s">
        <v>1379</v>
      </c>
      <c r="N191" s="33"/>
      <c r="O191" s="87" t="s">
        <v>62</v>
      </c>
      <c r="P191" s="87" t="s">
        <v>1628</v>
      </c>
      <c r="Q191" s="88">
        <v>2015</v>
      </c>
      <c r="R191" s="59" t="s">
        <v>505</v>
      </c>
      <c r="S191" s="34"/>
      <c r="T191" s="108">
        <v>4.5999999999999996</v>
      </c>
      <c r="U191" s="110">
        <v>1.1499999999999999</v>
      </c>
      <c r="V191" s="139"/>
      <c r="W191" s="132" t="s">
        <v>838</v>
      </c>
      <c r="X191" s="132" t="s">
        <v>839</v>
      </c>
      <c r="Y191" s="153"/>
      <c r="Z191" s="141"/>
      <c r="AA191" s="141"/>
      <c r="AB191" s="142"/>
      <c r="AC191" s="142"/>
    </row>
    <row r="192" spans="1:29" ht="33.75" x14ac:dyDescent="0.2">
      <c r="A192" s="161">
        <v>13</v>
      </c>
      <c r="B192" s="163" t="s">
        <v>83</v>
      </c>
      <c r="C192" s="59">
        <v>4</v>
      </c>
      <c r="D192" s="60" t="s">
        <v>1222</v>
      </c>
      <c r="E192" s="56" t="s">
        <v>184</v>
      </c>
      <c r="F192" s="139"/>
      <c r="G192" s="139"/>
      <c r="H192" s="139"/>
      <c r="I192" s="78" t="s">
        <v>1366</v>
      </c>
      <c r="J192" s="139"/>
      <c r="K192" s="87" t="s">
        <v>1486</v>
      </c>
      <c r="L192" s="60" t="s">
        <v>1489</v>
      </c>
      <c r="M192" s="59" t="s">
        <v>432</v>
      </c>
      <c r="N192" s="33"/>
      <c r="O192" s="87" t="s">
        <v>62</v>
      </c>
      <c r="P192" s="87" t="s">
        <v>1628</v>
      </c>
      <c r="Q192" s="88">
        <v>2015</v>
      </c>
      <c r="R192" s="59" t="s">
        <v>1713</v>
      </c>
      <c r="S192" s="34"/>
      <c r="T192" s="108">
        <v>426</v>
      </c>
      <c r="U192" s="110">
        <v>2.13</v>
      </c>
      <c r="V192" s="139"/>
      <c r="W192" s="132" t="s">
        <v>840</v>
      </c>
      <c r="X192" s="132" t="s">
        <v>841</v>
      </c>
      <c r="Y192" s="153"/>
      <c r="Z192" s="141"/>
      <c r="AA192" s="141"/>
      <c r="AB192" s="142"/>
      <c r="AC192" s="142"/>
    </row>
    <row r="193" spans="1:29" ht="45" x14ac:dyDescent="0.2">
      <c r="A193" s="161">
        <v>13</v>
      </c>
      <c r="B193" s="163" t="s">
        <v>84</v>
      </c>
      <c r="C193" s="59">
        <v>4</v>
      </c>
      <c r="D193" s="60" t="s">
        <v>1223</v>
      </c>
      <c r="E193" s="56" t="s">
        <v>184</v>
      </c>
      <c r="F193" s="139"/>
      <c r="G193" s="139"/>
      <c r="H193" s="139"/>
      <c r="I193" s="78" t="s">
        <v>1366</v>
      </c>
      <c r="J193" s="139"/>
      <c r="K193" s="87" t="s">
        <v>1486</v>
      </c>
      <c r="L193" s="60" t="s">
        <v>1490</v>
      </c>
      <c r="M193" s="59" t="s">
        <v>1491</v>
      </c>
      <c r="N193" s="33"/>
      <c r="O193" s="87" t="s">
        <v>62</v>
      </c>
      <c r="P193" s="87" t="s">
        <v>1628</v>
      </c>
      <c r="Q193" s="88">
        <v>2015</v>
      </c>
      <c r="R193" s="59" t="s">
        <v>506</v>
      </c>
      <c r="S193" s="34"/>
      <c r="T193" s="108">
        <v>892</v>
      </c>
      <c r="U193" s="110">
        <v>17.84</v>
      </c>
      <c r="V193" s="139"/>
      <c r="W193" s="132" t="s">
        <v>840</v>
      </c>
      <c r="X193" s="132" t="s">
        <v>841</v>
      </c>
      <c r="Y193" s="153"/>
      <c r="Z193" s="141"/>
      <c r="AA193" s="141"/>
      <c r="AB193" s="142"/>
      <c r="AC193" s="142"/>
    </row>
    <row r="194" spans="1:29" ht="22.5" x14ac:dyDescent="0.2">
      <c r="A194" s="161">
        <v>13</v>
      </c>
      <c r="B194" s="163" t="s">
        <v>85</v>
      </c>
      <c r="C194" s="59">
        <v>4</v>
      </c>
      <c r="D194" s="60" t="s">
        <v>1224</v>
      </c>
      <c r="E194" s="56" t="s">
        <v>184</v>
      </c>
      <c r="F194" s="139"/>
      <c r="G194" s="139"/>
      <c r="H194" s="139"/>
      <c r="I194" s="78" t="s">
        <v>1366</v>
      </c>
      <c r="J194" s="139"/>
      <c r="K194" s="87" t="s">
        <v>1486</v>
      </c>
      <c r="L194" s="60" t="s">
        <v>1492</v>
      </c>
      <c r="M194" s="59" t="s">
        <v>432</v>
      </c>
      <c r="N194" s="33"/>
      <c r="O194" s="87" t="s">
        <v>62</v>
      </c>
      <c r="P194" s="87" t="s">
        <v>1628</v>
      </c>
      <c r="Q194" s="88">
        <v>2015</v>
      </c>
      <c r="R194" s="59" t="s">
        <v>507</v>
      </c>
      <c r="S194" s="34"/>
      <c r="T194" s="108">
        <v>0</v>
      </c>
      <c r="U194" s="110">
        <v>0</v>
      </c>
      <c r="V194" s="139"/>
      <c r="W194" s="132" t="s">
        <v>842</v>
      </c>
      <c r="X194" s="132" t="s">
        <v>843</v>
      </c>
      <c r="Y194" s="153"/>
      <c r="Z194" s="141"/>
      <c r="AA194" s="141"/>
      <c r="AB194" s="142"/>
      <c r="AC194" s="142"/>
    </row>
    <row r="195" spans="1:29" ht="45" x14ac:dyDescent="0.2">
      <c r="A195" s="161">
        <v>13</v>
      </c>
      <c r="B195" s="163" t="s">
        <v>88</v>
      </c>
      <c r="C195" s="59">
        <v>4</v>
      </c>
      <c r="D195" s="60" t="s">
        <v>1225</v>
      </c>
      <c r="E195" s="56" t="s">
        <v>184</v>
      </c>
      <c r="F195" s="139"/>
      <c r="G195" s="139"/>
      <c r="H195" s="139"/>
      <c r="I195" s="78" t="s">
        <v>1366</v>
      </c>
      <c r="J195" s="139"/>
      <c r="K195" s="87" t="s">
        <v>1486</v>
      </c>
      <c r="L195" s="60" t="s">
        <v>1493</v>
      </c>
      <c r="M195" s="59" t="s">
        <v>1386</v>
      </c>
      <c r="N195" s="33"/>
      <c r="O195" s="87" t="s">
        <v>62</v>
      </c>
      <c r="P195" s="87" t="s">
        <v>1628</v>
      </c>
      <c r="Q195" s="88">
        <v>2015</v>
      </c>
      <c r="R195" s="59" t="s">
        <v>508</v>
      </c>
      <c r="S195" s="34"/>
      <c r="T195" s="108">
        <v>0.62</v>
      </c>
      <c r="U195" s="110">
        <v>0.1033</v>
      </c>
      <c r="V195" s="139"/>
      <c r="W195" s="132" t="s">
        <v>844</v>
      </c>
      <c r="X195" s="132" t="s">
        <v>845</v>
      </c>
      <c r="Y195" s="153"/>
      <c r="Z195" s="141"/>
      <c r="AA195" s="141"/>
      <c r="AB195" s="142"/>
      <c r="AC195" s="142"/>
    </row>
    <row r="196" spans="1:29" ht="45" x14ac:dyDescent="0.2">
      <c r="A196" s="161">
        <v>13</v>
      </c>
      <c r="B196" s="163" t="s">
        <v>89</v>
      </c>
      <c r="C196" s="59">
        <v>4</v>
      </c>
      <c r="D196" s="60" t="s">
        <v>1226</v>
      </c>
      <c r="E196" s="56" t="s">
        <v>184</v>
      </c>
      <c r="F196" s="139"/>
      <c r="G196" s="139"/>
      <c r="H196" s="139"/>
      <c r="I196" s="78" t="s">
        <v>1366</v>
      </c>
      <c r="J196" s="139"/>
      <c r="K196" s="87" t="s">
        <v>1486</v>
      </c>
      <c r="L196" s="60" t="s">
        <v>1494</v>
      </c>
      <c r="M196" s="59" t="s">
        <v>1386</v>
      </c>
      <c r="N196" s="33"/>
      <c r="O196" s="87" t="s">
        <v>62</v>
      </c>
      <c r="P196" s="87" t="s">
        <v>1628</v>
      </c>
      <c r="Q196" s="88">
        <v>2015</v>
      </c>
      <c r="R196" s="59" t="s">
        <v>509</v>
      </c>
      <c r="S196" s="34"/>
      <c r="T196" s="108">
        <v>43.97</v>
      </c>
      <c r="U196" s="110">
        <v>1.4657</v>
      </c>
      <c r="V196" s="139"/>
      <c r="W196" s="132" t="s">
        <v>846</v>
      </c>
      <c r="X196" s="132" t="s">
        <v>847</v>
      </c>
      <c r="Y196" s="153"/>
      <c r="Z196" s="141"/>
      <c r="AA196" s="141"/>
      <c r="AB196" s="142"/>
      <c r="AC196" s="142"/>
    </row>
    <row r="197" spans="1:29" ht="33.75" x14ac:dyDescent="0.2">
      <c r="A197" s="161">
        <v>13</v>
      </c>
      <c r="B197" s="163" t="s">
        <v>90</v>
      </c>
      <c r="C197" s="59">
        <v>4</v>
      </c>
      <c r="D197" s="60" t="s">
        <v>1227</v>
      </c>
      <c r="E197" s="56" t="s">
        <v>184</v>
      </c>
      <c r="F197" s="139"/>
      <c r="G197" s="139"/>
      <c r="H197" s="139"/>
      <c r="I197" s="78" t="s">
        <v>1366</v>
      </c>
      <c r="J197" s="139"/>
      <c r="K197" s="87" t="s">
        <v>1486</v>
      </c>
      <c r="L197" s="60" t="s">
        <v>1495</v>
      </c>
      <c r="M197" s="59" t="s">
        <v>432</v>
      </c>
      <c r="N197" s="33"/>
      <c r="O197" s="87" t="s">
        <v>62</v>
      </c>
      <c r="P197" s="87" t="s">
        <v>1628</v>
      </c>
      <c r="Q197" s="88">
        <v>2015</v>
      </c>
      <c r="R197" s="59" t="s">
        <v>1714</v>
      </c>
      <c r="S197" s="34"/>
      <c r="T197" s="108">
        <v>436</v>
      </c>
      <c r="U197" s="110">
        <v>1.0900000000000001</v>
      </c>
      <c r="V197" s="139"/>
      <c r="W197" s="132" t="s">
        <v>848</v>
      </c>
      <c r="X197" s="132" t="s">
        <v>849</v>
      </c>
      <c r="Y197" s="153"/>
      <c r="Z197" s="141"/>
      <c r="AA197" s="141"/>
      <c r="AB197" s="142"/>
      <c r="AC197" s="142"/>
    </row>
    <row r="198" spans="1:29" ht="33.75" x14ac:dyDescent="0.2">
      <c r="A198" s="161">
        <v>13</v>
      </c>
      <c r="B198" s="163" t="s">
        <v>93</v>
      </c>
      <c r="C198" s="59">
        <v>4</v>
      </c>
      <c r="D198" s="60" t="s">
        <v>1228</v>
      </c>
      <c r="E198" s="56" t="s">
        <v>184</v>
      </c>
      <c r="F198" s="139"/>
      <c r="G198" s="139"/>
      <c r="H198" s="139"/>
      <c r="I198" s="78" t="s">
        <v>1366</v>
      </c>
      <c r="J198" s="139"/>
      <c r="K198" s="87" t="s">
        <v>1486</v>
      </c>
      <c r="L198" s="60" t="s">
        <v>1496</v>
      </c>
      <c r="M198" s="59" t="s">
        <v>432</v>
      </c>
      <c r="N198" s="140"/>
      <c r="O198" s="87" t="s">
        <v>62</v>
      </c>
      <c r="P198" s="87" t="s">
        <v>1628</v>
      </c>
      <c r="Q198" s="88">
        <v>2015</v>
      </c>
      <c r="R198" s="59" t="s">
        <v>1715</v>
      </c>
      <c r="S198" s="140"/>
      <c r="T198" s="108">
        <v>153</v>
      </c>
      <c r="U198" s="110">
        <v>0.38250000000000001</v>
      </c>
      <c r="V198" s="139"/>
      <c r="W198" s="132" t="s">
        <v>850</v>
      </c>
      <c r="X198" s="132" t="s">
        <v>851</v>
      </c>
      <c r="Y198" s="153"/>
      <c r="Z198" s="141"/>
      <c r="AA198" s="141"/>
      <c r="AB198" s="142"/>
      <c r="AC198" s="142"/>
    </row>
    <row r="199" spans="1:29" ht="45" x14ac:dyDescent="0.2">
      <c r="A199" s="161">
        <v>13</v>
      </c>
      <c r="B199" s="163" t="s">
        <v>94</v>
      </c>
      <c r="C199" s="59">
        <v>4</v>
      </c>
      <c r="D199" s="60" t="s">
        <v>1228</v>
      </c>
      <c r="E199" s="56" t="s">
        <v>184</v>
      </c>
      <c r="F199" s="139"/>
      <c r="G199" s="139"/>
      <c r="H199" s="139"/>
      <c r="I199" s="78" t="s">
        <v>1366</v>
      </c>
      <c r="J199" s="139"/>
      <c r="K199" s="87" t="s">
        <v>1486</v>
      </c>
      <c r="L199" s="60" t="s">
        <v>1496</v>
      </c>
      <c r="M199" s="59" t="s">
        <v>432</v>
      </c>
      <c r="N199" s="32"/>
      <c r="O199" s="87" t="s">
        <v>62</v>
      </c>
      <c r="P199" s="87" t="s">
        <v>1628</v>
      </c>
      <c r="Q199" s="88">
        <v>2015</v>
      </c>
      <c r="R199" s="59" t="s">
        <v>1715</v>
      </c>
      <c r="S199" s="36"/>
      <c r="T199" s="108">
        <v>153</v>
      </c>
      <c r="U199" s="110">
        <v>0.38250000000000001</v>
      </c>
      <c r="V199" s="139"/>
      <c r="W199" s="132" t="s">
        <v>850</v>
      </c>
      <c r="X199" s="132" t="s">
        <v>852</v>
      </c>
      <c r="Y199" s="153">
        <v>1235867</v>
      </c>
      <c r="Z199" s="141">
        <v>1237589.8999999999</v>
      </c>
      <c r="AA199" s="141">
        <v>813890.73</v>
      </c>
      <c r="AB199" s="142">
        <f>AA199/Y199</f>
        <v>0.6585585099367488</v>
      </c>
      <c r="AC199" s="142">
        <f>AA199/Z199</f>
        <v>0.65764170344311956</v>
      </c>
    </row>
    <row r="200" spans="1:29" x14ac:dyDescent="0.2">
      <c r="A200" s="157"/>
      <c r="B200" s="158"/>
      <c r="C200" s="158"/>
      <c r="D200" s="158"/>
      <c r="E200" s="158"/>
      <c r="F200" s="143"/>
      <c r="G200" s="143"/>
      <c r="H200" s="143"/>
      <c r="I200" s="158"/>
      <c r="J200" s="143"/>
      <c r="K200" s="158"/>
      <c r="L200" s="158"/>
      <c r="M200" s="158"/>
      <c r="N200" s="144"/>
      <c r="O200" s="158"/>
      <c r="P200" s="158"/>
      <c r="Q200" s="159"/>
      <c r="R200" s="160"/>
      <c r="S200" s="148"/>
      <c r="T200" s="158"/>
      <c r="U200" s="159"/>
      <c r="V200" s="143"/>
      <c r="W200" s="158"/>
      <c r="X200" s="158"/>
      <c r="Y200" s="154"/>
      <c r="Z200" s="146"/>
      <c r="AA200" s="146"/>
      <c r="AB200" s="147"/>
      <c r="AC200" s="147"/>
    </row>
    <row r="201" spans="1:29" ht="33.75" x14ac:dyDescent="0.2">
      <c r="A201" s="58">
        <v>14</v>
      </c>
      <c r="B201" s="56" t="s">
        <v>81</v>
      </c>
      <c r="C201" s="56">
        <v>4</v>
      </c>
      <c r="D201" s="57" t="s">
        <v>1229</v>
      </c>
      <c r="E201" s="56" t="s">
        <v>183</v>
      </c>
      <c r="F201" s="139"/>
      <c r="G201" s="139"/>
      <c r="H201" s="139"/>
      <c r="I201" s="77" t="s">
        <v>1367</v>
      </c>
      <c r="J201" s="139"/>
      <c r="K201" s="86" t="s">
        <v>1497</v>
      </c>
      <c r="L201" s="57" t="s">
        <v>1498</v>
      </c>
      <c r="M201" s="86" t="s">
        <v>1386</v>
      </c>
      <c r="N201" s="33"/>
      <c r="O201" s="86" t="s">
        <v>62</v>
      </c>
      <c r="P201" s="86" t="s">
        <v>1628</v>
      </c>
      <c r="Q201" s="88">
        <v>2015</v>
      </c>
      <c r="R201" s="59" t="s">
        <v>1716</v>
      </c>
      <c r="S201" s="38"/>
      <c r="T201" s="106">
        <v>75</v>
      </c>
      <c r="U201" s="109">
        <v>1.25</v>
      </c>
      <c r="V201" s="139"/>
      <c r="W201" s="131" t="s">
        <v>853</v>
      </c>
      <c r="X201" s="131" t="s">
        <v>854</v>
      </c>
      <c r="Y201" s="153"/>
      <c r="Z201" s="141"/>
      <c r="AA201" s="141"/>
      <c r="AB201" s="142"/>
      <c r="AC201" s="142"/>
    </row>
    <row r="202" spans="1:29" ht="67.5" x14ac:dyDescent="0.2">
      <c r="A202" s="58">
        <v>14</v>
      </c>
      <c r="B202" s="59" t="s">
        <v>82</v>
      </c>
      <c r="C202" s="59">
        <v>4</v>
      </c>
      <c r="D202" s="60" t="s">
        <v>1230</v>
      </c>
      <c r="E202" s="59" t="s">
        <v>183</v>
      </c>
      <c r="F202" s="139"/>
      <c r="G202" s="139"/>
      <c r="H202" s="139"/>
      <c r="I202" s="78" t="s">
        <v>1367</v>
      </c>
      <c r="J202" s="139"/>
      <c r="K202" s="87" t="s">
        <v>1497</v>
      </c>
      <c r="L202" s="60" t="s">
        <v>1499</v>
      </c>
      <c r="M202" s="59" t="s">
        <v>1386</v>
      </c>
      <c r="N202" s="33"/>
      <c r="O202" s="87" t="s">
        <v>62</v>
      </c>
      <c r="P202" s="87" t="s">
        <v>1628</v>
      </c>
      <c r="Q202" s="88">
        <v>2015</v>
      </c>
      <c r="R202" s="59" t="s">
        <v>1717</v>
      </c>
      <c r="S202" s="36"/>
      <c r="T202" s="108">
        <v>55.84</v>
      </c>
      <c r="U202" s="110">
        <v>0.55840000000000001</v>
      </c>
      <c r="V202" s="139"/>
      <c r="W202" s="132" t="s">
        <v>855</v>
      </c>
      <c r="X202" s="132" t="s">
        <v>856</v>
      </c>
      <c r="Y202" s="153"/>
      <c r="Z202" s="141"/>
      <c r="AA202" s="141"/>
      <c r="AB202" s="142"/>
      <c r="AC202" s="142"/>
    </row>
    <row r="203" spans="1:29" ht="67.5" x14ac:dyDescent="0.2">
      <c r="A203" s="58">
        <v>14</v>
      </c>
      <c r="B203" s="59" t="s">
        <v>83</v>
      </c>
      <c r="C203" s="59">
        <v>4</v>
      </c>
      <c r="D203" s="60" t="s">
        <v>1231</v>
      </c>
      <c r="E203" s="59" t="s">
        <v>183</v>
      </c>
      <c r="F203" s="139"/>
      <c r="G203" s="139"/>
      <c r="H203" s="139"/>
      <c r="I203" s="78" t="s">
        <v>1367</v>
      </c>
      <c r="J203" s="139"/>
      <c r="K203" s="87" t="s">
        <v>1497</v>
      </c>
      <c r="L203" s="60" t="s">
        <v>1500</v>
      </c>
      <c r="M203" s="59" t="s">
        <v>432</v>
      </c>
      <c r="N203" s="33"/>
      <c r="O203" s="87" t="s">
        <v>62</v>
      </c>
      <c r="P203" s="87" t="s">
        <v>1628</v>
      </c>
      <c r="Q203" s="88">
        <v>2015</v>
      </c>
      <c r="R203" s="59" t="s">
        <v>1718</v>
      </c>
      <c r="S203" s="36"/>
      <c r="T203" s="108">
        <v>59</v>
      </c>
      <c r="U203" s="110">
        <v>1.18</v>
      </c>
      <c r="V203" s="139"/>
      <c r="W203" s="132" t="s">
        <v>856</v>
      </c>
      <c r="X203" s="132" t="s">
        <v>857</v>
      </c>
      <c r="Y203" s="153"/>
      <c r="Z203" s="141"/>
      <c r="AA203" s="141"/>
      <c r="AB203" s="142"/>
      <c r="AC203" s="142"/>
    </row>
    <row r="204" spans="1:29" ht="67.5" x14ac:dyDescent="0.2">
      <c r="A204" s="58">
        <v>14</v>
      </c>
      <c r="B204" s="59" t="s">
        <v>84</v>
      </c>
      <c r="C204" s="59">
        <v>4</v>
      </c>
      <c r="D204" s="60" t="s">
        <v>1232</v>
      </c>
      <c r="E204" s="59" t="s">
        <v>183</v>
      </c>
      <c r="F204" s="139"/>
      <c r="G204" s="139"/>
      <c r="H204" s="139"/>
      <c r="I204" s="78" t="s">
        <v>1367</v>
      </c>
      <c r="J204" s="139"/>
      <c r="K204" s="87" t="s">
        <v>1497</v>
      </c>
      <c r="L204" s="60" t="s">
        <v>1501</v>
      </c>
      <c r="M204" s="59" t="s">
        <v>432</v>
      </c>
      <c r="N204" s="33"/>
      <c r="O204" s="87" t="s">
        <v>62</v>
      </c>
      <c r="P204" s="87" t="s">
        <v>1628</v>
      </c>
      <c r="Q204" s="88">
        <v>2015</v>
      </c>
      <c r="R204" s="59" t="s">
        <v>1719</v>
      </c>
      <c r="S204" s="36"/>
      <c r="T204" s="108">
        <v>25</v>
      </c>
      <c r="U204" s="110">
        <v>1.25</v>
      </c>
      <c r="V204" s="139"/>
      <c r="W204" s="132" t="s">
        <v>858</v>
      </c>
      <c r="X204" s="132" t="s">
        <v>857</v>
      </c>
      <c r="Y204" s="153"/>
      <c r="Z204" s="141"/>
      <c r="AA204" s="141"/>
      <c r="AB204" s="142"/>
      <c r="AC204" s="142"/>
    </row>
    <row r="205" spans="1:29" ht="45" x14ac:dyDescent="0.2">
      <c r="A205" s="58">
        <v>14</v>
      </c>
      <c r="B205" s="59" t="s">
        <v>85</v>
      </c>
      <c r="C205" s="59">
        <v>4</v>
      </c>
      <c r="D205" s="60" t="s">
        <v>1233</v>
      </c>
      <c r="E205" s="59" t="s">
        <v>183</v>
      </c>
      <c r="F205" s="139"/>
      <c r="G205" s="139"/>
      <c r="H205" s="139"/>
      <c r="I205" s="78" t="s">
        <v>1367</v>
      </c>
      <c r="J205" s="139"/>
      <c r="K205" s="87" t="s">
        <v>1497</v>
      </c>
      <c r="L205" s="60" t="s">
        <v>1502</v>
      </c>
      <c r="M205" s="59" t="s">
        <v>432</v>
      </c>
      <c r="N205" s="33"/>
      <c r="O205" s="87" t="s">
        <v>62</v>
      </c>
      <c r="P205" s="87" t="s">
        <v>1628</v>
      </c>
      <c r="Q205" s="88">
        <v>2015</v>
      </c>
      <c r="R205" s="59" t="s">
        <v>1720</v>
      </c>
      <c r="S205" s="36"/>
      <c r="T205" s="108">
        <v>12</v>
      </c>
      <c r="U205" s="110">
        <v>1.5</v>
      </c>
      <c r="V205" s="139"/>
      <c r="W205" s="132" t="s">
        <v>859</v>
      </c>
      <c r="X205" s="132" t="s">
        <v>860</v>
      </c>
      <c r="Y205" s="153"/>
      <c r="Z205" s="141"/>
      <c r="AA205" s="141"/>
      <c r="AB205" s="142"/>
      <c r="AC205" s="142"/>
    </row>
    <row r="206" spans="1:29" ht="33.75" x14ac:dyDescent="0.2">
      <c r="A206" s="58">
        <v>14</v>
      </c>
      <c r="B206" s="59" t="s">
        <v>86</v>
      </c>
      <c r="C206" s="59">
        <v>4</v>
      </c>
      <c r="D206" s="60" t="s">
        <v>1234</v>
      </c>
      <c r="E206" s="59" t="s">
        <v>183</v>
      </c>
      <c r="F206" s="139"/>
      <c r="G206" s="139"/>
      <c r="H206" s="139"/>
      <c r="I206" s="78" t="s">
        <v>1367</v>
      </c>
      <c r="J206" s="139"/>
      <c r="K206" s="87" t="s">
        <v>1497</v>
      </c>
      <c r="L206" s="60" t="s">
        <v>1503</v>
      </c>
      <c r="M206" s="59" t="s">
        <v>432</v>
      </c>
      <c r="N206" s="33"/>
      <c r="O206" s="87" t="s">
        <v>62</v>
      </c>
      <c r="P206" s="87" t="s">
        <v>1628</v>
      </c>
      <c r="Q206" s="88">
        <v>2015</v>
      </c>
      <c r="R206" s="59" t="s">
        <v>1721</v>
      </c>
      <c r="S206" s="36"/>
      <c r="T206" s="108">
        <v>3</v>
      </c>
      <c r="U206" s="110">
        <v>1.5</v>
      </c>
      <c r="V206" s="139"/>
      <c r="W206" s="132" t="s">
        <v>861</v>
      </c>
      <c r="X206" s="132" t="s">
        <v>861</v>
      </c>
      <c r="Y206" s="153"/>
      <c r="Z206" s="141"/>
      <c r="AA206" s="141"/>
      <c r="AB206" s="142"/>
      <c r="AC206" s="142"/>
    </row>
    <row r="207" spans="1:29" ht="67.5" x14ac:dyDescent="0.2">
      <c r="A207" s="58">
        <v>14</v>
      </c>
      <c r="B207" s="59" t="s">
        <v>88</v>
      </c>
      <c r="C207" s="59">
        <v>4</v>
      </c>
      <c r="D207" s="60" t="s">
        <v>1235</v>
      </c>
      <c r="E207" s="59" t="s">
        <v>183</v>
      </c>
      <c r="F207" s="139"/>
      <c r="G207" s="139"/>
      <c r="H207" s="139"/>
      <c r="I207" s="78" t="s">
        <v>1367</v>
      </c>
      <c r="J207" s="139"/>
      <c r="K207" s="87" t="s">
        <v>1497</v>
      </c>
      <c r="L207" s="60" t="s">
        <v>1504</v>
      </c>
      <c r="M207" s="59" t="s">
        <v>432</v>
      </c>
      <c r="N207" s="33"/>
      <c r="O207" s="87" t="s">
        <v>62</v>
      </c>
      <c r="P207" s="87" t="s">
        <v>1628</v>
      </c>
      <c r="Q207" s="88">
        <v>2015</v>
      </c>
      <c r="R207" s="59" t="s">
        <v>1722</v>
      </c>
      <c r="S207" s="36"/>
      <c r="T207" s="108">
        <v>25</v>
      </c>
      <c r="U207" s="110">
        <v>8.929999999999999E-2</v>
      </c>
      <c r="V207" s="139"/>
      <c r="W207" s="132" t="s">
        <v>856</v>
      </c>
      <c r="X207" s="132" t="s">
        <v>857</v>
      </c>
      <c r="Y207" s="153"/>
      <c r="Z207" s="141"/>
      <c r="AA207" s="141"/>
      <c r="AB207" s="142"/>
      <c r="AC207" s="142"/>
    </row>
    <row r="208" spans="1:29" ht="33.75" x14ac:dyDescent="0.2">
      <c r="A208" s="58">
        <v>14</v>
      </c>
      <c r="B208" s="59" t="s">
        <v>89</v>
      </c>
      <c r="C208" s="59">
        <v>4</v>
      </c>
      <c r="D208" s="60" t="s">
        <v>1236</v>
      </c>
      <c r="E208" s="59" t="s">
        <v>1215</v>
      </c>
      <c r="F208" s="139"/>
      <c r="G208" s="139"/>
      <c r="H208" s="139"/>
      <c r="I208" s="78" t="s">
        <v>1367</v>
      </c>
      <c r="J208" s="139"/>
      <c r="K208" s="87" t="s">
        <v>1497</v>
      </c>
      <c r="L208" s="60" t="s">
        <v>1505</v>
      </c>
      <c r="M208" s="59" t="s">
        <v>432</v>
      </c>
      <c r="N208" s="33"/>
      <c r="O208" s="87" t="s">
        <v>62</v>
      </c>
      <c r="P208" s="87" t="s">
        <v>1628</v>
      </c>
      <c r="Q208" s="88">
        <v>2015</v>
      </c>
      <c r="R208" s="59" t="s">
        <v>1723</v>
      </c>
      <c r="S208" s="36"/>
      <c r="T208" s="108">
        <v>11</v>
      </c>
      <c r="U208" s="110">
        <v>1.8333000000000002</v>
      </c>
      <c r="V208" s="139"/>
      <c r="W208" s="132" t="s">
        <v>862</v>
      </c>
      <c r="X208" s="132" t="s">
        <v>862</v>
      </c>
      <c r="Y208" s="153"/>
      <c r="Z208" s="141"/>
      <c r="AA208" s="141"/>
      <c r="AB208" s="142"/>
      <c r="AC208" s="142"/>
    </row>
    <row r="209" spans="1:29" ht="56.25" x14ac:dyDescent="0.2">
      <c r="A209" s="58">
        <v>14</v>
      </c>
      <c r="B209" s="59" t="s">
        <v>90</v>
      </c>
      <c r="C209" s="59">
        <v>4</v>
      </c>
      <c r="D209" s="60" t="s">
        <v>1237</v>
      </c>
      <c r="E209" s="59" t="s">
        <v>1215</v>
      </c>
      <c r="F209" s="139"/>
      <c r="G209" s="139"/>
      <c r="H209" s="139"/>
      <c r="I209" s="78" t="s">
        <v>1367</v>
      </c>
      <c r="J209" s="139"/>
      <c r="K209" s="87" t="s">
        <v>1497</v>
      </c>
      <c r="L209" s="60" t="s">
        <v>1506</v>
      </c>
      <c r="M209" s="59" t="s">
        <v>432</v>
      </c>
      <c r="N209" s="33"/>
      <c r="O209" s="87" t="s">
        <v>62</v>
      </c>
      <c r="P209" s="87" t="s">
        <v>1628</v>
      </c>
      <c r="Q209" s="88">
        <v>2015</v>
      </c>
      <c r="R209" s="59" t="s">
        <v>1724</v>
      </c>
      <c r="S209" s="36"/>
      <c r="T209" s="108">
        <v>80</v>
      </c>
      <c r="U209" s="110">
        <v>2</v>
      </c>
      <c r="V209" s="139"/>
      <c r="W209" s="132" t="s">
        <v>863</v>
      </c>
      <c r="X209" s="132" t="s">
        <v>864</v>
      </c>
      <c r="Y209" s="153"/>
      <c r="Z209" s="141"/>
      <c r="AA209" s="141"/>
      <c r="AB209" s="142"/>
      <c r="AC209" s="142"/>
    </row>
    <row r="210" spans="1:29" ht="56.25" x14ac:dyDescent="0.2">
      <c r="A210" s="58">
        <v>14</v>
      </c>
      <c r="B210" s="59" t="s">
        <v>91</v>
      </c>
      <c r="C210" s="59">
        <v>4</v>
      </c>
      <c r="D210" s="60" t="s">
        <v>1238</v>
      </c>
      <c r="E210" s="59" t="s">
        <v>1239</v>
      </c>
      <c r="F210" s="139"/>
      <c r="G210" s="139"/>
      <c r="H210" s="139"/>
      <c r="I210" s="78" t="s">
        <v>1367</v>
      </c>
      <c r="J210" s="139"/>
      <c r="K210" s="87" t="s">
        <v>1497</v>
      </c>
      <c r="L210" s="60" t="s">
        <v>1507</v>
      </c>
      <c r="M210" s="59" t="s">
        <v>432</v>
      </c>
      <c r="N210" s="33"/>
      <c r="O210" s="87" t="s">
        <v>62</v>
      </c>
      <c r="P210" s="87" t="s">
        <v>1628</v>
      </c>
      <c r="Q210" s="88">
        <v>2015</v>
      </c>
      <c r="R210" s="59" t="s">
        <v>1725</v>
      </c>
      <c r="S210" s="36"/>
      <c r="T210" s="108">
        <v>69</v>
      </c>
      <c r="U210" s="110">
        <v>0.86250000000000004</v>
      </c>
      <c r="V210" s="139"/>
      <c r="W210" s="132" t="s">
        <v>864</v>
      </c>
      <c r="X210" s="132" t="s">
        <v>865</v>
      </c>
      <c r="Y210" s="153">
        <v>1700295</v>
      </c>
      <c r="Z210" s="141">
        <v>1700295</v>
      </c>
      <c r="AA210" s="141">
        <v>849855.32</v>
      </c>
      <c r="AB210" s="142">
        <f>AA210/Y210</f>
        <v>0.49982815923119223</v>
      </c>
      <c r="AC210" s="142">
        <f>AA210/Z210</f>
        <v>0.49982815923119223</v>
      </c>
    </row>
    <row r="211" spans="1:29" x14ac:dyDescent="0.2">
      <c r="A211" s="157"/>
      <c r="B211" s="158"/>
      <c r="C211" s="158"/>
      <c r="D211" s="158"/>
      <c r="E211" s="158"/>
      <c r="F211" s="143"/>
      <c r="G211" s="143"/>
      <c r="H211" s="143"/>
      <c r="I211" s="158"/>
      <c r="J211" s="143"/>
      <c r="K211" s="158"/>
      <c r="L211" s="158"/>
      <c r="M211" s="158"/>
      <c r="N211" s="144"/>
      <c r="O211" s="158"/>
      <c r="P211" s="158"/>
      <c r="Q211" s="159"/>
      <c r="R211" s="160"/>
      <c r="S211" s="148"/>
      <c r="T211" s="158"/>
      <c r="U211" s="159"/>
      <c r="V211" s="143"/>
      <c r="W211" s="158"/>
      <c r="X211" s="158"/>
      <c r="Y211" s="154"/>
      <c r="Z211" s="146"/>
      <c r="AA211" s="146"/>
      <c r="AB211" s="147"/>
      <c r="AC211" s="147"/>
    </row>
    <row r="212" spans="1:29" ht="90" x14ac:dyDescent="0.2">
      <c r="A212" s="58">
        <v>15</v>
      </c>
      <c r="B212" s="56" t="s">
        <v>81</v>
      </c>
      <c r="C212" s="56">
        <v>4</v>
      </c>
      <c r="D212" s="57" t="s">
        <v>185</v>
      </c>
      <c r="E212" s="56" t="s">
        <v>1240</v>
      </c>
      <c r="F212" s="139"/>
      <c r="G212" s="139"/>
      <c r="H212" s="139"/>
      <c r="I212" s="82" t="s">
        <v>1368</v>
      </c>
      <c r="J212" s="139"/>
      <c r="K212" s="91" t="s">
        <v>1508</v>
      </c>
      <c r="L212" s="57" t="s">
        <v>349</v>
      </c>
      <c r="M212" s="56" t="s">
        <v>432</v>
      </c>
      <c r="N212" s="140"/>
      <c r="O212" s="91" t="s">
        <v>62</v>
      </c>
      <c r="P212" s="91" t="s">
        <v>1628</v>
      </c>
      <c r="Q212" s="102">
        <v>2017</v>
      </c>
      <c r="R212" s="56" t="s">
        <v>349</v>
      </c>
      <c r="S212" s="140"/>
      <c r="T212" s="118">
        <v>0</v>
      </c>
      <c r="U212" s="119">
        <v>0</v>
      </c>
      <c r="V212" s="139"/>
      <c r="W212" s="131" t="s">
        <v>836</v>
      </c>
      <c r="X212" s="135" t="s">
        <v>866</v>
      </c>
      <c r="Y212" s="153"/>
      <c r="Z212" s="141"/>
      <c r="AA212" s="141"/>
      <c r="AB212" s="142"/>
      <c r="AC212" s="142"/>
    </row>
    <row r="213" spans="1:29" ht="90" x14ac:dyDescent="0.2">
      <c r="A213" s="58">
        <v>15</v>
      </c>
      <c r="B213" s="59" t="s">
        <v>82</v>
      </c>
      <c r="C213" s="59">
        <v>4</v>
      </c>
      <c r="D213" s="60" t="s">
        <v>187</v>
      </c>
      <c r="E213" s="59" t="s">
        <v>1241</v>
      </c>
      <c r="F213" s="139"/>
      <c r="G213" s="139"/>
      <c r="H213" s="139"/>
      <c r="I213" s="78" t="s">
        <v>1368</v>
      </c>
      <c r="J213" s="139"/>
      <c r="K213" s="87" t="s">
        <v>1508</v>
      </c>
      <c r="L213" s="60" t="s">
        <v>350</v>
      </c>
      <c r="M213" s="59" t="s">
        <v>432</v>
      </c>
      <c r="N213" s="32"/>
      <c r="O213" s="87" t="s">
        <v>62</v>
      </c>
      <c r="P213" s="87" t="s">
        <v>1628</v>
      </c>
      <c r="Q213" s="102">
        <v>2017</v>
      </c>
      <c r="R213" s="59" t="s">
        <v>510</v>
      </c>
      <c r="S213" s="34"/>
      <c r="T213" s="108">
        <v>4</v>
      </c>
      <c r="U213" s="119">
        <v>0.66670000000000007</v>
      </c>
      <c r="V213" s="139"/>
      <c r="W213" s="132" t="s">
        <v>867</v>
      </c>
      <c r="X213" s="136" t="s">
        <v>868</v>
      </c>
      <c r="Y213" s="153"/>
      <c r="Z213" s="141"/>
      <c r="AA213" s="141"/>
      <c r="AB213" s="142"/>
      <c r="AC213" s="142"/>
    </row>
    <row r="214" spans="1:29" ht="33.75" x14ac:dyDescent="0.2">
      <c r="A214" s="58">
        <v>15</v>
      </c>
      <c r="B214" s="59" t="s">
        <v>83</v>
      </c>
      <c r="C214" s="59">
        <v>4</v>
      </c>
      <c r="D214" s="60" t="s">
        <v>188</v>
      </c>
      <c r="E214" s="59" t="s">
        <v>1240</v>
      </c>
      <c r="F214" s="139"/>
      <c r="G214" s="139"/>
      <c r="H214" s="139"/>
      <c r="I214" s="78" t="s">
        <v>1368</v>
      </c>
      <c r="J214" s="139"/>
      <c r="K214" s="87" t="s">
        <v>1508</v>
      </c>
      <c r="L214" s="60" t="s">
        <v>351</v>
      </c>
      <c r="M214" s="59" t="s">
        <v>432</v>
      </c>
      <c r="N214" s="33"/>
      <c r="O214" s="87" t="s">
        <v>62</v>
      </c>
      <c r="P214" s="87" t="s">
        <v>1628</v>
      </c>
      <c r="Q214" s="102">
        <v>2017</v>
      </c>
      <c r="R214" s="59" t="s">
        <v>511</v>
      </c>
      <c r="S214" s="34"/>
      <c r="T214" s="108">
        <v>15</v>
      </c>
      <c r="U214" s="119">
        <v>1</v>
      </c>
      <c r="V214" s="139"/>
      <c r="W214" s="132">
        <v>0</v>
      </c>
      <c r="X214" s="136">
        <v>0</v>
      </c>
      <c r="Y214" s="153"/>
      <c r="Z214" s="141"/>
      <c r="AA214" s="141"/>
      <c r="AB214" s="142"/>
      <c r="AC214" s="142"/>
    </row>
    <row r="215" spans="1:29" ht="45" x14ac:dyDescent="0.2">
      <c r="A215" s="58">
        <v>15</v>
      </c>
      <c r="B215" s="59" t="s">
        <v>88</v>
      </c>
      <c r="C215" s="59">
        <v>4</v>
      </c>
      <c r="D215" s="60" t="s">
        <v>189</v>
      </c>
      <c r="E215" s="59" t="s">
        <v>1242</v>
      </c>
      <c r="F215" s="139"/>
      <c r="G215" s="139"/>
      <c r="H215" s="139"/>
      <c r="I215" s="78" t="s">
        <v>1368</v>
      </c>
      <c r="J215" s="139"/>
      <c r="K215" s="87" t="s">
        <v>1508</v>
      </c>
      <c r="L215" s="60" t="s">
        <v>352</v>
      </c>
      <c r="M215" s="59" t="s">
        <v>432</v>
      </c>
      <c r="N215" s="33"/>
      <c r="O215" s="87" t="s">
        <v>62</v>
      </c>
      <c r="P215" s="87" t="s">
        <v>1628</v>
      </c>
      <c r="Q215" s="102">
        <v>2017</v>
      </c>
      <c r="R215" s="59" t="s">
        <v>512</v>
      </c>
      <c r="S215" s="34"/>
      <c r="T215" s="108">
        <v>7</v>
      </c>
      <c r="U215" s="119">
        <v>1.1667000000000001</v>
      </c>
      <c r="V215" s="139"/>
      <c r="W215" s="132" t="s">
        <v>869</v>
      </c>
      <c r="X215" s="136" t="s">
        <v>870</v>
      </c>
      <c r="Y215" s="153"/>
      <c r="Z215" s="141"/>
      <c r="AA215" s="141"/>
      <c r="AB215" s="142"/>
      <c r="AC215" s="142"/>
    </row>
    <row r="216" spans="1:29" ht="56.25" x14ac:dyDescent="0.2">
      <c r="A216" s="58">
        <v>15</v>
      </c>
      <c r="B216" s="59" t="s">
        <v>89</v>
      </c>
      <c r="C216" s="59">
        <v>4</v>
      </c>
      <c r="D216" s="60" t="s">
        <v>190</v>
      </c>
      <c r="E216" s="59" t="s">
        <v>1240</v>
      </c>
      <c r="F216" s="139"/>
      <c r="G216" s="139"/>
      <c r="H216" s="139"/>
      <c r="I216" s="78" t="s">
        <v>1368</v>
      </c>
      <c r="J216" s="139"/>
      <c r="K216" s="87" t="s">
        <v>1508</v>
      </c>
      <c r="L216" s="60" t="s">
        <v>353</v>
      </c>
      <c r="M216" s="59" t="s">
        <v>432</v>
      </c>
      <c r="N216" s="33"/>
      <c r="O216" s="87" t="s">
        <v>62</v>
      </c>
      <c r="P216" s="87" t="s">
        <v>1628</v>
      </c>
      <c r="Q216" s="102">
        <v>2017</v>
      </c>
      <c r="R216" s="59" t="s">
        <v>513</v>
      </c>
      <c r="S216" s="34"/>
      <c r="T216" s="108">
        <v>8</v>
      </c>
      <c r="U216" s="119">
        <v>1.3333000000000002</v>
      </c>
      <c r="V216" s="139"/>
      <c r="W216" s="132" t="s">
        <v>871</v>
      </c>
      <c r="X216" s="136" t="s">
        <v>872</v>
      </c>
      <c r="Y216" s="153"/>
      <c r="Z216" s="141"/>
      <c r="AA216" s="141"/>
      <c r="AB216" s="142"/>
      <c r="AC216" s="142"/>
    </row>
    <row r="217" spans="1:29" ht="67.5" x14ac:dyDescent="0.2">
      <c r="A217" s="58">
        <v>15</v>
      </c>
      <c r="B217" s="59" t="s">
        <v>90</v>
      </c>
      <c r="C217" s="59">
        <v>4</v>
      </c>
      <c r="D217" s="60" t="s">
        <v>191</v>
      </c>
      <c r="E217" s="59" t="s">
        <v>1240</v>
      </c>
      <c r="F217" s="139"/>
      <c r="G217" s="139"/>
      <c r="H217" s="139"/>
      <c r="I217" s="78" t="s">
        <v>1368</v>
      </c>
      <c r="J217" s="139"/>
      <c r="K217" s="87" t="s">
        <v>1508</v>
      </c>
      <c r="L217" s="60" t="s">
        <v>354</v>
      </c>
      <c r="M217" s="59" t="s">
        <v>1386</v>
      </c>
      <c r="N217" s="33"/>
      <c r="O217" s="87" t="s">
        <v>62</v>
      </c>
      <c r="P217" s="87" t="s">
        <v>1628</v>
      </c>
      <c r="Q217" s="102">
        <v>2017</v>
      </c>
      <c r="R217" s="59" t="s">
        <v>1726</v>
      </c>
      <c r="S217" s="34"/>
      <c r="T217" s="108">
        <v>144.44</v>
      </c>
      <c r="U217" s="119">
        <v>1.4443999999999999</v>
      </c>
      <c r="V217" s="139"/>
      <c r="W217" s="132" t="s">
        <v>873</v>
      </c>
      <c r="X217" s="136" t="s">
        <v>874</v>
      </c>
      <c r="Y217" s="153"/>
      <c r="Z217" s="141"/>
      <c r="AA217" s="141"/>
      <c r="AB217" s="142"/>
      <c r="AC217" s="142"/>
    </row>
    <row r="218" spans="1:29" ht="67.5" x14ac:dyDescent="0.2">
      <c r="A218" s="58">
        <v>15</v>
      </c>
      <c r="B218" s="59" t="s">
        <v>91</v>
      </c>
      <c r="C218" s="59">
        <v>4</v>
      </c>
      <c r="D218" s="60" t="s">
        <v>192</v>
      </c>
      <c r="E218" s="59" t="s">
        <v>1243</v>
      </c>
      <c r="F218" s="139"/>
      <c r="G218" s="139"/>
      <c r="H218" s="139"/>
      <c r="I218" s="78" t="s">
        <v>1368</v>
      </c>
      <c r="J218" s="139"/>
      <c r="K218" s="87" t="s">
        <v>1508</v>
      </c>
      <c r="L218" s="60" t="s">
        <v>355</v>
      </c>
      <c r="M218" s="59" t="s">
        <v>1386</v>
      </c>
      <c r="N218" s="33"/>
      <c r="O218" s="87" t="s">
        <v>62</v>
      </c>
      <c r="P218" s="87" t="s">
        <v>1628</v>
      </c>
      <c r="Q218" s="102">
        <v>2017</v>
      </c>
      <c r="R218" s="59" t="s">
        <v>514</v>
      </c>
      <c r="S218" s="34"/>
      <c r="T218" s="108">
        <v>150</v>
      </c>
      <c r="U218" s="119">
        <v>1.5</v>
      </c>
      <c r="V218" s="139"/>
      <c r="W218" s="132" t="s">
        <v>875</v>
      </c>
      <c r="X218" s="136" t="s">
        <v>876</v>
      </c>
      <c r="Y218" s="153"/>
      <c r="Z218" s="141"/>
      <c r="AA218" s="141"/>
      <c r="AB218" s="142"/>
      <c r="AC218" s="142"/>
    </row>
    <row r="219" spans="1:29" ht="56.25" x14ac:dyDescent="0.2">
      <c r="A219" s="58">
        <v>15</v>
      </c>
      <c r="B219" s="59" t="s">
        <v>92</v>
      </c>
      <c r="C219" s="59">
        <v>4</v>
      </c>
      <c r="D219" s="60" t="s">
        <v>193</v>
      </c>
      <c r="E219" s="59" t="s">
        <v>1240</v>
      </c>
      <c r="F219" s="139"/>
      <c r="G219" s="139"/>
      <c r="H219" s="139"/>
      <c r="I219" s="78" t="s">
        <v>1368</v>
      </c>
      <c r="J219" s="139"/>
      <c r="K219" s="87" t="s">
        <v>1508</v>
      </c>
      <c r="L219" s="60" t="s">
        <v>356</v>
      </c>
      <c r="M219" s="59" t="s">
        <v>1386</v>
      </c>
      <c r="N219" s="33"/>
      <c r="O219" s="87" t="s">
        <v>62</v>
      </c>
      <c r="P219" s="87" t="s">
        <v>1628</v>
      </c>
      <c r="Q219" s="102">
        <v>2017</v>
      </c>
      <c r="R219" s="59" t="s">
        <v>515</v>
      </c>
      <c r="S219" s="34"/>
      <c r="T219" s="108">
        <v>162.5</v>
      </c>
      <c r="U219" s="119">
        <v>1.625</v>
      </c>
      <c r="V219" s="139"/>
      <c r="W219" s="132" t="s">
        <v>877</v>
      </c>
      <c r="X219" s="136" t="s">
        <v>878</v>
      </c>
      <c r="Y219" s="153"/>
      <c r="Z219" s="141"/>
      <c r="AA219" s="141"/>
      <c r="AB219" s="142"/>
      <c r="AC219" s="142"/>
    </row>
    <row r="220" spans="1:29" ht="45" x14ac:dyDescent="0.2">
      <c r="A220" s="58">
        <v>15</v>
      </c>
      <c r="B220" s="59" t="s">
        <v>111</v>
      </c>
      <c r="C220" s="59">
        <v>4</v>
      </c>
      <c r="D220" s="60" t="s">
        <v>194</v>
      </c>
      <c r="E220" s="59" t="s">
        <v>1240</v>
      </c>
      <c r="F220" s="139"/>
      <c r="G220" s="139"/>
      <c r="H220" s="139"/>
      <c r="I220" s="78" t="s">
        <v>1368</v>
      </c>
      <c r="J220" s="139"/>
      <c r="K220" s="87" t="s">
        <v>1508</v>
      </c>
      <c r="L220" s="60" t="s">
        <v>357</v>
      </c>
      <c r="M220" s="59" t="s">
        <v>432</v>
      </c>
      <c r="N220" s="33"/>
      <c r="O220" s="87" t="s">
        <v>62</v>
      </c>
      <c r="P220" s="87" t="s">
        <v>1628</v>
      </c>
      <c r="Q220" s="102">
        <v>2017</v>
      </c>
      <c r="R220" s="59" t="s">
        <v>516</v>
      </c>
      <c r="S220" s="34"/>
      <c r="T220" s="108">
        <v>9</v>
      </c>
      <c r="U220" s="119">
        <v>2.25</v>
      </c>
      <c r="V220" s="139"/>
      <c r="W220" s="132" t="s">
        <v>879</v>
      </c>
      <c r="X220" s="136" t="s">
        <v>880</v>
      </c>
      <c r="Y220" s="153"/>
      <c r="Z220" s="141"/>
      <c r="AA220" s="141"/>
      <c r="AB220" s="142"/>
      <c r="AC220" s="142"/>
    </row>
    <row r="221" spans="1:29" ht="45" x14ac:dyDescent="0.2">
      <c r="A221" s="58">
        <v>15</v>
      </c>
      <c r="B221" s="59" t="s">
        <v>93</v>
      </c>
      <c r="C221" s="59">
        <v>4</v>
      </c>
      <c r="D221" s="60" t="s">
        <v>195</v>
      </c>
      <c r="E221" s="59" t="s">
        <v>1240</v>
      </c>
      <c r="F221" s="139"/>
      <c r="G221" s="139"/>
      <c r="H221" s="139"/>
      <c r="I221" s="78" t="s">
        <v>1368</v>
      </c>
      <c r="J221" s="139"/>
      <c r="K221" s="87" t="s">
        <v>1508</v>
      </c>
      <c r="L221" s="60" t="s">
        <v>358</v>
      </c>
      <c r="M221" s="59" t="s">
        <v>1386</v>
      </c>
      <c r="N221" s="33"/>
      <c r="O221" s="87" t="s">
        <v>62</v>
      </c>
      <c r="P221" s="87" t="s">
        <v>1628</v>
      </c>
      <c r="Q221" s="102">
        <v>2017</v>
      </c>
      <c r="R221" s="59" t="s">
        <v>517</v>
      </c>
      <c r="S221" s="34"/>
      <c r="T221" s="108">
        <v>100</v>
      </c>
      <c r="U221" s="119">
        <v>16.666700000000002</v>
      </c>
      <c r="V221" s="139"/>
      <c r="W221" s="132" t="s">
        <v>869</v>
      </c>
      <c r="X221" s="136" t="s">
        <v>870</v>
      </c>
      <c r="Y221" s="153"/>
      <c r="Z221" s="141"/>
      <c r="AA221" s="141"/>
      <c r="AB221" s="142"/>
      <c r="AC221" s="142"/>
    </row>
    <row r="222" spans="1:29" ht="78.75" x14ac:dyDescent="0.2">
      <c r="A222" s="58">
        <v>15</v>
      </c>
      <c r="B222" s="59" t="s">
        <v>94</v>
      </c>
      <c r="C222" s="59">
        <v>4</v>
      </c>
      <c r="D222" s="60" t="s">
        <v>196</v>
      </c>
      <c r="E222" s="59" t="s">
        <v>1243</v>
      </c>
      <c r="F222" s="139"/>
      <c r="G222" s="139"/>
      <c r="H222" s="139"/>
      <c r="I222" s="78" t="s">
        <v>1368</v>
      </c>
      <c r="J222" s="139"/>
      <c r="K222" s="87" t="s">
        <v>1508</v>
      </c>
      <c r="L222" s="60" t="s">
        <v>359</v>
      </c>
      <c r="M222" s="59" t="s">
        <v>1386</v>
      </c>
      <c r="N222" s="33"/>
      <c r="O222" s="87" t="s">
        <v>62</v>
      </c>
      <c r="P222" s="87" t="s">
        <v>1628</v>
      </c>
      <c r="Q222" s="102">
        <v>2017</v>
      </c>
      <c r="R222" s="59" t="s">
        <v>519</v>
      </c>
      <c r="S222" s="34"/>
      <c r="T222" s="108">
        <v>100</v>
      </c>
      <c r="U222" s="119">
        <v>1</v>
      </c>
      <c r="V222" s="139"/>
      <c r="W222" s="132" t="s">
        <v>881</v>
      </c>
      <c r="X222" s="136" t="s">
        <v>882</v>
      </c>
      <c r="Y222" s="153"/>
      <c r="Z222" s="141"/>
      <c r="AA222" s="141"/>
      <c r="AB222" s="142"/>
      <c r="AC222" s="142"/>
    </row>
    <row r="223" spans="1:29" ht="78.75" x14ac:dyDescent="0.2">
      <c r="A223" s="58">
        <v>15</v>
      </c>
      <c r="B223" s="59" t="s">
        <v>95</v>
      </c>
      <c r="C223" s="59">
        <v>4</v>
      </c>
      <c r="D223" s="60" t="s">
        <v>197</v>
      </c>
      <c r="E223" s="59" t="s">
        <v>1243</v>
      </c>
      <c r="F223" s="139"/>
      <c r="G223" s="139"/>
      <c r="H223" s="139"/>
      <c r="I223" s="78" t="s">
        <v>1368</v>
      </c>
      <c r="J223" s="139"/>
      <c r="K223" s="87" t="s">
        <v>1508</v>
      </c>
      <c r="L223" s="60" t="s">
        <v>360</v>
      </c>
      <c r="M223" s="59" t="s">
        <v>1386</v>
      </c>
      <c r="N223" s="140"/>
      <c r="O223" s="87" t="s">
        <v>62</v>
      </c>
      <c r="P223" s="87" t="s">
        <v>1628</v>
      </c>
      <c r="Q223" s="102">
        <v>2017</v>
      </c>
      <c r="R223" s="59" t="s">
        <v>520</v>
      </c>
      <c r="S223" s="140"/>
      <c r="T223" s="108">
        <v>100</v>
      </c>
      <c r="U223" s="119">
        <v>1.25</v>
      </c>
      <c r="V223" s="139"/>
      <c r="W223" s="132" t="s">
        <v>883</v>
      </c>
      <c r="X223" s="136" t="s">
        <v>884</v>
      </c>
      <c r="Y223" s="153"/>
      <c r="Z223" s="141"/>
      <c r="AA223" s="141"/>
      <c r="AB223" s="142"/>
      <c r="AC223" s="142"/>
    </row>
    <row r="224" spans="1:29" ht="78.75" x14ac:dyDescent="0.2">
      <c r="A224" s="58">
        <v>15</v>
      </c>
      <c r="B224" s="59" t="s">
        <v>104</v>
      </c>
      <c r="C224" s="59">
        <v>4</v>
      </c>
      <c r="D224" s="60" t="s">
        <v>198</v>
      </c>
      <c r="E224" s="59" t="s">
        <v>186</v>
      </c>
      <c r="F224" s="139"/>
      <c r="G224" s="139"/>
      <c r="H224" s="139"/>
      <c r="I224" s="78" t="s">
        <v>1368</v>
      </c>
      <c r="J224" s="139"/>
      <c r="K224" s="87" t="s">
        <v>1508</v>
      </c>
      <c r="L224" s="60" t="s">
        <v>361</v>
      </c>
      <c r="M224" s="59" t="s">
        <v>1386</v>
      </c>
      <c r="N224" s="32"/>
      <c r="O224" s="87" t="s">
        <v>62</v>
      </c>
      <c r="P224" s="87" t="s">
        <v>1628</v>
      </c>
      <c r="Q224" s="102">
        <v>2017</v>
      </c>
      <c r="R224" s="59" t="s">
        <v>521</v>
      </c>
      <c r="S224" s="34"/>
      <c r="T224" s="108">
        <v>100</v>
      </c>
      <c r="U224" s="119">
        <v>2.5</v>
      </c>
      <c r="V224" s="139"/>
      <c r="W224" s="132" t="s">
        <v>885</v>
      </c>
      <c r="X224" s="136" t="s">
        <v>886</v>
      </c>
      <c r="Y224" s="153"/>
      <c r="Z224" s="141"/>
      <c r="AA224" s="141"/>
      <c r="AB224" s="142"/>
      <c r="AC224" s="142"/>
    </row>
    <row r="225" spans="1:29" ht="78.75" x14ac:dyDescent="0.2">
      <c r="A225" s="58">
        <v>15</v>
      </c>
      <c r="B225" s="59" t="s">
        <v>105</v>
      </c>
      <c r="C225" s="59">
        <v>4</v>
      </c>
      <c r="D225" s="60" t="s">
        <v>1244</v>
      </c>
      <c r="E225" s="59" t="s">
        <v>186</v>
      </c>
      <c r="F225" s="139"/>
      <c r="G225" s="139"/>
      <c r="H225" s="139"/>
      <c r="I225" s="78" t="s">
        <v>1368</v>
      </c>
      <c r="J225" s="139"/>
      <c r="K225" s="87" t="s">
        <v>1508</v>
      </c>
      <c r="L225" s="60" t="s">
        <v>362</v>
      </c>
      <c r="M225" s="59" t="s">
        <v>1386</v>
      </c>
      <c r="N225" s="33"/>
      <c r="O225" s="87" t="s">
        <v>62</v>
      </c>
      <c r="P225" s="87" t="s">
        <v>1628</v>
      </c>
      <c r="Q225" s="102">
        <v>2017</v>
      </c>
      <c r="R225" s="59" t="s">
        <v>522</v>
      </c>
      <c r="S225" s="34"/>
      <c r="T225" s="108">
        <v>100.21</v>
      </c>
      <c r="U225" s="119">
        <v>1.1133999999999999</v>
      </c>
      <c r="V225" s="139"/>
      <c r="W225" s="132" t="s">
        <v>1845</v>
      </c>
      <c r="X225" s="136" t="s">
        <v>1846</v>
      </c>
      <c r="Y225" s="153"/>
      <c r="Z225" s="141"/>
      <c r="AA225" s="141"/>
      <c r="AB225" s="142"/>
      <c r="AC225" s="142"/>
    </row>
    <row r="226" spans="1:29" ht="56.25" x14ac:dyDescent="0.2">
      <c r="A226" s="58">
        <v>15</v>
      </c>
      <c r="B226" s="59" t="s">
        <v>96</v>
      </c>
      <c r="C226" s="59">
        <v>4</v>
      </c>
      <c r="D226" s="60" t="s">
        <v>199</v>
      </c>
      <c r="E226" s="59" t="s">
        <v>1243</v>
      </c>
      <c r="F226" s="139"/>
      <c r="G226" s="139"/>
      <c r="H226" s="139"/>
      <c r="I226" s="78" t="s">
        <v>1368</v>
      </c>
      <c r="J226" s="139"/>
      <c r="K226" s="87" t="s">
        <v>1508</v>
      </c>
      <c r="L226" s="60" t="s">
        <v>363</v>
      </c>
      <c r="M226" s="59" t="s">
        <v>432</v>
      </c>
      <c r="N226" s="33"/>
      <c r="O226" s="87" t="s">
        <v>62</v>
      </c>
      <c r="P226" s="87" t="s">
        <v>1628</v>
      </c>
      <c r="Q226" s="102">
        <v>2017</v>
      </c>
      <c r="R226" s="59" t="s">
        <v>523</v>
      </c>
      <c r="S226" s="34"/>
      <c r="T226" s="108">
        <v>4</v>
      </c>
      <c r="U226" s="119">
        <v>0.66670000000000007</v>
      </c>
      <c r="V226" s="139"/>
      <c r="W226" s="132" t="s">
        <v>887</v>
      </c>
      <c r="X226" s="136" t="s">
        <v>888</v>
      </c>
      <c r="Y226" s="153"/>
      <c r="Z226" s="141"/>
      <c r="AA226" s="141"/>
      <c r="AB226" s="142"/>
      <c r="AC226" s="142"/>
    </row>
    <row r="227" spans="1:29" ht="56.25" x14ac:dyDescent="0.2">
      <c r="A227" s="58">
        <v>15</v>
      </c>
      <c r="B227" s="59" t="s">
        <v>97</v>
      </c>
      <c r="C227" s="59">
        <v>4</v>
      </c>
      <c r="D227" s="60" t="s">
        <v>200</v>
      </c>
      <c r="E227" s="59" t="s">
        <v>186</v>
      </c>
      <c r="F227" s="139"/>
      <c r="G227" s="139"/>
      <c r="H227" s="139"/>
      <c r="I227" s="78" t="s">
        <v>1368</v>
      </c>
      <c r="J227" s="139"/>
      <c r="K227" s="87" t="s">
        <v>1508</v>
      </c>
      <c r="L227" s="60" t="s">
        <v>364</v>
      </c>
      <c r="M227" s="59" t="s">
        <v>1386</v>
      </c>
      <c r="N227" s="33"/>
      <c r="O227" s="87" t="s">
        <v>62</v>
      </c>
      <c r="P227" s="87" t="s">
        <v>1628</v>
      </c>
      <c r="Q227" s="102">
        <v>2017</v>
      </c>
      <c r="R227" s="59" t="s">
        <v>524</v>
      </c>
      <c r="S227" s="34"/>
      <c r="T227" s="108">
        <v>5.56</v>
      </c>
      <c r="U227" s="119">
        <v>5.5599999999999997E-2</v>
      </c>
      <c r="V227" s="139"/>
      <c r="W227" s="132" t="s">
        <v>889</v>
      </c>
      <c r="X227" s="136" t="s">
        <v>890</v>
      </c>
      <c r="Y227" s="153"/>
      <c r="Z227" s="141"/>
      <c r="AA227" s="141"/>
      <c r="AB227" s="142"/>
      <c r="AC227" s="142"/>
    </row>
    <row r="228" spans="1:29" ht="56.25" x14ac:dyDescent="0.2">
      <c r="A228" s="58">
        <v>15</v>
      </c>
      <c r="B228" s="59" t="s">
        <v>98</v>
      </c>
      <c r="C228" s="59">
        <v>4</v>
      </c>
      <c r="D228" s="60" t="s">
        <v>201</v>
      </c>
      <c r="E228" s="59" t="s">
        <v>186</v>
      </c>
      <c r="F228" s="139"/>
      <c r="G228" s="139"/>
      <c r="H228" s="139"/>
      <c r="I228" s="78" t="s">
        <v>1368</v>
      </c>
      <c r="J228" s="139"/>
      <c r="K228" s="87" t="s">
        <v>1508</v>
      </c>
      <c r="L228" s="60" t="s">
        <v>365</v>
      </c>
      <c r="M228" s="59" t="s">
        <v>1386</v>
      </c>
      <c r="N228" s="33"/>
      <c r="O228" s="87" t="s">
        <v>62</v>
      </c>
      <c r="P228" s="87" t="s">
        <v>1628</v>
      </c>
      <c r="Q228" s="102">
        <v>2017</v>
      </c>
      <c r="R228" s="59" t="s">
        <v>525</v>
      </c>
      <c r="S228" s="34"/>
      <c r="T228" s="108">
        <v>161.11000000000001</v>
      </c>
      <c r="U228" s="119">
        <v>1.6111000000000002</v>
      </c>
      <c r="V228" s="139"/>
      <c r="W228" s="132" t="s">
        <v>891</v>
      </c>
      <c r="X228" s="136" t="s">
        <v>892</v>
      </c>
      <c r="Y228" s="153"/>
      <c r="Z228" s="141"/>
      <c r="AA228" s="141"/>
      <c r="AB228" s="142"/>
      <c r="AC228" s="142"/>
    </row>
    <row r="229" spans="1:29" ht="90" x14ac:dyDescent="0.2">
      <c r="A229" s="58">
        <v>15</v>
      </c>
      <c r="B229" s="59" t="s">
        <v>99</v>
      </c>
      <c r="C229" s="59">
        <v>0</v>
      </c>
      <c r="D229" s="60" t="s">
        <v>1157</v>
      </c>
      <c r="E229" s="59" t="s">
        <v>186</v>
      </c>
      <c r="F229" s="139"/>
      <c r="G229" s="139"/>
      <c r="H229" s="139"/>
      <c r="I229" s="78">
        <v>1033</v>
      </c>
      <c r="J229" s="139"/>
      <c r="K229" s="87" t="s">
        <v>1509</v>
      </c>
      <c r="L229" s="60" t="s">
        <v>366</v>
      </c>
      <c r="M229" s="59" t="s">
        <v>1386</v>
      </c>
      <c r="N229" s="33"/>
      <c r="O229" s="87" t="s">
        <v>62</v>
      </c>
      <c r="P229" s="87">
        <v>0</v>
      </c>
      <c r="Q229" s="102">
        <v>0</v>
      </c>
      <c r="R229" s="59" t="s">
        <v>1670</v>
      </c>
      <c r="S229" s="34"/>
      <c r="T229" s="108">
        <v>0</v>
      </c>
      <c r="U229" s="119">
        <v>0.01</v>
      </c>
      <c r="V229" s="139"/>
      <c r="W229" s="132" t="s">
        <v>893</v>
      </c>
      <c r="X229" s="136" t="s">
        <v>894</v>
      </c>
      <c r="Y229" s="153">
        <f>789836.2+553120.65+642009.9+413382.73</f>
        <v>2398349.48</v>
      </c>
      <c r="Z229" s="141">
        <f>832687.2+641146.65+642009.9+412131.73</f>
        <v>2527975.48</v>
      </c>
      <c r="AA229" s="141">
        <f>532245.07+404397.54+419470.45+270452.99</f>
        <v>1626566.0499999998</v>
      </c>
      <c r="AB229" s="142">
        <f>AA229/Y229</f>
        <v>0.67820226516779358</v>
      </c>
      <c r="AC229" s="142">
        <f>AA229/Z229</f>
        <v>0.64342635554360672</v>
      </c>
    </row>
    <row r="230" spans="1:29" x14ac:dyDescent="0.2">
      <c r="A230" s="157"/>
      <c r="B230" s="158"/>
      <c r="C230" s="158"/>
      <c r="D230" s="158"/>
      <c r="E230" s="158"/>
      <c r="F230" s="143"/>
      <c r="G230" s="143"/>
      <c r="H230" s="143"/>
      <c r="I230" s="158"/>
      <c r="J230" s="143"/>
      <c r="K230" s="158"/>
      <c r="L230" s="158"/>
      <c r="M230" s="158"/>
      <c r="N230" s="144"/>
      <c r="O230" s="158"/>
      <c r="P230" s="158"/>
      <c r="Q230" s="159"/>
      <c r="R230" s="160"/>
      <c r="S230" s="145"/>
      <c r="T230" s="158"/>
      <c r="U230" s="159"/>
      <c r="V230" s="143"/>
      <c r="W230" s="158"/>
      <c r="X230" s="158"/>
      <c r="Y230" s="154"/>
      <c r="Z230" s="146"/>
      <c r="AA230" s="146"/>
      <c r="AB230" s="147"/>
      <c r="AC230" s="147"/>
    </row>
    <row r="231" spans="1:29" ht="90" x14ac:dyDescent="0.2">
      <c r="A231" s="58">
        <v>16</v>
      </c>
      <c r="B231" s="56" t="s">
        <v>81</v>
      </c>
      <c r="C231" s="56">
        <v>4</v>
      </c>
      <c r="D231" s="57" t="s">
        <v>1245</v>
      </c>
      <c r="E231" s="56" t="s">
        <v>202</v>
      </c>
      <c r="F231" s="139"/>
      <c r="G231" s="139"/>
      <c r="H231" s="139"/>
      <c r="I231" s="77" t="s">
        <v>1369</v>
      </c>
      <c r="J231" s="139"/>
      <c r="K231" s="86" t="s">
        <v>1510</v>
      </c>
      <c r="L231" s="57" t="s">
        <v>1511</v>
      </c>
      <c r="M231" s="86" t="s">
        <v>432</v>
      </c>
      <c r="N231" s="33"/>
      <c r="O231" s="86" t="s">
        <v>62</v>
      </c>
      <c r="P231" s="86" t="s">
        <v>1628</v>
      </c>
      <c r="Q231" s="88">
        <v>2015</v>
      </c>
      <c r="R231" s="59" t="s">
        <v>1727</v>
      </c>
      <c r="S231" s="34"/>
      <c r="T231" s="106">
        <v>5</v>
      </c>
      <c r="U231" s="109">
        <v>5</v>
      </c>
      <c r="V231" s="139"/>
      <c r="W231" s="131" t="s">
        <v>895</v>
      </c>
      <c r="X231" s="131" t="s">
        <v>896</v>
      </c>
      <c r="Y231" s="153"/>
      <c r="Z231" s="141"/>
      <c r="AA231" s="141"/>
      <c r="AB231" s="142"/>
      <c r="AC231" s="142"/>
    </row>
    <row r="232" spans="1:29" ht="67.5" x14ac:dyDescent="0.2">
      <c r="A232" s="58">
        <v>16</v>
      </c>
      <c r="B232" s="59" t="s">
        <v>82</v>
      </c>
      <c r="C232" s="59">
        <v>4</v>
      </c>
      <c r="D232" s="60" t="s">
        <v>1246</v>
      </c>
      <c r="E232" s="59" t="s">
        <v>202</v>
      </c>
      <c r="F232" s="139"/>
      <c r="G232" s="139"/>
      <c r="H232" s="139"/>
      <c r="I232" s="78" t="s">
        <v>1369</v>
      </c>
      <c r="J232" s="139"/>
      <c r="K232" s="87" t="s">
        <v>1510</v>
      </c>
      <c r="L232" s="60" t="s">
        <v>1512</v>
      </c>
      <c r="M232" s="59" t="s">
        <v>1386</v>
      </c>
      <c r="N232" s="33"/>
      <c r="O232" s="87" t="s">
        <v>62</v>
      </c>
      <c r="P232" s="87" t="s">
        <v>1628</v>
      </c>
      <c r="Q232" s="88">
        <v>2015</v>
      </c>
      <c r="R232" s="59" t="s">
        <v>1728</v>
      </c>
      <c r="S232" s="34"/>
      <c r="T232" s="108">
        <v>100</v>
      </c>
      <c r="U232" s="110">
        <v>1</v>
      </c>
      <c r="V232" s="139"/>
      <c r="W232" s="132" t="s">
        <v>897</v>
      </c>
      <c r="X232" s="132" t="s">
        <v>898</v>
      </c>
      <c r="Y232" s="153"/>
      <c r="Z232" s="141"/>
      <c r="AA232" s="141"/>
      <c r="AB232" s="142"/>
      <c r="AC232" s="142"/>
    </row>
    <row r="233" spans="1:29" ht="67.5" x14ac:dyDescent="0.2">
      <c r="A233" s="58">
        <v>16</v>
      </c>
      <c r="B233" s="59" t="s">
        <v>83</v>
      </c>
      <c r="C233" s="59">
        <v>4</v>
      </c>
      <c r="D233" s="60" t="s">
        <v>1247</v>
      </c>
      <c r="E233" s="59" t="s">
        <v>202</v>
      </c>
      <c r="F233" s="139"/>
      <c r="G233" s="139"/>
      <c r="H233" s="139"/>
      <c r="I233" s="78" t="s">
        <v>1369</v>
      </c>
      <c r="J233" s="139"/>
      <c r="K233" s="87" t="s">
        <v>1510</v>
      </c>
      <c r="L233" s="60" t="s">
        <v>1513</v>
      </c>
      <c r="M233" s="59" t="s">
        <v>432</v>
      </c>
      <c r="N233" s="33"/>
      <c r="O233" s="87" t="s">
        <v>62</v>
      </c>
      <c r="P233" s="87" t="s">
        <v>1628</v>
      </c>
      <c r="Q233" s="88">
        <v>2015</v>
      </c>
      <c r="R233" s="59" t="s">
        <v>1729</v>
      </c>
      <c r="S233" s="34"/>
      <c r="T233" s="108">
        <v>5</v>
      </c>
      <c r="U233" s="110">
        <v>1.67E-2</v>
      </c>
      <c r="V233" s="139"/>
      <c r="W233" s="132" t="s">
        <v>899</v>
      </c>
      <c r="X233" s="132" t="s">
        <v>900</v>
      </c>
      <c r="Y233" s="153"/>
      <c r="Z233" s="141"/>
      <c r="AA233" s="141"/>
      <c r="AB233" s="142"/>
      <c r="AC233" s="142"/>
    </row>
    <row r="234" spans="1:29" ht="67.5" x14ac:dyDescent="0.2">
      <c r="A234" s="58">
        <v>16</v>
      </c>
      <c r="B234" s="59" t="s">
        <v>84</v>
      </c>
      <c r="C234" s="59">
        <v>4</v>
      </c>
      <c r="D234" s="60" t="s">
        <v>1248</v>
      </c>
      <c r="E234" s="59" t="s">
        <v>202</v>
      </c>
      <c r="F234" s="139"/>
      <c r="G234" s="139"/>
      <c r="H234" s="139"/>
      <c r="I234" s="78" t="s">
        <v>1369</v>
      </c>
      <c r="J234" s="139"/>
      <c r="K234" s="87" t="s">
        <v>1510</v>
      </c>
      <c r="L234" s="60" t="s">
        <v>1514</v>
      </c>
      <c r="M234" s="59" t="s">
        <v>432</v>
      </c>
      <c r="N234" s="140"/>
      <c r="O234" s="87" t="s">
        <v>62</v>
      </c>
      <c r="P234" s="87" t="s">
        <v>1628</v>
      </c>
      <c r="Q234" s="88">
        <v>2015</v>
      </c>
      <c r="R234" s="59" t="s">
        <v>1730</v>
      </c>
      <c r="S234" s="140"/>
      <c r="T234" s="108">
        <v>179</v>
      </c>
      <c r="U234" s="110">
        <v>1.1933</v>
      </c>
      <c r="V234" s="139"/>
      <c r="W234" s="132" t="s">
        <v>901</v>
      </c>
      <c r="X234" s="132" t="s">
        <v>902</v>
      </c>
      <c r="Y234" s="153"/>
      <c r="Z234" s="141"/>
      <c r="AA234" s="141"/>
      <c r="AB234" s="142"/>
      <c r="AC234" s="142"/>
    </row>
    <row r="235" spans="1:29" ht="67.5" x14ac:dyDescent="0.2">
      <c r="A235" s="58">
        <v>16</v>
      </c>
      <c r="B235" s="59" t="s">
        <v>85</v>
      </c>
      <c r="C235" s="59">
        <v>4</v>
      </c>
      <c r="D235" s="60" t="s">
        <v>1249</v>
      </c>
      <c r="E235" s="59" t="s">
        <v>202</v>
      </c>
      <c r="F235" s="139"/>
      <c r="G235" s="139"/>
      <c r="H235" s="139"/>
      <c r="I235" s="78" t="s">
        <v>1369</v>
      </c>
      <c r="J235" s="139"/>
      <c r="K235" s="87" t="s">
        <v>1510</v>
      </c>
      <c r="L235" s="60" t="s">
        <v>1515</v>
      </c>
      <c r="M235" s="59" t="s">
        <v>432</v>
      </c>
      <c r="N235" s="33"/>
      <c r="O235" s="87" t="s">
        <v>62</v>
      </c>
      <c r="P235" s="87" t="s">
        <v>1628</v>
      </c>
      <c r="Q235" s="88">
        <v>2015</v>
      </c>
      <c r="R235" s="59" t="s">
        <v>1731</v>
      </c>
      <c r="S235" s="34"/>
      <c r="T235" s="108">
        <v>135</v>
      </c>
      <c r="U235" s="110">
        <v>1.35</v>
      </c>
      <c r="V235" s="139"/>
      <c r="W235" s="132" t="s">
        <v>903</v>
      </c>
      <c r="X235" s="132" t="s">
        <v>904</v>
      </c>
      <c r="Y235" s="153"/>
      <c r="Z235" s="141"/>
      <c r="AA235" s="141"/>
      <c r="AB235" s="142"/>
      <c r="AC235" s="142"/>
    </row>
    <row r="236" spans="1:29" ht="67.5" x14ac:dyDescent="0.2">
      <c r="A236" s="58">
        <v>16</v>
      </c>
      <c r="B236" s="59" t="s">
        <v>88</v>
      </c>
      <c r="C236" s="59">
        <v>4</v>
      </c>
      <c r="D236" s="60" t="s">
        <v>1250</v>
      </c>
      <c r="E236" s="59" t="s">
        <v>202</v>
      </c>
      <c r="F236" s="139"/>
      <c r="G236" s="139"/>
      <c r="H236" s="139"/>
      <c r="I236" s="78" t="s">
        <v>1369</v>
      </c>
      <c r="J236" s="139"/>
      <c r="K236" s="87" t="s">
        <v>1510</v>
      </c>
      <c r="L236" s="60" t="s">
        <v>1516</v>
      </c>
      <c r="M236" s="59" t="s">
        <v>1386</v>
      </c>
      <c r="N236" s="33"/>
      <c r="O236" s="87" t="s">
        <v>62</v>
      </c>
      <c r="P236" s="87" t="s">
        <v>1628</v>
      </c>
      <c r="Q236" s="88">
        <v>2015</v>
      </c>
      <c r="R236" s="59" t="s">
        <v>1732</v>
      </c>
      <c r="S236" s="34"/>
      <c r="T236" s="108">
        <v>166.67</v>
      </c>
      <c r="U236" s="110">
        <v>2.7777999999999996</v>
      </c>
      <c r="V236" s="139"/>
      <c r="W236" s="132" t="s">
        <v>905</v>
      </c>
      <c r="X236" s="132" t="s">
        <v>906</v>
      </c>
      <c r="Y236" s="153"/>
      <c r="Z236" s="141"/>
      <c r="AA236" s="141"/>
      <c r="AB236" s="142"/>
      <c r="AC236" s="142"/>
    </row>
    <row r="237" spans="1:29" ht="67.5" x14ac:dyDescent="0.2">
      <c r="A237" s="58">
        <v>16</v>
      </c>
      <c r="B237" s="59" t="s">
        <v>89</v>
      </c>
      <c r="C237" s="59">
        <v>4</v>
      </c>
      <c r="D237" s="60" t="s">
        <v>203</v>
      </c>
      <c r="E237" s="59" t="s">
        <v>202</v>
      </c>
      <c r="F237" s="139"/>
      <c r="G237" s="139"/>
      <c r="H237" s="139"/>
      <c r="I237" s="78" t="s">
        <v>280</v>
      </c>
      <c r="J237" s="139"/>
      <c r="K237" s="87">
        <v>24</v>
      </c>
      <c r="L237" s="60" t="s">
        <v>367</v>
      </c>
      <c r="M237" s="59" t="s">
        <v>429</v>
      </c>
      <c r="N237" s="33"/>
      <c r="O237" s="87" t="s">
        <v>434</v>
      </c>
      <c r="P237" s="87" t="s">
        <v>431</v>
      </c>
      <c r="Q237" s="88">
        <v>2015</v>
      </c>
      <c r="R237" s="59" t="s">
        <v>526</v>
      </c>
      <c r="S237" s="34"/>
      <c r="T237" s="108">
        <v>200</v>
      </c>
      <c r="U237" s="110">
        <v>3.3332999999999999</v>
      </c>
      <c r="V237" s="139"/>
      <c r="W237" s="132" t="s">
        <v>907</v>
      </c>
      <c r="X237" s="132" t="s">
        <v>908</v>
      </c>
      <c r="Y237" s="153"/>
      <c r="Z237" s="141"/>
      <c r="AA237" s="141"/>
      <c r="AB237" s="142"/>
      <c r="AC237" s="142"/>
    </row>
    <row r="238" spans="1:29" ht="56.25" x14ac:dyDescent="0.2">
      <c r="A238" s="58">
        <v>16</v>
      </c>
      <c r="B238" s="59" t="s">
        <v>93</v>
      </c>
      <c r="C238" s="59">
        <v>4</v>
      </c>
      <c r="D238" s="60" t="s">
        <v>1251</v>
      </c>
      <c r="E238" s="59" t="s">
        <v>202</v>
      </c>
      <c r="F238" s="139"/>
      <c r="G238" s="139"/>
      <c r="H238" s="139"/>
      <c r="I238" s="78" t="s">
        <v>1369</v>
      </c>
      <c r="J238" s="139"/>
      <c r="K238" s="87" t="s">
        <v>1510</v>
      </c>
      <c r="L238" s="60" t="s">
        <v>1517</v>
      </c>
      <c r="M238" s="59" t="s">
        <v>1386</v>
      </c>
      <c r="N238" s="33"/>
      <c r="O238" s="87" t="s">
        <v>62</v>
      </c>
      <c r="P238" s="87" t="s">
        <v>1628</v>
      </c>
      <c r="Q238" s="88">
        <v>2015</v>
      </c>
      <c r="R238" s="59" t="s">
        <v>1733</v>
      </c>
      <c r="S238" s="34"/>
      <c r="T238" s="108">
        <v>212.39</v>
      </c>
      <c r="U238" s="110">
        <v>5.3098000000000001</v>
      </c>
      <c r="V238" s="139"/>
      <c r="W238" s="132" t="s">
        <v>909</v>
      </c>
      <c r="X238" s="132" t="s">
        <v>906</v>
      </c>
      <c r="Y238" s="153"/>
      <c r="Z238" s="141"/>
      <c r="AA238" s="141"/>
      <c r="AB238" s="142"/>
      <c r="AC238" s="142"/>
    </row>
    <row r="239" spans="1:29" ht="67.5" x14ac:dyDescent="0.2">
      <c r="A239" s="58">
        <v>16</v>
      </c>
      <c r="B239" s="59" t="s">
        <v>94</v>
      </c>
      <c r="C239" s="59">
        <v>4</v>
      </c>
      <c r="D239" s="60" t="s">
        <v>1252</v>
      </c>
      <c r="E239" s="59" t="s">
        <v>202</v>
      </c>
      <c r="F239" s="139"/>
      <c r="G239" s="139"/>
      <c r="H239" s="139"/>
      <c r="I239" s="78" t="s">
        <v>1369</v>
      </c>
      <c r="J239" s="139"/>
      <c r="K239" s="87" t="s">
        <v>1510</v>
      </c>
      <c r="L239" s="60" t="s">
        <v>1518</v>
      </c>
      <c r="M239" s="59" t="s">
        <v>1386</v>
      </c>
      <c r="N239" s="33"/>
      <c r="O239" s="87" t="s">
        <v>62</v>
      </c>
      <c r="P239" s="87" t="s">
        <v>1628</v>
      </c>
      <c r="Q239" s="88">
        <v>2015</v>
      </c>
      <c r="R239" s="59" t="s">
        <v>1734</v>
      </c>
      <c r="S239" s="34"/>
      <c r="T239" s="108">
        <v>100</v>
      </c>
      <c r="U239" s="110">
        <v>2.5</v>
      </c>
      <c r="V239" s="139"/>
      <c r="W239" s="132" t="s">
        <v>910</v>
      </c>
      <c r="X239" s="132" t="s">
        <v>911</v>
      </c>
      <c r="Y239" s="153"/>
      <c r="Z239" s="141"/>
      <c r="AA239" s="141"/>
      <c r="AB239" s="142"/>
      <c r="AC239" s="142"/>
    </row>
    <row r="240" spans="1:29" ht="67.5" x14ac:dyDescent="0.2">
      <c r="A240" s="58">
        <v>16</v>
      </c>
      <c r="B240" s="59" t="s">
        <v>96</v>
      </c>
      <c r="C240" s="59">
        <v>4</v>
      </c>
      <c r="D240" s="60" t="s">
        <v>1253</v>
      </c>
      <c r="E240" s="59" t="s">
        <v>202</v>
      </c>
      <c r="F240" s="139"/>
      <c r="G240" s="139"/>
      <c r="H240" s="139"/>
      <c r="I240" s="78" t="s">
        <v>1369</v>
      </c>
      <c r="J240" s="139"/>
      <c r="K240" s="87" t="s">
        <v>1510</v>
      </c>
      <c r="L240" s="60" t="s">
        <v>1519</v>
      </c>
      <c r="M240" s="59" t="s">
        <v>432</v>
      </c>
      <c r="N240" s="33"/>
      <c r="O240" s="87" t="s">
        <v>62</v>
      </c>
      <c r="P240" s="87" t="s">
        <v>1628</v>
      </c>
      <c r="Q240" s="88">
        <v>2015</v>
      </c>
      <c r="R240" s="59" t="s">
        <v>1735</v>
      </c>
      <c r="S240" s="34"/>
      <c r="T240" s="108">
        <v>60</v>
      </c>
      <c r="U240" s="110">
        <v>1.3333000000000002</v>
      </c>
      <c r="V240" s="139"/>
      <c r="W240" s="132" t="s">
        <v>912</v>
      </c>
      <c r="X240" s="132" t="s">
        <v>913</v>
      </c>
      <c r="Y240" s="153"/>
      <c r="Z240" s="141"/>
      <c r="AA240" s="141"/>
      <c r="AB240" s="142"/>
      <c r="AC240" s="142"/>
    </row>
    <row r="241" spans="1:29" ht="67.5" x14ac:dyDescent="0.2">
      <c r="A241" s="58">
        <v>16</v>
      </c>
      <c r="B241" s="59" t="s">
        <v>97</v>
      </c>
      <c r="C241" s="59">
        <v>4</v>
      </c>
      <c r="D241" s="60" t="s">
        <v>1254</v>
      </c>
      <c r="E241" s="59" t="s">
        <v>202</v>
      </c>
      <c r="F241" s="139"/>
      <c r="G241" s="139"/>
      <c r="H241" s="139"/>
      <c r="I241" s="78" t="s">
        <v>1369</v>
      </c>
      <c r="J241" s="139"/>
      <c r="K241" s="87" t="s">
        <v>1510</v>
      </c>
      <c r="L241" s="60" t="s">
        <v>1520</v>
      </c>
      <c r="M241" s="59" t="s">
        <v>432</v>
      </c>
      <c r="N241" s="33"/>
      <c r="O241" s="87" t="s">
        <v>62</v>
      </c>
      <c r="P241" s="87" t="s">
        <v>1628</v>
      </c>
      <c r="Q241" s="88">
        <v>2015</v>
      </c>
      <c r="R241" s="59" t="s">
        <v>1736</v>
      </c>
      <c r="S241" s="34"/>
      <c r="T241" s="108">
        <v>5</v>
      </c>
      <c r="U241" s="110">
        <v>5</v>
      </c>
      <c r="V241" s="139"/>
      <c r="W241" s="132" t="s">
        <v>914</v>
      </c>
      <c r="X241" s="132" t="s">
        <v>915</v>
      </c>
      <c r="Y241" s="153"/>
      <c r="Z241" s="141"/>
      <c r="AA241" s="141"/>
      <c r="AB241" s="142"/>
      <c r="AC241" s="142"/>
    </row>
    <row r="242" spans="1:29" ht="67.5" x14ac:dyDescent="0.2">
      <c r="A242" s="58">
        <v>16</v>
      </c>
      <c r="B242" s="59" t="s">
        <v>98</v>
      </c>
      <c r="C242" s="59">
        <v>4</v>
      </c>
      <c r="D242" s="60" t="s">
        <v>1255</v>
      </c>
      <c r="E242" s="59" t="s">
        <v>202</v>
      </c>
      <c r="F242" s="139"/>
      <c r="G242" s="139"/>
      <c r="H242" s="139"/>
      <c r="I242" s="78" t="s">
        <v>1369</v>
      </c>
      <c r="J242" s="139"/>
      <c r="K242" s="87" t="s">
        <v>1510</v>
      </c>
      <c r="L242" s="60" t="s">
        <v>1521</v>
      </c>
      <c r="M242" s="59" t="s">
        <v>432</v>
      </c>
      <c r="N242" s="33"/>
      <c r="O242" s="87" t="s">
        <v>62</v>
      </c>
      <c r="P242" s="87" t="s">
        <v>1628</v>
      </c>
      <c r="Q242" s="88">
        <v>2015</v>
      </c>
      <c r="R242" s="59" t="s">
        <v>1737</v>
      </c>
      <c r="S242" s="34"/>
      <c r="T242" s="108">
        <v>6</v>
      </c>
      <c r="U242" s="110">
        <v>6</v>
      </c>
      <c r="V242" s="139"/>
      <c r="W242" s="132" t="s">
        <v>916</v>
      </c>
      <c r="X242" s="132" t="s">
        <v>917</v>
      </c>
      <c r="Y242" s="153">
        <v>22997660</v>
      </c>
      <c r="Z242" s="141">
        <v>25464047.710000001</v>
      </c>
      <c r="AA242" s="141">
        <f>17485672.32</f>
        <v>17485672.32</v>
      </c>
      <c r="AB242" s="142">
        <f>AA242/Y242</f>
        <v>0.76032397730899581</v>
      </c>
      <c r="AC242" s="142">
        <f>AA242/Z242</f>
        <v>0.68668078693291135</v>
      </c>
    </row>
    <row r="243" spans="1:29" x14ac:dyDescent="0.2">
      <c r="A243" s="157"/>
      <c r="B243" s="158"/>
      <c r="C243" s="158"/>
      <c r="D243" s="158"/>
      <c r="E243" s="158"/>
      <c r="F243" s="143"/>
      <c r="G243" s="143"/>
      <c r="H243" s="143"/>
      <c r="I243" s="158"/>
      <c r="J243" s="143"/>
      <c r="K243" s="158"/>
      <c r="L243" s="158"/>
      <c r="M243" s="158"/>
      <c r="N243" s="144"/>
      <c r="O243" s="158"/>
      <c r="P243" s="158"/>
      <c r="Q243" s="159"/>
      <c r="R243" s="160"/>
      <c r="S243" s="145"/>
      <c r="T243" s="158"/>
      <c r="U243" s="159"/>
      <c r="V243" s="143"/>
      <c r="W243" s="158"/>
      <c r="X243" s="158"/>
      <c r="Y243" s="154"/>
      <c r="Z243" s="146"/>
      <c r="AA243" s="146"/>
      <c r="AB243" s="147"/>
      <c r="AC243" s="147"/>
    </row>
    <row r="244" spans="1:29" ht="78.75" x14ac:dyDescent="0.2">
      <c r="A244" s="68">
        <v>17</v>
      </c>
      <c r="B244" s="56" t="s">
        <v>81</v>
      </c>
      <c r="C244" s="56">
        <v>4</v>
      </c>
      <c r="D244" s="57" t="s">
        <v>1256</v>
      </c>
      <c r="E244" s="56" t="s">
        <v>204</v>
      </c>
      <c r="F244" s="139"/>
      <c r="G244" s="139"/>
      <c r="H244" s="139"/>
      <c r="I244" s="77" t="s">
        <v>1370</v>
      </c>
      <c r="J244" s="139"/>
      <c r="K244" s="86" t="s">
        <v>1522</v>
      </c>
      <c r="L244" s="57" t="s">
        <v>1385</v>
      </c>
      <c r="M244" s="86" t="s">
        <v>1386</v>
      </c>
      <c r="N244" s="33"/>
      <c r="O244" s="86" t="s">
        <v>62</v>
      </c>
      <c r="P244" s="86" t="s">
        <v>1628</v>
      </c>
      <c r="Q244" s="88">
        <v>2015</v>
      </c>
      <c r="R244" s="59" t="s">
        <v>527</v>
      </c>
      <c r="S244" s="34"/>
      <c r="T244" s="108">
        <v>100</v>
      </c>
      <c r="U244" s="120">
        <v>1.25</v>
      </c>
      <c r="V244" s="139"/>
      <c r="W244" s="131" t="s">
        <v>918</v>
      </c>
      <c r="X244" s="131" t="s">
        <v>919</v>
      </c>
      <c r="Y244" s="153"/>
      <c r="Z244" s="141"/>
      <c r="AA244" s="141"/>
      <c r="AB244" s="142"/>
      <c r="AC244" s="142"/>
    </row>
    <row r="245" spans="1:29" ht="56.25" x14ac:dyDescent="0.2">
      <c r="A245" s="68">
        <v>17</v>
      </c>
      <c r="B245" s="59" t="s">
        <v>82</v>
      </c>
      <c r="C245" s="59">
        <v>4</v>
      </c>
      <c r="D245" s="60" t="s">
        <v>1257</v>
      </c>
      <c r="E245" s="59" t="s">
        <v>204</v>
      </c>
      <c r="F245" s="139"/>
      <c r="G245" s="139"/>
      <c r="H245" s="139"/>
      <c r="I245" s="78" t="s">
        <v>1370</v>
      </c>
      <c r="J245" s="139"/>
      <c r="K245" s="87" t="s">
        <v>1522</v>
      </c>
      <c r="L245" s="60" t="s">
        <v>1523</v>
      </c>
      <c r="M245" s="59" t="s">
        <v>1379</v>
      </c>
      <c r="N245" s="33"/>
      <c r="O245" s="87" t="s">
        <v>62</v>
      </c>
      <c r="P245" s="87" t="s">
        <v>1628</v>
      </c>
      <c r="Q245" s="88">
        <v>2015</v>
      </c>
      <c r="R245" s="59" t="s">
        <v>1738</v>
      </c>
      <c r="S245" s="34"/>
      <c r="T245" s="108">
        <v>-10.38</v>
      </c>
      <c r="U245" s="121">
        <v>1.038</v>
      </c>
      <c r="V245" s="139"/>
      <c r="W245" s="132" t="s">
        <v>919</v>
      </c>
      <c r="X245" s="132" t="s">
        <v>920</v>
      </c>
      <c r="Y245" s="153"/>
      <c r="Z245" s="141"/>
      <c r="AA245" s="141"/>
      <c r="AB245" s="142"/>
      <c r="AC245" s="142"/>
    </row>
    <row r="246" spans="1:29" ht="45" x14ac:dyDescent="0.2">
      <c r="A246" s="68">
        <v>17</v>
      </c>
      <c r="B246" s="59" t="s">
        <v>83</v>
      </c>
      <c r="C246" s="59">
        <v>4</v>
      </c>
      <c r="D246" s="60" t="s">
        <v>1258</v>
      </c>
      <c r="E246" s="59" t="s">
        <v>204</v>
      </c>
      <c r="F246" s="139"/>
      <c r="G246" s="139"/>
      <c r="H246" s="139"/>
      <c r="I246" s="78" t="s">
        <v>1370</v>
      </c>
      <c r="J246" s="139"/>
      <c r="K246" s="87" t="s">
        <v>1522</v>
      </c>
      <c r="L246" s="60" t="s">
        <v>1524</v>
      </c>
      <c r="M246" s="59" t="s">
        <v>432</v>
      </c>
      <c r="N246" s="33"/>
      <c r="O246" s="87" t="s">
        <v>62</v>
      </c>
      <c r="P246" s="87" t="s">
        <v>1628</v>
      </c>
      <c r="Q246" s="88">
        <v>2015</v>
      </c>
      <c r="R246" s="59" t="s">
        <v>1739</v>
      </c>
      <c r="S246" s="34"/>
      <c r="T246" s="108">
        <v>262</v>
      </c>
      <c r="U246" s="121">
        <v>1.7466999999999999</v>
      </c>
      <c r="V246" s="139"/>
      <c r="W246" s="132" t="s">
        <v>921</v>
      </c>
      <c r="X246" s="132" t="s">
        <v>922</v>
      </c>
      <c r="Y246" s="153"/>
      <c r="Z246" s="141"/>
      <c r="AA246" s="141"/>
      <c r="AB246" s="142"/>
      <c r="AC246" s="142"/>
    </row>
    <row r="247" spans="1:29" ht="45" x14ac:dyDescent="0.2">
      <c r="A247" s="68">
        <v>17</v>
      </c>
      <c r="B247" s="59" t="s">
        <v>84</v>
      </c>
      <c r="C247" s="59">
        <v>4</v>
      </c>
      <c r="D247" s="60" t="s">
        <v>1259</v>
      </c>
      <c r="E247" s="59" t="s">
        <v>204</v>
      </c>
      <c r="F247" s="139"/>
      <c r="G247" s="139"/>
      <c r="H247" s="139"/>
      <c r="I247" s="78" t="s">
        <v>1370</v>
      </c>
      <c r="J247" s="139"/>
      <c r="K247" s="87" t="s">
        <v>1522</v>
      </c>
      <c r="L247" s="60" t="s">
        <v>1525</v>
      </c>
      <c r="M247" s="59" t="s">
        <v>432</v>
      </c>
      <c r="N247" s="33"/>
      <c r="O247" s="87" t="s">
        <v>62</v>
      </c>
      <c r="P247" s="87" t="s">
        <v>1628</v>
      </c>
      <c r="Q247" s="88">
        <v>2015</v>
      </c>
      <c r="R247" s="59" t="s">
        <v>1740</v>
      </c>
      <c r="S247" s="34"/>
      <c r="T247" s="108">
        <v>0</v>
      </c>
      <c r="U247" s="121">
        <v>0</v>
      </c>
      <c r="V247" s="139"/>
      <c r="W247" s="132" t="s">
        <v>923</v>
      </c>
      <c r="X247" s="132" t="s">
        <v>924</v>
      </c>
      <c r="Y247" s="153"/>
      <c r="Z247" s="141"/>
      <c r="AA247" s="141"/>
      <c r="AB247" s="142"/>
      <c r="AC247" s="142"/>
    </row>
    <row r="248" spans="1:29" ht="22.5" x14ac:dyDescent="0.2">
      <c r="A248" s="68">
        <v>17</v>
      </c>
      <c r="B248" s="59" t="s">
        <v>85</v>
      </c>
      <c r="C248" s="59">
        <v>4</v>
      </c>
      <c r="D248" s="60" t="s">
        <v>1260</v>
      </c>
      <c r="E248" s="59" t="s">
        <v>204</v>
      </c>
      <c r="F248" s="139"/>
      <c r="G248" s="139"/>
      <c r="H248" s="139"/>
      <c r="I248" s="78" t="s">
        <v>1370</v>
      </c>
      <c r="J248" s="139"/>
      <c r="K248" s="87" t="s">
        <v>1522</v>
      </c>
      <c r="L248" s="60" t="s">
        <v>1526</v>
      </c>
      <c r="M248" s="59" t="s">
        <v>432</v>
      </c>
      <c r="N248" s="33"/>
      <c r="O248" s="87" t="s">
        <v>62</v>
      </c>
      <c r="P248" s="87" t="s">
        <v>1628</v>
      </c>
      <c r="Q248" s="88">
        <v>2015</v>
      </c>
      <c r="R248" s="59" t="s">
        <v>1741</v>
      </c>
      <c r="S248" s="34"/>
      <c r="T248" s="108">
        <v>0</v>
      </c>
      <c r="U248" s="121">
        <v>0</v>
      </c>
      <c r="V248" s="139"/>
      <c r="W248" s="132" t="s">
        <v>925</v>
      </c>
      <c r="X248" s="132" t="s">
        <v>926</v>
      </c>
      <c r="Y248" s="153"/>
      <c r="Z248" s="141"/>
      <c r="AA248" s="141"/>
      <c r="AB248" s="142"/>
      <c r="AC248" s="142"/>
    </row>
    <row r="249" spans="1:29" ht="45" x14ac:dyDescent="0.2">
      <c r="A249" s="68">
        <v>17</v>
      </c>
      <c r="B249" s="59" t="s">
        <v>86</v>
      </c>
      <c r="C249" s="59">
        <v>4</v>
      </c>
      <c r="D249" s="60" t="s">
        <v>1261</v>
      </c>
      <c r="E249" s="59" t="s">
        <v>204</v>
      </c>
      <c r="F249" s="139"/>
      <c r="G249" s="139"/>
      <c r="H249" s="139"/>
      <c r="I249" s="78" t="s">
        <v>1370</v>
      </c>
      <c r="J249" s="139"/>
      <c r="K249" s="87" t="s">
        <v>1522</v>
      </c>
      <c r="L249" s="60" t="s">
        <v>1527</v>
      </c>
      <c r="M249" s="59" t="s">
        <v>432</v>
      </c>
      <c r="N249" s="33"/>
      <c r="O249" s="87" t="s">
        <v>62</v>
      </c>
      <c r="P249" s="87" t="s">
        <v>1628</v>
      </c>
      <c r="Q249" s="88">
        <v>2015</v>
      </c>
      <c r="R249" s="59" t="s">
        <v>1742</v>
      </c>
      <c r="S249" s="34"/>
      <c r="T249" s="108">
        <v>0</v>
      </c>
      <c r="U249" s="121">
        <v>0</v>
      </c>
      <c r="V249" s="139"/>
      <c r="W249" s="132" t="s">
        <v>927</v>
      </c>
      <c r="X249" s="132" t="s">
        <v>922</v>
      </c>
      <c r="Y249" s="153"/>
      <c r="Z249" s="141"/>
      <c r="AA249" s="141"/>
      <c r="AB249" s="142"/>
      <c r="AC249" s="142"/>
    </row>
    <row r="250" spans="1:29" ht="45" x14ac:dyDescent="0.2">
      <c r="A250" s="68">
        <v>17</v>
      </c>
      <c r="B250" s="59" t="s">
        <v>87</v>
      </c>
      <c r="C250" s="59">
        <v>4</v>
      </c>
      <c r="D250" s="60" t="s">
        <v>1262</v>
      </c>
      <c r="E250" s="59" t="s">
        <v>1263</v>
      </c>
      <c r="F250" s="139"/>
      <c r="G250" s="139"/>
      <c r="H250" s="139"/>
      <c r="I250" s="78" t="s">
        <v>1370</v>
      </c>
      <c r="J250" s="139"/>
      <c r="K250" s="87" t="s">
        <v>1522</v>
      </c>
      <c r="L250" s="60" t="s">
        <v>1528</v>
      </c>
      <c r="M250" s="59" t="s">
        <v>432</v>
      </c>
      <c r="N250" s="33"/>
      <c r="O250" s="87" t="s">
        <v>62</v>
      </c>
      <c r="P250" s="87" t="s">
        <v>1628</v>
      </c>
      <c r="Q250" s="88">
        <v>2015</v>
      </c>
      <c r="R250" s="59" t="s">
        <v>1743</v>
      </c>
      <c r="S250" s="34"/>
      <c r="T250" s="108">
        <v>209</v>
      </c>
      <c r="U250" s="121">
        <v>2.6124999999999998</v>
      </c>
      <c r="V250" s="139"/>
      <c r="W250" s="132" t="s">
        <v>927</v>
      </c>
      <c r="X250" s="132" t="s">
        <v>922</v>
      </c>
      <c r="Y250" s="153"/>
      <c r="Z250" s="141"/>
      <c r="AA250" s="141"/>
      <c r="AB250" s="142"/>
      <c r="AC250" s="142"/>
    </row>
    <row r="251" spans="1:29" ht="45" x14ac:dyDescent="0.2">
      <c r="A251" s="68">
        <v>17</v>
      </c>
      <c r="B251" s="59" t="s">
        <v>103</v>
      </c>
      <c r="C251" s="59">
        <v>4</v>
      </c>
      <c r="D251" s="60" t="s">
        <v>1264</v>
      </c>
      <c r="E251" s="59" t="s">
        <v>204</v>
      </c>
      <c r="F251" s="139"/>
      <c r="G251" s="139"/>
      <c r="H251" s="139"/>
      <c r="I251" s="78" t="s">
        <v>1370</v>
      </c>
      <c r="J251" s="139"/>
      <c r="K251" s="87" t="s">
        <v>1522</v>
      </c>
      <c r="L251" s="60" t="s">
        <v>1529</v>
      </c>
      <c r="M251" s="59" t="s">
        <v>432</v>
      </c>
      <c r="N251" s="33"/>
      <c r="O251" s="87" t="s">
        <v>62</v>
      </c>
      <c r="P251" s="87" t="s">
        <v>1628</v>
      </c>
      <c r="Q251" s="88">
        <v>2015</v>
      </c>
      <c r="R251" s="59" t="s">
        <v>1744</v>
      </c>
      <c r="S251" s="34"/>
      <c r="T251" s="108">
        <v>0</v>
      </c>
      <c r="U251" s="121">
        <v>0</v>
      </c>
      <c r="V251" s="139"/>
      <c r="W251" s="132" t="s">
        <v>927</v>
      </c>
      <c r="X251" s="132" t="s">
        <v>922</v>
      </c>
      <c r="Y251" s="153"/>
      <c r="Z251" s="141"/>
      <c r="AA251" s="141"/>
      <c r="AB251" s="142"/>
      <c r="AC251" s="142"/>
    </row>
    <row r="252" spans="1:29" ht="45" x14ac:dyDescent="0.2">
      <c r="A252" s="68">
        <v>17</v>
      </c>
      <c r="B252" s="59" t="s">
        <v>112</v>
      </c>
      <c r="C252" s="59">
        <v>4</v>
      </c>
      <c r="D252" s="60" t="s">
        <v>1265</v>
      </c>
      <c r="E252" s="59" t="s">
        <v>204</v>
      </c>
      <c r="F252" s="139"/>
      <c r="G252" s="139"/>
      <c r="H252" s="139"/>
      <c r="I252" s="78" t="s">
        <v>1370</v>
      </c>
      <c r="J252" s="139"/>
      <c r="K252" s="87" t="s">
        <v>1522</v>
      </c>
      <c r="L252" s="60" t="s">
        <v>1530</v>
      </c>
      <c r="M252" s="59" t="s">
        <v>432</v>
      </c>
      <c r="N252" s="33"/>
      <c r="O252" s="87" t="s">
        <v>62</v>
      </c>
      <c r="P252" s="87" t="s">
        <v>1628</v>
      </c>
      <c r="Q252" s="88">
        <v>2015</v>
      </c>
      <c r="R252" s="59" t="s">
        <v>1745</v>
      </c>
      <c r="S252" s="34"/>
      <c r="T252" s="108">
        <v>2</v>
      </c>
      <c r="U252" s="121">
        <v>1.3300000000000001E-2</v>
      </c>
      <c r="V252" s="139"/>
      <c r="W252" s="132" t="s">
        <v>928</v>
      </c>
      <c r="X252" s="132" t="s">
        <v>922</v>
      </c>
      <c r="Y252" s="153"/>
      <c r="Z252" s="141"/>
      <c r="AA252" s="141"/>
      <c r="AB252" s="142"/>
      <c r="AC252" s="142"/>
    </row>
    <row r="253" spans="1:29" ht="45" x14ac:dyDescent="0.2">
      <c r="A253" s="68">
        <v>17</v>
      </c>
      <c r="B253" s="59" t="s">
        <v>88</v>
      </c>
      <c r="C253" s="59">
        <v>4</v>
      </c>
      <c r="D253" s="60" t="s">
        <v>1266</v>
      </c>
      <c r="E253" s="59" t="s">
        <v>204</v>
      </c>
      <c r="F253" s="139"/>
      <c r="G253" s="139"/>
      <c r="H253" s="139"/>
      <c r="I253" s="78" t="s">
        <v>1370</v>
      </c>
      <c r="J253" s="139"/>
      <c r="K253" s="87" t="s">
        <v>1522</v>
      </c>
      <c r="L253" s="60" t="s">
        <v>1531</v>
      </c>
      <c r="M253" s="59" t="s">
        <v>432</v>
      </c>
      <c r="N253" s="140"/>
      <c r="O253" s="87" t="s">
        <v>62</v>
      </c>
      <c r="P253" s="87" t="s">
        <v>1628</v>
      </c>
      <c r="Q253" s="88">
        <v>2015</v>
      </c>
      <c r="R253" s="59" t="s">
        <v>1746</v>
      </c>
      <c r="S253" s="140"/>
      <c r="T253" s="108">
        <v>165</v>
      </c>
      <c r="U253" s="121">
        <v>4.125</v>
      </c>
      <c r="V253" s="139"/>
      <c r="W253" s="132" t="s">
        <v>929</v>
      </c>
      <c r="X253" s="132" t="s">
        <v>930</v>
      </c>
      <c r="Y253" s="153"/>
      <c r="Z253" s="141"/>
      <c r="AA253" s="141"/>
      <c r="AB253" s="142"/>
      <c r="AC253" s="142"/>
    </row>
    <row r="254" spans="1:29" ht="45" x14ac:dyDescent="0.2">
      <c r="A254" s="68">
        <v>17</v>
      </c>
      <c r="B254" s="59" t="s">
        <v>89</v>
      </c>
      <c r="C254" s="59">
        <v>4</v>
      </c>
      <c r="D254" s="60" t="s">
        <v>1267</v>
      </c>
      <c r="E254" s="59" t="s">
        <v>204</v>
      </c>
      <c r="F254" s="139"/>
      <c r="G254" s="139"/>
      <c r="H254" s="139"/>
      <c r="I254" s="78" t="s">
        <v>1370</v>
      </c>
      <c r="J254" s="139"/>
      <c r="K254" s="87" t="s">
        <v>1522</v>
      </c>
      <c r="L254" s="60" t="s">
        <v>1532</v>
      </c>
      <c r="M254" s="59" t="s">
        <v>432</v>
      </c>
      <c r="N254" s="32"/>
      <c r="O254" s="87" t="s">
        <v>62</v>
      </c>
      <c r="P254" s="87" t="s">
        <v>1628</v>
      </c>
      <c r="Q254" s="88">
        <v>2015</v>
      </c>
      <c r="R254" s="59" t="s">
        <v>1747</v>
      </c>
      <c r="S254" s="34"/>
      <c r="T254" s="108">
        <v>298</v>
      </c>
      <c r="U254" s="121">
        <v>0.29799999999999999</v>
      </c>
      <c r="V254" s="139"/>
      <c r="W254" s="132" t="s">
        <v>931</v>
      </c>
      <c r="X254" s="132" t="s">
        <v>930</v>
      </c>
      <c r="Y254" s="153"/>
      <c r="Z254" s="141"/>
      <c r="AA254" s="141"/>
      <c r="AB254" s="142"/>
      <c r="AC254" s="142"/>
    </row>
    <row r="255" spans="1:29" ht="56.25" x14ac:dyDescent="0.2">
      <c r="A255" s="68">
        <v>17</v>
      </c>
      <c r="B255" s="59" t="s">
        <v>90</v>
      </c>
      <c r="C255" s="59" t="e">
        <v>#REF!</v>
      </c>
      <c r="D255" s="60" t="s">
        <v>1157</v>
      </c>
      <c r="E255" s="59" t="s">
        <v>204</v>
      </c>
      <c r="F255" s="139"/>
      <c r="G255" s="139"/>
      <c r="H255" s="139"/>
      <c r="I255" s="78">
        <v>1021</v>
      </c>
      <c r="J255" s="139"/>
      <c r="K255" s="87" t="s">
        <v>1533</v>
      </c>
      <c r="L255" s="60" t="s">
        <v>1534</v>
      </c>
      <c r="M255" s="59" t="s">
        <v>432</v>
      </c>
      <c r="N255" s="33"/>
      <c r="O255" s="87" t="s">
        <v>62</v>
      </c>
      <c r="P255" s="87" t="s">
        <v>1628</v>
      </c>
      <c r="Q255" s="88">
        <v>2015</v>
      </c>
      <c r="R255" s="59" t="s">
        <v>1534</v>
      </c>
      <c r="S255" s="34"/>
      <c r="T255" s="108">
        <v>0</v>
      </c>
      <c r="U255" s="121">
        <v>600</v>
      </c>
      <c r="V255" s="139"/>
      <c r="W255" s="132" t="s">
        <v>932</v>
      </c>
      <c r="X255" s="132" t="s">
        <v>930</v>
      </c>
      <c r="Y255" s="153"/>
      <c r="Z255" s="141"/>
      <c r="AA255" s="141"/>
      <c r="AB255" s="142"/>
      <c r="AC255" s="142"/>
    </row>
    <row r="256" spans="1:29" ht="45" x14ac:dyDescent="0.2">
      <c r="A256" s="68">
        <v>17</v>
      </c>
      <c r="B256" s="59" t="s">
        <v>91</v>
      </c>
      <c r="C256" s="59">
        <v>4</v>
      </c>
      <c r="D256" s="60" t="s">
        <v>1268</v>
      </c>
      <c r="E256" s="59" t="s">
        <v>204</v>
      </c>
      <c r="F256" s="139"/>
      <c r="G256" s="139"/>
      <c r="H256" s="139"/>
      <c r="I256" s="78" t="s">
        <v>1370</v>
      </c>
      <c r="J256" s="139"/>
      <c r="K256" s="87" t="s">
        <v>1522</v>
      </c>
      <c r="L256" s="60" t="s">
        <v>1535</v>
      </c>
      <c r="M256" s="59" t="s">
        <v>432</v>
      </c>
      <c r="N256" s="33"/>
      <c r="O256" s="87" t="s">
        <v>62</v>
      </c>
      <c r="P256" s="87" t="s">
        <v>1628</v>
      </c>
      <c r="Q256" s="88">
        <v>2015</v>
      </c>
      <c r="R256" s="59" t="s">
        <v>528</v>
      </c>
      <c r="S256" s="34"/>
      <c r="T256" s="108">
        <v>23</v>
      </c>
      <c r="U256" s="121">
        <v>23</v>
      </c>
      <c r="V256" s="139"/>
      <c r="W256" s="132" t="s">
        <v>933</v>
      </c>
      <c r="X256" s="132" t="s">
        <v>922</v>
      </c>
      <c r="Y256" s="153"/>
      <c r="Z256" s="141"/>
      <c r="AA256" s="141"/>
      <c r="AB256" s="142"/>
      <c r="AC256" s="142"/>
    </row>
    <row r="257" spans="1:29" ht="45" x14ac:dyDescent="0.2">
      <c r="A257" s="68">
        <v>17</v>
      </c>
      <c r="B257" s="59" t="s">
        <v>92</v>
      </c>
      <c r="C257" s="59">
        <v>4</v>
      </c>
      <c r="D257" s="60" t="s">
        <v>1269</v>
      </c>
      <c r="E257" s="59" t="s">
        <v>204</v>
      </c>
      <c r="F257" s="139"/>
      <c r="G257" s="139"/>
      <c r="H257" s="139"/>
      <c r="I257" s="78" t="s">
        <v>1370</v>
      </c>
      <c r="J257" s="139"/>
      <c r="K257" s="87" t="s">
        <v>1522</v>
      </c>
      <c r="L257" s="60" t="s">
        <v>1536</v>
      </c>
      <c r="M257" s="59" t="s">
        <v>432</v>
      </c>
      <c r="N257" s="33"/>
      <c r="O257" s="87" t="s">
        <v>62</v>
      </c>
      <c r="P257" s="87" t="s">
        <v>1628</v>
      </c>
      <c r="Q257" s="88">
        <v>2015</v>
      </c>
      <c r="R257" s="59" t="s">
        <v>1748</v>
      </c>
      <c r="S257" s="34"/>
      <c r="T257" s="108">
        <v>23</v>
      </c>
      <c r="U257" s="121">
        <v>0.76670000000000005</v>
      </c>
      <c r="V257" s="139"/>
      <c r="W257" s="132" t="s">
        <v>929</v>
      </c>
      <c r="X257" s="132" t="s">
        <v>930</v>
      </c>
      <c r="Y257" s="153"/>
      <c r="Z257" s="141"/>
      <c r="AA257" s="141"/>
      <c r="AB257" s="142"/>
      <c r="AC257" s="142"/>
    </row>
    <row r="258" spans="1:29" ht="33.75" x14ac:dyDescent="0.2">
      <c r="A258" s="68">
        <v>17</v>
      </c>
      <c r="B258" s="59" t="s">
        <v>111</v>
      </c>
      <c r="C258" s="59">
        <v>4</v>
      </c>
      <c r="D258" s="60" t="s">
        <v>1270</v>
      </c>
      <c r="E258" s="59" t="s">
        <v>204</v>
      </c>
      <c r="F258" s="139"/>
      <c r="G258" s="139"/>
      <c r="H258" s="139"/>
      <c r="I258" s="78" t="s">
        <v>1370</v>
      </c>
      <c r="J258" s="139"/>
      <c r="K258" s="87" t="s">
        <v>1522</v>
      </c>
      <c r="L258" s="60" t="s">
        <v>1513</v>
      </c>
      <c r="M258" s="59" t="s">
        <v>432</v>
      </c>
      <c r="N258" s="33"/>
      <c r="O258" s="87" t="s">
        <v>62</v>
      </c>
      <c r="P258" s="87" t="s">
        <v>1628</v>
      </c>
      <c r="Q258" s="88">
        <v>2015</v>
      </c>
      <c r="R258" s="59" t="s">
        <v>1749</v>
      </c>
      <c r="S258" s="34"/>
      <c r="T258" s="108">
        <v>0</v>
      </c>
      <c r="U258" s="121">
        <v>0</v>
      </c>
      <c r="V258" s="139"/>
      <c r="W258" s="132" t="s">
        <v>934</v>
      </c>
      <c r="X258" s="132" t="s">
        <v>935</v>
      </c>
      <c r="Y258" s="153"/>
      <c r="Z258" s="141"/>
      <c r="AA258" s="141"/>
      <c r="AB258" s="142"/>
      <c r="AC258" s="142"/>
    </row>
    <row r="259" spans="1:29" ht="45" x14ac:dyDescent="0.2">
      <c r="A259" s="68">
        <v>17</v>
      </c>
      <c r="B259" s="59" t="s">
        <v>93</v>
      </c>
      <c r="C259" s="59">
        <v>4</v>
      </c>
      <c r="D259" s="60" t="s">
        <v>1271</v>
      </c>
      <c r="E259" s="59" t="s">
        <v>204</v>
      </c>
      <c r="F259" s="139"/>
      <c r="G259" s="139"/>
      <c r="H259" s="139"/>
      <c r="I259" s="78" t="s">
        <v>1370</v>
      </c>
      <c r="J259" s="139"/>
      <c r="K259" s="87" t="s">
        <v>1522</v>
      </c>
      <c r="L259" s="60" t="s">
        <v>1537</v>
      </c>
      <c r="M259" s="59" t="s">
        <v>432</v>
      </c>
      <c r="N259" s="33"/>
      <c r="O259" s="87" t="s">
        <v>62</v>
      </c>
      <c r="P259" s="87" t="s">
        <v>1628</v>
      </c>
      <c r="Q259" s="88">
        <v>2015</v>
      </c>
      <c r="R259" s="59" t="s">
        <v>1750</v>
      </c>
      <c r="S259" s="34"/>
      <c r="T259" s="108">
        <v>860</v>
      </c>
      <c r="U259" s="121">
        <v>28.666700000000002</v>
      </c>
      <c r="V259" s="139"/>
      <c r="W259" s="132" t="s">
        <v>936</v>
      </c>
      <c r="X259" s="132" t="s">
        <v>930</v>
      </c>
      <c r="Y259" s="153"/>
      <c r="Z259" s="141"/>
      <c r="AA259" s="141"/>
      <c r="AB259" s="142"/>
      <c r="AC259" s="142"/>
    </row>
    <row r="260" spans="1:29" ht="45" x14ac:dyDescent="0.2">
      <c r="A260" s="68">
        <v>17</v>
      </c>
      <c r="B260" s="59" t="s">
        <v>94</v>
      </c>
      <c r="C260" s="59">
        <v>4</v>
      </c>
      <c r="D260" s="60" t="s">
        <v>1272</v>
      </c>
      <c r="E260" s="59" t="s">
        <v>204</v>
      </c>
      <c r="F260" s="139"/>
      <c r="G260" s="139"/>
      <c r="H260" s="139"/>
      <c r="I260" s="78" t="s">
        <v>1370</v>
      </c>
      <c r="J260" s="139"/>
      <c r="K260" s="87" t="s">
        <v>1522</v>
      </c>
      <c r="L260" s="60" t="s">
        <v>1538</v>
      </c>
      <c r="M260" s="59" t="s">
        <v>432</v>
      </c>
      <c r="N260" s="33"/>
      <c r="O260" s="87" t="s">
        <v>62</v>
      </c>
      <c r="P260" s="87" t="s">
        <v>1628</v>
      </c>
      <c r="Q260" s="88">
        <v>2015</v>
      </c>
      <c r="R260" s="59" t="s">
        <v>529</v>
      </c>
      <c r="S260" s="34"/>
      <c r="T260" s="108">
        <v>0</v>
      </c>
      <c r="U260" s="121">
        <v>0</v>
      </c>
      <c r="V260" s="139"/>
      <c r="W260" s="132" t="s">
        <v>930</v>
      </c>
      <c r="X260" s="132" t="s">
        <v>930</v>
      </c>
      <c r="Y260" s="153"/>
      <c r="Z260" s="141"/>
      <c r="AA260" s="141"/>
      <c r="AB260" s="142"/>
      <c r="AC260" s="142"/>
    </row>
    <row r="261" spans="1:29" ht="45" x14ac:dyDescent="0.2">
      <c r="A261" s="68">
        <v>17</v>
      </c>
      <c r="B261" s="59" t="s">
        <v>95</v>
      </c>
      <c r="C261" s="59">
        <v>4</v>
      </c>
      <c r="D261" s="60" t="s">
        <v>1273</v>
      </c>
      <c r="E261" s="59" t="s">
        <v>204</v>
      </c>
      <c r="F261" s="139"/>
      <c r="G261" s="139"/>
      <c r="H261" s="139"/>
      <c r="I261" s="78" t="s">
        <v>1370</v>
      </c>
      <c r="J261" s="139"/>
      <c r="K261" s="87" t="s">
        <v>1522</v>
      </c>
      <c r="L261" s="60" t="s">
        <v>1539</v>
      </c>
      <c r="M261" s="59" t="s">
        <v>432</v>
      </c>
      <c r="N261" s="33"/>
      <c r="O261" s="87" t="s">
        <v>62</v>
      </c>
      <c r="P261" s="87" t="s">
        <v>1628</v>
      </c>
      <c r="Q261" s="88">
        <v>2015</v>
      </c>
      <c r="R261" s="59" t="s">
        <v>1751</v>
      </c>
      <c r="S261" s="34"/>
      <c r="T261" s="108">
        <v>12642</v>
      </c>
      <c r="U261" s="121">
        <v>0.17559999999999998</v>
      </c>
      <c r="V261" s="139"/>
      <c r="W261" s="132" t="s">
        <v>937</v>
      </c>
      <c r="X261" s="132" t="s">
        <v>938</v>
      </c>
      <c r="Y261" s="153"/>
      <c r="Z261" s="141"/>
      <c r="AA261" s="141"/>
      <c r="AB261" s="142"/>
      <c r="AC261" s="142"/>
    </row>
    <row r="262" spans="1:29" ht="56.25" x14ac:dyDescent="0.2">
      <c r="A262" s="68">
        <v>17</v>
      </c>
      <c r="B262" s="59" t="s">
        <v>104</v>
      </c>
      <c r="C262" s="59">
        <v>4</v>
      </c>
      <c r="D262" s="60" t="s">
        <v>1274</v>
      </c>
      <c r="E262" s="59" t="s">
        <v>204</v>
      </c>
      <c r="F262" s="139"/>
      <c r="G262" s="139"/>
      <c r="H262" s="139"/>
      <c r="I262" s="78" t="s">
        <v>1370</v>
      </c>
      <c r="J262" s="139"/>
      <c r="K262" s="87" t="s">
        <v>1522</v>
      </c>
      <c r="L262" s="60" t="s">
        <v>1540</v>
      </c>
      <c r="M262" s="59" t="s">
        <v>432</v>
      </c>
      <c r="N262" s="33"/>
      <c r="O262" s="87" t="s">
        <v>62</v>
      </c>
      <c r="P262" s="87" t="s">
        <v>1628</v>
      </c>
      <c r="Q262" s="88">
        <v>2015</v>
      </c>
      <c r="R262" s="59" t="s">
        <v>1752</v>
      </c>
      <c r="S262" s="34"/>
      <c r="T262" s="108">
        <v>31</v>
      </c>
      <c r="U262" s="121">
        <v>15.5</v>
      </c>
      <c r="V262" s="139"/>
      <c r="W262" s="132" t="s">
        <v>205</v>
      </c>
      <c r="X262" s="132" t="s">
        <v>939</v>
      </c>
      <c r="Y262" s="153"/>
      <c r="Z262" s="141"/>
      <c r="AA262" s="141"/>
      <c r="AB262" s="142"/>
      <c r="AC262" s="142"/>
    </row>
    <row r="263" spans="1:29" ht="33.75" x14ac:dyDescent="0.2">
      <c r="A263" s="68">
        <v>17</v>
      </c>
      <c r="B263" s="59" t="s">
        <v>96</v>
      </c>
      <c r="C263" s="59">
        <v>4</v>
      </c>
      <c r="D263" s="60" t="s">
        <v>1275</v>
      </c>
      <c r="E263" s="59" t="s">
        <v>204</v>
      </c>
      <c r="F263" s="139"/>
      <c r="G263" s="139"/>
      <c r="H263" s="139"/>
      <c r="I263" s="78" t="s">
        <v>1370</v>
      </c>
      <c r="J263" s="139"/>
      <c r="K263" s="87" t="s">
        <v>1522</v>
      </c>
      <c r="L263" s="60" t="s">
        <v>1541</v>
      </c>
      <c r="M263" s="59" t="s">
        <v>432</v>
      </c>
      <c r="N263" s="33"/>
      <c r="O263" s="87" t="s">
        <v>62</v>
      </c>
      <c r="P263" s="87" t="s">
        <v>1628</v>
      </c>
      <c r="Q263" s="88">
        <v>2015</v>
      </c>
      <c r="R263" s="59" t="s">
        <v>530</v>
      </c>
      <c r="S263" s="34"/>
      <c r="T263" s="108">
        <v>0</v>
      </c>
      <c r="U263" s="121">
        <v>0</v>
      </c>
      <c r="V263" s="139"/>
      <c r="W263" s="132" t="s">
        <v>940</v>
      </c>
      <c r="X263" s="132" t="s">
        <v>941</v>
      </c>
      <c r="Y263" s="153"/>
      <c r="Z263" s="141"/>
      <c r="AA263" s="141"/>
      <c r="AB263" s="142"/>
      <c r="AC263" s="142"/>
    </row>
    <row r="264" spans="1:29" ht="45" x14ac:dyDescent="0.2">
      <c r="A264" s="68">
        <v>17</v>
      </c>
      <c r="B264" s="59" t="s">
        <v>97</v>
      </c>
      <c r="C264" s="59">
        <v>4</v>
      </c>
      <c r="D264" s="60" t="s">
        <v>1276</v>
      </c>
      <c r="E264" s="59" t="s">
        <v>204</v>
      </c>
      <c r="F264" s="139"/>
      <c r="G264" s="139"/>
      <c r="H264" s="139"/>
      <c r="I264" s="78" t="s">
        <v>1370</v>
      </c>
      <c r="J264" s="139"/>
      <c r="K264" s="87" t="s">
        <v>1522</v>
      </c>
      <c r="L264" s="60" t="s">
        <v>1542</v>
      </c>
      <c r="M264" s="59" t="s">
        <v>432</v>
      </c>
      <c r="N264" s="33"/>
      <c r="O264" s="87" t="s">
        <v>62</v>
      </c>
      <c r="P264" s="87" t="s">
        <v>1628</v>
      </c>
      <c r="Q264" s="88">
        <v>2015</v>
      </c>
      <c r="R264" s="59" t="s">
        <v>1753</v>
      </c>
      <c r="S264" s="34"/>
      <c r="T264" s="108">
        <v>167</v>
      </c>
      <c r="U264" s="121">
        <v>13.916700000000001</v>
      </c>
      <c r="V264" s="139"/>
      <c r="W264" s="132" t="s">
        <v>941</v>
      </c>
      <c r="X264" s="132" t="s">
        <v>942</v>
      </c>
      <c r="Y264" s="153"/>
      <c r="Z264" s="141"/>
      <c r="AA264" s="141"/>
      <c r="AB264" s="142"/>
      <c r="AC264" s="142"/>
    </row>
    <row r="265" spans="1:29" ht="45" x14ac:dyDescent="0.2">
      <c r="A265" s="68">
        <v>17</v>
      </c>
      <c r="B265" s="59" t="s">
        <v>98</v>
      </c>
      <c r="C265" s="59">
        <v>4</v>
      </c>
      <c r="D265" s="60" t="s">
        <v>1277</v>
      </c>
      <c r="E265" s="59" t="s">
        <v>204</v>
      </c>
      <c r="F265" s="139"/>
      <c r="G265" s="139"/>
      <c r="H265" s="139"/>
      <c r="I265" s="78" t="s">
        <v>1370</v>
      </c>
      <c r="J265" s="139"/>
      <c r="K265" s="87" t="s">
        <v>1522</v>
      </c>
      <c r="L265" s="60" t="s">
        <v>1543</v>
      </c>
      <c r="M265" s="59" t="s">
        <v>432</v>
      </c>
      <c r="N265" s="33"/>
      <c r="O265" s="87" t="s">
        <v>62</v>
      </c>
      <c r="P265" s="87" t="s">
        <v>1628</v>
      </c>
      <c r="Q265" s="88">
        <v>2015</v>
      </c>
      <c r="R265" s="59" t="s">
        <v>1754</v>
      </c>
      <c r="S265" s="34"/>
      <c r="T265" s="108">
        <v>2729</v>
      </c>
      <c r="U265" s="121">
        <v>2729</v>
      </c>
      <c r="V265" s="139"/>
      <c r="W265" s="132" t="s">
        <v>937</v>
      </c>
      <c r="X265" s="132" t="s">
        <v>943</v>
      </c>
      <c r="Y265" s="153"/>
      <c r="Z265" s="141"/>
      <c r="AA265" s="141"/>
      <c r="AB265" s="142"/>
      <c r="AC265" s="142"/>
    </row>
    <row r="266" spans="1:29" ht="45" x14ac:dyDescent="0.2">
      <c r="A266" s="68">
        <v>17</v>
      </c>
      <c r="B266" s="59" t="s">
        <v>99</v>
      </c>
      <c r="C266" s="59">
        <v>4</v>
      </c>
      <c r="D266" s="60" t="s">
        <v>1278</v>
      </c>
      <c r="E266" s="59" t="s">
        <v>204</v>
      </c>
      <c r="F266" s="139"/>
      <c r="G266" s="139"/>
      <c r="H266" s="139"/>
      <c r="I266" s="78" t="s">
        <v>1370</v>
      </c>
      <c r="J266" s="139"/>
      <c r="K266" s="87" t="s">
        <v>1522</v>
      </c>
      <c r="L266" s="60" t="s">
        <v>1544</v>
      </c>
      <c r="M266" s="59" t="s">
        <v>432</v>
      </c>
      <c r="N266" s="140"/>
      <c r="O266" s="87" t="s">
        <v>62</v>
      </c>
      <c r="P266" s="87" t="s">
        <v>1628</v>
      </c>
      <c r="Q266" s="88">
        <v>2015</v>
      </c>
      <c r="R266" s="59" t="s">
        <v>1755</v>
      </c>
      <c r="S266" s="140"/>
      <c r="T266" s="108">
        <v>0</v>
      </c>
      <c r="U266" s="121">
        <v>0</v>
      </c>
      <c r="V266" s="139"/>
      <c r="W266" s="132" t="s">
        <v>934</v>
      </c>
      <c r="X266" s="132" t="s">
        <v>934</v>
      </c>
      <c r="Y266" s="153">
        <f>59561768.37</f>
        <v>59561768.369999997</v>
      </c>
      <c r="Z266" s="141">
        <f>8965376.73+33347550.89</f>
        <v>42312927.620000005</v>
      </c>
      <c r="AA266" s="141">
        <f>15592212.01+8936932.55</f>
        <v>24529144.560000002</v>
      </c>
      <c r="AB266" s="142">
        <f>AA266/Y266</f>
        <v>0.41182700297989833</v>
      </c>
      <c r="AC266" s="142">
        <f>AA266/Z266</f>
        <v>0.57970804526429975</v>
      </c>
    </row>
    <row r="267" spans="1:29" x14ac:dyDescent="0.2">
      <c r="A267" s="157"/>
      <c r="B267" s="158"/>
      <c r="C267" s="158"/>
      <c r="D267" s="158"/>
      <c r="E267" s="158"/>
      <c r="F267" s="143"/>
      <c r="G267" s="143"/>
      <c r="H267" s="143"/>
      <c r="I267" s="158"/>
      <c r="J267" s="143"/>
      <c r="K267" s="158"/>
      <c r="L267" s="158"/>
      <c r="M267" s="158"/>
      <c r="N267" s="149"/>
      <c r="O267" s="158"/>
      <c r="P267" s="158"/>
      <c r="Q267" s="159"/>
      <c r="R267" s="160"/>
      <c r="S267" s="145"/>
      <c r="T267" s="158"/>
      <c r="U267" s="159"/>
      <c r="V267" s="143"/>
      <c r="W267" s="158"/>
      <c r="X267" s="158"/>
      <c r="Y267" s="154"/>
      <c r="Z267" s="146"/>
      <c r="AA267" s="146"/>
      <c r="AB267" s="147"/>
      <c r="AC267" s="147"/>
    </row>
    <row r="268" spans="1:29" ht="67.5" x14ac:dyDescent="0.2">
      <c r="A268" s="58">
        <v>18</v>
      </c>
      <c r="B268" s="56" t="s">
        <v>81</v>
      </c>
      <c r="C268" s="56">
        <v>4</v>
      </c>
      <c r="D268" s="57" t="s">
        <v>1279</v>
      </c>
      <c r="E268" s="56" t="s">
        <v>206</v>
      </c>
      <c r="F268" s="139"/>
      <c r="G268" s="139"/>
      <c r="H268" s="139"/>
      <c r="I268" s="77" t="s">
        <v>1371</v>
      </c>
      <c r="J268" s="139"/>
      <c r="K268" s="86" t="s">
        <v>1545</v>
      </c>
      <c r="L268" s="57" t="s">
        <v>1546</v>
      </c>
      <c r="M268" s="86" t="s">
        <v>1386</v>
      </c>
      <c r="N268" s="33"/>
      <c r="O268" s="86" t="s">
        <v>62</v>
      </c>
      <c r="P268" s="86" t="s">
        <v>1628</v>
      </c>
      <c r="Q268" s="88">
        <v>2015</v>
      </c>
      <c r="R268" s="59" t="s">
        <v>1756</v>
      </c>
      <c r="S268" s="34"/>
      <c r="T268" s="106">
        <v>100</v>
      </c>
      <c r="U268" s="109">
        <v>1.5625</v>
      </c>
      <c r="V268" s="139"/>
      <c r="W268" s="131" t="s">
        <v>944</v>
      </c>
      <c r="X268" s="131" t="s">
        <v>945</v>
      </c>
      <c r="Y268" s="153"/>
      <c r="Z268" s="141"/>
      <c r="AA268" s="141"/>
      <c r="AB268" s="142"/>
      <c r="AC268" s="142"/>
    </row>
    <row r="269" spans="1:29" ht="67.5" x14ac:dyDescent="0.2">
      <c r="A269" s="58">
        <v>18</v>
      </c>
      <c r="B269" s="59" t="s">
        <v>82</v>
      </c>
      <c r="C269" s="59">
        <v>4</v>
      </c>
      <c r="D269" s="60" t="s">
        <v>1280</v>
      </c>
      <c r="E269" s="59" t="s">
        <v>206</v>
      </c>
      <c r="F269" s="139"/>
      <c r="G269" s="139"/>
      <c r="H269" s="139"/>
      <c r="I269" s="78" t="s">
        <v>1371</v>
      </c>
      <c r="J269" s="139"/>
      <c r="K269" s="87" t="s">
        <v>1545</v>
      </c>
      <c r="L269" s="60" t="s">
        <v>1547</v>
      </c>
      <c r="M269" s="59" t="s">
        <v>432</v>
      </c>
      <c r="N269" s="33"/>
      <c r="O269" s="87" t="s">
        <v>62</v>
      </c>
      <c r="P269" s="87" t="s">
        <v>1628</v>
      </c>
      <c r="Q269" s="88">
        <v>2015</v>
      </c>
      <c r="R269" s="59" t="s">
        <v>1757</v>
      </c>
      <c r="S269" s="34"/>
      <c r="T269" s="108">
        <v>765</v>
      </c>
      <c r="U269" s="110">
        <v>3.3261000000000003</v>
      </c>
      <c r="V269" s="139"/>
      <c r="W269" s="132" t="s">
        <v>944</v>
      </c>
      <c r="X269" s="132" t="s">
        <v>945</v>
      </c>
      <c r="Y269" s="153"/>
      <c r="Z269" s="141"/>
      <c r="AA269" s="141"/>
      <c r="AB269" s="142"/>
      <c r="AC269" s="142"/>
    </row>
    <row r="270" spans="1:29" ht="56.25" x14ac:dyDescent="0.2">
      <c r="A270" s="58">
        <v>18</v>
      </c>
      <c r="B270" s="59" t="s">
        <v>83</v>
      </c>
      <c r="C270" s="59">
        <v>4</v>
      </c>
      <c r="D270" s="60" t="s">
        <v>1281</v>
      </c>
      <c r="E270" s="59" t="s">
        <v>206</v>
      </c>
      <c r="F270" s="139"/>
      <c r="G270" s="139"/>
      <c r="H270" s="139"/>
      <c r="I270" s="78" t="s">
        <v>1371</v>
      </c>
      <c r="J270" s="139"/>
      <c r="K270" s="87" t="s">
        <v>1545</v>
      </c>
      <c r="L270" s="60" t="s">
        <v>1548</v>
      </c>
      <c r="M270" s="59" t="s">
        <v>432</v>
      </c>
      <c r="N270" s="33"/>
      <c r="O270" s="87" t="s">
        <v>62</v>
      </c>
      <c r="P270" s="87" t="s">
        <v>1628</v>
      </c>
      <c r="Q270" s="88">
        <v>2015</v>
      </c>
      <c r="R270" s="59" t="s">
        <v>1758</v>
      </c>
      <c r="S270" s="34"/>
      <c r="T270" s="108">
        <v>28</v>
      </c>
      <c r="U270" s="110">
        <v>1.75</v>
      </c>
      <c r="V270" s="139"/>
      <c r="W270" s="132" t="s">
        <v>946</v>
      </c>
      <c r="X270" s="132" t="s">
        <v>947</v>
      </c>
      <c r="Y270" s="153"/>
      <c r="Z270" s="141"/>
      <c r="AA270" s="141"/>
      <c r="AB270" s="142"/>
      <c r="AC270" s="142"/>
    </row>
    <row r="271" spans="1:29" ht="56.25" x14ac:dyDescent="0.2">
      <c r="A271" s="58">
        <v>18</v>
      </c>
      <c r="B271" s="59" t="s">
        <v>84</v>
      </c>
      <c r="C271" s="59">
        <v>0</v>
      </c>
      <c r="D271" s="60" t="s">
        <v>1157</v>
      </c>
      <c r="E271" s="59" t="s">
        <v>206</v>
      </c>
      <c r="F271" s="139"/>
      <c r="G271" s="139"/>
      <c r="H271" s="139"/>
      <c r="I271" s="78">
        <v>1022</v>
      </c>
      <c r="J271" s="139"/>
      <c r="K271" s="87" t="s">
        <v>1549</v>
      </c>
      <c r="L271" s="60" t="s">
        <v>1550</v>
      </c>
      <c r="M271" s="59" t="s">
        <v>432</v>
      </c>
      <c r="N271" s="33"/>
      <c r="O271" s="87" t="s">
        <v>62</v>
      </c>
      <c r="P271" s="87" t="s">
        <v>1628</v>
      </c>
      <c r="Q271" s="88">
        <v>2015</v>
      </c>
      <c r="R271" s="59" t="s">
        <v>306</v>
      </c>
      <c r="S271" s="34"/>
      <c r="T271" s="108">
        <v>0</v>
      </c>
      <c r="U271" s="110">
        <v>0.08</v>
      </c>
      <c r="V271" s="139"/>
      <c r="W271" s="132" t="s">
        <v>946</v>
      </c>
      <c r="X271" s="132" t="s">
        <v>947</v>
      </c>
      <c r="Y271" s="153"/>
      <c r="Z271" s="141"/>
      <c r="AA271" s="141"/>
      <c r="AB271" s="142"/>
      <c r="AC271" s="142"/>
    </row>
    <row r="272" spans="1:29" ht="56.25" x14ac:dyDescent="0.2">
      <c r="A272" s="58">
        <v>18</v>
      </c>
      <c r="B272" s="59" t="s">
        <v>85</v>
      </c>
      <c r="C272" s="59">
        <v>4</v>
      </c>
      <c r="D272" s="60" t="s">
        <v>1282</v>
      </c>
      <c r="E272" s="59" t="s">
        <v>206</v>
      </c>
      <c r="F272" s="139"/>
      <c r="G272" s="139"/>
      <c r="H272" s="139"/>
      <c r="I272" s="78" t="s">
        <v>1371</v>
      </c>
      <c r="J272" s="139"/>
      <c r="K272" s="87" t="s">
        <v>1545</v>
      </c>
      <c r="L272" s="60" t="s">
        <v>1551</v>
      </c>
      <c r="M272" s="59" t="s">
        <v>432</v>
      </c>
      <c r="N272" s="33"/>
      <c r="O272" s="87" t="s">
        <v>62</v>
      </c>
      <c r="P272" s="87" t="s">
        <v>1628</v>
      </c>
      <c r="Q272" s="88">
        <v>2015</v>
      </c>
      <c r="R272" s="59" t="s">
        <v>1759</v>
      </c>
      <c r="S272" s="34"/>
      <c r="T272" s="108">
        <v>1</v>
      </c>
      <c r="U272" s="110">
        <v>0.125</v>
      </c>
      <c r="V272" s="139"/>
      <c r="W272" s="132" t="s">
        <v>948</v>
      </c>
      <c r="X272" s="132" t="s">
        <v>947</v>
      </c>
      <c r="Y272" s="153"/>
      <c r="Z272" s="141"/>
      <c r="AA272" s="141"/>
      <c r="AB272" s="142"/>
      <c r="AC272" s="142"/>
    </row>
    <row r="273" spans="1:29" ht="56.25" x14ac:dyDescent="0.2">
      <c r="A273" s="58">
        <v>18</v>
      </c>
      <c r="B273" s="59" t="s">
        <v>86</v>
      </c>
      <c r="C273" s="59">
        <v>4</v>
      </c>
      <c r="D273" s="60" t="s">
        <v>1283</v>
      </c>
      <c r="E273" s="59" t="s">
        <v>206</v>
      </c>
      <c r="F273" s="139"/>
      <c r="G273" s="139"/>
      <c r="H273" s="139"/>
      <c r="I273" s="78" t="s">
        <v>1371</v>
      </c>
      <c r="J273" s="139"/>
      <c r="K273" s="87" t="s">
        <v>1545</v>
      </c>
      <c r="L273" s="60" t="s">
        <v>1552</v>
      </c>
      <c r="M273" s="59" t="s">
        <v>432</v>
      </c>
      <c r="N273" s="33"/>
      <c r="O273" s="87" t="s">
        <v>62</v>
      </c>
      <c r="P273" s="87" t="s">
        <v>1628</v>
      </c>
      <c r="Q273" s="88">
        <v>2015</v>
      </c>
      <c r="R273" s="59" t="s">
        <v>1760</v>
      </c>
      <c r="S273" s="34"/>
      <c r="T273" s="108">
        <v>3</v>
      </c>
      <c r="U273" s="110">
        <v>0.11109999999999999</v>
      </c>
      <c r="V273" s="139"/>
      <c r="W273" s="132" t="s">
        <v>949</v>
      </c>
      <c r="X273" s="132" t="s">
        <v>947</v>
      </c>
      <c r="Y273" s="153"/>
      <c r="Z273" s="141"/>
      <c r="AA273" s="141"/>
      <c r="AB273" s="142"/>
      <c r="AC273" s="142"/>
    </row>
    <row r="274" spans="1:29" ht="56.25" x14ac:dyDescent="0.2">
      <c r="A274" s="58">
        <v>18</v>
      </c>
      <c r="B274" s="59" t="s">
        <v>88</v>
      </c>
      <c r="C274" s="59">
        <v>4</v>
      </c>
      <c r="D274" s="60" t="s">
        <v>1284</v>
      </c>
      <c r="E274" s="59" t="s">
        <v>206</v>
      </c>
      <c r="F274" s="139"/>
      <c r="G274" s="139"/>
      <c r="H274" s="139"/>
      <c r="I274" s="78" t="s">
        <v>1371</v>
      </c>
      <c r="J274" s="139"/>
      <c r="K274" s="87" t="s">
        <v>1545</v>
      </c>
      <c r="L274" s="60" t="s">
        <v>1553</v>
      </c>
      <c r="M274" s="59" t="s">
        <v>432</v>
      </c>
      <c r="N274" s="33"/>
      <c r="O274" s="87" t="s">
        <v>62</v>
      </c>
      <c r="P274" s="87" t="s">
        <v>1628</v>
      </c>
      <c r="Q274" s="88">
        <v>2015</v>
      </c>
      <c r="R274" s="59" t="s">
        <v>1761</v>
      </c>
      <c r="S274" s="34"/>
      <c r="T274" s="108">
        <v>85</v>
      </c>
      <c r="U274" s="110">
        <v>2.2368000000000001</v>
      </c>
      <c r="V274" s="139"/>
      <c r="W274" s="132" t="s">
        <v>949</v>
      </c>
      <c r="X274" s="132" t="s">
        <v>950</v>
      </c>
      <c r="Y274" s="153"/>
      <c r="Z274" s="141"/>
      <c r="AA274" s="141"/>
      <c r="AB274" s="142"/>
      <c r="AC274" s="142"/>
    </row>
    <row r="275" spans="1:29" ht="56.25" x14ac:dyDescent="0.2">
      <c r="A275" s="58">
        <v>18</v>
      </c>
      <c r="B275" s="59" t="s">
        <v>89</v>
      </c>
      <c r="C275" s="59">
        <v>4</v>
      </c>
      <c r="D275" s="60" t="s">
        <v>1285</v>
      </c>
      <c r="E275" s="59" t="s">
        <v>206</v>
      </c>
      <c r="F275" s="139"/>
      <c r="G275" s="139"/>
      <c r="H275" s="139"/>
      <c r="I275" s="78" t="s">
        <v>1371</v>
      </c>
      <c r="J275" s="139"/>
      <c r="K275" s="87" t="s">
        <v>1545</v>
      </c>
      <c r="L275" s="60" t="s">
        <v>1554</v>
      </c>
      <c r="M275" s="59" t="s">
        <v>432</v>
      </c>
      <c r="N275" s="33"/>
      <c r="O275" s="87" t="s">
        <v>62</v>
      </c>
      <c r="P275" s="87" t="s">
        <v>1628</v>
      </c>
      <c r="Q275" s="88">
        <v>2015</v>
      </c>
      <c r="R275" s="59" t="s">
        <v>1762</v>
      </c>
      <c r="S275" s="34"/>
      <c r="T275" s="108">
        <v>570</v>
      </c>
      <c r="U275" s="110">
        <v>19</v>
      </c>
      <c r="V275" s="139"/>
      <c r="W275" s="132" t="s">
        <v>951</v>
      </c>
      <c r="X275" s="132" t="s">
        <v>950</v>
      </c>
      <c r="Y275" s="153"/>
      <c r="Z275" s="141"/>
      <c r="AA275" s="141"/>
      <c r="AB275" s="142"/>
      <c r="AC275" s="142"/>
    </row>
    <row r="276" spans="1:29" ht="45" x14ac:dyDescent="0.2">
      <c r="A276" s="58">
        <v>18</v>
      </c>
      <c r="B276" s="59" t="s">
        <v>93</v>
      </c>
      <c r="C276" s="59">
        <v>4</v>
      </c>
      <c r="D276" s="60" t="s">
        <v>1286</v>
      </c>
      <c r="E276" s="59" t="s">
        <v>206</v>
      </c>
      <c r="F276" s="139"/>
      <c r="G276" s="139"/>
      <c r="H276" s="139"/>
      <c r="I276" s="78" t="s">
        <v>1371</v>
      </c>
      <c r="J276" s="139"/>
      <c r="K276" s="87" t="s">
        <v>1545</v>
      </c>
      <c r="L276" s="60" t="s">
        <v>1555</v>
      </c>
      <c r="M276" s="59" t="s">
        <v>432</v>
      </c>
      <c r="N276" s="33"/>
      <c r="O276" s="87" t="s">
        <v>62</v>
      </c>
      <c r="P276" s="87" t="s">
        <v>1628</v>
      </c>
      <c r="Q276" s="88">
        <v>2015</v>
      </c>
      <c r="R276" s="59" t="s">
        <v>531</v>
      </c>
      <c r="S276" s="34"/>
      <c r="T276" s="108">
        <v>435</v>
      </c>
      <c r="U276" s="110">
        <v>8.6999999999999993</v>
      </c>
      <c r="V276" s="139"/>
      <c r="W276" s="132" t="s">
        <v>952</v>
      </c>
      <c r="X276" s="132" t="s">
        <v>953</v>
      </c>
      <c r="Y276" s="153"/>
      <c r="Z276" s="141"/>
      <c r="AA276" s="141"/>
      <c r="AB276" s="142"/>
      <c r="AC276" s="142"/>
    </row>
    <row r="277" spans="1:29" ht="33.75" x14ac:dyDescent="0.2">
      <c r="A277" s="58">
        <v>18</v>
      </c>
      <c r="B277" s="59" t="s">
        <v>94</v>
      </c>
      <c r="C277" s="59">
        <v>4</v>
      </c>
      <c r="D277" s="60" t="s">
        <v>1287</v>
      </c>
      <c r="E277" s="59" t="s">
        <v>206</v>
      </c>
      <c r="F277" s="139"/>
      <c r="G277" s="139"/>
      <c r="H277" s="139"/>
      <c r="I277" s="78" t="s">
        <v>1371</v>
      </c>
      <c r="J277" s="139"/>
      <c r="K277" s="87" t="s">
        <v>1545</v>
      </c>
      <c r="L277" s="60" t="s">
        <v>1556</v>
      </c>
      <c r="M277" s="59" t="s">
        <v>1386</v>
      </c>
      <c r="N277" s="33"/>
      <c r="O277" s="87" t="s">
        <v>62</v>
      </c>
      <c r="P277" s="87" t="s">
        <v>1628</v>
      </c>
      <c r="Q277" s="88">
        <v>2015</v>
      </c>
      <c r="R277" s="59" t="s">
        <v>1763</v>
      </c>
      <c r="S277" s="34"/>
      <c r="T277" s="108">
        <v>75</v>
      </c>
      <c r="U277" s="110">
        <v>15</v>
      </c>
      <c r="V277" s="139"/>
      <c r="W277" s="132" t="s">
        <v>949</v>
      </c>
      <c r="X277" s="132" t="s">
        <v>954</v>
      </c>
      <c r="Y277" s="153">
        <f>250707</f>
        <v>250707</v>
      </c>
      <c r="Z277" s="141">
        <f>102684.29+5469599.46</f>
        <v>5572283.75</v>
      </c>
      <c r="AA277" s="141">
        <f>102684.29+2930971.99</f>
        <v>3033656.2800000003</v>
      </c>
      <c r="AB277" s="142">
        <f>AA277/Y277</f>
        <v>12.100405174167456</v>
      </c>
      <c r="AC277" s="142">
        <f>AA277/Z277</f>
        <v>0.54441884442801391</v>
      </c>
    </row>
    <row r="278" spans="1:29" x14ac:dyDescent="0.2">
      <c r="A278" s="157"/>
      <c r="B278" s="158"/>
      <c r="C278" s="158"/>
      <c r="D278" s="158"/>
      <c r="E278" s="158"/>
      <c r="F278" s="143"/>
      <c r="G278" s="143"/>
      <c r="H278" s="143"/>
      <c r="I278" s="158"/>
      <c r="J278" s="143"/>
      <c r="K278" s="158"/>
      <c r="L278" s="158"/>
      <c r="M278" s="158"/>
      <c r="N278" s="144"/>
      <c r="O278" s="158"/>
      <c r="P278" s="158"/>
      <c r="Q278" s="159"/>
      <c r="R278" s="160"/>
      <c r="S278" s="145"/>
      <c r="T278" s="158"/>
      <c r="U278" s="159"/>
      <c r="V278" s="143"/>
      <c r="W278" s="158"/>
      <c r="X278" s="158"/>
      <c r="Y278" s="154"/>
      <c r="Z278" s="146"/>
      <c r="AA278" s="146"/>
      <c r="AB278" s="147"/>
      <c r="AC278" s="147"/>
    </row>
    <row r="279" spans="1:29" ht="56.25" x14ac:dyDescent="0.2">
      <c r="A279" s="58">
        <v>19</v>
      </c>
      <c r="B279" s="56" t="s">
        <v>81</v>
      </c>
      <c r="C279" s="56">
        <v>4</v>
      </c>
      <c r="D279" s="57" t="s">
        <v>1288</v>
      </c>
      <c r="E279" s="56" t="s">
        <v>207</v>
      </c>
      <c r="F279" s="139"/>
      <c r="G279" s="139"/>
      <c r="H279" s="139"/>
      <c r="I279" s="77" t="s">
        <v>1372</v>
      </c>
      <c r="J279" s="139"/>
      <c r="K279" s="86" t="s">
        <v>1557</v>
      </c>
      <c r="L279" s="57" t="s">
        <v>1385</v>
      </c>
      <c r="M279" s="86" t="s">
        <v>1386</v>
      </c>
      <c r="N279" s="33"/>
      <c r="O279" s="86" t="s">
        <v>62</v>
      </c>
      <c r="P279" s="86" t="s">
        <v>1628</v>
      </c>
      <c r="Q279" s="88">
        <v>2015</v>
      </c>
      <c r="R279" s="59" t="s">
        <v>532</v>
      </c>
      <c r="S279" s="34"/>
      <c r="T279" s="106">
        <v>0</v>
      </c>
      <c r="U279" s="109">
        <v>0</v>
      </c>
      <c r="V279" s="139"/>
      <c r="W279" s="131" t="s">
        <v>955</v>
      </c>
      <c r="X279" s="131" t="s">
        <v>956</v>
      </c>
      <c r="Y279" s="153"/>
      <c r="Z279" s="141"/>
      <c r="AA279" s="141"/>
      <c r="AB279" s="142"/>
      <c r="AC279" s="142"/>
    </row>
    <row r="280" spans="1:29" ht="45" x14ac:dyDescent="0.2">
      <c r="A280" s="58">
        <v>19</v>
      </c>
      <c r="B280" s="59" t="s">
        <v>82</v>
      </c>
      <c r="C280" s="59">
        <v>4</v>
      </c>
      <c r="D280" s="60" t="s">
        <v>1289</v>
      </c>
      <c r="E280" s="59" t="s">
        <v>207</v>
      </c>
      <c r="F280" s="139"/>
      <c r="G280" s="139"/>
      <c r="H280" s="139"/>
      <c r="I280" s="78" t="s">
        <v>1372</v>
      </c>
      <c r="J280" s="139"/>
      <c r="K280" s="87" t="s">
        <v>1557</v>
      </c>
      <c r="L280" s="60" t="s">
        <v>1558</v>
      </c>
      <c r="M280" s="59" t="s">
        <v>1386</v>
      </c>
      <c r="N280" s="33"/>
      <c r="O280" s="87" t="s">
        <v>62</v>
      </c>
      <c r="P280" s="87" t="s">
        <v>1628</v>
      </c>
      <c r="Q280" s="88">
        <v>2015</v>
      </c>
      <c r="R280" s="59" t="s">
        <v>1764</v>
      </c>
      <c r="S280" s="34"/>
      <c r="T280" s="108">
        <v>0</v>
      </c>
      <c r="U280" s="110">
        <v>0</v>
      </c>
      <c r="V280" s="139"/>
      <c r="W280" s="132" t="s">
        <v>957</v>
      </c>
      <c r="X280" s="132" t="s">
        <v>958</v>
      </c>
      <c r="Y280" s="153"/>
      <c r="Z280" s="141"/>
      <c r="AA280" s="141"/>
      <c r="AB280" s="142"/>
      <c r="AC280" s="142"/>
    </row>
    <row r="281" spans="1:29" ht="56.25" x14ac:dyDescent="0.2">
      <c r="A281" s="58">
        <v>19</v>
      </c>
      <c r="B281" s="59" t="s">
        <v>83</v>
      </c>
      <c r="C281" s="59">
        <v>4</v>
      </c>
      <c r="D281" s="60" t="s">
        <v>1290</v>
      </c>
      <c r="E281" s="59" t="s">
        <v>207</v>
      </c>
      <c r="F281" s="139"/>
      <c r="G281" s="139"/>
      <c r="H281" s="139"/>
      <c r="I281" s="78" t="s">
        <v>1372</v>
      </c>
      <c r="J281" s="139"/>
      <c r="K281" s="87" t="s">
        <v>1557</v>
      </c>
      <c r="L281" s="60" t="s">
        <v>1559</v>
      </c>
      <c r="M281" s="59" t="s">
        <v>1386</v>
      </c>
      <c r="N281" s="33"/>
      <c r="O281" s="87" t="s">
        <v>62</v>
      </c>
      <c r="P281" s="87" t="s">
        <v>1628</v>
      </c>
      <c r="Q281" s="88">
        <v>2015</v>
      </c>
      <c r="R281" s="59" t="s">
        <v>533</v>
      </c>
      <c r="S281" s="34"/>
      <c r="T281" s="108">
        <v>100</v>
      </c>
      <c r="U281" s="110">
        <v>3.3332999999999999</v>
      </c>
      <c r="V281" s="139"/>
      <c r="W281" s="132" t="s">
        <v>957</v>
      </c>
      <c r="X281" s="132" t="s">
        <v>959</v>
      </c>
      <c r="Y281" s="153"/>
      <c r="Z281" s="141"/>
      <c r="AA281" s="141"/>
      <c r="AB281" s="142"/>
      <c r="AC281" s="142"/>
    </row>
    <row r="282" spans="1:29" ht="22.5" x14ac:dyDescent="0.2">
      <c r="A282" s="58">
        <v>19</v>
      </c>
      <c r="B282" s="59" t="s">
        <v>84</v>
      </c>
      <c r="C282" s="59">
        <v>4</v>
      </c>
      <c r="D282" s="60" t="s">
        <v>1291</v>
      </c>
      <c r="E282" s="59" t="s">
        <v>207</v>
      </c>
      <c r="F282" s="139"/>
      <c r="G282" s="139"/>
      <c r="H282" s="139"/>
      <c r="I282" s="78" t="s">
        <v>1372</v>
      </c>
      <c r="J282" s="139"/>
      <c r="K282" s="87" t="s">
        <v>1557</v>
      </c>
      <c r="L282" s="60" t="s">
        <v>1560</v>
      </c>
      <c r="M282" s="59" t="s">
        <v>432</v>
      </c>
      <c r="N282" s="33"/>
      <c r="O282" s="87" t="s">
        <v>62</v>
      </c>
      <c r="P282" s="87" t="s">
        <v>1628</v>
      </c>
      <c r="Q282" s="88">
        <v>2015</v>
      </c>
      <c r="R282" s="59" t="s">
        <v>1765</v>
      </c>
      <c r="S282" s="34"/>
      <c r="T282" s="108">
        <v>1</v>
      </c>
      <c r="U282" s="110">
        <v>0.2</v>
      </c>
      <c r="V282" s="139"/>
      <c r="W282" s="132" t="s">
        <v>960</v>
      </c>
      <c r="X282" s="132" t="s">
        <v>960</v>
      </c>
      <c r="Y282" s="153"/>
      <c r="Z282" s="141"/>
      <c r="AA282" s="141"/>
      <c r="AB282" s="142"/>
      <c r="AC282" s="142"/>
    </row>
    <row r="283" spans="1:29" ht="45" x14ac:dyDescent="0.2">
      <c r="A283" s="58">
        <v>19</v>
      </c>
      <c r="B283" s="59" t="s">
        <v>88</v>
      </c>
      <c r="C283" s="59">
        <v>4</v>
      </c>
      <c r="D283" s="60" t="s">
        <v>1292</v>
      </c>
      <c r="E283" s="59" t="s">
        <v>207</v>
      </c>
      <c r="F283" s="139"/>
      <c r="G283" s="139"/>
      <c r="H283" s="139"/>
      <c r="I283" s="78" t="s">
        <v>1372</v>
      </c>
      <c r="J283" s="139"/>
      <c r="K283" s="87" t="s">
        <v>1557</v>
      </c>
      <c r="L283" s="60" t="s">
        <v>1561</v>
      </c>
      <c r="M283" s="59" t="s">
        <v>432</v>
      </c>
      <c r="N283" s="33"/>
      <c r="O283" s="87" t="s">
        <v>62</v>
      </c>
      <c r="P283" s="87" t="s">
        <v>1628</v>
      </c>
      <c r="Q283" s="88">
        <v>2015</v>
      </c>
      <c r="R283" s="59" t="s">
        <v>1766</v>
      </c>
      <c r="S283" s="34"/>
      <c r="T283" s="108">
        <v>7</v>
      </c>
      <c r="U283" s="110">
        <v>1.4</v>
      </c>
      <c r="V283" s="139"/>
      <c r="W283" s="132" t="s">
        <v>960</v>
      </c>
      <c r="X283" s="132" t="s">
        <v>961</v>
      </c>
      <c r="Y283" s="153"/>
      <c r="Z283" s="141"/>
      <c r="AA283" s="141"/>
      <c r="AB283" s="142"/>
      <c r="AC283" s="142"/>
    </row>
    <row r="284" spans="1:29" ht="45" x14ac:dyDescent="0.2">
      <c r="A284" s="58">
        <v>19</v>
      </c>
      <c r="B284" s="59" t="s">
        <v>89</v>
      </c>
      <c r="C284" s="59">
        <v>4</v>
      </c>
      <c r="D284" s="60" t="s">
        <v>1293</v>
      </c>
      <c r="E284" s="59" t="s">
        <v>207</v>
      </c>
      <c r="F284" s="139"/>
      <c r="G284" s="139"/>
      <c r="H284" s="139"/>
      <c r="I284" s="78" t="s">
        <v>1372</v>
      </c>
      <c r="J284" s="139"/>
      <c r="K284" s="87" t="s">
        <v>1557</v>
      </c>
      <c r="L284" s="60" t="s">
        <v>1562</v>
      </c>
      <c r="M284" s="59" t="s">
        <v>432</v>
      </c>
      <c r="N284" s="33"/>
      <c r="O284" s="87" t="s">
        <v>62</v>
      </c>
      <c r="P284" s="87" t="s">
        <v>1628</v>
      </c>
      <c r="Q284" s="88">
        <v>2015</v>
      </c>
      <c r="R284" s="59" t="s">
        <v>1767</v>
      </c>
      <c r="S284" s="34"/>
      <c r="T284" s="108">
        <v>1</v>
      </c>
      <c r="U284" s="110">
        <v>1</v>
      </c>
      <c r="V284" s="139"/>
      <c r="W284" s="132" t="s">
        <v>957</v>
      </c>
      <c r="X284" s="132" t="s">
        <v>961</v>
      </c>
      <c r="Y284" s="153"/>
      <c r="Z284" s="141"/>
      <c r="AA284" s="141"/>
      <c r="AB284" s="142"/>
      <c r="AC284" s="142"/>
    </row>
    <row r="285" spans="1:29" ht="56.25" x14ac:dyDescent="0.2">
      <c r="A285" s="58">
        <v>19</v>
      </c>
      <c r="B285" s="59" t="s">
        <v>93</v>
      </c>
      <c r="C285" s="59">
        <v>4</v>
      </c>
      <c r="D285" s="60" t="s">
        <v>1294</v>
      </c>
      <c r="E285" s="59" t="s">
        <v>207</v>
      </c>
      <c r="F285" s="139"/>
      <c r="G285" s="139"/>
      <c r="H285" s="139"/>
      <c r="I285" s="78" t="s">
        <v>1372</v>
      </c>
      <c r="J285" s="139"/>
      <c r="K285" s="87" t="s">
        <v>1557</v>
      </c>
      <c r="L285" s="60" t="s">
        <v>1563</v>
      </c>
      <c r="M285" s="59" t="s">
        <v>432</v>
      </c>
      <c r="N285" s="33"/>
      <c r="O285" s="87" t="s">
        <v>62</v>
      </c>
      <c r="P285" s="87" t="s">
        <v>1628</v>
      </c>
      <c r="Q285" s="88">
        <v>2015</v>
      </c>
      <c r="R285" s="59" t="s">
        <v>1768</v>
      </c>
      <c r="S285" s="34"/>
      <c r="T285" s="108">
        <v>284</v>
      </c>
      <c r="U285" s="110">
        <v>3.55</v>
      </c>
      <c r="V285" s="139"/>
      <c r="W285" s="132" t="s">
        <v>957</v>
      </c>
      <c r="X285" s="132" t="s">
        <v>962</v>
      </c>
      <c r="Y285" s="153"/>
      <c r="Z285" s="141"/>
      <c r="AA285" s="141"/>
      <c r="AB285" s="142"/>
      <c r="AC285" s="142"/>
    </row>
    <row r="286" spans="1:29" ht="56.25" x14ac:dyDescent="0.2">
      <c r="A286" s="58">
        <v>19</v>
      </c>
      <c r="B286" s="59" t="s">
        <v>94</v>
      </c>
      <c r="C286" s="59">
        <v>4</v>
      </c>
      <c r="D286" s="60" t="s">
        <v>1295</v>
      </c>
      <c r="E286" s="59" t="s">
        <v>1296</v>
      </c>
      <c r="F286" s="139"/>
      <c r="G286" s="139"/>
      <c r="H286" s="139"/>
      <c r="I286" s="78" t="s">
        <v>1372</v>
      </c>
      <c r="J286" s="139"/>
      <c r="K286" s="87" t="s">
        <v>1557</v>
      </c>
      <c r="L286" s="60" t="s">
        <v>1564</v>
      </c>
      <c r="M286" s="59" t="s">
        <v>432</v>
      </c>
      <c r="N286" s="33"/>
      <c r="O286" s="87" t="s">
        <v>62</v>
      </c>
      <c r="P286" s="87" t="s">
        <v>1628</v>
      </c>
      <c r="Q286" s="88">
        <v>2015</v>
      </c>
      <c r="R286" s="59" t="s">
        <v>1769</v>
      </c>
      <c r="S286" s="34"/>
      <c r="T286" s="108">
        <v>2</v>
      </c>
      <c r="U286" s="110">
        <v>2</v>
      </c>
      <c r="V286" s="139"/>
      <c r="W286" s="132" t="s">
        <v>957</v>
      </c>
      <c r="X286" s="132" t="s">
        <v>963</v>
      </c>
      <c r="Y286" s="153"/>
      <c r="Z286" s="141"/>
      <c r="AA286" s="141"/>
      <c r="AB286" s="142"/>
      <c r="AC286" s="142"/>
    </row>
    <row r="287" spans="1:29" ht="33.75" x14ac:dyDescent="0.2">
      <c r="A287" s="58">
        <v>19</v>
      </c>
      <c r="B287" s="59" t="s">
        <v>95</v>
      </c>
      <c r="C287" s="59">
        <v>4</v>
      </c>
      <c r="D287" s="60" t="s">
        <v>1297</v>
      </c>
      <c r="E287" s="59" t="s">
        <v>1296</v>
      </c>
      <c r="F287" s="139"/>
      <c r="G287" s="139"/>
      <c r="H287" s="139"/>
      <c r="I287" s="78" t="s">
        <v>1372</v>
      </c>
      <c r="J287" s="139"/>
      <c r="K287" s="87" t="s">
        <v>1557</v>
      </c>
      <c r="L287" s="60" t="s">
        <v>1565</v>
      </c>
      <c r="M287" s="59" t="s">
        <v>432</v>
      </c>
      <c r="N287" s="33"/>
      <c r="O287" s="87" t="s">
        <v>62</v>
      </c>
      <c r="P287" s="87" t="s">
        <v>1628</v>
      </c>
      <c r="Q287" s="88">
        <v>2015</v>
      </c>
      <c r="R287" s="59" t="s">
        <v>1770</v>
      </c>
      <c r="S287" s="34"/>
      <c r="T287" s="108">
        <v>10</v>
      </c>
      <c r="U287" s="110">
        <v>0.5</v>
      </c>
      <c r="V287" s="139"/>
      <c r="W287" s="132" t="s">
        <v>960</v>
      </c>
      <c r="X287" s="132" t="s">
        <v>964</v>
      </c>
      <c r="Y287" s="153"/>
      <c r="Z287" s="141"/>
      <c r="AA287" s="141"/>
      <c r="AB287" s="142"/>
      <c r="AC287" s="142"/>
    </row>
    <row r="288" spans="1:29" ht="56.25" x14ac:dyDescent="0.2">
      <c r="A288" s="58">
        <v>19</v>
      </c>
      <c r="B288" s="59" t="s">
        <v>96</v>
      </c>
      <c r="C288" s="59">
        <v>4</v>
      </c>
      <c r="D288" s="60" t="s">
        <v>1298</v>
      </c>
      <c r="E288" s="59" t="s">
        <v>1296</v>
      </c>
      <c r="F288" s="139"/>
      <c r="G288" s="139"/>
      <c r="H288" s="139"/>
      <c r="I288" s="78" t="s">
        <v>1372</v>
      </c>
      <c r="J288" s="139"/>
      <c r="K288" s="87" t="s">
        <v>1557</v>
      </c>
      <c r="L288" s="60" t="s">
        <v>1513</v>
      </c>
      <c r="M288" s="59" t="s">
        <v>432</v>
      </c>
      <c r="N288" s="33"/>
      <c r="O288" s="87" t="s">
        <v>62</v>
      </c>
      <c r="P288" s="87" t="s">
        <v>1628</v>
      </c>
      <c r="Q288" s="88">
        <v>2015</v>
      </c>
      <c r="R288" s="59" t="s">
        <v>1771</v>
      </c>
      <c r="S288" s="34"/>
      <c r="T288" s="108">
        <v>0</v>
      </c>
      <c r="U288" s="110">
        <v>0</v>
      </c>
      <c r="V288" s="139"/>
      <c r="W288" s="132" t="s">
        <v>957</v>
      </c>
      <c r="X288" s="132" t="s">
        <v>965</v>
      </c>
      <c r="Y288" s="153"/>
      <c r="Z288" s="141"/>
      <c r="AA288" s="141"/>
      <c r="AB288" s="142"/>
      <c r="AC288" s="142"/>
    </row>
    <row r="289" spans="1:29" ht="56.25" x14ac:dyDescent="0.2">
      <c r="A289" s="58">
        <v>19</v>
      </c>
      <c r="B289" s="59" t="s">
        <v>97</v>
      </c>
      <c r="C289" s="59">
        <v>4</v>
      </c>
      <c r="D289" s="60" t="s">
        <v>1298</v>
      </c>
      <c r="E289" s="59" t="s">
        <v>1296</v>
      </c>
      <c r="F289" s="139"/>
      <c r="G289" s="139"/>
      <c r="H289" s="139"/>
      <c r="I289" s="78" t="s">
        <v>1372</v>
      </c>
      <c r="J289" s="139"/>
      <c r="K289" s="87" t="s">
        <v>1557</v>
      </c>
      <c r="L289" s="60" t="s">
        <v>1513</v>
      </c>
      <c r="M289" s="59" t="s">
        <v>432</v>
      </c>
      <c r="N289" s="33"/>
      <c r="O289" s="87" t="s">
        <v>62</v>
      </c>
      <c r="P289" s="87" t="s">
        <v>1628</v>
      </c>
      <c r="Q289" s="88">
        <v>2015</v>
      </c>
      <c r="R289" s="59" t="s">
        <v>1771</v>
      </c>
      <c r="S289" s="34"/>
      <c r="T289" s="108">
        <v>0</v>
      </c>
      <c r="U289" s="110">
        <v>0</v>
      </c>
      <c r="V289" s="139"/>
      <c r="W289" s="132" t="s">
        <v>965</v>
      </c>
      <c r="X289" s="132" t="s">
        <v>966</v>
      </c>
      <c r="Y289" s="153">
        <f>43441</f>
        <v>43441</v>
      </c>
      <c r="Z289" s="141">
        <f>3120.03+1085801.97</f>
        <v>1088922</v>
      </c>
      <c r="AA289" s="141">
        <f>3120.03+487556.4</f>
        <v>490676.43000000005</v>
      </c>
      <c r="AB289" s="142">
        <f>AA289/Y289</f>
        <v>11.295237908887918</v>
      </c>
      <c r="AC289" s="142">
        <f>AA289/Z289</f>
        <v>0.45060750907778524</v>
      </c>
    </row>
    <row r="290" spans="1:29" x14ac:dyDescent="0.2">
      <c r="A290" s="157"/>
      <c r="B290" s="158"/>
      <c r="C290" s="158"/>
      <c r="D290" s="158"/>
      <c r="E290" s="150"/>
      <c r="F290" s="143"/>
      <c r="G290" s="143"/>
      <c r="H290" s="143"/>
      <c r="I290" s="158"/>
      <c r="J290" s="143"/>
      <c r="K290" s="158"/>
      <c r="L290" s="158"/>
      <c r="M290" s="158"/>
      <c r="N290" s="151"/>
      <c r="O290" s="158"/>
      <c r="P290" s="158"/>
      <c r="Q290" s="159"/>
      <c r="R290" s="160"/>
      <c r="S290" s="151"/>
      <c r="T290" s="158"/>
      <c r="U290" s="159"/>
      <c r="V290" s="143"/>
      <c r="W290" s="158"/>
      <c r="X290" s="158"/>
      <c r="Y290" s="154"/>
      <c r="Z290" s="146"/>
      <c r="AA290" s="146"/>
      <c r="AB290" s="147"/>
      <c r="AC290" s="147"/>
    </row>
    <row r="291" spans="1:29" ht="56.25" x14ac:dyDescent="0.2">
      <c r="A291" s="58">
        <v>20</v>
      </c>
      <c r="B291" s="56" t="s">
        <v>81</v>
      </c>
      <c r="C291" s="56">
        <v>3</v>
      </c>
      <c r="D291" s="57" t="s">
        <v>1299</v>
      </c>
      <c r="E291" s="56" t="s">
        <v>1300</v>
      </c>
      <c r="F291" s="139"/>
      <c r="G291" s="139"/>
      <c r="H291" s="139"/>
      <c r="I291" s="77" t="s">
        <v>1373</v>
      </c>
      <c r="J291" s="139"/>
      <c r="K291" s="86" t="s">
        <v>1566</v>
      </c>
      <c r="L291" s="57" t="s">
        <v>1385</v>
      </c>
      <c r="M291" s="86" t="s">
        <v>1386</v>
      </c>
      <c r="N291" s="32"/>
      <c r="O291" s="86" t="s">
        <v>62</v>
      </c>
      <c r="P291" s="86" t="s">
        <v>1628</v>
      </c>
      <c r="Q291" s="88">
        <v>2015</v>
      </c>
      <c r="R291" s="59" t="s">
        <v>1772</v>
      </c>
      <c r="S291" s="34"/>
      <c r="T291" s="106">
        <v>84.42</v>
      </c>
      <c r="U291" s="109">
        <v>4.2210000000000001</v>
      </c>
      <c r="V291" s="139"/>
      <c r="W291" s="131" t="s">
        <v>967</v>
      </c>
      <c r="X291" s="131" t="s">
        <v>968</v>
      </c>
      <c r="Y291" s="153"/>
      <c r="Z291" s="141"/>
      <c r="AA291" s="141"/>
      <c r="AB291" s="142"/>
      <c r="AC291" s="142"/>
    </row>
    <row r="292" spans="1:29" ht="45" x14ac:dyDescent="0.2">
      <c r="A292" s="58">
        <v>20</v>
      </c>
      <c r="B292" s="59" t="s">
        <v>82</v>
      </c>
      <c r="C292" s="59">
        <v>3</v>
      </c>
      <c r="D292" s="60" t="s">
        <v>1301</v>
      </c>
      <c r="E292" s="59" t="s">
        <v>208</v>
      </c>
      <c r="F292" s="139"/>
      <c r="G292" s="139"/>
      <c r="H292" s="139"/>
      <c r="I292" s="78" t="s">
        <v>1373</v>
      </c>
      <c r="J292" s="139"/>
      <c r="K292" s="87" t="s">
        <v>1566</v>
      </c>
      <c r="L292" s="60" t="s">
        <v>1567</v>
      </c>
      <c r="M292" s="59" t="s">
        <v>432</v>
      </c>
      <c r="N292" s="33"/>
      <c r="O292" s="87" t="s">
        <v>62</v>
      </c>
      <c r="P292" s="87" t="s">
        <v>1628</v>
      </c>
      <c r="Q292" s="102">
        <v>2015</v>
      </c>
      <c r="R292" s="59" t="s">
        <v>1773</v>
      </c>
      <c r="S292" s="34"/>
      <c r="T292" s="108">
        <v>477</v>
      </c>
      <c r="U292" s="110">
        <v>0.95400000000000007</v>
      </c>
      <c r="V292" s="139"/>
      <c r="W292" s="132" t="s">
        <v>969</v>
      </c>
      <c r="X292" s="132" t="s">
        <v>970</v>
      </c>
      <c r="Y292" s="153"/>
      <c r="Z292" s="141"/>
      <c r="AA292" s="141"/>
      <c r="AB292" s="142"/>
      <c r="AC292" s="142"/>
    </row>
    <row r="293" spans="1:29" ht="90" x14ac:dyDescent="0.2">
      <c r="A293" s="58">
        <v>20</v>
      </c>
      <c r="B293" s="59" t="s">
        <v>83</v>
      </c>
      <c r="C293" s="59">
        <v>3</v>
      </c>
      <c r="D293" s="60" t="s">
        <v>1302</v>
      </c>
      <c r="E293" s="59" t="s">
        <v>208</v>
      </c>
      <c r="F293" s="139"/>
      <c r="G293" s="139"/>
      <c r="H293" s="139"/>
      <c r="I293" s="78" t="s">
        <v>1373</v>
      </c>
      <c r="J293" s="139"/>
      <c r="K293" s="87" t="s">
        <v>1566</v>
      </c>
      <c r="L293" s="60" t="s">
        <v>1568</v>
      </c>
      <c r="M293" s="59" t="s">
        <v>432</v>
      </c>
      <c r="N293" s="33"/>
      <c r="O293" s="87" t="s">
        <v>62</v>
      </c>
      <c r="P293" s="87" t="s">
        <v>1628</v>
      </c>
      <c r="Q293" s="102">
        <v>2015</v>
      </c>
      <c r="R293" s="59" t="s">
        <v>1774</v>
      </c>
      <c r="S293" s="34"/>
      <c r="T293" s="108">
        <v>223</v>
      </c>
      <c r="U293" s="110">
        <v>1.115</v>
      </c>
      <c r="V293" s="139"/>
      <c r="W293" s="132" t="s">
        <v>971</v>
      </c>
      <c r="X293" s="132" t="s">
        <v>972</v>
      </c>
      <c r="Y293" s="153"/>
      <c r="Z293" s="141"/>
      <c r="AA293" s="141"/>
      <c r="AB293" s="142"/>
      <c r="AC293" s="142"/>
    </row>
    <row r="294" spans="1:29" ht="45" x14ac:dyDescent="0.2">
      <c r="A294" s="58">
        <v>20</v>
      </c>
      <c r="B294" s="59" t="s">
        <v>84</v>
      </c>
      <c r="C294" s="59">
        <v>3</v>
      </c>
      <c r="D294" s="60" t="s">
        <v>1303</v>
      </c>
      <c r="E294" s="59" t="s">
        <v>208</v>
      </c>
      <c r="F294" s="139"/>
      <c r="G294" s="139"/>
      <c r="H294" s="139"/>
      <c r="I294" s="78" t="s">
        <v>1373</v>
      </c>
      <c r="J294" s="139"/>
      <c r="K294" s="87" t="s">
        <v>1566</v>
      </c>
      <c r="L294" s="60" t="s">
        <v>1569</v>
      </c>
      <c r="M294" s="59" t="s">
        <v>432</v>
      </c>
      <c r="N294" s="33"/>
      <c r="O294" s="87" t="s">
        <v>62</v>
      </c>
      <c r="P294" s="87" t="s">
        <v>1628</v>
      </c>
      <c r="Q294" s="102">
        <v>2015</v>
      </c>
      <c r="R294" s="59" t="s">
        <v>1775</v>
      </c>
      <c r="S294" s="34"/>
      <c r="T294" s="108">
        <v>4</v>
      </c>
      <c r="U294" s="110">
        <v>2</v>
      </c>
      <c r="V294" s="139"/>
      <c r="W294" s="132" t="s">
        <v>973</v>
      </c>
      <c r="X294" s="132" t="s">
        <v>974</v>
      </c>
      <c r="Y294" s="153"/>
      <c r="Z294" s="141"/>
      <c r="AA294" s="141"/>
      <c r="AB294" s="142"/>
      <c r="AC294" s="142"/>
    </row>
    <row r="295" spans="1:29" ht="45" x14ac:dyDescent="0.2">
      <c r="A295" s="58">
        <v>20</v>
      </c>
      <c r="B295" s="59" t="s">
        <v>85</v>
      </c>
      <c r="C295" s="59">
        <v>3</v>
      </c>
      <c r="D295" s="60" t="s">
        <v>1304</v>
      </c>
      <c r="E295" s="59" t="s">
        <v>208</v>
      </c>
      <c r="F295" s="139"/>
      <c r="G295" s="139"/>
      <c r="H295" s="139"/>
      <c r="I295" s="78" t="s">
        <v>1373</v>
      </c>
      <c r="J295" s="139"/>
      <c r="K295" s="87" t="s">
        <v>1566</v>
      </c>
      <c r="L295" s="60" t="s">
        <v>1570</v>
      </c>
      <c r="M295" s="59" t="s">
        <v>432</v>
      </c>
      <c r="N295" s="33"/>
      <c r="O295" s="87" t="s">
        <v>62</v>
      </c>
      <c r="P295" s="87" t="s">
        <v>1628</v>
      </c>
      <c r="Q295" s="102">
        <v>2015</v>
      </c>
      <c r="R295" s="59" t="s">
        <v>1776</v>
      </c>
      <c r="S295" s="34"/>
      <c r="T295" s="108">
        <v>0</v>
      </c>
      <c r="U295" s="110">
        <v>0</v>
      </c>
      <c r="V295" s="139"/>
      <c r="W295" s="132" t="s">
        <v>975</v>
      </c>
      <c r="X295" s="132" t="s">
        <v>209</v>
      </c>
      <c r="Y295" s="153"/>
      <c r="Z295" s="141"/>
      <c r="AA295" s="141"/>
      <c r="AB295" s="142"/>
      <c r="AC295" s="142"/>
    </row>
    <row r="296" spans="1:29" ht="56.25" x14ac:dyDescent="0.2">
      <c r="A296" s="58">
        <v>20</v>
      </c>
      <c r="B296" s="59" t="s">
        <v>86</v>
      </c>
      <c r="C296" s="59">
        <v>3</v>
      </c>
      <c r="D296" s="60" t="s">
        <v>1305</v>
      </c>
      <c r="E296" s="59" t="s">
        <v>208</v>
      </c>
      <c r="F296" s="139"/>
      <c r="G296" s="139"/>
      <c r="H296" s="139"/>
      <c r="I296" s="78" t="s">
        <v>1373</v>
      </c>
      <c r="J296" s="139"/>
      <c r="K296" s="87" t="s">
        <v>1566</v>
      </c>
      <c r="L296" s="60" t="s">
        <v>1571</v>
      </c>
      <c r="M296" s="59" t="s">
        <v>432</v>
      </c>
      <c r="N296" s="33"/>
      <c r="O296" s="87" t="s">
        <v>62</v>
      </c>
      <c r="P296" s="87" t="s">
        <v>1628</v>
      </c>
      <c r="Q296" s="102">
        <v>2015</v>
      </c>
      <c r="R296" s="59" t="s">
        <v>1777</v>
      </c>
      <c r="S296" s="34"/>
      <c r="T296" s="108">
        <v>5</v>
      </c>
      <c r="U296" s="110">
        <v>2.5</v>
      </c>
      <c r="V296" s="139"/>
      <c r="W296" s="132" t="s">
        <v>976</v>
      </c>
      <c r="X296" s="132" t="s">
        <v>977</v>
      </c>
      <c r="Y296" s="153"/>
      <c r="Z296" s="141"/>
      <c r="AA296" s="141"/>
      <c r="AB296" s="142"/>
      <c r="AC296" s="142"/>
    </row>
    <row r="297" spans="1:29" ht="67.5" x14ac:dyDescent="0.2">
      <c r="A297" s="58">
        <v>20</v>
      </c>
      <c r="B297" s="59" t="s">
        <v>88</v>
      </c>
      <c r="C297" s="59">
        <v>3</v>
      </c>
      <c r="D297" s="60" t="s">
        <v>1306</v>
      </c>
      <c r="E297" s="59" t="s">
        <v>208</v>
      </c>
      <c r="F297" s="139"/>
      <c r="G297" s="139"/>
      <c r="H297" s="139"/>
      <c r="I297" s="78" t="s">
        <v>1373</v>
      </c>
      <c r="J297" s="139"/>
      <c r="K297" s="87" t="s">
        <v>1566</v>
      </c>
      <c r="L297" s="60" t="s">
        <v>1572</v>
      </c>
      <c r="M297" s="59" t="s">
        <v>1386</v>
      </c>
      <c r="N297" s="33"/>
      <c r="O297" s="87" t="s">
        <v>62</v>
      </c>
      <c r="P297" s="87" t="s">
        <v>1628</v>
      </c>
      <c r="Q297" s="102">
        <v>2015</v>
      </c>
      <c r="R297" s="59" t="s">
        <v>534</v>
      </c>
      <c r="S297" s="34"/>
      <c r="T297" s="108">
        <v>74.38</v>
      </c>
      <c r="U297" s="110">
        <v>0.74379999999999991</v>
      </c>
      <c r="V297" s="139"/>
      <c r="W297" s="132" t="s">
        <v>978</v>
      </c>
      <c r="X297" s="132" t="s">
        <v>979</v>
      </c>
      <c r="Y297" s="153"/>
      <c r="Z297" s="141"/>
      <c r="AA297" s="141"/>
      <c r="AB297" s="142"/>
      <c r="AC297" s="142"/>
    </row>
    <row r="298" spans="1:29" ht="56.25" x14ac:dyDescent="0.2">
      <c r="A298" s="58">
        <v>20</v>
      </c>
      <c r="B298" s="59" t="s">
        <v>89</v>
      </c>
      <c r="C298" s="59">
        <v>3</v>
      </c>
      <c r="D298" s="60" t="s">
        <v>1306</v>
      </c>
      <c r="E298" s="59" t="s">
        <v>208</v>
      </c>
      <c r="F298" s="139"/>
      <c r="G298" s="139"/>
      <c r="H298" s="139"/>
      <c r="I298" s="78" t="s">
        <v>1373</v>
      </c>
      <c r="J298" s="139"/>
      <c r="K298" s="87" t="s">
        <v>1566</v>
      </c>
      <c r="L298" s="60" t="s">
        <v>1572</v>
      </c>
      <c r="M298" s="59" t="s">
        <v>1386</v>
      </c>
      <c r="N298" s="33"/>
      <c r="O298" s="87" t="s">
        <v>62</v>
      </c>
      <c r="P298" s="87" t="s">
        <v>1628</v>
      </c>
      <c r="Q298" s="102">
        <v>2015</v>
      </c>
      <c r="R298" s="59" t="s">
        <v>534</v>
      </c>
      <c r="S298" s="34"/>
      <c r="T298" s="108">
        <v>74.38</v>
      </c>
      <c r="U298" s="110">
        <v>0.74379999999999991</v>
      </c>
      <c r="V298" s="139"/>
      <c r="W298" s="132" t="s">
        <v>980</v>
      </c>
      <c r="X298" s="132" t="s">
        <v>981</v>
      </c>
      <c r="Y298" s="153"/>
      <c r="Z298" s="141"/>
      <c r="AA298" s="141"/>
      <c r="AB298" s="142"/>
      <c r="AC298" s="142"/>
    </row>
    <row r="299" spans="1:29" ht="45" x14ac:dyDescent="0.2">
      <c r="A299" s="58">
        <v>20</v>
      </c>
      <c r="B299" s="59" t="s">
        <v>90</v>
      </c>
      <c r="C299" s="59">
        <v>3</v>
      </c>
      <c r="D299" s="60" t="s">
        <v>1307</v>
      </c>
      <c r="E299" s="59" t="s">
        <v>208</v>
      </c>
      <c r="F299" s="139"/>
      <c r="G299" s="139"/>
      <c r="H299" s="139"/>
      <c r="I299" s="78" t="s">
        <v>1373</v>
      </c>
      <c r="J299" s="139"/>
      <c r="K299" s="87" t="s">
        <v>1566</v>
      </c>
      <c r="L299" s="60" t="s">
        <v>1573</v>
      </c>
      <c r="M299" s="59" t="s">
        <v>432</v>
      </c>
      <c r="N299" s="33"/>
      <c r="O299" s="87" t="s">
        <v>62</v>
      </c>
      <c r="P299" s="87" t="s">
        <v>1628</v>
      </c>
      <c r="Q299" s="102">
        <v>2015</v>
      </c>
      <c r="R299" s="59" t="s">
        <v>1778</v>
      </c>
      <c r="S299" s="34"/>
      <c r="T299" s="108">
        <v>2</v>
      </c>
      <c r="U299" s="110">
        <v>0.66670000000000007</v>
      </c>
      <c r="V299" s="139"/>
      <c r="W299" s="132" t="s">
        <v>982</v>
      </c>
      <c r="X299" s="132" t="s">
        <v>983</v>
      </c>
      <c r="Y299" s="153">
        <f>5396911</f>
        <v>5396911</v>
      </c>
      <c r="Z299" s="141">
        <f>5396911</f>
        <v>5396911</v>
      </c>
      <c r="AA299" s="141">
        <v>3462539.43</v>
      </c>
      <c r="AB299" s="142">
        <f>AA299/Y299</f>
        <v>0.64157801194053421</v>
      </c>
      <c r="AC299" s="142">
        <f>AA299/Z299</f>
        <v>0.64157801194053421</v>
      </c>
    </row>
    <row r="300" spans="1:29" x14ac:dyDescent="0.2">
      <c r="A300" s="157"/>
      <c r="B300" s="158"/>
      <c r="C300" s="158"/>
      <c r="D300" s="158"/>
      <c r="E300" s="158"/>
      <c r="F300" s="143"/>
      <c r="G300" s="143"/>
      <c r="H300" s="143"/>
      <c r="I300" s="158"/>
      <c r="J300" s="143"/>
      <c r="K300" s="158"/>
      <c r="L300" s="158"/>
      <c r="M300" s="158"/>
      <c r="N300" s="144"/>
      <c r="O300" s="158"/>
      <c r="P300" s="158"/>
      <c r="Q300" s="159"/>
      <c r="R300" s="160"/>
      <c r="S300" s="145"/>
      <c r="T300" s="158"/>
      <c r="U300" s="159"/>
      <c r="V300" s="143"/>
      <c r="W300" s="158"/>
      <c r="X300" s="158"/>
      <c r="Y300" s="154"/>
      <c r="Z300" s="146"/>
      <c r="AA300" s="146"/>
      <c r="AB300" s="147"/>
      <c r="AC300" s="147"/>
    </row>
    <row r="301" spans="1:29" ht="90" x14ac:dyDescent="0.2">
      <c r="A301" s="58">
        <v>21</v>
      </c>
      <c r="B301" s="56" t="s">
        <v>81</v>
      </c>
      <c r="C301" s="56">
        <v>4</v>
      </c>
      <c r="D301" s="57" t="s">
        <v>230</v>
      </c>
      <c r="E301" s="56" t="s">
        <v>231</v>
      </c>
      <c r="F301" s="139"/>
      <c r="G301" s="139"/>
      <c r="H301" s="139"/>
      <c r="I301" s="77" t="s">
        <v>283</v>
      </c>
      <c r="J301" s="139"/>
      <c r="K301" s="86" t="s">
        <v>1574</v>
      </c>
      <c r="L301" s="57" t="s">
        <v>386</v>
      </c>
      <c r="M301" s="86" t="s">
        <v>429</v>
      </c>
      <c r="N301" s="140"/>
      <c r="O301" s="86" t="s">
        <v>434</v>
      </c>
      <c r="P301" s="86" t="s">
        <v>431</v>
      </c>
      <c r="Q301" s="88">
        <v>0</v>
      </c>
      <c r="R301" s="59" t="s">
        <v>552</v>
      </c>
      <c r="S301" s="140"/>
      <c r="T301" s="106">
        <v>0</v>
      </c>
      <c r="U301" s="109">
        <v>0</v>
      </c>
      <c r="V301" s="139"/>
      <c r="W301" s="131" t="s">
        <v>1032</v>
      </c>
      <c r="X301" s="131" t="s">
        <v>1033</v>
      </c>
      <c r="Y301" s="153"/>
      <c r="Z301" s="141"/>
      <c r="AA301" s="141"/>
      <c r="AB301" s="142"/>
      <c r="AC301" s="142"/>
    </row>
    <row r="302" spans="1:29" ht="78.75" x14ac:dyDescent="0.2">
      <c r="A302" s="58">
        <v>21</v>
      </c>
      <c r="B302" s="59" t="s">
        <v>82</v>
      </c>
      <c r="C302" s="59">
        <v>4</v>
      </c>
      <c r="D302" s="60" t="s">
        <v>232</v>
      </c>
      <c r="E302" s="59" t="s">
        <v>231</v>
      </c>
      <c r="F302" s="139"/>
      <c r="G302" s="139"/>
      <c r="H302" s="139"/>
      <c r="I302" s="78" t="s">
        <v>283</v>
      </c>
      <c r="J302" s="139"/>
      <c r="K302" s="87" t="s">
        <v>1574</v>
      </c>
      <c r="L302" s="60" t="s">
        <v>387</v>
      </c>
      <c r="M302" s="59" t="s">
        <v>433</v>
      </c>
      <c r="N302" s="32"/>
      <c r="O302" s="87" t="s">
        <v>434</v>
      </c>
      <c r="P302" s="87" t="s">
        <v>431</v>
      </c>
      <c r="Q302" s="102">
        <v>0</v>
      </c>
      <c r="R302" s="59" t="s">
        <v>553</v>
      </c>
      <c r="S302" s="34"/>
      <c r="T302" s="108">
        <v>0</v>
      </c>
      <c r="U302" s="110">
        <v>0</v>
      </c>
      <c r="V302" s="139"/>
      <c r="W302" s="132" t="s">
        <v>1034</v>
      </c>
      <c r="X302" s="132" t="s">
        <v>1035</v>
      </c>
      <c r="Y302" s="153"/>
      <c r="Z302" s="141"/>
      <c r="AA302" s="141"/>
      <c r="AB302" s="142"/>
      <c r="AC302" s="142"/>
    </row>
    <row r="303" spans="1:29" ht="45" x14ac:dyDescent="0.2">
      <c r="A303" s="58">
        <v>21</v>
      </c>
      <c r="B303" s="59" t="s">
        <v>83</v>
      </c>
      <c r="C303" s="59">
        <v>4</v>
      </c>
      <c r="D303" s="60" t="s">
        <v>233</v>
      </c>
      <c r="E303" s="59" t="s">
        <v>231</v>
      </c>
      <c r="F303" s="139"/>
      <c r="G303" s="139"/>
      <c r="H303" s="139"/>
      <c r="I303" s="78" t="s">
        <v>283</v>
      </c>
      <c r="J303" s="139"/>
      <c r="K303" s="87" t="s">
        <v>1574</v>
      </c>
      <c r="L303" s="60" t="s">
        <v>388</v>
      </c>
      <c r="M303" s="59" t="s">
        <v>429</v>
      </c>
      <c r="N303" s="33"/>
      <c r="O303" s="87" t="s">
        <v>434</v>
      </c>
      <c r="P303" s="87" t="s">
        <v>431</v>
      </c>
      <c r="Q303" s="102">
        <v>0</v>
      </c>
      <c r="R303" s="59" t="s">
        <v>554</v>
      </c>
      <c r="S303" s="34"/>
      <c r="T303" s="108">
        <v>0</v>
      </c>
      <c r="U303" s="110">
        <v>0</v>
      </c>
      <c r="V303" s="139"/>
      <c r="W303" s="132" t="s">
        <v>1034</v>
      </c>
      <c r="X303" s="132" t="s">
        <v>1036</v>
      </c>
      <c r="Y303" s="153"/>
      <c r="Z303" s="141"/>
      <c r="AA303" s="141"/>
      <c r="AB303" s="142"/>
      <c r="AC303" s="142"/>
    </row>
    <row r="304" spans="1:29" ht="56.25" x14ac:dyDescent="0.2">
      <c r="A304" s="58">
        <v>21</v>
      </c>
      <c r="B304" s="59" t="s">
        <v>84</v>
      </c>
      <c r="C304" s="59">
        <v>4</v>
      </c>
      <c r="D304" s="60" t="s">
        <v>234</v>
      </c>
      <c r="E304" s="59" t="s">
        <v>231</v>
      </c>
      <c r="F304" s="139"/>
      <c r="G304" s="139"/>
      <c r="H304" s="139"/>
      <c r="I304" s="78" t="s">
        <v>283</v>
      </c>
      <c r="J304" s="139"/>
      <c r="K304" s="87" t="s">
        <v>1574</v>
      </c>
      <c r="L304" s="60" t="s">
        <v>389</v>
      </c>
      <c r="M304" s="59">
        <v>0</v>
      </c>
      <c r="N304" s="33"/>
      <c r="O304" s="87" t="s">
        <v>434</v>
      </c>
      <c r="P304" s="87" t="s">
        <v>431</v>
      </c>
      <c r="Q304" s="102">
        <v>0</v>
      </c>
      <c r="R304" s="59" t="s">
        <v>555</v>
      </c>
      <c r="S304" s="34"/>
      <c r="T304" s="108">
        <v>0</v>
      </c>
      <c r="U304" s="110">
        <v>0</v>
      </c>
      <c r="V304" s="139"/>
      <c r="W304" s="132" t="s">
        <v>1037</v>
      </c>
      <c r="X304" s="132" t="s">
        <v>1038</v>
      </c>
      <c r="Y304" s="153"/>
      <c r="Z304" s="141"/>
      <c r="AA304" s="141"/>
      <c r="AB304" s="142"/>
      <c r="AC304" s="142"/>
    </row>
    <row r="305" spans="1:29" ht="45" x14ac:dyDescent="0.2">
      <c r="A305" s="58">
        <v>21</v>
      </c>
      <c r="B305" s="59" t="s">
        <v>85</v>
      </c>
      <c r="C305" s="59">
        <v>4</v>
      </c>
      <c r="D305" s="60" t="s">
        <v>235</v>
      </c>
      <c r="E305" s="59" t="s">
        <v>231</v>
      </c>
      <c r="F305" s="139"/>
      <c r="G305" s="139"/>
      <c r="H305" s="139"/>
      <c r="I305" s="78" t="s">
        <v>283</v>
      </c>
      <c r="J305" s="139"/>
      <c r="K305" s="87" t="s">
        <v>1574</v>
      </c>
      <c r="L305" s="60" t="s">
        <v>390</v>
      </c>
      <c r="M305" s="59" t="s">
        <v>556</v>
      </c>
      <c r="N305" s="33"/>
      <c r="O305" s="87" t="s">
        <v>434</v>
      </c>
      <c r="P305" s="87" t="s">
        <v>431</v>
      </c>
      <c r="Q305" s="102">
        <v>0</v>
      </c>
      <c r="R305" s="59" t="s">
        <v>557</v>
      </c>
      <c r="S305" s="34"/>
      <c r="T305" s="108">
        <v>0</v>
      </c>
      <c r="U305" s="110">
        <v>0</v>
      </c>
      <c r="V305" s="139"/>
      <c r="W305" s="132" t="s">
        <v>1039</v>
      </c>
      <c r="X305" s="132" t="s">
        <v>1040</v>
      </c>
      <c r="Y305" s="153"/>
      <c r="Z305" s="141"/>
      <c r="AA305" s="141"/>
      <c r="AB305" s="142"/>
      <c r="AC305" s="142"/>
    </row>
    <row r="306" spans="1:29" ht="45" x14ac:dyDescent="0.2">
      <c r="A306" s="58">
        <v>21</v>
      </c>
      <c r="B306" s="59" t="s">
        <v>86</v>
      </c>
      <c r="C306" s="59">
        <v>4</v>
      </c>
      <c r="D306" s="60" t="s">
        <v>236</v>
      </c>
      <c r="E306" s="59" t="s">
        <v>231</v>
      </c>
      <c r="F306" s="139"/>
      <c r="G306" s="139"/>
      <c r="H306" s="139"/>
      <c r="I306" s="78" t="s">
        <v>283</v>
      </c>
      <c r="J306" s="139"/>
      <c r="K306" s="87" t="s">
        <v>1574</v>
      </c>
      <c r="L306" s="60" t="s">
        <v>391</v>
      </c>
      <c r="M306" s="59" t="s">
        <v>429</v>
      </c>
      <c r="N306" s="33"/>
      <c r="O306" s="87" t="s">
        <v>434</v>
      </c>
      <c r="P306" s="87" t="s">
        <v>431</v>
      </c>
      <c r="Q306" s="102">
        <v>0</v>
      </c>
      <c r="R306" s="59" t="s">
        <v>558</v>
      </c>
      <c r="S306" s="34"/>
      <c r="T306" s="108">
        <v>0</v>
      </c>
      <c r="U306" s="110">
        <v>0</v>
      </c>
      <c r="V306" s="139"/>
      <c r="W306" s="132" t="s">
        <v>1041</v>
      </c>
      <c r="X306" s="132" t="s">
        <v>1042</v>
      </c>
      <c r="Y306" s="153"/>
      <c r="Z306" s="141"/>
      <c r="AA306" s="141"/>
      <c r="AB306" s="142"/>
      <c r="AC306" s="142"/>
    </row>
    <row r="307" spans="1:29" ht="45" x14ac:dyDescent="0.2">
      <c r="A307" s="58">
        <v>21</v>
      </c>
      <c r="B307" s="59" t="s">
        <v>87</v>
      </c>
      <c r="C307" s="59">
        <v>4</v>
      </c>
      <c r="D307" s="60" t="s">
        <v>237</v>
      </c>
      <c r="E307" s="59" t="s">
        <v>231</v>
      </c>
      <c r="F307" s="139"/>
      <c r="G307" s="139"/>
      <c r="H307" s="139"/>
      <c r="I307" s="78" t="s">
        <v>283</v>
      </c>
      <c r="J307" s="139"/>
      <c r="K307" s="87" t="s">
        <v>1574</v>
      </c>
      <c r="L307" s="60" t="s">
        <v>392</v>
      </c>
      <c r="M307" s="59" t="s">
        <v>429</v>
      </c>
      <c r="N307" s="33"/>
      <c r="O307" s="87" t="s">
        <v>434</v>
      </c>
      <c r="P307" s="87" t="s">
        <v>431</v>
      </c>
      <c r="Q307" s="102">
        <v>0</v>
      </c>
      <c r="R307" s="59" t="s">
        <v>559</v>
      </c>
      <c r="S307" s="34"/>
      <c r="T307" s="108">
        <v>0</v>
      </c>
      <c r="U307" s="110">
        <v>0</v>
      </c>
      <c r="V307" s="139"/>
      <c r="W307" s="132" t="s">
        <v>1043</v>
      </c>
      <c r="X307" s="132" t="s">
        <v>1044</v>
      </c>
      <c r="Y307" s="153"/>
      <c r="Z307" s="141"/>
      <c r="AA307" s="141"/>
      <c r="AB307" s="142"/>
      <c r="AC307" s="142"/>
    </row>
    <row r="308" spans="1:29" ht="33.75" x14ac:dyDescent="0.2">
      <c r="A308" s="58">
        <v>21</v>
      </c>
      <c r="B308" s="59" t="s">
        <v>103</v>
      </c>
      <c r="C308" s="59">
        <v>4</v>
      </c>
      <c r="D308" s="60" t="s">
        <v>238</v>
      </c>
      <c r="E308" s="59" t="s">
        <v>231</v>
      </c>
      <c r="F308" s="139"/>
      <c r="G308" s="139"/>
      <c r="H308" s="139"/>
      <c r="I308" s="78" t="s">
        <v>283</v>
      </c>
      <c r="J308" s="139"/>
      <c r="K308" s="87" t="s">
        <v>1575</v>
      </c>
      <c r="L308" s="60" t="s">
        <v>393</v>
      </c>
      <c r="M308" s="59" t="s">
        <v>433</v>
      </c>
      <c r="N308" s="33"/>
      <c r="O308" s="87" t="s">
        <v>434</v>
      </c>
      <c r="P308" s="87" t="s">
        <v>431</v>
      </c>
      <c r="Q308" s="102">
        <v>0</v>
      </c>
      <c r="R308" s="59" t="s">
        <v>560</v>
      </c>
      <c r="S308" s="34"/>
      <c r="T308" s="108">
        <v>0</v>
      </c>
      <c r="U308" s="110">
        <v>0</v>
      </c>
      <c r="V308" s="139"/>
      <c r="W308" s="132" t="s">
        <v>1045</v>
      </c>
      <c r="X308" s="132" t="s">
        <v>1046</v>
      </c>
      <c r="Y308" s="153"/>
      <c r="Z308" s="141"/>
      <c r="AA308" s="141"/>
      <c r="AB308" s="142"/>
      <c r="AC308" s="142"/>
    </row>
    <row r="309" spans="1:29" ht="33.75" x14ac:dyDescent="0.2">
      <c r="A309" s="58">
        <v>21</v>
      </c>
      <c r="B309" s="59" t="s">
        <v>88</v>
      </c>
      <c r="C309" s="59">
        <v>4</v>
      </c>
      <c r="D309" s="60" t="s">
        <v>239</v>
      </c>
      <c r="E309" s="59" t="s">
        <v>231</v>
      </c>
      <c r="F309" s="139"/>
      <c r="G309" s="139"/>
      <c r="H309" s="139"/>
      <c r="I309" s="78" t="s">
        <v>283</v>
      </c>
      <c r="J309" s="139"/>
      <c r="K309" s="87" t="s">
        <v>1574</v>
      </c>
      <c r="L309" s="60" t="s">
        <v>394</v>
      </c>
      <c r="M309" s="59" t="s">
        <v>432</v>
      </c>
      <c r="N309" s="33"/>
      <c r="O309" s="87" t="s">
        <v>434</v>
      </c>
      <c r="P309" s="87" t="s">
        <v>431</v>
      </c>
      <c r="Q309" s="102">
        <v>0</v>
      </c>
      <c r="R309" s="59" t="s">
        <v>561</v>
      </c>
      <c r="S309" s="34"/>
      <c r="T309" s="108">
        <v>0</v>
      </c>
      <c r="U309" s="110">
        <v>0</v>
      </c>
      <c r="V309" s="139"/>
      <c r="W309" s="132" t="s">
        <v>422</v>
      </c>
      <c r="X309" s="132" t="s">
        <v>1047</v>
      </c>
      <c r="Y309" s="153"/>
      <c r="Z309" s="141"/>
      <c r="AA309" s="141"/>
      <c r="AB309" s="142"/>
      <c r="AC309" s="142"/>
    </row>
    <row r="310" spans="1:29" ht="33.75" x14ac:dyDescent="0.2">
      <c r="A310" s="58">
        <v>21</v>
      </c>
      <c r="B310" s="59" t="s">
        <v>89</v>
      </c>
      <c r="C310" s="59">
        <v>4</v>
      </c>
      <c r="D310" s="60" t="s">
        <v>240</v>
      </c>
      <c r="E310" s="59" t="s">
        <v>231</v>
      </c>
      <c r="F310" s="139"/>
      <c r="G310" s="139"/>
      <c r="H310" s="139"/>
      <c r="I310" s="78" t="s">
        <v>283</v>
      </c>
      <c r="J310" s="139"/>
      <c r="K310" s="87" t="s">
        <v>1574</v>
      </c>
      <c r="L310" s="60" t="s">
        <v>395</v>
      </c>
      <c r="M310" s="59" t="s">
        <v>429</v>
      </c>
      <c r="N310" s="33"/>
      <c r="O310" s="87" t="s">
        <v>434</v>
      </c>
      <c r="P310" s="87" t="s">
        <v>431</v>
      </c>
      <c r="Q310" s="102">
        <v>0</v>
      </c>
      <c r="R310" s="59" t="s">
        <v>562</v>
      </c>
      <c r="S310" s="34"/>
      <c r="T310" s="108">
        <v>0</v>
      </c>
      <c r="U310" s="110">
        <v>0</v>
      </c>
      <c r="V310" s="139"/>
      <c r="W310" s="132" t="s">
        <v>1048</v>
      </c>
      <c r="X310" s="132" t="s">
        <v>1049</v>
      </c>
      <c r="Y310" s="153"/>
      <c r="Z310" s="141"/>
      <c r="AA310" s="141"/>
      <c r="AB310" s="142"/>
      <c r="AC310" s="142"/>
    </row>
    <row r="311" spans="1:29" ht="45" x14ac:dyDescent="0.2">
      <c r="A311" s="58">
        <v>21</v>
      </c>
      <c r="B311" s="59" t="s">
        <v>90</v>
      </c>
      <c r="C311" s="59">
        <v>4</v>
      </c>
      <c r="D311" s="60" t="s">
        <v>241</v>
      </c>
      <c r="E311" s="59" t="s">
        <v>231</v>
      </c>
      <c r="F311" s="139"/>
      <c r="G311" s="139"/>
      <c r="H311" s="139"/>
      <c r="I311" s="78" t="s">
        <v>283</v>
      </c>
      <c r="J311" s="139"/>
      <c r="K311" s="87" t="s">
        <v>1574</v>
      </c>
      <c r="L311" s="60" t="s">
        <v>396</v>
      </c>
      <c r="M311" s="59" t="s">
        <v>429</v>
      </c>
      <c r="N311" s="33"/>
      <c r="O311" s="87" t="s">
        <v>434</v>
      </c>
      <c r="P311" s="87" t="s">
        <v>431</v>
      </c>
      <c r="Q311" s="102">
        <v>0</v>
      </c>
      <c r="R311" s="59" t="s">
        <v>563</v>
      </c>
      <c r="S311" s="34"/>
      <c r="T311" s="108">
        <v>0</v>
      </c>
      <c r="U311" s="110">
        <v>0</v>
      </c>
      <c r="V311" s="139"/>
      <c r="W311" s="132" t="s">
        <v>1050</v>
      </c>
      <c r="X311" s="132" t="s">
        <v>1051</v>
      </c>
      <c r="Y311" s="153"/>
      <c r="Z311" s="141"/>
      <c r="AA311" s="141"/>
      <c r="AB311" s="142"/>
      <c r="AC311" s="142"/>
    </row>
    <row r="312" spans="1:29" ht="45" x14ac:dyDescent="0.2">
      <c r="A312" s="58">
        <v>21</v>
      </c>
      <c r="B312" s="59" t="s">
        <v>91</v>
      </c>
      <c r="C312" s="59">
        <v>4</v>
      </c>
      <c r="D312" s="60" t="s">
        <v>242</v>
      </c>
      <c r="E312" s="59" t="s">
        <v>231</v>
      </c>
      <c r="F312" s="139"/>
      <c r="G312" s="139"/>
      <c r="H312" s="139"/>
      <c r="I312" s="78" t="s">
        <v>283</v>
      </c>
      <c r="J312" s="139"/>
      <c r="K312" s="87" t="s">
        <v>1574</v>
      </c>
      <c r="L312" s="60" t="s">
        <v>397</v>
      </c>
      <c r="M312" s="59" t="s">
        <v>432</v>
      </c>
      <c r="N312" s="33"/>
      <c r="O312" s="87" t="s">
        <v>434</v>
      </c>
      <c r="P312" s="87" t="s">
        <v>431</v>
      </c>
      <c r="Q312" s="102">
        <v>0</v>
      </c>
      <c r="R312" s="59" t="s">
        <v>564</v>
      </c>
      <c r="S312" s="34"/>
      <c r="T312" s="108">
        <v>0</v>
      </c>
      <c r="U312" s="110">
        <v>0</v>
      </c>
      <c r="V312" s="139"/>
      <c r="W312" s="132" t="s">
        <v>1052</v>
      </c>
      <c r="X312" s="132" t="s">
        <v>1042</v>
      </c>
      <c r="Y312" s="153"/>
      <c r="Z312" s="141"/>
      <c r="AA312" s="141"/>
      <c r="AB312" s="142"/>
      <c r="AC312" s="142"/>
    </row>
    <row r="313" spans="1:29" ht="45" x14ac:dyDescent="0.2">
      <c r="A313" s="58">
        <v>21</v>
      </c>
      <c r="B313" s="59" t="s">
        <v>92</v>
      </c>
      <c r="C313" s="59">
        <v>4</v>
      </c>
      <c r="D313" s="60" t="s">
        <v>243</v>
      </c>
      <c r="E313" s="59" t="s">
        <v>231</v>
      </c>
      <c r="F313" s="139"/>
      <c r="G313" s="139"/>
      <c r="H313" s="139"/>
      <c r="I313" s="78" t="s">
        <v>283</v>
      </c>
      <c r="J313" s="139"/>
      <c r="K313" s="87" t="s">
        <v>1574</v>
      </c>
      <c r="L313" s="60" t="s">
        <v>398</v>
      </c>
      <c r="M313" s="59" t="s">
        <v>432</v>
      </c>
      <c r="N313" s="140"/>
      <c r="O313" s="87" t="s">
        <v>434</v>
      </c>
      <c r="P313" s="87" t="s">
        <v>431</v>
      </c>
      <c r="Q313" s="102">
        <v>0</v>
      </c>
      <c r="R313" s="59" t="s">
        <v>565</v>
      </c>
      <c r="S313" s="140"/>
      <c r="T313" s="108">
        <v>0</v>
      </c>
      <c r="U313" s="110">
        <v>0</v>
      </c>
      <c r="V313" s="139"/>
      <c r="W313" s="132" t="s">
        <v>1053</v>
      </c>
      <c r="X313" s="132" t="s">
        <v>1054</v>
      </c>
      <c r="Y313" s="153"/>
      <c r="Z313" s="141"/>
      <c r="AA313" s="141"/>
      <c r="AB313" s="142"/>
      <c r="AC313" s="142"/>
    </row>
    <row r="314" spans="1:29" ht="33.75" x14ac:dyDescent="0.2">
      <c r="A314" s="58">
        <v>21</v>
      </c>
      <c r="B314" s="59" t="s">
        <v>93</v>
      </c>
      <c r="C314" s="59">
        <v>4</v>
      </c>
      <c r="D314" s="60" t="s">
        <v>244</v>
      </c>
      <c r="E314" s="59" t="s">
        <v>231</v>
      </c>
      <c r="F314" s="139"/>
      <c r="G314" s="139"/>
      <c r="H314" s="139"/>
      <c r="I314" s="78" t="s">
        <v>283</v>
      </c>
      <c r="J314" s="139"/>
      <c r="K314" s="87" t="s">
        <v>1574</v>
      </c>
      <c r="L314" s="60" t="s">
        <v>394</v>
      </c>
      <c r="M314" s="59" t="s">
        <v>432</v>
      </c>
      <c r="N314" s="32"/>
      <c r="O314" s="87" t="s">
        <v>434</v>
      </c>
      <c r="P314" s="87" t="s">
        <v>431</v>
      </c>
      <c r="Q314" s="102">
        <v>0</v>
      </c>
      <c r="R314" s="59" t="s">
        <v>566</v>
      </c>
      <c r="S314" s="34"/>
      <c r="T314" s="108">
        <v>0</v>
      </c>
      <c r="U314" s="110">
        <v>0</v>
      </c>
      <c r="V314" s="139"/>
      <c r="W314" s="132" t="s">
        <v>1055</v>
      </c>
      <c r="X314" s="132" t="s">
        <v>1056</v>
      </c>
      <c r="Y314" s="153"/>
      <c r="Z314" s="141"/>
      <c r="AA314" s="141"/>
      <c r="AB314" s="142"/>
      <c r="AC314" s="142"/>
    </row>
    <row r="315" spans="1:29" ht="45" x14ac:dyDescent="0.2">
      <c r="A315" s="58">
        <v>21</v>
      </c>
      <c r="B315" s="59" t="s">
        <v>94</v>
      </c>
      <c r="C315" s="59">
        <v>4</v>
      </c>
      <c r="D315" s="60" t="s">
        <v>245</v>
      </c>
      <c r="E315" s="59" t="s">
        <v>231</v>
      </c>
      <c r="F315" s="139"/>
      <c r="G315" s="139"/>
      <c r="H315" s="139"/>
      <c r="I315" s="78" t="s">
        <v>283</v>
      </c>
      <c r="J315" s="139"/>
      <c r="K315" s="87" t="s">
        <v>1574</v>
      </c>
      <c r="L315" s="60" t="s">
        <v>399</v>
      </c>
      <c r="M315" s="59" t="s">
        <v>432</v>
      </c>
      <c r="N315" s="33"/>
      <c r="O315" s="87" t="s">
        <v>434</v>
      </c>
      <c r="P315" s="87" t="s">
        <v>431</v>
      </c>
      <c r="Q315" s="102">
        <v>0</v>
      </c>
      <c r="R315" s="59" t="s">
        <v>567</v>
      </c>
      <c r="S315" s="34"/>
      <c r="T315" s="108">
        <v>0</v>
      </c>
      <c r="U315" s="110">
        <v>0</v>
      </c>
      <c r="V315" s="139"/>
      <c r="W315" s="132" t="s">
        <v>1057</v>
      </c>
      <c r="X315" s="132" t="s">
        <v>1058</v>
      </c>
      <c r="Y315" s="153"/>
      <c r="Z315" s="141"/>
      <c r="AA315" s="141"/>
      <c r="AB315" s="142"/>
      <c r="AC315" s="142"/>
    </row>
    <row r="316" spans="1:29" ht="45" x14ac:dyDescent="0.2">
      <c r="A316" s="58">
        <v>21</v>
      </c>
      <c r="B316" s="59" t="s">
        <v>95</v>
      </c>
      <c r="C316" s="59">
        <v>4</v>
      </c>
      <c r="D316" s="60" t="s">
        <v>246</v>
      </c>
      <c r="E316" s="59" t="s">
        <v>231</v>
      </c>
      <c r="F316" s="139"/>
      <c r="G316" s="139"/>
      <c r="H316" s="139"/>
      <c r="I316" s="78" t="s">
        <v>283</v>
      </c>
      <c r="J316" s="139"/>
      <c r="K316" s="87" t="s">
        <v>1574</v>
      </c>
      <c r="L316" s="60" t="s">
        <v>400</v>
      </c>
      <c r="M316" s="59" t="s">
        <v>429</v>
      </c>
      <c r="N316" s="33"/>
      <c r="O316" s="87" t="s">
        <v>434</v>
      </c>
      <c r="P316" s="87" t="s">
        <v>431</v>
      </c>
      <c r="Q316" s="102">
        <v>0</v>
      </c>
      <c r="R316" s="59" t="s">
        <v>568</v>
      </c>
      <c r="S316" s="34"/>
      <c r="T316" s="108">
        <v>0</v>
      </c>
      <c r="U316" s="110">
        <v>0</v>
      </c>
      <c r="V316" s="139"/>
      <c r="W316" s="132" t="s">
        <v>1059</v>
      </c>
      <c r="X316" s="132" t="s">
        <v>1060</v>
      </c>
      <c r="Y316" s="153"/>
      <c r="Z316" s="141"/>
      <c r="AA316" s="141"/>
      <c r="AB316" s="142"/>
      <c r="AC316" s="142"/>
    </row>
    <row r="317" spans="1:29" ht="56.25" x14ac:dyDescent="0.2">
      <c r="A317" s="58">
        <v>21</v>
      </c>
      <c r="B317" s="59" t="s">
        <v>104</v>
      </c>
      <c r="C317" s="59">
        <v>4</v>
      </c>
      <c r="D317" s="60" t="s">
        <v>247</v>
      </c>
      <c r="E317" s="59" t="s">
        <v>231</v>
      </c>
      <c r="F317" s="139"/>
      <c r="G317" s="139"/>
      <c r="H317" s="139"/>
      <c r="I317" s="78" t="s">
        <v>283</v>
      </c>
      <c r="J317" s="139"/>
      <c r="K317" s="87" t="s">
        <v>1574</v>
      </c>
      <c r="L317" s="60" t="s">
        <v>401</v>
      </c>
      <c r="M317" s="59" t="s">
        <v>429</v>
      </c>
      <c r="N317" s="33"/>
      <c r="O317" s="87" t="s">
        <v>434</v>
      </c>
      <c r="P317" s="87" t="s">
        <v>431</v>
      </c>
      <c r="Q317" s="102">
        <v>0</v>
      </c>
      <c r="R317" s="59" t="s">
        <v>569</v>
      </c>
      <c r="S317" s="34"/>
      <c r="T317" s="108">
        <v>0</v>
      </c>
      <c r="U317" s="110">
        <v>0</v>
      </c>
      <c r="V317" s="139"/>
      <c r="W317" s="132" t="s">
        <v>1061</v>
      </c>
      <c r="X317" s="132" t="s">
        <v>1062</v>
      </c>
      <c r="Y317" s="153"/>
      <c r="Z317" s="141"/>
      <c r="AA317" s="141"/>
      <c r="AB317" s="142"/>
      <c r="AC317" s="142"/>
    </row>
    <row r="318" spans="1:29" ht="56.25" x14ac:dyDescent="0.2">
      <c r="A318" s="58">
        <v>21</v>
      </c>
      <c r="B318" s="59" t="s">
        <v>105</v>
      </c>
      <c r="C318" s="59">
        <v>4</v>
      </c>
      <c r="D318" s="60" t="s">
        <v>248</v>
      </c>
      <c r="E318" s="59" t="s">
        <v>231</v>
      </c>
      <c r="F318" s="139"/>
      <c r="G318" s="139"/>
      <c r="H318" s="139"/>
      <c r="I318" s="78" t="s">
        <v>283</v>
      </c>
      <c r="J318" s="139"/>
      <c r="K318" s="87" t="s">
        <v>1574</v>
      </c>
      <c r="L318" s="60" t="s">
        <v>402</v>
      </c>
      <c r="M318" s="59" t="s">
        <v>429</v>
      </c>
      <c r="N318" s="33"/>
      <c r="O318" s="87" t="s">
        <v>434</v>
      </c>
      <c r="P318" s="87" t="s">
        <v>431</v>
      </c>
      <c r="Q318" s="102">
        <v>0</v>
      </c>
      <c r="R318" s="59" t="s">
        <v>570</v>
      </c>
      <c r="S318" s="34"/>
      <c r="T318" s="108">
        <v>0</v>
      </c>
      <c r="U318" s="110">
        <v>0</v>
      </c>
      <c r="V318" s="139"/>
      <c r="W318" s="132" t="s">
        <v>1063</v>
      </c>
      <c r="X318" s="132" t="s">
        <v>1064</v>
      </c>
      <c r="Y318" s="153">
        <f>10267002</f>
        <v>10267002</v>
      </c>
      <c r="Z318" s="141">
        <v>10402465</v>
      </c>
      <c r="AA318" s="141">
        <v>7213342.7800000003</v>
      </c>
      <c r="AB318" s="142">
        <f>AA318/Y318</f>
        <v>0.70257537497314215</v>
      </c>
      <c r="AC318" s="142">
        <f>AA318/Z318</f>
        <v>0.69342629655567212</v>
      </c>
    </row>
    <row r="319" spans="1:29" x14ac:dyDescent="0.2">
      <c r="A319" s="157"/>
      <c r="B319" s="158"/>
      <c r="C319" s="158"/>
      <c r="D319" s="158"/>
      <c r="E319" s="158"/>
      <c r="F319" s="143"/>
      <c r="G319" s="143"/>
      <c r="H319" s="143"/>
      <c r="I319" s="158"/>
      <c r="J319" s="143"/>
      <c r="K319" s="158"/>
      <c r="L319" s="158"/>
      <c r="M319" s="158"/>
      <c r="N319" s="144"/>
      <c r="O319" s="158"/>
      <c r="P319" s="158"/>
      <c r="Q319" s="159"/>
      <c r="R319" s="160"/>
      <c r="S319" s="145"/>
      <c r="T319" s="158"/>
      <c r="U319" s="159"/>
      <c r="V319" s="143"/>
      <c r="W319" s="158"/>
      <c r="X319" s="158"/>
      <c r="Y319" s="154"/>
      <c r="Z319" s="146"/>
      <c r="AA319" s="146"/>
      <c r="AB319" s="147"/>
      <c r="AC319" s="147"/>
    </row>
    <row r="320" spans="1:29" ht="67.5" x14ac:dyDescent="0.2">
      <c r="A320" s="61">
        <v>22</v>
      </c>
      <c r="B320" s="62" t="s">
        <v>81</v>
      </c>
      <c r="C320" s="62">
        <v>2</v>
      </c>
      <c r="D320" s="63" t="s">
        <v>1308</v>
      </c>
      <c r="E320" s="62" t="s">
        <v>210</v>
      </c>
      <c r="F320" s="139"/>
      <c r="G320" s="139"/>
      <c r="H320" s="139"/>
      <c r="I320" s="79" t="s">
        <v>281</v>
      </c>
      <c r="J320" s="139"/>
      <c r="K320" s="89" t="s">
        <v>1576</v>
      </c>
      <c r="L320" s="63" t="s">
        <v>1577</v>
      </c>
      <c r="M320" s="89" t="s">
        <v>1386</v>
      </c>
      <c r="N320" s="33"/>
      <c r="O320" s="89" t="s">
        <v>62</v>
      </c>
      <c r="P320" s="89" t="s">
        <v>1628</v>
      </c>
      <c r="Q320" s="100">
        <v>2015</v>
      </c>
      <c r="R320" s="65" t="s">
        <v>1779</v>
      </c>
      <c r="S320" s="34"/>
      <c r="T320" s="111" t="s">
        <v>1837</v>
      </c>
      <c r="U320" s="112" t="e">
        <v>#VALUE!</v>
      </c>
      <c r="V320" s="139"/>
      <c r="W320" s="133" t="s">
        <v>984</v>
      </c>
      <c r="X320" s="133" t="s">
        <v>985</v>
      </c>
      <c r="Y320" s="153"/>
      <c r="Z320" s="141"/>
      <c r="AA320" s="141"/>
      <c r="AB320" s="142"/>
      <c r="AC320" s="142"/>
    </row>
    <row r="321" spans="1:29" ht="67.5" x14ac:dyDescent="0.2">
      <c r="A321" s="61">
        <v>22</v>
      </c>
      <c r="B321" s="65" t="s">
        <v>82</v>
      </c>
      <c r="C321" s="65">
        <v>2</v>
      </c>
      <c r="D321" s="66" t="s">
        <v>1309</v>
      </c>
      <c r="E321" s="65" t="s">
        <v>210</v>
      </c>
      <c r="F321" s="139"/>
      <c r="G321" s="139"/>
      <c r="H321" s="139"/>
      <c r="I321" s="80" t="s">
        <v>281</v>
      </c>
      <c r="J321" s="139"/>
      <c r="K321" s="90" t="s">
        <v>1576</v>
      </c>
      <c r="L321" s="66" t="s">
        <v>1578</v>
      </c>
      <c r="M321" s="65" t="s">
        <v>1379</v>
      </c>
      <c r="N321" s="33"/>
      <c r="O321" s="90" t="s">
        <v>62</v>
      </c>
      <c r="P321" s="90" t="s">
        <v>1628</v>
      </c>
      <c r="Q321" s="100">
        <v>2015</v>
      </c>
      <c r="R321" s="65" t="s">
        <v>535</v>
      </c>
      <c r="S321" s="34"/>
      <c r="T321" s="113" t="s">
        <v>1838</v>
      </c>
      <c r="U321" s="114" t="e">
        <v>#VALUE!</v>
      </c>
      <c r="V321" s="139"/>
      <c r="W321" s="134" t="s">
        <v>986</v>
      </c>
      <c r="X321" s="134" t="s">
        <v>987</v>
      </c>
      <c r="Y321" s="153"/>
      <c r="Z321" s="141"/>
      <c r="AA321" s="141"/>
      <c r="AB321" s="142"/>
      <c r="AC321" s="142"/>
    </row>
    <row r="322" spans="1:29" ht="67.5" x14ac:dyDescent="0.2">
      <c r="A322" s="61">
        <v>22</v>
      </c>
      <c r="B322" s="65" t="s">
        <v>83</v>
      </c>
      <c r="C322" s="65">
        <v>2</v>
      </c>
      <c r="D322" s="66" t="s">
        <v>1310</v>
      </c>
      <c r="E322" s="65" t="s">
        <v>210</v>
      </c>
      <c r="F322" s="139"/>
      <c r="G322" s="139"/>
      <c r="H322" s="139"/>
      <c r="I322" s="80" t="s">
        <v>281</v>
      </c>
      <c r="J322" s="139"/>
      <c r="K322" s="90" t="s">
        <v>1576</v>
      </c>
      <c r="L322" s="66" t="s">
        <v>1579</v>
      </c>
      <c r="M322" s="65" t="s">
        <v>1379</v>
      </c>
      <c r="N322" s="33"/>
      <c r="O322" s="90" t="s">
        <v>62</v>
      </c>
      <c r="P322" s="90" t="s">
        <v>1628</v>
      </c>
      <c r="Q322" s="100">
        <v>2015</v>
      </c>
      <c r="R322" s="65" t="s">
        <v>306</v>
      </c>
      <c r="S322" s="34"/>
      <c r="T322" s="113" t="s">
        <v>1839</v>
      </c>
      <c r="U322" s="114" t="e">
        <v>#VALUE!</v>
      </c>
      <c r="V322" s="139"/>
      <c r="W322" s="134" t="s">
        <v>986</v>
      </c>
      <c r="X322" s="134" t="s">
        <v>987</v>
      </c>
      <c r="Y322" s="153"/>
      <c r="Z322" s="141"/>
      <c r="AA322" s="141"/>
      <c r="AB322" s="142"/>
      <c r="AC322" s="142"/>
    </row>
    <row r="323" spans="1:29" ht="45" x14ac:dyDescent="0.2">
      <c r="A323" s="61">
        <v>22</v>
      </c>
      <c r="B323" s="65" t="s">
        <v>84</v>
      </c>
      <c r="C323" s="65">
        <v>2</v>
      </c>
      <c r="D323" s="66" t="s">
        <v>1311</v>
      </c>
      <c r="E323" s="65" t="s">
        <v>210</v>
      </c>
      <c r="F323" s="139"/>
      <c r="G323" s="139"/>
      <c r="H323" s="139"/>
      <c r="I323" s="80" t="s">
        <v>281</v>
      </c>
      <c r="J323" s="139"/>
      <c r="K323" s="90" t="s">
        <v>1576</v>
      </c>
      <c r="L323" s="66" t="s">
        <v>1580</v>
      </c>
      <c r="M323" s="65" t="s">
        <v>432</v>
      </c>
      <c r="N323" s="140"/>
      <c r="O323" s="90" t="s">
        <v>62</v>
      </c>
      <c r="P323" s="90" t="s">
        <v>1628</v>
      </c>
      <c r="Q323" s="100">
        <v>2015</v>
      </c>
      <c r="R323" s="65" t="s">
        <v>1780</v>
      </c>
      <c r="S323" s="140"/>
      <c r="T323" s="113" t="s">
        <v>1831</v>
      </c>
      <c r="U323" s="114" t="e">
        <v>#VALUE!</v>
      </c>
      <c r="V323" s="139"/>
      <c r="W323" s="134" t="s">
        <v>988</v>
      </c>
      <c r="X323" s="134" t="s">
        <v>989</v>
      </c>
      <c r="Y323" s="153"/>
      <c r="Z323" s="141"/>
      <c r="AA323" s="141"/>
      <c r="AB323" s="142"/>
      <c r="AC323" s="142"/>
    </row>
    <row r="324" spans="1:29" ht="67.5" x14ac:dyDescent="0.2">
      <c r="A324" s="61">
        <v>22</v>
      </c>
      <c r="B324" s="65" t="s">
        <v>88</v>
      </c>
      <c r="C324" s="65">
        <v>2</v>
      </c>
      <c r="D324" s="66" t="s">
        <v>1312</v>
      </c>
      <c r="E324" s="65" t="s">
        <v>210</v>
      </c>
      <c r="F324" s="139"/>
      <c r="G324" s="139"/>
      <c r="H324" s="139"/>
      <c r="I324" s="80" t="s">
        <v>281</v>
      </c>
      <c r="J324" s="139"/>
      <c r="K324" s="90" t="s">
        <v>1576</v>
      </c>
      <c r="L324" s="66" t="s">
        <v>1581</v>
      </c>
      <c r="M324" s="65" t="s">
        <v>432</v>
      </c>
      <c r="N324" s="32"/>
      <c r="O324" s="90" t="s">
        <v>62</v>
      </c>
      <c r="P324" s="90" t="s">
        <v>1628</v>
      </c>
      <c r="Q324" s="100">
        <v>2015</v>
      </c>
      <c r="R324" s="65" t="s">
        <v>1781</v>
      </c>
      <c r="S324" s="34"/>
      <c r="T324" s="113" t="s">
        <v>1840</v>
      </c>
      <c r="U324" s="114">
        <v>0.7</v>
      </c>
      <c r="V324" s="139"/>
      <c r="W324" s="134" t="s">
        <v>990</v>
      </c>
      <c r="X324" s="134" t="s">
        <v>991</v>
      </c>
      <c r="Y324" s="153"/>
      <c r="Z324" s="141"/>
      <c r="AA324" s="141"/>
      <c r="AB324" s="142"/>
      <c r="AC324" s="142"/>
    </row>
    <row r="325" spans="1:29" ht="45" x14ac:dyDescent="0.2">
      <c r="A325" s="61">
        <v>22</v>
      </c>
      <c r="B325" s="65" t="s">
        <v>89</v>
      </c>
      <c r="C325" s="65">
        <v>2</v>
      </c>
      <c r="D325" s="66" t="s">
        <v>1313</v>
      </c>
      <c r="E325" s="65" t="s">
        <v>210</v>
      </c>
      <c r="F325" s="139"/>
      <c r="G325" s="139"/>
      <c r="H325" s="139"/>
      <c r="I325" s="80" t="s">
        <v>281</v>
      </c>
      <c r="J325" s="139"/>
      <c r="K325" s="90" t="s">
        <v>1576</v>
      </c>
      <c r="L325" s="66" t="s">
        <v>1582</v>
      </c>
      <c r="M325" s="65" t="s">
        <v>1379</v>
      </c>
      <c r="N325" s="33"/>
      <c r="O325" s="90" t="s">
        <v>62</v>
      </c>
      <c r="P325" s="90" t="s">
        <v>1628</v>
      </c>
      <c r="Q325" s="100">
        <v>2015</v>
      </c>
      <c r="R325" s="65" t="s">
        <v>536</v>
      </c>
      <c r="S325" s="34"/>
      <c r="T325" s="113" t="s">
        <v>1841</v>
      </c>
      <c r="U325" s="114" t="e">
        <v>#VALUE!</v>
      </c>
      <c r="V325" s="139"/>
      <c r="W325" s="134" t="s">
        <v>992</v>
      </c>
      <c r="X325" s="134" t="s">
        <v>993</v>
      </c>
      <c r="Y325" s="153"/>
      <c r="Z325" s="141"/>
      <c r="AA325" s="141"/>
      <c r="AB325" s="142"/>
      <c r="AC325" s="142"/>
    </row>
    <row r="326" spans="1:29" ht="56.25" x14ac:dyDescent="0.2">
      <c r="A326" s="61">
        <v>22</v>
      </c>
      <c r="B326" s="65" t="s">
        <v>90</v>
      </c>
      <c r="C326" s="65">
        <v>2</v>
      </c>
      <c r="D326" s="66" t="s">
        <v>1314</v>
      </c>
      <c r="E326" s="65" t="s">
        <v>210</v>
      </c>
      <c r="F326" s="139"/>
      <c r="G326" s="139"/>
      <c r="H326" s="139"/>
      <c r="I326" s="80" t="s">
        <v>281</v>
      </c>
      <c r="J326" s="139"/>
      <c r="K326" s="90" t="s">
        <v>1576</v>
      </c>
      <c r="L326" s="66" t="s">
        <v>1583</v>
      </c>
      <c r="M326" s="65" t="s">
        <v>432</v>
      </c>
      <c r="N326" s="33"/>
      <c r="O326" s="90" t="s">
        <v>62</v>
      </c>
      <c r="P326" s="90" t="s">
        <v>1628</v>
      </c>
      <c r="Q326" s="100">
        <v>2015</v>
      </c>
      <c r="R326" s="65" t="s">
        <v>1782</v>
      </c>
      <c r="S326" s="34"/>
      <c r="T326" s="113" t="s">
        <v>1842</v>
      </c>
      <c r="U326" s="114" t="e">
        <v>#VALUE!</v>
      </c>
      <c r="V326" s="139"/>
      <c r="W326" s="134" t="s">
        <v>994</v>
      </c>
      <c r="X326" s="134" t="s">
        <v>995</v>
      </c>
      <c r="Y326" s="153"/>
      <c r="Z326" s="141"/>
      <c r="AA326" s="141"/>
      <c r="AB326" s="142"/>
      <c r="AC326" s="142"/>
    </row>
    <row r="327" spans="1:29" ht="56.25" x14ac:dyDescent="0.2">
      <c r="A327" s="61">
        <v>22</v>
      </c>
      <c r="B327" s="65" t="s">
        <v>93</v>
      </c>
      <c r="C327" s="65">
        <v>2</v>
      </c>
      <c r="D327" s="66" t="s">
        <v>1315</v>
      </c>
      <c r="E327" s="65" t="s">
        <v>210</v>
      </c>
      <c r="F327" s="139"/>
      <c r="G327" s="139"/>
      <c r="H327" s="139"/>
      <c r="I327" s="80" t="s">
        <v>281</v>
      </c>
      <c r="J327" s="139"/>
      <c r="K327" s="90" t="s">
        <v>1576</v>
      </c>
      <c r="L327" s="66" t="s">
        <v>1584</v>
      </c>
      <c r="M327" s="65" t="s">
        <v>432</v>
      </c>
      <c r="N327" s="33"/>
      <c r="O327" s="90" t="s">
        <v>62</v>
      </c>
      <c r="P327" s="90" t="s">
        <v>1628</v>
      </c>
      <c r="Q327" s="100">
        <v>2015</v>
      </c>
      <c r="R327" s="65" t="s">
        <v>1783</v>
      </c>
      <c r="S327" s="34"/>
      <c r="T327" s="113" t="s">
        <v>1843</v>
      </c>
      <c r="U327" s="114" t="e">
        <v>#VALUE!</v>
      </c>
      <c r="V327" s="139"/>
      <c r="W327" s="134" t="s">
        <v>996</v>
      </c>
      <c r="X327" s="134" t="s">
        <v>997</v>
      </c>
      <c r="Y327" s="153"/>
      <c r="Z327" s="141"/>
      <c r="AA327" s="141"/>
      <c r="AB327" s="142"/>
      <c r="AC327" s="142"/>
    </row>
    <row r="328" spans="1:29" ht="56.25" x14ac:dyDescent="0.2">
      <c r="A328" s="61">
        <v>22</v>
      </c>
      <c r="B328" s="65" t="s">
        <v>94</v>
      </c>
      <c r="C328" s="65">
        <v>2</v>
      </c>
      <c r="D328" s="66" t="s">
        <v>1316</v>
      </c>
      <c r="E328" s="65" t="s">
        <v>210</v>
      </c>
      <c r="F328" s="139"/>
      <c r="G328" s="139"/>
      <c r="H328" s="139"/>
      <c r="I328" s="80" t="s">
        <v>281</v>
      </c>
      <c r="J328" s="139"/>
      <c r="K328" s="90" t="s">
        <v>1576</v>
      </c>
      <c r="L328" s="66" t="s">
        <v>1585</v>
      </c>
      <c r="M328" s="65" t="s">
        <v>432</v>
      </c>
      <c r="N328" s="33"/>
      <c r="O328" s="90" t="s">
        <v>62</v>
      </c>
      <c r="P328" s="90" t="s">
        <v>1628</v>
      </c>
      <c r="Q328" s="100">
        <v>2015</v>
      </c>
      <c r="R328" s="65" t="s">
        <v>1784</v>
      </c>
      <c r="S328" s="34"/>
      <c r="T328" s="113" t="s">
        <v>1844</v>
      </c>
      <c r="U328" s="114" t="e">
        <v>#VALUE!</v>
      </c>
      <c r="V328" s="139"/>
      <c r="W328" s="134" t="s">
        <v>998</v>
      </c>
      <c r="X328" s="134" t="s">
        <v>999</v>
      </c>
      <c r="Y328" s="153">
        <f>2394789</f>
        <v>2394789</v>
      </c>
      <c r="Z328" s="141">
        <v>2482842</v>
      </c>
      <c r="AA328" s="141">
        <v>1587110.1</v>
      </c>
      <c r="AB328" s="142">
        <f>AA328/Y328</f>
        <v>0.66273483801704458</v>
      </c>
      <c r="AC328" s="142">
        <f>AA328/Z328</f>
        <v>0.63923121165180874</v>
      </c>
    </row>
    <row r="329" spans="1:29" x14ac:dyDescent="0.2">
      <c r="A329" s="157"/>
      <c r="B329" s="158"/>
      <c r="C329" s="158"/>
      <c r="D329" s="158"/>
      <c r="E329" s="158"/>
      <c r="F329" s="143"/>
      <c r="G329" s="143"/>
      <c r="H329" s="143"/>
      <c r="I329" s="158"/>
      <c r="J329" s="143"/>
      <c r="K329" s="158"/>
      <c r="L329" s="158"/>
      <c r="M329" s="158"/>
      <c r="N329" s="144"/>
      <c r="O329" s="158"/>
      <c r="P329" s="158"/>
      <c r="Q329" s="159"/>
      <c r="R329" s="160"/>
      <c r="S329" s="145"/>
      <c r="T329" s="158"/>
      <c r="U329" s="159"/>
      <c r="V329" s="143"/>
      <c r="W329" s="158"/>
      <c r="X329" s="158"/>
      <c r="Y329" s="154"/>
      <c r="Z329" s="146"/>
      <c r="AA329" s="146"/>
      <c r="AB329" s="147"/>
      <c r="AC329" s="147"/>
    </row>
    <row r="330" spans="1:29" ht="78.75" x14ac:dyDescent="0.2">
      <c r="A330" s="58">
        <v>23</v>
      </c>
      <c r="B330" s="56" t="s">
        <v>81</v>
      </c>
      <c r="C330" s="56">
        <v>2</v>
      </c>
      <c r="D330" s="57" t="s">
        <v>1317</v>
      </c>
      <c r="E330" s="56" t="s">
        <v>113</v>
      </c>
      <c r="F330" s="139"/>
      <c r="G330" s="139"/>
      <c r="H330" s="139"/>
      <c r="I330" s="77" t="s">
        <v>1374</v>
      </c>
      <c r="J330" s="139"/>
      <c r="K330" s="86" t="s">
        <v>1586</v>
      </c>
      <c r="L330" s="57" t="s">
        <v>1587</v>
      </c>
      <c r="M330" s="86" t="s">
        <v>1386</v>
      </c>
      <c r="N330" s="33"/>
      <c r="O330" s="86" t="s">
        <v>62</v>
      </c>
      <c r="P330" s="86" t="s">
        <v>1628</v>
      </c>
      <c r="Q330" s="88">
        <v>2015</v>
      </c>
      <c r="R330" s="103" t="s">
        <v>306</v>
      </c>
      <c r="S330" s="34"/>
      <c r="T330" s="106">
        <v>52.14</v>
      </c>
      <c r="U330" s="109">
        <v>1.0427999999999999</v>
      </c>
      <c r="V330" s="139"/>
      <c r="W330" s="131" t="s">
        <v>1847</v>
      </c>
      <c r="X330" s="131" t="s">
        <v>1848</v>
      </c>
      <c r="Y330" s="153"/>
      <c r="Z330" s="141"/>
      <c r="AA330" s="141"/>
      <c r="AB330" s="142"/>
      <c r="AC330" s="142"/>
    </row>
    <row r="331" spans="1:29" ht="78.75" x14ac:dyDescent="0.2">
      <c r="A331" s="58">
        <v>23</v>
      </c>
      <c r="B331" s="59" t="s">
        <v>82</v>
      </c>
      <c r="C331" s="59">
        <v>2</v>
      </c>
      <c r="D331" s="60" t="s">
        <v>1318</v>
      </c>
      <c r="E331" s="59" t="s">
        <v>113</v>
      </c>
      <c r="F331" s="139"/>
      <c r="G331" s="139"/>
      <c r="H331" s="139"/>
      <c r="I331" s="78" t="s">
        <v>1374</v>
      </c>
      <c r="J331" s="139"/>
      <c r="K331" s="87" t="s">
        <v>1586</v>
      </c>
      <c r="L331" s="60" t="s">
        <v>1588</v>
      </c>
      <c r="M331" s="59" t="s">
        <v>432</v>
      </c>
      <c r="N331" s="33"/>
      <c r="O331" s="87" t="s">
        <v>62</v>
      </c>
      <c r="P331" s="87" t="s">
        <v>1628</v>
      </c>
      <c r="Q331" s="88">
        <v>2015</v>
      </c>
      <c r="R331" s="104" t="s">
        <v>1785</v>
      </c>
      <c r="S331" s="34"/>
      <c r="T331" s="108">
        <v>1642</v>
      </c>
      <c r="U331" s="109">
        <v>1.0012000000000001</v>
      </c>
      <c r="V331" s="139"/>
      <c r="W331" s="132" t="s">
        <v>1849</v>
      </c>
      <c r="X331" s="132" t="s">
        <v>1850</v>
      </c>
      <c r="Y331" s="153"/>
      <c r="Z331" s="141"/>
      <c r="AA331" s="141"/>
      <c r="AB331" s="142"/>
      <c r="AC331" s="142"/>
    </row>
    <row r="332" spans="1:29" ht="78.75" x14ac:dyDescent="0.2">
      <c r="A332" s="58">
        <v>23</v>
      </c>
      <c r="B332" s="59" t="s">
        <v>83</v>
      </c>
      <c r="C332" s="59">
        <v>2</v>
      </c>
      <c r="D332" s="60" t="s">
        <v>1319</v>
      </c>
      <c r="E332" s="59" t="s">
        <v>113</v>
      </c>
      <c r="F332" s="139"/>
      <c r="G332" s="139"/>
      <c r="H332" s="139"/>
      <c r="I332" s="78" t="s">
        <v>1374</v>
      </c>
      <c r="J332" s="139"/>
      <c r="K332" s="87" t="s">
        <v>1586</v>
      </c>
      <c r="L332" s="60" t="s">
        <v>1589</v>
      </c>
      <c r="M332" s="59" t="s">
        <v>432</v>
      </c>
      <c r="N332" s="33"/>
      <c r="O332" s="87" t="s">
        <v>62</v>
      </c>
      <c r="P332" s="87" t="s">
        <v>1628</v>
      </c>
      <c r="Q332" s="88">
        <v>2015</v>
      </c>
      <c r="R332" s="104" t="s">
        <v>1786</v>
      </c>
      <c r="S332" s="34"/>
      <c r="T332" s="108">
        <v>1642</v>
      </c>
      <c r="U332" s="109">
        <v>1.0012000000000001</v>
      </c>
      <c r="V332" s="139"/>
      <c r="W332" s="132" t="s">
        <v>1851</v>
      </c>
      <c r="X332" s="132" t="s">
        <v>1852</v>
      </c>
      <c r="Y332" s="153"/>
      <c r="Z332" s="141"/>
      <c r="AA332" s="141"/>
      <c r="AB332" s="142"/>
      <c r="AC332" s="142"/>
    </row>
    <row r="333" spans="1:29" ht="56.25" x14ac:dyDescent="0.2">
      <c r="A333" s="58">
        <v>23</v>
      </c>
      <c r="B333" s="59" t="s">
        <v>84</v>
      </c>
      <c r="C333" s="59">
        <v>2</v>
      </c>
      <c r="D333" s="60" t="s">
        <v>1320</v>
      </c>
      <c r="E333" s="59" t="s">
        <v>113</v>
      </c>
      <c r="F333" s="139"/>
      <c r="G333" s="139"/>
      <c r="H333" s="139"/>
      <c r="I333" s="78" t="s">
        <v>1374</v>
      </c>
      <c r="J333" s="139"/>
      <c r="K333" s="87" t="s">
        <v>1586</v>
      </c>
      <c r="L333" s="60" t="s">
        <v>1590</v>
      </c>
      <c r="M333" s="86" t="s">
        <v>429</v>
      </c>
      <c r="N333" s="140"/>
      <c r="O333" s="87" t="s">
        <v>62</v>
      </c>
      <c r="P333" s="87" t="s">
        <v>1628</v>
      </c>
      <c r="Q333" s="88">
        <v>2015</v>
      </c>
      <c r="R333" s="104" t="s">
        <v>1787</v>
      </c>
      <c r="S333" s="140"/>
      <c r="T333" s="108">
        <v>0.12</v>
      </c>
      <c r="U333" s="109">
        <v>1.7100000000000001E-2</v>
      </c>
      <c r="V333" s="139"/>
      <c r="W333" s="132" t="s">
        <v>1853</v>
      </c>
      <c r="X333" s="132" t="s">
        <v>1852</v>
      </c>
      <c r="Y333" s="153"/>
      <c r="Z333" s="141"/>
      <c r="AA333" s="141"/>
      <c r="AB333" s="142"/>
      <c r="AC333" s="142"/>
    </row>
    <row r="334" spans="1:29" ht="67.5" x14ac:dyDescent="0.2">
      <c r="A334" s="58">
        <v>23</v>
      </c>
      <c r="B334" s="59" t="s">
        <v>85</v>
      </c>
      <c r="C334" s="59">
        <v>2</v>
      </c>
      <c r="D334" s="60" t="s">
        <v>1321</v>
      </c>
      <c r="E334" s="59" t="s">
        <v>113</v>
      </c>
      <c r="F334" s="139"/>
      <c r="G334" s="139"/>
      <c r="H334" s="139"/>
      <c r="I334" s="78" t="s">
        <v>1374</v>
      </c>
      <c r="J334" s="139"/>
      <c r="K334" s="87" t="s">
        <v>1586</v>
      </c>
      <c r="L334" s="60" t="s">
        <v>1591</v>
      </c>
      <c r="M334" s="59" t="s">
        <v>432</v>
      </c>
      <c r="N334" s="32"/>
      <c r="O334" s="87" t="s">
        <v>62</v>
      </c>
      <c r="P334" s="87" t="s">
        <v>1628</v>
      </c>
      <c r="Q334" s="88">
        <v>2015</v>
      </c>
      <c r="R334" s="104" t="s">
        <v>1788</v>
      </c>
      <c r="S334" s="34"/>
      <c r="T334" s="108">
        <v>46</v>
      </c>
      <c r="U334" s="109">
        <v>0.1855</v>
      </c>
      <c r="V334" s="139"/>
      <c r="W334" s="132" t="s">
        <v>1854</v>
      </c>
      <c r="X334" s="132" t="s">
        <v>1855</v>
      </c>
      <c r="Y334" s="153"/>
      <c r="Z334" s="141"/>
      <c r="AA334" s="141"/>
      <c r="AB334" s="142"/>
      <c r="AC334" s="142"/>
    </row>
    <row r="335" spans="1:29" ht="56.25" x14ac:dyDescent="0.2">
      <c r="A335" s="58">
        <v>23</v>
      </c>
      <c r="B335" s="59" t="s">
        <v>86</v>
      </c>
      <c r="C335" s="59">
        <v>2</v>
      </c>
      <c r="D335" s="60" t="s">
        <v>1322</v>
      </c>
      <c r="E335" s="59" t="s">
        <v>113</v>
      </c>
      <c r="F335" s="139"/>
      <c r="G335" s="139"/>
      <c r="H335" s="139"/>
      <c r="I335" s="78" t="s">
        <v>1374</v>
      </c>
      <c r="J335" s="139"/>
      <c r="K335" s="87" t="s">
        <v>1586</v>
      </c>
      <c r="L335" s="60" t="s">
        <v>1592</v>
      </c>
      <c r="M335" s="59" t="s">
        <v>1386</v>
      </c>
      <c r="N335" s="33"/>
      <c r="O335" s="87" t="s">
        <v>62</v>
      </c>
      <c r="P335" s="87" t="s">
        <v>1628</v>
      </c>
      <c r="Q335" s="88">
        <v>2015</v>
      </c>
      <c r="R335" s="104" t="s">
        <v>1789</v>
      </c>
      <c r="S335" s="34"/>
      <c r="T335" s="108">
        <v>100</v>
      </c>
      <c r="U335" s="109">
        <v>1</v>
      </c>
      <c r="V335" s="139"/>
      <c r="W335" s="132" t="s">
        <v>1856</v>
      </c>
      <c r="X335" s="132" t="s">
        <v>1857</v>
      </c>
      <c r="Y335" s="153"/>
      <c r="Z335" s="141"/>
      <c r="AA335" s="141"/>
      <c r="AB335" s="142"/>
      <c r="AC335" s="142"/>
    </row>
    <row r="336" spans="1:29" ht="67.5" x14ac:dyDescent="0.2">
      <c r="A336" s="58">
        <v>23</v>
      </c>
      <c r="B336" s="59" t="s">
        <v>87</v>
      </c>
      <c r="C336" s="59">
        <v>2</v>
      </c>
      <c r="D336" s="60" t="s">
        <v>1323</v>
      </c>
      <c r="E336" s="59" t="s">
        <v>113</v>
      </c>
      <c r="F336" s="139"/>
      <c r="G336" s="139"/>
      <c r="H336" s="139"/>
      <c r="I336" s="78" t="s">
        <v>1374</v>
      </c>
      <c r="J336" s="139"/>
      <c r="K336" s="87" t="s">
        <v>1586</v>
      </c>
      <c r="L336" s="60" t="s">
        <v>1593</v>
      </c>
      <c r="M336" s="59" t="s">
        <v>1386</v>
      </c>
      <c r="N336" s="33"/>
      <c r="O336" s="87" t="s">
        <v>62</v>
      </c>
      <c r="P336" s="87" t="s">
        <v>1628</v>
      </c>
      <c r="Q336" s="88">
        <v>2015</v>
      </c>
      <c r="R336" s="104" t="s">
        <v>1790</v>
      </c>
      <c r="S336" s="34"/>
      <c r="T336" s="108">
        <v>72.430000000000007</v>
      </c>
      <c r="U336" s="109">
        <v>0.72430000000000005</v>
      </c>
      <c r="V336" s="139"/>
      <c r="W336" s="132" t="s">
        <v>1858</v>
      </c>
      <c r="X336" s="132" t="s">
        <v>1859</v>
      </c>
      <c r="Y336" s="153"/>
      <c r="Z336" s="141"/>
      <c r="AA336" s="141"/>
      <c r="AB336" s="142"/>
      <c r="AC336" s="142"/>
    </row>
    <row r="337" spans="1:29" ht="67.5" x14ac:dyDescent="0.2">
      <c r="A337" s="58">
        <v>23</v>
      </c>
      <c r="B337" s="59" t="s">
        <v>103</v>
      </c>
      <c r="C337" s="59">
        <v>2</v>
      </c>
      <c r="D337" s="60" t="s">
        <v>1324</v>
      </c>
      <c r="E337" s="59" t="s">
        <v>113</v>
      </c>
      <c r="F337" s="139"/>
      <c r="G337" s="139"/>
      <c r="H337" s="139"/>
      <c r="I337" s="78" t="s">
        <v>1374</v>
      </c>
      <c r="J337" s="139"/>
      <c r="K337" s="87" t="s">
        <v>1586</v>
      </c>
      <c r="L337" s="60" t="s">
        <v>1594</v>
      </c>
      <c r="M337" s="59" t="s">
        <v>432</v>
      </c>
      <c r="N337" s="33"/>
      <c r="O337" s="87" t="s">
        <v>62</v>
      </c>
      <c r="P337" s="87" t="s">
        <v>1628</v>
      </c>
      <c r="Q337" s="88">
        <v>2015</v>
      </c>
      <c r="R337" s="104" t="s">
        <v>1791</v>
      </c>
      <c r="S337" s="34"/>
      <c r="T337" s="108">
        <v>1</v>
      </c>
      <c r="U337" s="109">
        <v>1</v>
      </c>
      <c r="V337" s="139"/>
      <c r="W337" s="132" t="s">
        <v>1853</v>
      </c>
      <c r="X337" s="132" t="s">
        <v>1860</v>
      </c>
      <c r="Y337" s="153"/>
      <c r="Z337" s="141"/>
      <c r="AA337" s="141"/>
      <c r="AB337" s="142"/>
      <c r="AC337" s="142"/>
    </row>
    <row r="338" spans="1:29" ht="67.5" x14ac:dyDescent="0.2">
      <c r="A338" s="58">
        <v>23</v>
      </c>
      <c r="B338" s="59" t="s">
        <v>112</v>
      </c>
      <c r="C338" s="59">
        <v>2</v>
      </c>
      <c r="D338" s="60" t="s">
        <v>1325</v>
      </c>
      <c r="E338" s="59" t="s">
        <v>113</v>
      </c>
      <c r="F338" s="139"/>
      <c r="G338" s="139"/>
      <c r="H338" s="139"/>
      <c r="I338" s="78" t="s">
        <v>1374</v>
      </c>
      <c r="J338" s="139"/>
      <c r="K338" s="87" t="s">
        <v>1586</v>
      </c>
      <c r="L338" s="60" t="s">
        <v>1595</v>
      </c>
      <c r="M338" s="59" t="s">
        <v>432</v>
      </c>
      <c r="N338" s="33"/>
      <c r="O338" s="87" t="s">
        <v>62</v>
      </c>
      <c r="P338" s="87" t="s">
        <v>1628</v>
      </c>
      <c r="Q338" s="88">
        <v>2015</v>
      </c>
      <c r="R338" s="104" t="s">
        <v>1792</v>
      </c>
      <c r="S338" s="34"/>
      <c r="T338" s="108">
        <v>1</v>
      </c>
      <c r="U338" s="109">
        <v>0.5</v>
      </c>
      <c r="V338" s="139"/>
      <c r="W338" s="132" t="s">
        <v>1861</v>
      </c>
      <c r="X338" s="132" t="s">
        <v>1862</v>
      </c>
      <c r="Y338" s="153"/>
      <c r="Z338" s="141"/>
      <c r="AA338" s="141"/>
      <c r="AB338" s="142"/>
      <c r="AC338" s="142"/>
    </row>
    <row r="339" spans="1:29" ht="45" x14ac:dyDescent="0.2">
      <c r="A339" s="58">
        <v>23</v>
      </c>
      <c r="B339" s="59" t="s">
        <v>88</v>
      </c>
      <c r="C339" s="59">
        <v>2</v>
      </c>
      <c r="D339" s="60" t="s">
        <v>1326</v>
      </c>
      <c r="E339" s="59" t="s">
        <v>113</v>
      </c>
      <c r="F339" s="139"/>
      <c r="G339" s="139"/>
      <c r="H339" s="139"/>
      <c r="I339" s="78" t="s">
        <v>1374</v>
      </c>
      <c r="J339" s="139"/>
      <c r="K339" s="87" t="s">
        <v>1586</v>
      </c>
      <c r="L339" s="60" t="s">
        <v>1596</v>
      </c>
      <c r="M339" s="59" t="s">
        <v>432</v>
      </c>
      <c r="N339" s="33"/>
      <c r="O339" s="87" t="s">
        <v>62</v>
      </c>
      <c r="P339" s="87" t="s">
        <v>1628</v>
      </c>
      <c r="Q339" s="88">
        <v>2015</v>
      </c>
      <c r="R339" s="104" t="s">
        <v>1793</v>
      </c>
      <c r="S339" s="34"/>
      <c r="T339" s="108">
        <v>14</v>
      </c>
      <c r="U339" s="109">
        <v>2.3332999999999999</v>
      </c>
      <c r="V339" s="139"/>
      <c r="W339" s="132" t="s">
        <v>1863</v>
      </c>
      <c r="X339" s="132" t="s">
        <v>1864</v>
      </c>
      <c r="Y339" s="153"/>
      <c r="Z339" s="141"/>
      <c r="AA339" s="141"/>
      <c r="AB339" s="142"/>
      <c r="AC339" s="142"/>
    </row>
    <row r="340" spans="1:29" ht="45" x14ac:dyDescent="0.2">
      <c r="A340" s="58">
        <v>23</v>
      </c>
      <c r="B340" s="59" t="s">
        <v>89</v>
      </c>
      <c r="C340" s="59">
        <v>2</v>
      </c>
      <c r="D340" s="60" t="s">
        <v>1327</v>
      </c>
      <c r="E340" s="59" t="s">
        <v>113</v>
      </c>
      <c r="F340" s="139"/>
      <c r="G340" s="139"/>
      <c r="H340" s="139"/>
      <c r="I340" s="78" t="s">
        <v>1374</v>
      </c>
      <c r="J340" s="139"/>
      <c r="K340" s="87" t="s">
        <v>1586</v>
      </c>
      <c r="L340" s="60" t="s">
        <v>1597</v>
      </c>
      <c r="M340" s="59" t="s">
        <v>432</v>
      </c>
      <c r="N340" s="33"/>
      <c r="O340" s="87" t="s">
        <v>62</v>
      </c>
      <c r="P340" s="87" t="s">
        <v>1628</v>
      </c>
      <c r="Q340" s="88">
        <v>2015</v>
      </c>
      <c r="R340" s="104" t="s">
        <v>1794</v>
      </c>
      <c r="S340" s="34"/>
      <c r="T340" s="108">
        <v>11</v>
      </c>
      <c r="U340" s="109">
        <v>0.61109999999999998</v>
      </c>
      <c r="V340" s="139"/>
      <c r="W340" s="132" t="s">
        <v>1865</v>
      </c>
      <c r="X340" s="132" t="s">
        <v>1866</v>
      </c>
      <c r="Y340" s="153"/>
      <c r="Z340" s="141"/>
      <c r="AA340" s="141"/>
      <c r="AB340" s="142"/>
      <c r="AC340" s="142"/>
    </row>
    <row r="341" spans="1:29" ht="56.25" x14ac:dyDescent="0.2">
      <c r="A341" s="58">
        <v>23</v>
      </c>
      <c r="B341" s="59" t="s">
        <v>90</v>
      </c>
      <c r="C341" s="59">
        <v>2</v>
      </c>
      <c r="D341" s="60" t="s">
        <v>1328</v>
      </c>
      <c r="E341" s="59" t="s">
        <v>113</v>
      </c>
      <c r="F341" s="139"/>
      <c r="G341" s="139"/>
      <c r="H341" s="139"/>
      <c r="I341" s="78" t="s">
        <v>1374</v>
      </c>
      <c r="J341" s="139"/>
      <c r="K341" s="87" t="s">
        <v>1586</v>
      </c>
      <c r="L341" s="60" t="s">
        <v>1598</v>
      </c>
      <c r="M341" s="59" t="s">
        <v>1386</v>
      </c>
      <c r="N341" s="33"/>
      <c r="O341" s="87" t="s">
        <v>62</v>
      </c>
      <c r="P341" s="87" t="s">
        <v>1628</v>
      </c>
      <c r="Q341" s="88">
        <v>2015</v>
      </c>
      <c r="R341" s="104" t="s">
        <v>1795</v>
      </c>
      <c r="S341" s="34"/>
      <c r="T341" s="108">
        <v>40</v>
      </c>
      <c r="U341" s="109">
        <v>0.4</v>
      </c>
      <c r="V341" s="139"/>
      <c r="W341" s="132" t="s">
        <v>1867</v>
      </c>
      <c r="X341" s="132" t="s">
        <v>1866</v>
      </c>
      <c r="Y341" s="153"/>
      <c r="Z341" s="141"/>
      <c r="AA341" s="141"/>
      <c r="AB341" s="142"/>
      <c r="AC341" s="142"/>
    </row>
    <row r="342" spans="1:29" ht="56.25" x14ac:dyDescent="0.2">
      <c r="A342" s="58">
        <v>23</v>
      </c>
      <c r="B342" s="59" t="s">
        <v>91</v>
      </c>
      <c r="C342" s="59">
        <v>2</v>
      </c>
      <c r="D342" s="60" t="s">
        <v>1329</v>
      </c>
      <c r="E342" s="59" t="s">
        <v>113</v>
      </c>
      <c r="F342" s="139"/>
      <c r="G342" s="139"/>
      <c r="H342" s="139"/>
      <c r="I342" s="78" t="s">
        <v>1374</v>
      </c>
      <c r="J342" s="139"/>
      <c r="K342" s="87" t="s">
        <v>1586</v>
      </c>
      <c r="L342" s="60" t="s">
        <v>1599</v>
      </c>
      <c r="M342" s="59" t="s">
        <v>1379</v>
      </c>
      <c r="N342" s="140"/>
      <c r="O342" s="87" t="s">
        <v>62</v>
      </c>
      <c r="P342" s="87" t="s">
        <v>1628</v>
      </c>
      <c r="Q342" s="88">
        <v>2015</v>
      </c>
      <c r="R342" s="104" t="s">
        <v>1796</v>
      </c>
      <c r="S342" s="140"/>
      <c r="T342" s="108">
        <v>0</v>
      </c>
      <c r="U342" s="109">
        <v>0</v>
      </c>
      <c r="V342" s="139"/>
      <c r="W342" s="132" t="s">
        <v>1868</v>
      </c>
      <c r="X342" s="132" t="s">
        <v>1857</v>
      </c>
      <c r="Y342" s="153"/>
      <c r="Z342" s="141"/>
      <c r="AA342" s="141"/>
      <c r="AB342" s="142"/>
      <c r="AC342" s="142"/>
    </row>
    <row r="343" spans="1:29" ht="78.75" x14ac:dyDescent="0.2">
      <c r="A343" s="58">
        <v>23</v>
      </c>
      <c r="B343" s="59" t="s">
        <v>92</v>
      </c>
      <c r="C343" s="59">
        <v>2</v>
      </c>
      <c r="D343" s="60" t="s">
        <v>1330</v>
      </c>
      <c r="E343" s="59" t="s">
        <v>113</v>
      </c>
      <c r="F343" s="139"/>
      <c r="G343" s="139"/>
      <c r="H343" s="139"/>
      <c r="I343" s="78" t="s">
        <v>1374</v>
      </c>
      <c r="J343" s="139"/>
      <c r="K343" s="87" t="s">
        <v>1586</v>
      </c>
      <c r="L343" s="60" t="s">
        <v>1600</v>
      </c>
      <c r="M343" s="59" t="s">
        <v>432</v>
      </c>
      <c r="N343" s="32"/>
      <c r="O343" s="87" t="s">
        <v>62</v>
      </c>
      <c r="P343" s="87" t="s">
        <v>1628</v>
      </c>
      <c r="Q343" s="88">
        <v>2015</v>
      </c>
      <c r="R343" s="104" t="s">
        <v>1797</v>
      </c>
      <c r="S343" s="34"/>
      <c r="T343" s="108">
        <v>177</v>
      </c>
      <c r="U343" s="109">
        <v>1.77</v>
      </c>
      <c r="V343" s="139"/>
      <c r="W343" s="132" t="s">
        <v>1869</v>
      </c>
      <c r="X343" s="132" t="s">
        <v>1870</v>
      </c>
      <c r="Y343" s="153">
        <f>2939435</f>
        <v>2939435</v>
      </c>
      <c r="Z343" s="141">
        <v>2939435</v>
      </c>
      <c r="AA343" s="141">
        <v>2674666.7400000002</v>
      </c>
      <c r="AB343" s="142">
        <f>AA343/Y343</f>
        <v>0.90992545846395656</v>
      </c>
      <c r="AC343" s="142">
        <f>AA343/Z343</f>
        <v>0.90992545846395656</v>
      </c>
    </row>
    <row r="344" spans="1:29" x14ac:dyDescent="0.2">
      <c r="A344" s="157"/>
      <c r="B344" s="158"/>
      <c r="C344" s="158"/>
      <c r="D344" s="158"/>
      <c r="E344" s="158"/>
      <c r="F344" s="143"/>
      <c r="G344" s="143"/>
      <c r="H344" s="143"/>
      <c r="I344" s="158"/>
      <c r="J344" s="143"/>
      <c r="K344" s="158"/>
      <c r="L344" s="158"/>
      <c r="M344" s="158"/>
      <c r="N344" s="144"/>
      <c r="O344" s="158"/>
      <c r="P344" s="158"/>
      <c r="Q344" s="159"/>
      <c r="R344" s="160"/>
      <c r="S344" s="145"/>
      <c r="T344" s="158"/>
      <c r="U344" s="159"/>
      <c r="V344" s="143"/>
      <c r="W344" s="158"/>
      <c r="X344" s="158"/>
      <c r="Y344" s="154"/>
      <c r="Z344" s="146"/>
      <c r="AA344" s="146"/>
      <c r="AB344" s="147"/>
      <c r="AC344" s="147"/>
    </row>
    <row r="345" spans="1:29" ht="45" x14ac:dyDescent="0.2">
      <c r="A345" s="61">
        <v>24</v>
      </c>
      <c r="B345" s="62" t="s">
        <v>81</v>
      </c>
      <c r="C345" s="62">
        <v>4</v>
      </c>
      <c r="D345" s="63" t="s">
        <v>211</v>
      </c>
      <c r="E345" s="62" t="s">
        <v>1331</v>
      </c>
      <c r="F345" s="139"/>
      <c r="G345" s="139"/>
      <c r="H345" s="139"/>
      <c r="I345" s="79" t="s">
        <v>1375</v>
      </c>
      <c r="J345" s="139"/>
      <c r="K345" s="89" t="s">
        <v>1601</v>
      </c>
      <c r="L345" s="63" t="s">
        <v>368</v>
      </c>
      <c r="M345" s="89" t="s">
        <v>1379</v>
      </c>
      <c r="N345" s="33"/>
      <c r="O345" s="89" t="s">
        <v>62</v>
      </c>
      <c r="P345" s="89" t="s">
        <v>1628</v>
      </c>
      <c r="Q345" s="100">
        <v>2017</v>
      </c>
      <c r="R345" s="65" t="s">
        <v>1798</v>
      </c>
      <c r="S345" s="34"/>
      <c r="T345" s="111">
        <v>84.74</v>
      </c>
      <c r="U345" s="112">
        <v>0.84739999999999993</v>
      </c>
      <c r="V345" s="139"/>
      <c r="W345" s="133" t="s">
        <v>1000</v>
      </c>
      <c r="X345" s="133" t="s">
        <v>1001</v>
      </c>
      <c r="Y345" s="153"/>
      <c r="Z345" s="141"/>
      <c r="AA345" s="141"/>
      <c r="AB345" s="142"/>
      <c r="AC345" s="142"/>
    </row>
    <row r="346" spans="1:29" ht="67.5" x14ac:dyDescent="0.2">
      <c r="A346" s="61">
        <v>24</v>
      </c>
      <c r="B346" s="65" t="s">
        <v>82</v>
      </c>
      <c r="C346" s="65">
        <v>4</v>
      </c>
      <c r="D346" s="66" t="s">
        <v>212</v>
      </c>
      <c r="E346" s="65" t="s">
        <v>1331</v>
      </c>
      <c r="F346" s="139"/>
      <c r="G346" s="139"/>
      <c r="H346" s="139"/>
      <c r="I346" s="80" t="s">
        <v>1375</v>
      </c>
      <c r="J346" s="139"/>
      <c r="K346" s="90" t="s">
        <v>1601</v>
      </c>
      <c r="L346" s="66" t="s">
        <v>369</v>
      </c>
      <c r="M346" s="65" t="s">
        <v>1386</v>
      </c>
      <c r="N346" s="33"/>
      <c r="O346" s="90" t="s">
        <v>62</v>
      </c>
      <c r="P346" s="90" t="s">
        <v>1628</v>
      </c>
      <c r="Q346" s="101">
        <v>2017</v>
      </c>
      <c r="R346" s="65" t="s">
        <v>1799</v>
      </c>
      <c r="S346" s="34"/>
      <c r="T346" s="113">
        <v>119.83</v>
      </c>
      <c r="U346" s="114">
        <v>1.1982999999999999</v>
      </c>
      <c r="V346" s="139"/>
      <c r="W346" s="134" t="s">
        <v>1002</v>
      </c>
      <c r="X346" s="134" t="s">
        <v>1003</v>
      </c>
      <c r="Y346" s="153"/>
      <c r="Z346" s="141"/>
      <c r="AA346" s="141"/>
      <c r="AB346" s="142"/>
      <c r="AC346" s="142"/>
    </row>
    <row r="347" spans="1:29" ht="45" x14ac:dyDescent="0.2">
      <c r="A347" s="61">
        <v>24</v>
      </c>
      <c r="B347" s="65" t="s">
        <v>83</v>
      </c>
      <c r="C347" s="65">
        <v>4</v>
      </c>
      <c r="D347" s="66" t="s">
        <v>213</v>
      </c>
      <c r="E347" s="65" t="s">
        <v>1331</v>
      </c>
      <c r="F347" s="139"/>
      <c r="G347" s="139"/>
      <c r="H347" s="139"/>
      <c r="I347" s="80" t="s">
        <v>1375</v>
      </c>
      <c r="J347" s="139"/>
      <c r="K347" s="90" t="s">
        <v>1601</v>
      </c>
      <c r="L347" s="66" t="s">
        <v>370</v>
      </c>
      <c r="M347" s="65" t="s">
        <v>432</v>
      </c>
      <c r="N347" s="33"/>
      <c r="O347" s="90" t="s">
        <v>62</v>
      </c>
      <c r="P347" s="90" t="s">
        <v>1628</v>
      </c>
      <c r="Q347" s="101">
        <v>2017</v>
      </c>
      <c r="R347" s="65" t="s">
        <v>537</v>
      </c>
      <c r="S347" s="34"/>
      <c r="T347" s="113">
        <v>3</v>
      </c>
      <c r="U347" s="114">
        <v>3</v>
      </c>
      <c r="V347" s="139"/>
      <c r="W347" s="134" t="s">
        <v>1004</v>
      </c>
      <c r="X347" s="134" t="s">
        <v>1005</v>
      </c>
      <c r="Y347" s="153"/>
      <c r="Z347" s="141"/>
      <c r="AA347" s="141"/>
      <c r="AB347" s="142"/>
      <c r="AC347" s="142"/>
    </row>
    <row r="348" spans="1:29" ht="33.75" x14ac:dyDescent="0.2">
      <c r="A348" s="61">
        <v>24</v>
      </c>
      <c r="B348" s="65" t="s">
        <v>84</v>
      </c>
      <c r="C348" s="65">
        <v>4</v>
      </c>
      <c r="D348" s="66" t="s">
        <v>214</v>
      </c>
      <c r="E348" s="65" t="s">
        <v>1331</v>
      </c>
      <c r="F348" s="139"/>
      <c r="G348" s="139"/>
      <c r="H348" s="139"/>
      <c r="I348" s="80" t="s">
        <v>1375</v>
      </c>
      <c r="J348" s="139"/>
      <c r="K348" s="90" t="s">
        <v>1601</v>
      </c>
      <c r="L348" s="66" t="s">
        <v>371</v>
      </c>
      <c r="M348" s="65">
        <v>0</v>
      </c>
      <c r="N348" s="33"/>
      <c r="O348" s="90" t="s">
        <v>62</v>
      </c>
      <c r="P348" s="90" t="s">
        <v>1628</v>
      </c>
      <c r="Q348" s="101">
        <v>2017</v>
      </c>
      <c r="R348" s="65" t="s">
        <v>1800</v>
      </c>
      <c r="S348" s="34"/>
      <c r="T348" s="113">
        <v>600</v>
      </c>
      <c r="U348" s="114">
        <v>6</v>
      </c>
      <c r="V348" s="139"/>
      <c r="W348" s="134" t="s">
        <v>1006</v>
      </c>
      <c r="X348" s="134" t="s">
        <v>1007</v>
      </c>
      <c r="Y348" s="153"/>
      <c r="Z348" s="141"/>
      <c r="AA348" s="141"/>
      <c r="AB348" s="142"/>
      <c r="AC348" s="142"/>
    </row>
    <row r="349" spans="1:29" ht="45" x14ac:dyDescent="0.2">
      <c r="A349" s="61">
        <v>24</v>
      </c>
      <c r="B349" s="65" t="s">
        <v>88</v>
      </c>
      <c r="C349" s="65">
        <v>4</v>
      </c>
      <c r="D349" s="66" t="s">
        <v>215</v>
      </c>
      <c r="E349" s="65" t="s">
        <v>1331</v>
      </c>
      <c r="F349" s="139"/>
      <c r="G349" s="139"/>
      <c r="H349" s="139"/>
      <c r="I349" s="80" t="s">
        <v>1375</v>
      </c>
      <c r="J349" s="139"/>
      <c r="K349" s="90" t="s">
        <v>1601</v>
      </c>
      <c r="L349" s="66" t="s">
        <v>372</v>
      </c>
      <c r="M349" s="65" t="s">
        <v>432</v>
      </c>
      <c r="N349" s="140"/>
      <c r="O349" s="90" t="s">
        <v>62</v>
      </c>
      <c r="P349" s="90" t="s">
        <v>1628</v>
      </c>
      <c r="Q349" s="101">
        <v>2017</v>
      </c>
      <c r="R349" s="65" t="s">
        <v>538</v>
      </c>
      <c r="S349" s="140"/>
      <c r="T349" s="113">
        <v>1043</v>
      </c>
      <c r="U349" s="114">
        <v>10.43</v>
      </c>
      <c r="V349" s="139"/>
      <c r="W349" s="134" t="s">
        <v>1008</v>
      </c>
      <c r="X349" s="134" t="s">
        <v>1009</v>
      </c>
      <c r="Y349" s="153"/>
      <c r="Z349" s="141"/>
      <c r="AA349" s="141"/>
      <c r="AB349" s="142"/>
      <c r="AC349" s="142"/>
    </row>
    <row r="350" spans="1:29" ht="56.25" x14ac:dyDescent="0.2">
      <c r="A350" s="61">
        <v>24</v>
      </c>
      <c r="B350" s="65" t="s">
        <v>89</v>
      </c>
      <c r="C350" s="65">
        <v>4</v>
      </c>
      <c r="D350" s="66" t="s">
        <v>216</v>
      </c>
      <c r="E350" s="65" t="s">
        <v>1331</v>
      </c>
      <c r="F350" s="139"/>
      <c r="G350" s="139"/>
      <c r="H350" s="139"/>
      <c r="I350" s="80" t="s">
        <v>1375</v>
      </c>
      <c r="J350" s="139"/>
      <c r="K350" s="90" t="s">
        <v>1601</v>
      </c>
      <c r="L350" s="66" t="s">
        <v>373</v>
      </c>
      <c r="M350" s="65" t="s">
        <v>432</v>
      </c>
      <c r="N350" s="32"/>
      <c r="O350" s="90" t="s">
        <v>62</v>
      </c>
      <c r="P350" s="90" t="s">
        <v>1628</v>
      </c>
      <c r="Q350" s="101">
        <v>2017</v>
      </c>
      <c r="R350" s="65" t="s">
        <v>539</v>
      </c>
      <c r="S350" s="34"/>
      <c r="T350" s="113">
        <v>0</v>
      </c>
      <c r="U350" s="114">
        <v>0</v>
      </c>
      <c r="V350" s="139"/>
      <c r="W350" s="134" t="s">
        <v>1010</v>
      </c>
      <c r="X350" s="134" t="s">
        <v>1011</v>
      </c>
      <c r="Y350" s="153">
        <v>6400848</v>
      </c>
      <c r="Z350" s="141">
        <v>11594847.6</v>
      </c>
      <c r="AA350" s="141">
        <v>4760246.1100000003</v>
      </c>
      <c r="AB350" s="142">
        <f>AA350/Y350</f>
        <v>0.74368991577366006</v>
      </c>
      <c r="AC350" s="142">
        <f>AA350/Z350</f>
        <v>0.41054839823854178</v>
      </c>
    </row>
    <row r="351" spans="1:29" x14ac:dyDescent="0.2">
      <c r="A351" s="157"/>
      <c r="B351" s="158"/>
      <c r="C351" s="158"/>
      <c r="D351" s="158"/>
      <c r="E351" s="158"/>
      <c r="F351" s="143"/>
      <c r="G351" s="143"/>
      <c r="H351" s="143"/>
      <c r="I351" s="158"/>
      <c r="J351" s="143"/>
      <c r="K351" s="158"/>
      <c r="L351" s="158"/>
      <c r="M351" s="158"/>
      <c r="N351" s="144"/>
      <c r="O351" s="158"/>
      <c r="P351" s="158"/>
      <c r="Q351" s="159"/>
      <c r="R351" s="160"/>
      <c r="S351" s="145"/>
      <c r="T351" s="158"/>
      <c r="U351" s="159"/>
      <c r="V351" s="143"/>
      <c r="W351" s="158"/>
      <c r="X351" s="158"/>
      <c r="Y351" s="154"/>
      <c r="Z351" s="146"/>
      <c r="AA351" s="146"/>
      <c r="AB351" s="147"/>
      <c r="AC351" s="147"/>
    </row>
    <row r="352" spans="1:29" ht="67.5" x14ac:dyDescent="0.2">
      <c r="A352" s="61">
        <v>25</v>
      </c>
      <c r="B352" s="62" t="s">
        <v>81</v>
      </c>
      <c r="C352" s="62">
        <v>4</v>
      </c>
      <c r="D352" s="63" t="s">
        <v>264</v>
      </c>
      <c r="E352" s="62" t="s">
        <v>1332</v>
      </c>
      <c r="F352" s="139"/>
      <c r="G352" s="139"/>
      <c r="H352" s="139"/>
      <c r="I352" s="79" t="s">
        <v>285</v>
      </c>
      <c r="J352" s="139"/>
      <c r="K352" s="89" t="s">
        <v>1602</v>
      </c>
      <c r="L352" s="92" t="s">
        <v>417</v>
      </c>
      <c r="M352" s="89" t="s">
        <v>432</v>
      </c>
      <c r="N352" s="33"/>
      <c r="O352" s="89" t="s">
        <v>62</v>
      </c>
      <c r="P352" s="89" t="s">
        <v>1628</v>
      </c>
      <c r="Q352" s="100">
        <v>2017</v>
      </c>
      <c r="R352" s="89" t="s">
        <v>1801</v>
      </c>
      <c r="S352" s="34"/>
      <c r="T352" s="111">
        <v>1</v>
      </c>
      <c r="U352" s="122">
        <v>1</v>
      </c>
      <c r="V352" s="139"/>
      <c r="W352" s="133" t="s">
        <v>1088</v>
      </c>
      <c r="X352" s="133" t="s">
        <v>1089</v>
      </c>
      <c r="Y352" s="153"/>
      <c r="Z352" s="141"/>
      <c r="AA352" s="141"/>
      <c r="AB352" s="142"/>
      <c r="AC352" s="142"/>
    </row>
    <row r="353" spans="1:29" ht="45" x14ac:dyDescent="0.2">
      <c r="A353" s="61">
        <v>25</v>
      </c>
      <c r="B353" s="65" t="s">
        <v>82</v>
      </c>
      <c r="C353" s="65">
        <v>4</v>
      </c>
      <c r="D353" s="66" t="s">
        <v>265</v>
      </c>
      <c r="E353" s="69" t="s">
        <v>1332</v>
      </c>
      <c r="F353" s="139"/>
      <c r="G353" s="139"/>
      <c r="H353" s="139"/>
      <c r="I353" s="83" t="s">
        <v>285</v>
      </c>
      <c r="J353" s="139"/>
      <c r="K353" s="93" t="s">
        <v>1602</v>
      </c>
      <c r="L353" s="94" t="s">
        <v>418</v>
      </c>
      <c r="M353" s="69" t="s">
        <v>432</v>
      </c>
      <c r="N353" s="33"/>
      <c r="O353" s="93" t="s">
        <v>62</v>
      </c>
      <c r="P353" s="93" t="s">
        <v>1628</v>
      </c>
      <c r="Q353" s="105">
        <v>2017</v>
      </c>
      <c r="R353" s="69" t="s">
        <v>1802</v>
      </c>
      <c r="S353" s="34"/>
      <c r="T353" s="123">
        <v>1</v>
      </c>
      <c r="U353" s="124">
        <v>1</v>
      </c>
      <c r="V353" s="139"/>
      <c r="W353" s="134" t="s">
        <v>419</v>
      </c>
      <c r="X353" s="134" t="s">
        <v>1090</v>
      </c>
      <c r="Y353" s="153"/>
      <c r="Z353" s="141"/>
      <c r="AA353" s="141"/>
      <c r="AB353" s="142"/>
      <c r="AC353" s="142"/>
    </row>
    <row r="354" spans="1:29" ht="45" x14ac:dyDescent="0.2">
      <c r="A354" s="61">
        <v>25</v>
      </c>
      <c r="B354" s="65" t="s">
        <v>83</v>
      </c>
      <c r="C354" s="65">
        <v>4</v>
      </c>
      <c r="D354" s="66" t="s">
        <v>266</v>
      </c>
      <c r="E354" s="69" t="s">
        <v>1332</v>
      </c>
      <c r="F354" s="139"/>
      <c r="G354" s="139"/>
      <c r="H354" s="139"/>
      <c r="I354" s="83" t="s">
        <v>285</v>
      </c>
      <c r="J354" s="139"/>
      <c r="K354" s="93" t="s">
        <v>1602</v>
      </c>
      <c r="L354" s="94" t="s">
        <v>419</v>
      </c>
      <c r="M354" s="69" t="s">
        <v>432</v>
      </c>
      <c r="N354" s="33"/>
      <c r="O354" s="93" t="s">
        <v>62</v>
      </c>
      <c r="P354" s="93" t="s">
        <v>1628</v>
      </c>
      <c r="Q354" s="105">
        <v>2017</v>
      </c>
      <c r="R354" s="69" t="s">
        <v>574</v>
      </c>
      <c r="S354" s="34"/>
      <c r="T354" s="123">
        <v>1</v>
      </c>
      <c r="U354" s="124">
        <v>1</v>
      </c>
      <c r="V354" s="139"/>
      <c r="W354" s="134" t="s">
        <v>419</v>
      </c>
      <c r="X354" s="134" t="s">
        <v>1091</v>
      </c>
      <c r="Y354" s="153"/>
      <c r="Z354" s="141"/>
      <c r="AA354" s="141"/>
      <c r="AB354" s="142"/>
      <c r="AC354" s="142"/>
    </row>
    <row r="355" spans="1:29" ht="33.75" x14ac:dyDescent="0.2">
      <c r="A355" s="61">
        <v>25</v>
      </c>
      <c r="B355" s="65" t="s">
        <v>84</v>
      </c>
      <c r="C355" s="65">
        <v>4</v>
      </c>
      <c r="D355" s="66" t="s">
        <v>267</v>
      </c>
      <c r="E355" s="69" t="s">
        <v>1332</v>
      </c>
      <c r="F355" s="139"/>
      <c r="G355" s="139"/>
      <c r="H355" s="139"/>
      <c r="I355" s="83" t="s">
        <v>285</v>
      </c>
      <c r="J355" s="139"/>
      <c r="K355" s="93" t="s">
        <v>1602</v>
      </c>
      <c r="L355" s="94" t="s">
        <v>420</v>
      </c>
      <c r="M355" s="69" t="s">
        <v>1386</v>
      </c>
      <c r="N355" s="33"/>
      <c r="O355" s="93" t="s">
        <v>62</v>
      </c>
      <c r="P355" s="93" t="s">
        <v>1628</v>
      </c>
      <c r="Q355" s="105">
        <v>2017</v>
      </c>
      <c r="R355" s="69" t="s">
        <v>1803</v>
      </c>
      <c r="S355" s="34"/>
      <c r="T355" s="123">
        <v>55.56</v>
      </c>
      <c r="U355" s="124">
        <v>0.79370000000000007</v>
      </c>
      <c r="V355" s="139"/>
      <c r="W355" s="134" t="s">
        <v>1092</v>
      </c>
      <c r="X355" s="134" t="s">
        <v>1093</v>
      </c>
      <c r="Y355" s="153"/>
      <c r="Z355" s="141"/>
      <c r="AA355" s="141"/>
      <c r="AB355" s="142"/>
      <c r="AC355" s="142"/>
    </row>
    <row r="356" spans="1:29" ht="33.75" x14ac:dyDescent="0.2">
      <c r="A356" s="61">
        <v>25</v>
      </c>
      <c r="B356" s="65" t="s">
        <v>85</v>
      </c>
      <c r="C356" s="65">
        <v>4</v>
      </c>
      <c r="D356" s="66" t="s">
        <v>268</v>
      </c>
      <c r="E356" s="69" t="s">
        <v>1332</v>
      </c>
      <c r="F356" s="139"/>
      <c r="G356" s="139"/>
      <c r="H356" s="139"/>
      <c r="I356" s="83" t="s">
        <v>285</v>
      </c>
      <c r="J356" s="139"/>
      <c r="K356" s="93" t="s">
        <v>1602</v>
      </c>
      <c r="L356" s="94" t="s">
        <v>421</v>
      </c>
      <c r="M356" s="69" t="s">
        <v>1386</v>
      </c>
      <c r="N356" s="33"/>
      <c r="O356" s="93" t="s">
        <v>62</v>
      </c>
      <c r="P356" s="93" t="s">
        <v>1628</v>
      </c>
      <c r="Q356" s="105">
        <v>2017</v>
      </c>
      <c r="R356" s="69" t="s">
        <v>575</v>
      </c>
      <c r="S356" s="34"/>
      <c r="T356" s="123">
        <v>130.47999999999999</v>
      </c>
      <c r="U356" s="124">
        <v>1.8640000000000001</v>
      </c>
      <c r="V356" s="139"/>
      <c r="W356" s="134" t="s">
        <v>1094</v>
      </c>
      <c r="X356" s="134" t="s">
        <v>1095</v>
      </c>
      <c r="Y356" s="153"/>
      <c r="Z356" s="141"/>
      <c r="AA356" s="141"/>
      <c r="AB356" s="142"/>
      <c r="AC356" s="142"/>
    </row>
    <row r="357" spans="1:29" ht="45" x14ac:dyDescent="0.2">
      <c r="A357" s="61">
        <v>25</v>
      </c>
      <c r="B357" s="70" t="s">
        <v>86</v>
      </c>
      <c r="C357" s="70">
        <v>4</v>
      </c>
      <c r="D357" s="71" t="s">
        <v>269</v>
      </c>
      <c r="E357" s="72" t="s">
        <v>1332</v>
      </c>
      <c r="F357" s="139"/>
      <c r="G357" s="139"/>
      <c r="H357" s="139"/>
      <c r="I357" s="84" t="s">
        <v>285</v>
      </c>
      <c r="J357" s="139"/>
      <c r="K357" s="95" t="s">
        <v>1602</v>
      </c>
      <c r="L357" s="96" t="s">
        <v>422</v>
      </c>
      <c r="M357" s="72" t="s">
        <v>432</v>
      </c>
      <c r="N357" s="33"/>
      <c r="O357" s="95" t="s">
        <v>62</v>
      </c>
      <c r="P357" s="95" t="s">
        <v>1628</v>
      </c>
      <c r="Q357" s="105">
        <v>2017</v>
      </c>
      <c r="R357" s="72" t="s">
        <v>1804</v>
      </c>
      <c r="S357" s="34"/>
      <c r="T357" s="125">
        <v>1</v>
      </c>
      <c r="U357" s="126">
        <v>1</v>
      </c>
      <c r="V357" s="139"/>
      <c r="W357" s="137" t="s">
        <v>1096</v>
      </c>
      <c r="X357" s="137" t="s">
        <v>1097</v>
      </c>
      <c r="Y357" s="153"/>
      <c r="Z357" s="141"/>
      <c r="AA357" s="141"/>
      <c r="AB357" s="142"/>
      <c r="AC357" s="142"/>
    </row>
    <row r="358" spans="1:29" ht="45" x14ac:dyDescent="0.2">
      <c r="A358" s="73">
        <v>25</v>
      </c>
      <c r="B358" s="74" t="s">
        <v>88</v>
      </c>
      <c r="C358" s="74">
        <v>4</v>
      </c>
      <c r="D358" s="75" t="s">
        <v>270</v>
      </c>
      <c r="E358" s="76" t="s">
        <v>1332</v>
      </c>
      <c r="F358" s="139"/>
      <c r="G358" s="139"/>
      <c r="H358" s="139"/>
      <c r="I358" s="85" t="s">
        <v>285</v>
      </c>
      <c r="J358" s="139"/>
      <c r="K358" s="97" t="s">
        <v>1602</v>
      </c>
      <c r="L358" s="98" t="s">
        <v>423</v>
      </c>
      <c r="M358" s="76" t="s">
        <v>1386</v>
      </c>
      <c r="N358" s="33"/>
      <c r="O358" s="97" t="s">
        <v>62</v>
      </c>
      <c r="P358" s="97" t="s">
        <v>1628</v>
      </c>
      <c r="Q358" s="105">
        <v>2017</v>
      </c>
      <c r="R358" s="76" t="s">
        <v>1805</v>
      </c>
      <c r="S358" s="34"/>
      <c r="T358" s="127">
        <v>100</v>
      </c>
      <c r="U358" s="128">
        <v>1</v>
      </c>
      <c r="V358" s="139"/>
      <c r="W358" s="138" t="s">
        <v>1098</v>
      </c>
      <c r="X358" s="138" t="s">
        <v>1099</v>
      </c>
      <c r="Y358" s="153"/>
      <c r="Z358" s="141"/>
      <c r="AA358" s="141"/>
      <c r="AB358" s="142"/>
      <c r="AC358" s="142"/>
    </row>
    <row r="359" spans="1:29" ht="33.75" x14ac:dyDescent="0.2">
      <c r="A359" s="61">
        <v>25</v>
      </c>
      <c r="B359" s="65" t="s">
        <v>89</v>
      </c>
      <c r="C359" s="65">
        <v>4</v>
      </c>
      <c r="D359" s="66" t="s">
        <v>271</v>
      </c>
      <c r="E359" s="69" t="s">
        <v>1332</v>
      </c>
      <c r="F359" s="139"/>
      <c r="G359" s="139"/>
      <c r="H359" s="139"/>
      <c r="I359" s="83" t="s">
        <v>285</v>
      </c>
      <c r="J359" s="139"/>
      <c r="K359" s="93" t="s">
        <v>1602</v>
      </c>
      <c r="L359" s="94" t="s">
        <v>424</v>
      </c>
      <c r="M359" s="69" t="s">
        <v>1386</v>
      </c>
      <c r="N359" s="33"/>
      <c r="O359" s="93" t="s">
        <v>62</v>
      </c>
      <c r="P359" s="93" t="s">
        <v>1628</v>
      </c>
      <c r="Q359" s="105">
        <v>2017</v>
      </c>
      <c r="R359" s="69" t="s">
        <v>1806</v>
      </c>
      <c r="S359" s="34"/>
      <c r="T359" s="123">
        <v>11.11</v>
      </c>
      <c r="U359" s="124">
        <v>2.222</v>
      </c>
      <c r="V359" s="139"/>
      <c r="W359" s="134" t="s">
        <v>1100</v>
      </c>
      <c r="X359" s="134" t="s">
        <v>1101</v>
      </c>
      <c r="Y359" s="153"/>
      <c r="Z359" s="141"/>
      <c r="AA359" s="141"/>
      <c r="AB359" s="142"/>
      <c r="AC359" s="142"/>
    </row>
    <row r="360" spans="1:29" ht="33.75" x14ac:dyDescent="0.2">
      <c r="A360" s="61">
        <v>25</v>
      </c>
      <c r="B360" s="65" t="s">
        <v>93</v>
      </c>
      <c r="C360" s="65">
        <v>4</v>
      </c>
      <c r="D360" s="66" t="s">
        <v>272</v>
      </c>
      <c r="E360" s="69" t="s">
        <v>1332</v>
      </c>
      <c r="F360" s="139"/>
      <c r="G360" s="139"/>
      <c r="H360" s="139"/>
      <c r="I360" s="83" t="s">
        <v>285</v>
      </c>
      <c r="J360" s="139"/>
      <c r="K360" s="93" t="s">
        <v>1602</v>
      </c>
      <c r="L360" s="94" t="s">
        <v>425</v>
      </c>
      <c r="M360" s="69" t="s">
        <v>1386</v>
      </c>
      <c r="N360" s="33"/>
      <c r="O360" s="93" t="s">
        <v>62</v>
      </c>
      <c r="P360" s="93" t="s">
        <v>1628</v>
      </c>
      <c r="Q360" s="105">
        <v>2017</v>
      </c>
      <c r="R360" s="69" t="s">
        <v>576</v>
      </c>
      <c r="S360" s="34"/>
      <c r="T360" s="123">
        <v>6.67</v>
      </c>
      <c r="U360" s="124">
        <v>1.3340000000000001</v>
      </c>
      <c r="V360" s="139"/>
      <c r="W360" s="134" t="s">
        <v>1102</v>
      </c>
      <c r="X360" s="134" t="s">
        <v>1103</v>
      </c>
      <c r="Y360" s="153"/>
      <c r="Z360" s="141"/>
      <c r="AA360" s="141"/>
      <c r="AB360" s="142"/>
      <c r="AC360" s="142"/>
    </row>
    <row r="361" spans="1:29" ht="22.5" x14ac:dyDescent="0.2">
      <c r="A361" s="61">
        <v>25</v>
      </c>
      <c r="B361" s="65" t="s">
        <v>94</v>
      </c>
      <c r="C361" s="65">
        <v>4</v>
      </c>
      <c r="D361" s="66" t="s">
        <v>273</v>
      </c>
      <c r="E361" s="69" t="s">
        <v>1332</v>
      </c>
      <c r="F361" s="139"/>
      <c r="G361" s="139"/>
      <c r="H361" s="139"/>
      <c r="I361" s="83" t="s">
        <v>285</v>
      </c>
      <c r="J361" s="139"/>
      <c r="K361" s="93" t="s">
        <v>1602</v>
      </c>
      <c r="L361" s="94" t="s">
        <v>426</v>
      </c>
      <c r="M361" s="69" t="s">
        <v>1386</v>
      </c>
      <c r="N361" s="33"/>
      <c r="O361" s="93" t="s">
        <v>62</v>
      </c>
      <c r="P361" s="93" t="s">
        <v>1628</v>
      </c>
      <c r="Q361" s="105">
        <v>2017</v>
      </c>
      <c r="R361" s="69" t="s">
        <v>577</v>
      </c>
      <c r="S361" s="34"/>
      <c r="T361" s="123">
        <v>100</v>
      </c>
      <c r="U361" s="124">
        <v>1</v>
      </c>
      <c r="V361" s="139"/>
      <c r="W361" s="134" t="s">
        <v>1104</v>
      </c>
      <c r="X361" s="134" t="s">
        <v>1105</v>
      </c>
      <c r="Y361" s="153"/>
      <c r="Z361" s="141"/>
      <c r="AA361" s="141"/>
      <c r="AB361" s="142"/>
      <c r="AC361" s="142"/>
    </row>
    <row r="362" spans="1:29" ht="33.75" x14ac:dyDescent="0.2">
      <c r="A362" s="61">
        <v>25</v>
      </c>
      <c r="B362" s="65" t="s">
        <v>95</v>
      </c>
      <c r="C362" s="65">
        <v>4</v>
      </c>
      <c r="D362" s="66" t="s">
        <v>1333</v>
      </c>
      <c r="E362" s="69" t="s">
        <v>1332</v>
      </c>
      <c r="F362" s="139"/>
      <c r="G362" s="139"/>
      <c r="H362" s="139"/>
      <c r="I362" s="83" t="s">
        <v>285</v>
      </c>
      <c r="J362" s="139"/>
      <c r="K362" s="93" t="s">
        <v>1602</v>
      </c>
      <c r="L362" s="94" t="s">
        <v>422</v>
      </c>
      <c r="M362" s="69" t="s">
        <v>432</v>
      </c>
      <c r="N362" s="140"/>
      <c r="O362" s="93" t="s">
        <v>62</v>
      </c>
      <c r="P362" s="93" t="s">
        <v>1628</v>
      </c>
      <c r="Q362" s="105">
        <v>2017</v>
      </c>
      <c r="R362" s="69" t="s">
        <v>578</v>
      </c>
      <c r="S362" s="140"/>
      <c r="T362" s="123">
        <v>0</v>
      </c>
      <c r="U362" s="124">
        <v>0</v>
      </c>
      <c r="V362" s="139"/>
      <c r="W362" s="134" t="s">
        <v>1106</v>
      </c>
      <c r="X362" s="134" t="s">
        <v>1107</v>
      </c>
      <c r="Y362" s="153"/>
      <c r="Z362" s="141"/>
      <c r="AA362" s="141"/>
      <c r="AB362" s="142"/>
      <c r="AC362" s="142"/>
    </row>
    <row r="363" spans="1:29" ht="22.5" x14ac:dyDescent="0.2">
      <c r="A363" s="61">
        <v>25</v>
      </c>
      <c r="B363" s="65" t="s">
        <v>104</v>
      </c>
      <c r="C363" s="65">
        <v>4</v>
      </c>
      <c r="D363" s="66" t="s">
        <v>274</v>
      </c>
      <c r="E363" s="69" t="s">
        <v>1332</v>
      </c>
      <c r="F363" s="139"/>
      <c r="G363" s="139"/>
      <c r="H363" s="139"/>
      <c r="I363" s="83" t="s">
        <v>285</v>
      </c>
      <c r="J363" s="139"/>
      <c r="K363" s="93" t="s">
        <v>1602</v>
      </c>
      <c r="L363" s="94" t="s">
        <v>427</v>
      </c>
      <c r="M363" s="69" t="s">
        <v>1386</v>
      </c>
      <c r="N363" s="32"/>
      <c r="O363" s="93" t="s">
        <v>62</v>
      </c>
      <c r="P363" s="93" t="s">
        <v>1628</v>
      </c>
      <c r="Q363" s="105">
        <v>2017</v>
      </c>
      <c r="R363" s="69" t="s">
        <v>1807</v>
      </c>
      <c r="S363" s="34"/>
      <c r="T363" s="123">
        <v>0</v>
      </c>
      <c r="U363" s="124">
        <v>0</v>
      </c>
      <c r="V363" s="139"/>
      <c r="W363" s="134" t="s">
        <v>1108</v>
      </c>
      <c r="X363" s="134" t="s">
        <v>1109</v>
      </c>
      <c r="Y363" s="153"/>
      <c r="Z363" s="141"/>
      <c r="AA363" s="141"/>
      <c r="AB363" s="142"/>
      <c r="AC363" s="142"/>
    </row>
    <row r="364" spans="1:29" ht="22.5" x14ac:dyDescent="0.2">
      <c r="A364" s="61">
        <v>25</v>
      </c>
      <c r="B364" s="65" t="s">
        <v>105</v>
      </c>
      <c r="C364" s="65">
        <v>4</v>
      </c>
      <c r="D364" s="66" t="s">
        <v>275</v>
      </c>
      <c r="E364" s="69" t="s">
        <v>1332</v>
      </c>
      <c r="F364" s="139"/>
      <c r="G364" s="139"/>
      <c r="H364" s="139"/>
      <c r="I364" s="83" t="s">
        <v>285</v>
      </c>
      <c r="J364" s="139"/>
      <c r="K364" s="93" t="s">
        <v>1602</v>
      </c>
      <c r="L364" s="94" t="s">
        <v>428</v>
      </c>
      <c r="M364" s="69" t="s">
        <v>432</v>
      </c>
      <c r="N364" s="33"/>
      <c r="O364" s="93" t="s">
        <v>62</v>
      </c>
      <c r="P364" s="93" t="s">
        <v>1628</v>
      </c>
      <c r="Q364" s="105">
        <v>2017</v>
      </c>
      <c r="R364" s="69" t="s">
        <v>579</v>
      </c>
      <c r="S364" s="34"/>
      <c r="T364" s="123">
        <v>1</v>
      </c>
      <c r="U364" s="124">
        <v>1</v>
      </c>
      <c r="V364" s="139"/>
      <c r="W364" s="134" t="s">
        <v>1110</v>
      </c>
      <c r="X364" s="134" t="s">
        <v>1105</v>
      </c>
      <c r="Y364" s="153">
        <f>523101</f>
        <v>523101</v>
      </c>
      <c r="Z364" s="141">
        <v>592725</v>
      </c>
      <c r="AA364" s="141">
        <v>389350.55</v>
      </c>
      <c r="AB364" s="142">
        <f>AA364/Y364</f>
        <v>0.74431237944488726</v>
      </c>
      <c r="AC364" s="142">
        <f>AA364/Z364</f>
        <v>0.65688228099034118</v>
      </c>
    </row>
    <row r="365" spans="1:29" x14ac:dyDescent="0.2">
      <c r="A365" s="157"/>
      <c r="B365" s="158"/>
      <c r="C365" s="158"/>
      <c r="D365" s="158"/>
      <c r="E365" s="158"/>
      <c r="F365" s="143"/>
      <c r="G365" s="143"/>
      <c r="H365" s="143"/>
      <c r="I365" s="158"/>
      <c r="J365" s="143"/>
      <c r="K365" s="158"/>
      <c r="L365" s="158"/>
      <c r="M365" s="158"/>
      <c r="N365" s="144"/>
      <c r="O365" s="158"/>
      <c r="P365" s="158"/>
      <c r="Q365" s="159"/>
      <c r="R365" s="160"/>
      <c r="S365" s="145"/>
      <c r="T365" s="158"/>
      <c r="U365" s="159"/>
      <c r="V365" s="143"/>
      <c r="W365" s="158"/>
      <c r="X365" s="158"/>
      <c r="Y365" s="154"/>
      <c r="Z365" s="146"/>
      <c r="AA365" s="146"/>
      <c r="AB365" s="147"/>
      <c r="AC365" s="147"/>
    </row>
    <row r="366" spans="1:29" ht="56.25" x14ac:dyDescent="0.2">
      <c r="A366" s="58">
        <v>26</v>
      </c>
      <c r="B366" s="56" t="s">
        <v>81</v>
      </c>
      <c r="C366" s="56">
        <v>4</v>
      </c>
      <c r="D366" s="57" t="s">
        <v>249</v>
      </c>
      <c r="E366" s="56" t="s">
        <v>250</v>
      </c>
      <c r="F366" s="139"/>
      <c r="G366" s="139"/>
      <c r="H366" s="139"/>
      <c r="I366" s="77" t="s">
        <v>284</v>
      </c>
      <c r="J366" s="139"/>
      <c r="K366" s="86" t="s">
        <v>1557</v>
      </c>
      <c r="L366" s="57" t="s">
        <v>403</v>
      </c>
      <c r="M366" s="86" t="s">
        <v>433</v>
      </c>
      <c r="N366" s="33"/>
      <c r="O366" s="86" t="s">
        <v>442</v>
      </c>
      <c r="P366" s="86" t="s">
        <v>431</v>
      </c>
      <c r="Q366" s="88">
        <v>2016</v>
      </c>
      <c r="R366" s="59" t="s">
        <v>571</v>
      </c>
      <c r="S366" s="34"/>
      <c r="T366" s="106">
        <v>3</v>
      </c>
      <c r="U366" s="109">
        <v>0.75</v>
      </c>
      <c r="V366" s="139"/>
      <c r="W366" s="131" t="s">
        <v>1065</v>
      </c>
      <c r="X366" s="131" t="s">
        <v>1066</v>
      </c>
      <c r="Y366" s="153"/>
      <c r="Z366" s="141"/>
      <c r="AA366" s="141"/>
      <c r="AB366" s="142"/>
      <c r="AC366" s="142"/>
    </row>
    <row r="367" spans="1:29" ht="56.25" x14ac:dyDescent="0.2">
      <c r="A367" s="58">
        <v>26</v>
      </c>
      <c r="B367" s="59" t="s">
        <v>82</v>
      </c>
      <c r="C367" s="59">
        <v>4</v>
      </c>
      <c r="D367" s="60" t="s">
        <v>251</v>
      </c>
      <c r="E367" s="59" t="s">
        <v>250</v>
      </c>
      <c r="F367" s="139"/>
      <c r="G367" s="139"/>
      <c r="H367" s="139"/>
      <c r="I367" s="78" t="s">
        <v>284</v>
      </c>
      <c r="J367" s="139"/>
      <c r="K367" s="87" t="s">
        <v>1603</v>
      </c>
      <c r="L367" s="60" t="s">
        <v>404</v>
      </c>
      <c r="M367" s="59" t="s">
        <v>432</v>
      </c>
      <c r="N367" s="33"/>
      <c r="O367" s="87" t="s">
        <v>434</v>
      </c>
      <c r="P367" s="87" t="s">
        <v>518</v>
      </c>
      <c r="Q367" s="88">
        <v>2016</v>
      </c>
      <c r="R367" s="59" t="s">
        <v>572</v>
      </c>
      <c r="S367" s="34"/>
      <c r="T367" s="108">
        <v>20</v>
      </c>
      <c r="U367" s="110">
        <v>0.2</v>
      </c>
      <c r="V367" s="139"/>
      <c r="W367" s="132" t="s">
        <v>1067</v>
      </c>
      <c r="X367" s="132" t="s">
        <v>1068</v>
      </c>
      <c r="Y367" s="153"/>
      <c r="Z367" s="141"/>
      <c r="AA367" s="141"/>
      <c r="AB367" s="142"/>
      <c r="AC367" s="142"/>
    </row>
    <row r="368" spans="1:29" ht="90" x14ac:dyDescent="0.2">
      <c r="A368" s="58">
        <v>26</v>
      </c>
      <c r="B368" s="59" t="s">
        <v>83</v>
      </c>
      <c r="C368" s="59">
        <v>4</v>
      </c>
      <c r="D368" s="60" t="s">
        <v>252</v>
      </c>
      <c r="E368" s="59" t="s">
        <v>250</v>
      </c>
      <c r="F368" s="139"/>
      <c r="G368" s="139"/>
      <c r="H368" s="139"/>
      <c r="I368" s="78" t="s">
        <v>284</v>
      </c>
      <c r="J368" s="139"/>
      <c r="K368" s="87" t="s">
        <v>1603</v>
      </c>
      <c r="L368" s="60" t="s">
        <v>405</v>
      </c>
      <c r="M368" s="59" t="s">
        <v>432</v>
      </c>
      <c r="N368" s="33"/>
      <c r="O368" s="87" t="s">
        <v>434</v>
      </c>
      <c r="P368" s="87" t="s">
        <v>518</v>
      </c>
      <c r="Q368" s="88">
        <v>2016</v>
      </c>
      <c r="R368" s="59" t="s">
        <v>572</v>
      </c>
      <c r="S368" s="34"/>
      <c r="T368" s="108">
        <v>33</v>
      </c>
      <c r="U368" s="110">
        <v>0.33</v>
      </c>
      <c r="V368" s="139"/>
      <c r="W368" s="132" t="s">
        <v>1069</v>
      </c>
      <c r="X368" s="132" t="s">
        <v>1070</v>
      </c>
      <c r="Y368" s="153"/>
      <c r="Z368" s="141"/>
      <c r="AA368" s="141"/>
      <c r="AB368" s="142"/>
      <c r="AC368" s="142"/>
    </row>
    <row r="369" spans="1:29" ht="33.75" x14ac:dyDescent="0.2">
      <c r="A369" s="58">
        <v>26</v>
      </c>
      <c r="B369" s="59" t="s">
        <v>84</v>
      </c>
      <c r="C369" s="59">
        <v>4</v>
      </c>
      <c r="D369" s="60" t="s">
        <v>1334</v>
      </c>
      <c r="E369" s="59" t="s">
        <v>250</v>
      </c>
      <c r="F369" s="139"/>
      <c r="G369" s="139"/>
      <c r="H369" s="139"/>
      <c r="I369" s="78" t="s">
        <v>284</v>
      </c>
      <c r="J369" s="139"/>
      <c r="K369" s="87" t="s">
        <v>1603</v>
      </c>
      <c r="L369" s="60" t="s">
        <v>1604</v>
      </c>
      <c r="M369" s="59" t="s">
        <v>432</v>
      </c>
      <c r="N369" s="33"/>
      <c r="O369" s="87" t="s">
        <v>434</v>
      </c>
      <c r="P369" s="87" t="s">
        <v>431</v>
      </c>
      <c r="Q369" s="88">
        <v>2016</v>
      </c>
      <c r="R369" s="59">
        <v>1</v>
      </c>
      <c r="S369" s="34"/>
      <c r="T369" s="108">
        <v>1</v>
      </c>
      <c r="U369" s="110">
        <v>1</v>
      </c>
      <c r="V369" s="139"/>
      <c r="W369" s="132" t="s">
        <v>1071</v>
      </c>
      <c r="X369" s="132" t="s">
        <v>1072</v>
      </c>
      <c r="Y369" s="153"/>
      <c r="Z369" s="141"/>
      <c r="AA369" s="141"/>
      <c r="AB369" s="142"/>
      <c r="AC369" s="142"/>
    </row>
    <row r="370" spans="1:29" ht="45" x14ac:dyDescent="0.2">
      <c r="A370" s="58">
        <v>26</v>
      </c>
      <c r="B370" s="59" t="s">
        <v>85</v>
      </c>
      <c r="C370" s="59">
        <v>4</v>
      </c>
      <c r="D370" s="60" t="s">
        <v>253</v>
      </c>
      <c r="E370" s="59" t="s">
        <v>250</v>
      </c>
      <c r="F370" s="139"/>
      <c r="G370" s="139"/>
      <c r="H370" s="139"/>
      <c r="I370" s="78" t="s">
        <v>284</v>
      </c>
      <c r="J370" s="139"/>
      <c r="K370" s="87" t="s">
        <v>1557</v>
      </c>
      <c r="L370" s="60" t="s">
        <v>406</v>
      </c>
      <c r="M370" s="59" t="s">
        <v>432</v>
      </c>
      <c r="N370" s="33"/>
      <c r="O370" s="87" t="s">
        <v>430</v>
      </c>
      <c r="P370" s="87" t="s">
        <v>431</v>
      </c>
      <c r="Q370" s="88">
        <v>2016</v>
      </c>
      <c r="R370" s="59">
        <v>28</v>
      </c>
      <c r="S370" s="34"/>
      <c r="T370" s="108">
        <v>4</v>
      </c>
      <c r="U370" s="110">
        <v>0.1429</v>
      </c>
      <c r="V370" s="139"/>
      <c r="W370" s="132" t="s">
        <v>1073</v>
      </c>
      <c r="X370" s="132" t="s">
        <v>1074</v>
      </c>
      <c r="Y370" s="153"/>
      <c r="Z370" s="141"/>
      <c r="AA370" s="141"/>
      <c r="AB370" s="142"/>
      <c r="AC370" s="142"/>
    </row>
    <row r="371" spans="1:29" ht="45" x14ac:dyDescent="0.2">
      <c r="A371" s="58">
        <v>26</v>
      </c>
      <c r="B371" s="59" t="s">
        <v>88</v>
      </c>
      <c r="C371" s="59">
        <v>4</v>
      </c>
      <c r="D371" s="60" t="s">
        <v>254</v>
      </c>
      <c r="E371" s="59" t="s">
        <v>250</v>
      </c>
      <c r="F371" s="139"/>
      <c r="G371" s="139"/>
      <c r="H371" s="139"/>
      <c r="I371" s="78" t="s">
        <v>284</v>
      </c>
      <c r="J371" s="139"/>
      <c r="K371" s="87" t="s">
        <v>1557</v>
      </c>
      <c r="L371" s="60" t="s">
        <v>407</v>
      </c>
      <c r="M371" s="59" t="s">
        <v>429</v>
      </c>
      <c r="N371" s="33"/>
      <c r="O371" s="87" t="s">
        <v>434</v>
      </c>
      <c r="P371" s="87" t="s">
        <v>518</v>
      </c>
      <c r="Q371" s="88">
        <v>2016</v>
      </c>
      <c r="R371" s="59" t="s">
        <v>572</v>
      </c>
      <c r="S371" s="34"/>
      <c r="T371" s="108">
        <v>0</v>
      </c>
      <c r="U371" s="110">
        <v>0</v>
      </c>
      <c r="V371" s="139"/>
      <c r="W371" s="132" t="s">
        <v>1075</v>
      </c>
      <c r="X371" s="132" t="s">
        <v>1871</v>
      </c>
      <c r="Y371" s="153"/>
      <c r="Z371" s="141"/>
      <c r="AA371" s="141"/>
      <c r="AB371" s="142"/>
      <c r="AC371" s="142"/>
    </row>
    <row r="372" spans="1:29" ht="56.25" x14ac:dyDescent="0.2">
      <c r="A372" s="58">
        <v>26</v>
      </c>
      <c r="B372" s="59" t="s">
        <v>89</v>
      </c>
      <c r="C372" s="59">
        <v>4</v>
      </c>
      <c r="D372" s="60" t="s">
        <v>255</v>
      </c>
      <c r="E372" s="59" t="s">
        <v>250</v>
      </c>
      <c r="F372" s="139"/>
      <c r="G372" s="139"/>
      <c r="H372" s="139"/>
      <c r="I372" s="78" t="s">
        <v>284</v>
      </c>
      <c r="J372" s="139"/>
      <c r="K372" s="87" t="s">
        <v>1557</v>
      </c>
      <c r="L372" s="60" t="s">
        <v>408</v>
      </c>
      <c r="M372" s="59" t="s">
        <v>429</v>
      </c>
      <c r="N372" s="33"/>
      <c r="O372" s="87" t="s">
        <v>434</v>
      </c>
      <c r="P372" s="87" t="s">
        <v>518</v>
      </c>
      <c r="Q372" s="88">
        <v>2016</v>
      </c>
      <c r="R372" s="59" t="s">
        <v>572</v>
      </c>
      <c r="S372" s="34"/>
      <c r="T372" s="108">
        <v>0</v>
      </c>
      <c r="U372" s="110">
        <v>0</v>
      </c>
      <c r="V372" s="139"/>
      <c r="W372" s="132" t="s">
        <v>1076</v>
      </c>
      <c r="X372" s="132" t="s">
        <v>1077</v>
      </c>
      <c r="Y372" s="153"/>
      <c r="Z372" s="141"/>
      <c r="AA372" s="141"/>
      <c r="AB372" s="142"/>
      <c r="AC372" s="142"/>
    </row>
    <row r="373" spans="1:29" ht="56.25" x14ac:dyDescent="0.2">
      <c r="A373" s="58">
        <v>26</v>
      </c>
      <c r="B373" s="59" t="s">
        <v>90</v>
      </c>
      <c r="C373" s="59">
        <v>4</v>
      </c>
      <c r="D373" s="60" t="s">
        <v>256</v>
      </c>
      <c r="E373" s="59" t="s">
        <v>250</v>
      </c>
      <c r="F373" s="139"/>
      <c r="G373" s="139"/>
      <c r="H373" s="139"/>
      <c r="I373" s="78" t="s">
        <v>284</v>
      </c>
      <c r="J373" s="139"/>
      <c r="K373" s="87" t="s">
        <v>1557</v>
      </c>
      <c r="L373" s="60" t="s">
        <v>409</v>
      </c>
      <c r="M373" s="59" t="s">
        <v>429</v>
      </c>
      <c r="N373" s="33"/>
      <c r="O373" s="87" t="s">
        <v>430</v>
      </c>
      <c r="P373" s="87" t="s">
        <v>431</v>
      </c>
      <c r="Q373" s="88">
        <v>2016</v>
      </c>
      <c r="R373" s="59" t="s">
        <v>573</v>
      </c>
      <c r="S373" s="34"/>
      <c r="T373" s="108">
        <v>70</v>
      </c>
      <c r="U373" s="110">
        <v>1</v>
      </c>
      <c r="V373" s="139"/>
      <c r="W373" s="132" t="s">
        <v>1078</v>
      </c>
      <c r="X373" s="132" t="s">
        <v>1079</v>
      </c>
      <c r="Y373" s="153"/>
      <c r="Z373" s="141"/>
      <c r="AA373" s="141"/>
      <c r="AB373" s="142"/>
      <c r="AC373" s="142"/>
    </row>
    <row r="374" spans="1:29" ht="45" x14ac:dyDescent="0.2">
      <c r="A374" s="58">
        <v>26</v>
      </c>
      <c r="B374" s="59" t="s">
        <v>91</v>
      </c>
      <c r="C374" s="59">
        <v>4</v>
      </c>
      <c r="D374" s="60" t="s">
        <v>257</v>
      </c>
      <c r="E374" s="59" t="s">
        <v>250</v>
      </c>
      <c r="F374" s="139"/>
      <c r="G374" s="139"/>
      <c r="H374" s="139"/>
      <c r="I374" s="78" t="s">
        <v>284</v>
      </c>
      <c r="J374" s="139"/>
      <c r="K374" s="87" t="s">
        <v>1557</v>
      </c>
      <c r="L374" s="60" t="s">
        <v>410</v>
      </c>
      <c r="M374" s="59" t="s">
        <v>432</v>
      </c>
      <c r="N374" s="33"/>
      <c r="O374" s="87" t="s">
        <v>434</v>
      </c>
      <c r="P374" s="87" t="s">
        <v>431</v>
      </c>
      <c r="Q374" s="88">
        <v>2016</v>
      </c>
      <c r="R374" s="59">
        <v>1</v>
      </c>
      <c r="S374" s="34"/>
      <c r="T374" s="108">
        <v>1</v>
      </c>
      <c r="U374" s="110">
        <v>1</v>
      </c>
      <c r="V374" s="139"/>
      <c r="W374" s="132" t="s">
        <v>1075</v>
      </c>
      <c r="X374" s="132" t="e">
        <v>#REF!</v>
      </c>
      <c r="Y374" s="153"/>
      <c r="Z374" s="141"/>
      <c r="AA374" s="141"/>
      <c r="AB374" s="142"/>
      <c r="AC374" s="142"/>
    </row>
    <row r="375" spans="1:29" ht="45" x14ac:dyDescent="0.2">
      <c r="A375" s="58">
        <v>26</v>
      </c>
      <c r="B375" s="59" t="s">
        <v>92</v>
      </c>
      <c r="C375" s="59">
        <v>4</v>
      </c>
      <c r="D375" s="60" t="s">
        <v>258</v>
      </c>
      <c r="E375" s="59" t="s">
        <v>250</v>
      </c>
      <c r="F375" s="139"/>
      <c r="G375" s="139"/>
      <c r="H375" s="139"/>
      <c r="I375" s="78" t="s">
        <v>284</v>
      </c>
      <c r="J375" s="139"/>
      <c r="K375" s="87" t="s">
        <v>1557</v>
      </c>
      <c r="L375" s="60" t="s">
        <v>411</v>
      </c>
      <c r="M375" s="59" t="s">
        <v>429</v>
      </c>
      <c r="N375" s="33"/>
      <c r="O375" s="87" t="s">
        <v>434</v>
      </c>
      <c r="P375" s="87" t="s">
        <v>518</v>
      </c>
      <c r="Q375" s="88">
        <v>2016</v>
      </c>
      <c r="R375" s="59" t="s">
        <v>572</v>
      </c>
      <c r="S375" s="34"/>
      <c r="T375" s="108">
        <v>0</v>
      </c>
      <c r="U375" s="110">
        <v>0</v>
      </c>
      <c r="V375" s="139"/>
      <c r="W375" s="132" t="s">
        <v>1080</v>
      </c>
      <c r="X375" s="132" t="s">
        <v>1081</v>
      </c>
      <c r="Y375" s="153"/>
      <c r="Z375" s="141"/>
      <c r="AA375" s="141"/>
      <c r="AB375" s="142"/>
      <c r="AC375" s="142"/>
    </row>
    <row r="376" spans="1:29" ht="33.75" x14ac:dyDescent="0.2">
      <c r="A376" s="58">
        <v>26</v>
      </c>
      <c r="B376" s="59" t="s">
        <v>93</v>
      </c>
      <c r="C376" s="59">
        <v>4</v>
      </c>
      <c r="D376" s="60" t="s">
        <v>259</v>
      </c>
      <c r="E376" s="59" t="s">
        <v>250</v>
      </c>
      <c r="F376" s="139"/>
      <c r="G376" s="139"/>
      <c r="H376" s="139"/>
      <c r="I376" s="78" t="s">
        <v>284</v>
      </c>
      <c r="J376" s="139"/>
      <c r="K376" s="87" t="s">
        <v>1557</v>
      </c>
      <c r="L376" s="60" t="s">
        <v>412</v>
      </c>
      <c r="M376" s="59" t="s">
        <v>432</v>
      </c>
      <c r="N376" s="33"/>
      <c r="O376" s="87" t="s">
        <v>430</v>
      </c>
      <c r="P376" s="87" t="s">
        <v>431</v>
      </c>
      <c r="Q376" s="88">
        <v>2016</v>
      </c>
      <c r="R376" s="59">
        <v>1</v>
      </c>
      <c r="S376" s="34"/>
      <c r="T376" s="108">
        <v>0</v>
      </c>
      <c r="U376" s="110">
        <v>0</v>
      </c>
      <c r="V376" s="139"/>
      <c r="W376" s="132" t="s">
        <v>1075</v>
      </c>
      <c r="X376" s="132" t="s">
        <v>1082</v>
      </c>
      <c r="Y376" s="153"/>
      <c r="Z376" s="141"/>
      <c r="AA376" s="141"/>
      <c r="AB376" s="142"/>
      <c r="AC376" s="142"/>
    </row>
    <row r="377" spans="1:29" ht="78.75" x14ac:dyDescent="0.2">
      <c r="A377" s="58">
        <v>26</v>
      </c>
      <c r="B377" s="59" t="s">
        <v>94</v>
      </c>
      <c r="C377" s="59">
        <v>4</v>
      </c>
      <c r="D377" s="60" t="s">
        <v>260</v>
      </c>
      <c r="E377" s="59" t="s">
        <v>250</v>
      </c>
      <c r="F377" s="139"/>
      <c r="G377" s="139"/>
      <c r="H377" s="139"/>
      <c r="I377" s="78" t="s">
        <v>284</v>
      </c>
      <c r="J377" s="139"/>
      <c r="K377" s="87" t="s">
        <v>1557</v>
      </c>
      <c r="L377" s="60" t="s">
        <v>413</v>
      </c>
      <c r="M377" s="59" t="s">
        <v>432</v>
      </c>
      <c r="N377" s="33"/>
      <c r="O377" s="87" t="s">
        <v>434</v>
      </c>
      <c r="P377" s="87" t="s">
        <v>518</v>
      </c>
      <c r="Q377" s="88">
        <v>2016</v>
      </c>
      <c r="R377" s="59">
        <v>1</v>
      </c>
      <c r="S377" s="34"/>
      <c r="T377" s="108">
        <v>1</v>
      </c>
      <c r="U377" s="110">
        <v>0</v>
      </c>
      <c r="V377" s="139"/>
      <c r="W377" s="132" t="s">
        <v>1083</v>
      </c>
      <c r="X377" s="132" t="s">
        <v>1084</v>
      </c>
      <c r="Y377" s="153"/>
      <c r="Z377" s="141"/>
      <c r="AA377" s="141"/>
      <c r="AB377" s="142"/>
      <c r="AC377" s="142"/>
    </row>
    <row r="378" spans="1:29" ht="56.25" x14ac:dyDescent="0.2">
      <c r="A378" s="58">
        <v>26</v>
      </c>
      <c r="B378" s="59" t="s">
        <v>95</v>
      </c>
      <c r="C378" s="59">
        <v>4</v>
      </c>
      <c r="D378" s="60" t="s">
        <v>261</v>
      </c>
      <c r="E378" s="59" t="s">
        <v>250</v>
      </c>
      <c r="F378" s="139"/>
      <c r="G378" s="139"/>
      <c r="H378" s="139"/>
      <c r="I378" s="78" t="s">
        <v>284</v>
      </c>
      <c r="J378" s="139"/>
      <c r="K378" s="87" t="s">
        <v>1557</v>
      </c>
      <c r="L378" s="60" t="s">
        <v>414</v>
      </c>
      <c r="M378" s="59" t="s">
        <v>429</v>
      </c>
      <c r="N378" s="33"/>
      <c r="O378" s="87" t="s">
        <v>434</v>
      </c>
      <c r="P378" s="87" t="s">
        <v>431</v>
      </c>
      <c r="Q378" s="88">
        <v>2016</v>
      </c>
      <c r="R378" s="59" t="s">
        <v>573</v>
      </c>
      <c r="S378" s="34"/>
      <c r="T378" s="108">
        <v>60</v>
      </c>
      <c r="U378" s="110">
        <v>0.85709999999999997</v>
      </c>
      <c r="V378" s="139"/>
      <c r="W378" s="132" t="s">
        <v>1078</v>
      </c>
      <c r="X378" s="132" t="s">
        <v>1085</v>
      </c>
      <c r="Y378" s="153"/>
      <c r="Z378" s="141"/>
      <c r="AA378" s="141"/>
      <c r="AB378" s="142"/>
      <c r="AC378" s="142"/>
    </row>
    <row r="379" spans="1:29" ht="56.25" x14ac:dyDescent="0.2">
      <c r="A379" s="58">
        <v>26</v>
      </c>
      <c r="B379" s="59" t="s">
        <v>104</v>
      </c>
      <c r="C379" s="59">
        <v>4</v>
      </c>
      <c r="D379" s="60" t="s">
        <v>262</v>
      </c>
      <c r="E379" s="59" t="s">
        <v>250</v>
      </c>
      <c r="F379" s="139"/>
      <c r="G379" s="139"/>
      <c r="H379" s="139"/>
      <c r="I379" s="78" t="s">
        <v>284</v>
      </c>
      <c r="J379" s="139"/>
      <c r="K379" s="87" t="s">
        <v>1557</v>
      </c>
      <c r="L379" s="60" t="s">
        <v>415</v>
      </c>
      <c r="M379" s="59" t="s">
        <v>432</v>
      </c>
      <c r="N379" s="33"/>
      <c r="O379" s="87" t="s">
        <v>434</v>
      </c>
      <c r="P379" s="87" t="s">
        <v>431</v>
      </c>
      <c r="Q379" s="88">
        <v>2016</v>
      </c>
      <c r="R379" s="59">
        <v>1</v>
      </c>
      <c r="S379" s="34"/>
      <c r="T379" s="108">
        <v>0.5</v>
      </c>
      <c r="U379" s="110">
        <v>0.5</v>
      </c>
      <c r="V379" s="139"/>
      <c r="W379" s="132" t="s">
        <v>1086</v>
      </c>
      <c r="X379" s="132" t="s">
        <v>1087</v>
      </c>
      <c r="Y379" s="153"/>
      <c r="Z379" s="141"/>
      <c r="AA379" s="141"/>
      <c r="AB379" s="142"/>
      <c r="AC379" s="142"/>
    </row>
    <row r="380" spans="1:29" ht="45" x14ac:dyDescent="0.2">
      <c r="A380" s="58">
        <v>26</v>
      </c>
      <c r="B380" s="59" t="s">
        <v>105</v>
      </c>
      <c r="C380" s="59">
        <v>4</v>
      </c>
      <c r="D380" s="60" t="s">
        <v>263</v>
      </c>
      <c r="E380" s="59" t="s">
        <v>250</v>
      </c>
      <c r="F380" s="139"/>
      <c r="G380" s="139"/>
      <c r="H380" s="139"/>
      <c r="I380" s="78" t="s">
        <v>284</v>
      </c>
      <c r="J380" s="139"/>
      <c r="K380" s="87" t="s">
        <v>1557</v>
      </c>
      <c r="L380" s="60" t="s">
        <v>416</v>
      </c>
      <c r="M380" s="59" t="s">
        <v>429</v>
      </c>
      <c r="N380" s="33"/>
      <c r="O380" s="87" t="s">
        <v>434</v>
      </c>
      <c r="P380" s="87" t="s">
        <v>518</v>
      </c>
      <c r="Q380" s="88">
        <v>2016</v>
      </c>
      <c r="R380" s="59" t="s">
        <v>572</v>
      </c>
      <c r="S380" s="34"/>
      <c r="T380" s="108">
        <v>0</v>
      </c>
      <c r="U380" s="110">
        <v>0</v>
      </c>
      <c r="V380" s="139"/>
      <c r="W380" s="132" t="s">
        <v>1080</v>
      </c>
      <c r="X380" s="132" t="s">
        <v>1081</v>
      </c>
      <c r="Y380" s="153">
        <f>51463234.31+3717607.99</f>
        <v>55180842.300000004</v>
      </c>
      <c r="Z380" s="141">
        <f>51333802+3975044.99</f>
        <v>55308846.990000002</v>
      </c>
      <c r="AA380" s="141">
        <f>35286241.66+2419015.84</f>
        <v>37705257.5</v>
      </c>
      <c r="AB380" s="142">
        <f>AA380/Y380</f>
        <v>0.68330340618957885</v>
      </c>
      <c r="AC380" s="142">
        <f>AA380/Z380</f>
        <v>0.68172199479799711</v>
      </c>
    </row>
    <row r="381" spans="1:29" x14ac:dyDescent="0.2">
      <c r="A381" s="157"/>
      <c r="B381" s="158"/>
      <c r="C381" s="158"/>
      <c r="D381" s="158"/>
      <c r="E381" s="158"/>
      <c r="F381" s="143"/>
      <c r="G381" s="143"/>
      <c r="H381" s="143"/>
      <c r="I381" s="158"/>
      <c r="J381" s="143"/>
      <c r="K381" s="158"/>
      <c r="L381" s="158"/>
      <c r="M381" s="158"/>
      <c r="N381" s="151"/>
      <c r="O381" s="158"/>
      <c r="P381" s="158"/>
      <c r="Q381" s="159"/>
      <c r="R381" s="160"/>
      <c r="S381" s="151"/>
      <c r="T381" s="158"/>
      <c r="U381" s="159"/>
      <c r="V381" s="143"/>
      <c r="W381" s="158"/>
      <c r="X381" s="158"/>
      <c r="Y381" s="154"/>
      <c r="Z381" s="146"/>
      <c r="AA381" s="146"/>
      <c r="AB381" s="147"/>
      <c r="AC381" s="147"/>
    </row>
    <row r="382" spans="1:29" ht="56.25" x14ac:dyDescent="0.2">
      <c r="A382" s="61">
        <v>27</v>
      </c>
      <c r="B382" s="62" t="s">
        <v>81</v>
      </c>
      <c r="C382" s="62">
        <v>1</v>
      </c>
      <c r="D382" s="63" t="s">
        <v>1335</v>
      </c>
      <c r="E382" s="62" t="s">
        <v>1336</v>
      </c>
      <c r="F382" s="139"/>
      <c r="G382" s="139"/>
      <c r="H382" s="139"/>
      <c r="I382" s="79" t="s">
        <v>1376</v>
      </c>
      <c r="J382" s="139"/>
      <c r="K382" s="89" t="s">
        <v>1605</v>
      </c>
      <c r="L382" s="63" t="s">
        <v>1606</v>
      </c>
      <c r="M382" s="89" t="s">
        <v>1386</v>
      </c>
      <c r="N382" s="32"/>
      <c r="O382" s="89" t="s">
        <v>62</v>
      </c>
      <c r="P382" s="89" t="s">
        <v>1628</v>
      </c>
      <c r="Q382" s="100">
        <v>2015</v>
      </c>
      <c r="R382" s="65" t="s">
        <v>1808</v>
      </c>
      <c r="S382" s="34"/>
      <c r="T382" s="111">
        <v>94</v>
      </c>
      <c r="U382" s="112">
        <v>1.3429</v>
      </c>
      <c r="V382" s="139"/>
      <c r="W382" s="133" t="s">
        <v>1872</v>
      </c>
      <c r="X382" s="133" t="s">
        <v>1873</v>
      </c>
      <c r="Y382" s="153"/>
      <c r="Z382" s="141"/>
      <c r="AA382" s="141"/>
      <c r="AB382" s="142"/>
      <c r="AC382" s="142"/>
    </row>
    <row r="383" spans="1:29" ht="56.25" x14ac:dyDescent="0.2">
      <c r="A383" s="61">
        <v>27</v>
      </c>
      <c r="B383" s="65" t="s">
        <v>82</v>
      </c>
      <c r="C383" s="65">
        <v>1</v>
      </c>
      <c r="D383" s="66" t="s">
        <v>1337</v>
      </c>
      <c r="E383" s="65" t="s">
        <v>1336</v>
      </c>
      <c r="F383" s="139"/>
      <c r="G383" s="139"/>
      <c r="H383" s="139"/>
      <c r="I383" s="80" t="s">
        <v>1376</v>
      </c>
      <c r="J383" s="139"/>
      <c r="K383" s="90" t="s">
        <v>1605</v>
      </c>
      <c r="L383" s="66" t="s">
        <v>1607</v>
      </c>
      <c r="M383" s="65" t="s">
        <v>1386</v>
      </c>
      <c r="N383" s="33"/>
      <c r="O383" s="90" t="s">
        <v>62</v>
      </c>
      <c r="P383" s="90" t="s">
        <v>1628</v>
      </c>
      <c r="Q383" s="100">
        <v>2015</v>
      </c>
      <c r="R383" s="65" t="s">
        <v>1809</v>
      </c>
      <c r="S383" s="34"/>
      <c r="T383" s="113">
        <v>69.680000000000007</v>
      </c>
      <c r="U383" s="114">
        <v>0.871</v>
      </c>
      <c r="V383" s="139"/>
      <c r="W383" s="134" t="s">
        <v>1874</v>
      </c>
      <c r="X383" s="134" t="s">
        <v>1875</v>
      </c>
      <c r="Y383" s="153"/>
      <c r="Z383" s="141"/>
      <c r="AA383" s="141"/>
      <c r="AB383" s="142"/>
      <c r="AC383" s="142"/>
    </row>
    <row r="384" spans="1:29" ht="56.25" x14ac:dyDescent="0.2">
      <c r="A384" s="61">
        <v>27</v>
      </c>
      <c r="B384" s="65" t="s">
        <v>83</v>
      </c>
      <c r="C384" s="65">
        <v>1</v>
      </c>
      <c r="D384" s="66" t="s">
        <v>1338</v>
      </c>
      <c r="E384" s="65" t="s">
        <v>1336</v>
      </c>
      <c r="F384" s="139"/>
      <c r="G384" s="139"/>
      <c r="H384" s="139"/>
      <c r="I384" s="80" t="s">
        <v>1376</v>
      </c>
      <c r="J384" s="139"/>
      <c r="K384" s="90" t="s">
        <v>1605</v>
      </c>
      <c r="L384" s="66" t="s">
        <v>1608</v>
      </c>
      <c r="M384" s="65" t="s">
        <v>1379</v>
      </c>
      <c r="N384" s="33"/>
      <c r="O384" s="90" t="s">
        <v>62</v>
      </c>
      <c r="P384" s="90" t="s">
        <v>1628</v>
      </c>
      <c r="Q384" s="100">
        <v>2015</v>
      </c>
      <c r="R384" s="65" t="s">
        <v>1810</v>
      </c>
      <c r="S384" s="34"/>
      <c r="T384" s="113">
        <v>-0.01</v>
      </c>
      <c r="U384" s="114">
        <v>-5.0000000000000001E-4</v>
      </c>
      <c r="V384" s="139"/>
      <c r="W384" s="134" t="s">
        <v>1876</v>
      </c>
      <c r="X384" s="134" t="s">
        <v>1877</v>
      </c>
      <c r="Y384" s="153"/>
      <c r="Z384" s="141"/>
      <c r="AA384" s="141"/>
      <c r="AB384" s="142"/>
      <c r="AC384" s="142"/>
    </row>
    <row r="385" spans="1:29" ht="56.25" x14ac:dyDescent="0.2">
      <c r="A385" s="61">
        <v>27</v>
      </c>
      <c r="B385" s="65" t="s">
        <v>84</v>
      </c>
      <c r="C385" s="65">
        <v>1</v>
      </c>
      <c r="D385" s="66" t="s">
        <v>1339</v>
      </c>
      <c r="E385" s="65" t="s">
        <v>1336</v>
      </c>
      <c r="F385" s="139"/>
      <c r="G385" s="139"/>
      <c r="H385" s="139"/>
      <c r="I385" s="80" t="s">
        <v>1376</v>
      </c>
      <c r="J385" s="139"/>
      <c r="K385" s="90" t="s">
        <v>1605</v>
      </c>
      <c r="L385" s="66" t="s">
        <v>1609</v>
      </c>
      <c r="M385" s="65" t="s">
        <v>1610</v>
      </c>
      <c r="N385" s="33"/>
      <c r="O385" s="90" t="s">
        <v>62</v>
      </c>
      <c r="P385" s="90" t="s">
        <v>1628</v>
      </c>
      <c r="Q385" s="100">
        <v>2015</v>
      </c>
      <c r="R385" s="65" t="s">
        <v>1811</v>
      </c>
      <c r="S385" s="34"/>
      <c r="T385" s="113">
        <v>94.97</v>
      </c>
      <c r="U385" s="114">
        <v>6.3312999999999997</v>
      </c>
      <c r="V385" s="139"/>
      <c r="W385" s="134" t="s">
        <v>1878</v>
      </c>
      <c r="X385" s="134" t="s">
        <v>1879</v>
      </c>
      <c r="Y385" s="153"/>
      <c r="Z385" s="141"/>
      <c r="AA385" s="141"/>
      <c r="AB385" s="142"/>
      <c r="AC385" s="142"/>
    </row>
    <row r="386" spans="1:29" ht="56.25" x14ac:dyDescent="0.2">
      <c r="A386" s="61">
        <v>27</v>
      </c>
      <c r="B386" s="65" t="s">
        <v>85</v>
      </c>
      <c r="C386" s="65">
        <v>1</v>
      </c>
      <c r="D386" s="66" t="s">
        <v>1340</v>
      </c>
      <c r="E386" s="65" t="s">
        <v>1336</v>
      </c>
      <c r="F386" s="139"/>
      <c r="G386" s="139"/>
      <c r="H386" s="139"/>
      <c r="I386" s="80" t="s">
        <v>1376</v>
      </c>
      <c r="J386" s="139"/>
      <c r="K386" s="90" t="s">
        <v>1605</v>
      </c>
      <c r="L386" s="66" t="s">
        <v>1611</v>
      </c>
      <c r="M386" s="65" t="s">
        <v>432</v>
      </c>
      <c r="N386" s="33"/>
      <c r="O386" s="90" t="s">
        <v>62</v>
      </c>
      <c r="P386" s="90" t="s">
        <v>1628</v>
      </c>
      <c r="Q386" s="100">
        <v>2015</v>
      </c>
      <c r="R386" s="65" t="s">
        <v>1812</v>
      </c>
      <c r="S386" s="34"/>
      <c r="T386" s="113">
        <v>9</v>
      </c>
      <c r="U386" s="114">
        <v>9</v>
      </c>
      <c r="V386" s="139"/>
      <c r="W386" s="134" t="s">
        <v>1880</v>
      </c>
      <c r="X386" s="134" t="s">
        <v>1881</v>
      </c>
      <c r="Y386" s="153"/>
      <c r="Z386" s="141"/>
      <c r="AA386" s="141"/>
      <c r="AB386" s="142"/>
      <c r="AC386" s="142"/>
    </row>
    <row r="387" spans="1:29" ht="56.25" x14ac:dyDescent="0.2">
      <c r="A387" s="61">
        <v>27</v>
      </c>
      <c r="B387" s="65" t="s">
        <v>88</v>
      </c>
      <c r="C387" s="65">
        <v>1</v>
      </c>
      <c r="D387" s="66" t="s">
        <v>1341</v>
      </c>
      <c r="E387" s="65" t="s">
        <v>1336</v>
      </c>
      <c r="F387" s="139"/>
      <c r="G387" s="139"/>
      <c r="H387" s="139"/>
      <c r="I387" s="80" t="s">
        <v>1376</v>
      </c>
      <c r="J387" s="139"/>
      <c r="K387" s="90" t="s">
        <v>1605</v>
      </c>
      <c r="L387" s="66" t="s">
        <v>1612</v>
      </c>
      <c r="M387" s="65" t="s">
        <v>1386</v>
      </c>
      <c r="N387" s="33"/>
      <c r="O387" s="90" t="s">
        <v>62</v>
      </c>
      <c r="P387" s="90" t="s">
        <v>1628</v>
      </c>
      <c r="Q387" s="100">
        <v>2015</v>
      </c>
      <c r="R387" s="65" t="s">
        <v>1813</v>
      </c>
      <c r="S387" s="34"/>
      <c r="T387" s="113">
        <v>51.85</v>
      </c>
      <c r="U387" s="114">
        <v>1.7283000000000002</v>
      </c>
      <c r="V387" s="139"/>
      <c r="W387" s="134" t="s">
        <v>1882</v>
      </c>
      <c r="X387" s="134" t="s">
        <v>1883</v>
      </c>
      <c r="Y387" s="153"/>
      <c r="Z387" s="141"/>
      <c r="AA387" s="141"/>
      <c r="AB387" s="142"/>
      <c r="AC387" s="142"/>
    </row>
    <row r="388" spans="1:29" ht="56.25" x14ac:dyDescent="0.2">
      <c r="A388" s="61">
        <v>27</v>
      </c>
      <c r="B388" s="65" t="s">
        <v>89</v>
      </c>
      <c r="C388" s="65">
        <v>1</v>
      </c>
      <c r="D388" s="66" t="s">
        <v>1342</v>
      </c>
      <c r="E388" s="65" t="s">
        <v>1336</v>
      </c>
      <c r="F388" s="139"/>
      <c r="G388" s="139"/>
      <c r="H388" s="139"/>
      <c r="I388" s="80" t="s">
        <v>1376</v>
      </c>
      <c r="J388" s="139"/>
      <c r="K388" s="90" t="s">
        <v>1605</v>
      </c>
      <c r="L388" s="66" t="s">
        <v>1612</v>
      </c>
      <c r="M388" s="65" t="s">
        <v>432</v>
      </c>
      <c r="N388" s="33"/>
      <c r="O388" s="90" t="s">
        <v>62</v>
      </c>
      <c r="P388" s="90" t="s">
        <v>1628</v>
      </c>
      <c r="Q388" s="100">
        <v>2015</v>
      </c>
      <c r="R388" s="65" t="s">
        <v>1814</v>
      </c>
      <c r="S388" s="34"/>
      <c r="T388" s="113">
        <v>9</v>
      </c>
      <c r="U388" s="114">
        <v>9</v>
      </c>
      <c r="V388" s="139"/>
      <c r="W388" s="134" t="s">
        <v>1884</v>
      </c>
      <c r="X388" s="134" t="s">
        <v>1883</v>
      </c>
      <c r="Y388" s="153"/>
      <c r="Z388" s="141"/>
      <c r="AA388" s="141"/>
      <c r="AB388" s="142"/>
      <c r="AC388" s="142"/>
    </row>
    <row r="389" spans="1:29" ht="56.25" x14ac:dyDescent="0.2">
      <c r="A389" s="61">
        <v>27</v>
      </c>
      <c r="B389" s="65" t="s">
        <v>90</v>
      </c>
      <c r="C389" s="65">
        <v>1</v>
      </c>
      <c r="D389" s="66" t="s">
        <v>1343</v>
      </c>
      <c r="E389" s="65" t="s">
        <v>1336</v>
      </c>
      <c r="F389" s="139"/>
      <c r="G389" s="139"/>
      <c r="H389" s="139"/>
      <c r="I389" s="80" t="s">
        <v>1376</v>
      </c>
      <c r="J389" s="139"/>
      <c r="K389" s="90" t="s">
        <v>1605</v>
      </c>
      <c r="L389" s="66" t="s">
        <v>1612</v>
      </c>
      <c r="M389" s="65" t="s">
        <v>1386</v>
      </c>
      <c r="N389" s="33"/>
      <c r="O389" s="90" t="s">
        <v>62</v>
      </c>
      <c r="P389" s="90" t="s">
        <v>1628</v>
      </c>
      <c r="Q389" s="100">
        <v>2015</v>
      </c>
      <c r="R389" s="65" t="s">
        <v>1815</v>
      </c>
      <c r="S389" s="34"/>
      <c r="T389" s="113">
        <v>62.5</v>
      </c>
      <c r="U389" s="114">
        <v>6.25</v>
      </c>
      <c r="V389" s="139"/>
      <c r="W389" s="134" t="s">
        <v>1885</v>
      </c>
      <c r="X389" s="134" t="s">
        <v>1886</v>
      </c>
      <c r="Y389" s="153"/>
      <c r="Z389" s="141"/>
      <c r="AA389" s="141"/>
      <c r="AB389" s="142"/>
      <c r="AC389" s="142"/>
    </row>
    <row r="390" spans="1:29" ht="56.25" x14ac:dyDescent="0.2">
      <c r="A390" s="61">
        <v>27</v>
      </c>
      <c r="B390" s="65" t="s">
        <v>93</v>
      </c>
      <c r="C390" s="65">
        <v>1</v>
      </c>
      <c r="D390" s="66" t="s">
        <v>1344</v>
      </c>
      <c r="E390" s="65" t="s">
        <v>1336</v>
      </c>
      <c r="F390" s="139"/>
      <c r="G390" s="139"/>
      <c r="H390" s="139"/>
      <c r="I390" s="80" t="s">
        <v>1376</v>
      </c>
      <c r="J390" s="139"/>
      <c r="K390" s="90" t="s">
        <v>1605</v>
      </c>
      <c r="L390" s="66" t="s">
        <v>1613</v>
      </c>
      <c r="M390" s="65" t="s">
        <v>432</v>
      </c>
      <c r="N390" s="33"/>
      <c r="O390" s="90" t="s">
        <v>62</v>
      </c>
      <c r="P390" s="90" t="s">
        <v>1628</v>
      </c>
      <c r="Q390" s="100">
        <v>2015</v>
      </c>
      <c r="R390" s="65">
        <v>2</v>
      </c>
      <c r="S390" s="34"/>
      <c r="T390" s="113">
        <v>9</v>
      </c>
      <c r="U390" s="114">
        <v>4.5</v>
      </c>
      <c r="V390" s="139"/>
      <c r="W390" s="134" t="s">
        <v>1887</v>
      </c>
      <c r="X390" s="134" t="s">
        <v>1888</v>
      </c>
      <c r="Y390" s="153"/>
      <c r="Z390" s="141"/>
      <c r="AA390" s="141"/>
      <c r="AB390" s="142"/>
      <c r="AC390" s="142"/>
    </row>
    <row r="391" spans="1:29" ht="67.5" x14ac:dyDescent="0.2">
      <c r="A391" s="61">
        <v>27</v>
      </c>
      <c r="B391" s="65" t="s">
        <v>94</v>
      </c>
      <c r="C391" s="65">
        <v>1</v>
      </c>
      <c r="D391" s="66" t="s">
        <v>1345</v>
      </c>
      <c r="E391" s="65" t="s">
        <v>1336</v>
      </c>
      <c r="F391" s="139"/>
      <c r="G391" s="139"/>
      <c r="H391" s="139"/>
      <c r="I391" s="80" t="s">
        <v>1376</v>
      </c>
      <c r="J391" s="139"/>
      <c r="K391" s="90" t="s">
        <v>1605</v>
      </c>
      <c r="L391" s="66" t="s">
        <v>1614</v>
      </c>
      <c r="M391" s="65" t="s">
        <v>432</v>
      </c>
      <c r="N391" s="33"/>
      <c r="O391" s="90" t="s">
        <v>62</v>
      </c>
      <c r="P391" s="90" t="s">
        <v>1628</v>
      </c>
      <c r="Q391" s="100">
        <v>2015</v>
      </c>
      <c r="R391" s="65" t="s">
        <v>1816</v>
      </c>
      <c r="S391" s="34"/>
      <c r="T391" s="113">
        <v>1008</v>
      </c>
      <c r="U391" s="114">
        <v>28.8</v>
      </c>
      <c r="V391" s="139"/>
      <c r="W391" s="134" t="s">
        <v>1889</v>
      </c>
      <c r="X391" s="134" t="s">
        <v>1890</v>
      </c>
      <c r="Y391" s="153"/>
      <c r="Z391" s="141"/>
      <c r="AA391" s="141"/>
      <c r="AB391" s="142"/>
      <c r="AC391" s="142"/>
    </row>
    <row r="392" spans="1:29" ht="67.5" x14ac:dyDescent="0.2">
      <c r="A392" s="61">
        <v>27</v>
      </c>
      <c r="B392" s="65" t="s">
        <v>95</v>
      </c>
      <c r="C392" s="65">
        <v>1</v>
      </c>
      <c r="D392" s="66" t="s">
        <v>1346</v>
      </c>
      <c r="E392" s="65" t="s">
        <v>1336</v>
      </c>
      <c r="F392" s="139"/>
      <c r="G392" s="139"/>
      <c r="H392" s="139"/>
      <c r="I392" s="80" t="s">
        <v>1376</v>
      </c>
      <c r="J392" s="139"/>
      <c r="K392" s="90" t="s">
        <v>1605</v>
      </c>
      <c r="L392" s="66" t="s">
        <v>1615</v>
      </c>
      <c r="M392" s="65" t="s">
        <v>1386</v>
      </c>
      <c r="N392" s="33"/>
      <c r="O392" s="90" t="s">
        <v>62</v>
      </c>
      <c r="P392" s="90" t="s">
        <v>1628</v>
      </c>
      <c r="Q392" s="100">
        <v>2015</v>
      </c>
      <c r="R392" s="65" t="s">
        <v>1817</v>
      </c>
      <c r="S392" s="34"/>
      <c r="T392" s="113">
        <v>14.58</v>
      </c>
      <c r="U392" s="114">
        <v>48.6</v>
      </c>
      <c r="V392" s="139"/>
      <c r="W392" s="134" t="s">
        <v>1889</v>
      </c>
      <c r="X392" s="134" t="s">
        <v>1890</v>
      </c>
      <c r="Y392" s="153"/>
      <c r="Z392" s="141"/>
      <c r="AA392" s="141"/>
      <c r="AB392" s="142"/>
      <c r="AC392" s="142"/>
    </row>
    <row r="393" spans="1:29" ht="56.25" x14ac:dyDescent="0.2">
      <c r="A393" s="61">
        <v>27</v>
      </c>
      <c r="B393" s="65" t="s">
        <v>104</v>
      </c>
      <c r="C393" s="65">
        <v>1</v>
      </c>
      <c r="D393" s="66" t="s">
        <v>1347</v>
      </c>
      <c r="E393" s="65" t="s">
        <v>1336</v>
      </c>
      <c r="F393" s="139"/>
      <c r="G393" s="139"/>
      <c r="H393" s="139"/>
      <c r="I393" s="80" t="s">
        <v>1376</v>
      </c>
      <c r="J393" s="139"/>
      <c r="K393" s="90" t="s">
        <v>1605</v>
      </c>
      <c r="L393" s="66" t="s">
        <v>1616</v>
      </c>
      <c r="M393" s="65" t="s">
        <v>1386</v>
      </c>
      <c r="N393" s="33"/>
      <c r="O393" s="90" t="s">
        <v>62</v>
      </c>
      <c r="P393" s="90" t="s">
        <v>1628</v>
      </c>
      <c r="Q393" s="100">
        <v>2015</v>
      </c>
      <c r="R393" s="65" t="s">
        <v>1818</v>
      </c>
      <c r="S393" s="34"/>
      <c r="T393" s="113">
        <v>4.66</v>
      </c>
      <c r="U393" s="114">
        <v>0.46600000000000003</v>
      </c>
      <c r="V393" s="139"/>
      <c r="W393" s="134" t="s">
        <v>1891</v>
      </c>
      <c r="X393" s="134" t="s">
        <v>1892</v>
      </c>
      <c r="Y393" s="153"/>
      <c r="Z393" s="141"/>
      <c r="AA393" s="141"/>
      <c r="AB393" s="142"/>
      <c r="AC393" s="142"/>
    </row>
    <row r="394" spans="1:29" ht="56.25" x14ac:dyDescent="0.2">
      <c r="A394" s="61">
        <v>27</v>
      </c>
      <c r="B394" s="65" t="s">
        <v>105</v>
      </c>
      <c r="C394" s="65">
        <v>1</v>
      </c>
      <c r="D394" s="66" t="s">
        <v>1348</v>
      </c>
      <c r="E394" s="65" t="s">
        <v>1336</v>
      </c>
      <c r="F394" s="139"/>
      <c r="G394" s="139"/>
      <c r="H394" s="139"/>
      <c r="I394" s="80" t="s">
        <v>1376</v>
      </c>
      <c r="J394" s="139"/>
      <c r="K394" s="90" t="s">
        <v>1605</v>
      </c>
      <c r="L394" s="66" t="s">
        <v>1617</v>
      </c>
      <c r="M394" s="65" t="s">
        <v>432</v>
      </c>
      <c r="N394" s="33"/>
      <c r="O394" s="90" t="s">
        <v>62</v>
      </c>
      <c r="P394" s="90" t="s">
        <v>1628</v>
      </c>
      <c r="Q394" s="100">
        <v>2015</v>
      </c>
      <c r="R394" s="65" t="s">
        <v>1819</v>
      </c>
      <c r="S394" s="34"/>
      <c r="T394" s="113">
        <v>18</v>
      </c>
      <c r="U394" s="114">
        <v>1.8</v>
      </c>
      <c r="V394" s="139"/>
      <c r="W394" s="134" t="s">
        <v>1893</v>
      </c>
      <c r="X394" s="134" t="s">
        <v>1894</v>
      </c>
      <c r="Y394" s="153"/>
      <c r="Z394" s="141"/>
      <c r="AA394" s="141"/>
      <c r="AB394" s="142"/>
      <c r="AC394" s="142"/>
    </row>
    <row r="395" spans="1:29" ht="56.25" x14ac:dyDescent="0.2">
      <c r="A395" s="61">
        <v>27</v>
      </c>
      <c r="B395" s="65" t="s">
        <v>106</v>
      </c>
      <c r="C395" s="65">
        <v>1</v>
      </c>
      <c r="D395" s="66" t="s">
        <v>1349</v>
      </c>
      <c r="E395" s="65" t="s">
        <v>1336</v>
      </c>
      <c r="F395" s="139"/>
      <c r="G395" s="139"/>
      <c r="H395" s="139"/>
      <c r="I395" s="80" t="s">
        <v>1376</v>
      </c>
      <c r="J395" s="139"/>
      <c r="K395" s="90" t="s">
        <v>1605</v>
      </c>
      <c r="L395" s="66" t="s">
        <v>1618</v>
      </c>
      <c r="M395" s="65" t="s">
        <v>432</v>
      </c>
      <c r="N395" s="33"/>
      <c r="O395" s="90" t="s">
        <v>62</v>
      </c>
      <c r="P395" s="90" t="s">
        <v>1628</v>
      </c>
      <c r="Q395" s="100">
        <v>2015</v>
      </c>
      <c r="R395" s="65" t="s">
        <v>1820</v>
      </c>
      <c r="S395" s="34"/>
      <c r="T395" s="113">
        <v>108</v>
      </c>
      <c r="U395" s="114">
        <v>9</v>
      </c>
      <c r="V395" s="139"/>
      <c r="W395" s="134" t="s">
        <v>1895</v>
      </c>
      <c r="X395" s="134" t="s">
        <v>1896</v>
      </c>
      <c r="Y395" s="153"/>
      <c r="Z395" s="141"/>
      <c r="AA395" s="141"/>
      <c r="AB395" s="142"/>
      <c r="AC395" s="142"/>
    </row>
    <row r="396" spans="1:29" x14ac:dyDescent="0.2">
      <c r="A396" s="157"/>
      <c r="B396" s="158"/>
      <c r="C396" s="158"/>
      <c r="D396" s="158"/>
      <c r="E396" s="158"/>
      <c r="F396" s="143"/>
      <c r="G396" s="143"/>
      <c r="H396" s="143"/>
      <c r="I396" s="158"/>
      <c r="J396" s="143"/>
      <c r="K396" s="158"/>
      <c r="L396" s="158"/>
      <c r="M396" s="158"/>
      <c r="N396" s="144"/>
      <c r="O396" s="158"/>
      <c r="P396" s="158"/>
      <c r="Q396" s="159"/>
      <c r="R396" s="160"/>
      <c r="S396" s="145"/>
      <c r="T396" s="158"/>
      <c r="U396" s="159"/>
      <c r="V396" s="143"/>
      <c r="W396" s="158"/>
      <c r="X396" s="158"/>
      <c r="Y396" s="154"/>
      <c r="Z396" s="146"/>
      <c r="AA396" s="146"/>
      <c r="AB396" s="147"/>
      <c r="AC396" s="147"/>
    </row>
    <row r="397" spans="1:29" ht="78.75" x14ac:dyDescent="0.2">
      <c r="A397" s="58">
        <v>28</v>
      </c>
      <c r="B397" s="56" t="s">
        <v>81</v>
      </c>
      <c r="C397" s="56">
        <v>2</v>
      </c>
      <c r="D397" s="57" t="s">
        <v>1350</v>
      </c>
      <c r="E397" s="56" t="s">
        <v>1351</v>
      </c>
      <c r="F397" s="139"/>
      <c r="G397" s="139"/>
      <c r="H397" s="139"/>
      <c r="I397" s="77" t="s">
        <v>1377</v>
      </c>
      <c r="J397" s="139"/>
      <c r="K397" s="86" t="s">
        <v>1619</v>
      </c>
      <c r="L397" s="57" t="s">
        <v>1620</v>
      </c>
      <c r="M397" s="86" t="s">
        <v>1386</v>
      </c>
      <c r="N397" s="140"/>
      <c r="O397" s="86" t="s">
        <v>62</v>
      </c>
      <c r="P397" s="86" t="s">
        <v>1628</v>
      </c>
      <c r="Q397" s="88">
        <v>2015</v>
      </c>
      <c r="R397" s="59" t="s">
        <v>1821</v>
      </c>
      <c r="S397" s="140"/>
      <c r="T397" s="129">
        <v>88.33</v>
      </c>
      <c r="U397" s="109">
        <v>1.1040999999999999</v>
      </c>
      <c r="V397" s="139"/>
      <c r="W397" s="131" t="s">
        <v>1897</v>
      </c>
      <c r="X397" s="131" t="s">
        <v>1898</v>
      </c>
      <c r="Y397" s="153"/>
      <c r="Z397" s="141"/>
      <c r="AA397" s="141"/>
      <c r="AB397" s="142"/>
      <c r="AC397" s="142"/>
    </row>
    <row r="398" spans="1:29" ht="90" x14ac:dyDescent="0.2">
      <c r="A398" s="58">
        <v>28</v>
      </c>
      <c r="B398" s="59" t="s">
        <v>82</v>
      </c>
      <c r="C398" s="59">
        <v>2</v>
      </c>
      <c r="D398" s="60" t="s">
        <v>1352</v>
      </c>
      <c r="E398" s="59" t="s">
        <v>1351</v>
      </c>
      <c r="F398" s="139"/>
      <c r="G398" s="139"/>
      <c r="H398" s="139"/>
      <c r="I398" s="78" t="s">
        <v>1377</v>
      </c>
      <c r="J398" s="139"/>
      <c r="K398" s="87" t="s">
        <v>1619</v>
      </c>
      <c r="L398" s="60" t="s">
        <v>1621</v>
      </c>
      <c r="M398" s="59" t="s">
        <v>432</v>
      </c>
      <c r="N398" s="32"/>
      <c r="O398" s="87" t="s">
        <v>62</v>
      </c>
      <c r="P398" s="87" t="s">
        <v>1628</v>
      </c>
      <c r="Q398" s="102">
        <v>2015</v>
      </c>
      <c r="R398" s="59" t="s">
        <v>1822</v>
      </c>
      <c r="S398" s="34"/>
      <c r="T398" s="130">
        <v>45424</v>
      </c>
      <c r="U398" s="110">
        <v>0.75709999999999988</v>
      </c>
      <c r="V398" s="139"/>
      <c r="W398" s="132" t="s">
        <v>1899</v>
      </c>
      <c r="X398" s="132" t="s">
        <v>1900</v>
      </c>
      <c r="Y398" s="153"/>
      <c r="Z398" s="141"/>
      <c r="AA398" s="141"/>
      <c r="AB398" s="142"/>
      <c r="AC398" s="142"/>
    </row>
    <row r="399" spans="1:29" ht="67.5" x14ac:dyDescent="0.2">
      <c r="A399" s="58">
        <v>28</v>
      </c>
      <c r="B399" s="59" t="s">
        <v>83</v>
      </c>
      <c r="C399" s="59">
        <v>2</v>
      </c>
      <c r="D399" s="60" t="s">
        <v>1353</v>
      </c>
      <c r="E399" s="59" t="s">
        <v>1351</v>
      </c>
      <c r="F399" s="139"/>
      <c r="G399" s="139"/>
      <c r="H399" s="139"/>
      <c r="I399" s="78" t="s">
        <v>1377</v>
      </c>
      <c r="J399" s="139"/>
      <c r="K399" s="87" t="s">
        <v>1619</v>
      </c>
      <c r="L399" s="60" t="s">
        <v>1622</v>
      </c>
      <c r="M399" s="59" t="s">
        <v>432</v>
      </c>
      <c r="N399" s="33"/>
      <c r="O399" s="87" t="s">
        <v>62</v>
      </c>
      <c r="P399" s="87" t="s">
        <v>1628</v>
      </c>
      <c r="Q399" s="102">
        <v>2015</v>
      </c>
      <c r="R399" s="59" t="s">
        <v>1823</v>
      </c>
      <c r="S399" s="34"/>
      <c r="T399" s="130">
        <v>25072</v>
      </c>
      <c r="U399" s="110">
        <v>0.67760000000000009</v>
      </c>
      <c r="V399" s="139"/>
      <c r="W399" s="132" t="s">
        <v>1901</v>
      </c>
      <c r="X399" s="132" t="s">
        <v>1902</v>
      </c>
      <c r="Y399" s="153"/>
      <c r="Z399" s="141"/>
      <c r="AA399" s="141"/>
      <c r="AB399" s="142"/>
      <c r="AC399" s="142"/>
    </row>
    <row r="400" spans="1:29" ht="78.75" x14ac:dyDescent="0.2">
      <c r="A400" s="58">
        <v>28</v>
      </c>
      <c r="B400" s="59" t="s">
        <v>84</v>
      </c>
      <c r="C400" s="59">
        <v>2</v>
      </c>
      <c r="D400" s="60" t="s">
        <v>1354</v>
      </c>
      <c r="E400" s="59" t="s">
        <v>1351</v>
      </c>
      <c r="F400" s="139"/>
      <c r="G400" s="139"/>
      <c r="H400" s="139"/>
      <c r="I400" s="78" t="s">
        <v>1377</v>
      </c>
      <c r="J400" s="139"/>
      <c r="K400" s="87" t="s">
        <v>1619</v>
      </c>
      <c r="L400" s="60" t="s">
        <v>1623</v>
      </c>
      <c r="M400" s="59" t="s">
        <v>432</v>
      </c>
      <c r="N400" s="33"/>
      <c r="O400" s="87" t="s">
        <v>62</v>
      </c>
      <c r="P400" s="87" t="s">
        <v>1628</v>
      </c>
      <c r="Q400" s="102">
        <v>2015</v>
      </c>
      <c r="R400" s="59" t="s">
        <v>1824</v>
      </c>
      <c r="S400" s="34"/>
      <c r="T400" s="130">
        <v>122</v>
      </c>
      <c r="U400" s="110">
        <v>0.78709999999999991</v>
      </c>
      <c r="V400" s="139"/>
      <c r="W400" s="132" t="s">
        <v>1903</v>
      </c>
      <c r="X400" s="132" t="s">
        <v>1904</v>
      </c>
      <c r="Y400" s="153"/>
      <c r="Z400" s="141"/>
      <c r="AA400" s="141"/>
      <c r="AB400" s="142"/>
      <c r="AC400" s="142"/>
    </row>
    <row r="401" spans="1:29" ht="78.75" x14ac:dyDescent="0.2">
      <c r="A401" s="58">
        <v>28</v>
      </c>
      <c r="B401" s="59" t="s">
        <v>88</v>
      </c>
      <c r="C401" s="59">
        <v>2</v>
      </c>
      <c r="D401" s="60" t="s">
        <v>1355</v>
      </c>
      <c r="E401" s="59" t="s">
        <v>1351</v>
      </c>
      <c r="F401" s="139"/>
      <c r="G401" s="139"/>
      <c r="H401" s="139"/>
      <c r="I401" s="78" t="s">
        <v>1377</v>
      </c>
      <c r="J401" s="139"/>
      <c r="K401" s="87" t="s">
        <v>1619</v>
      </c>
      <c r="L401" s="60" t="s">
        <v>1624</v>
      </c>
      <c r="M401" s="59" t="s">
        <v>432</v>
      </c>
      <c r="N401" s="33"/>
      <c r="O401" s="87" t="s">
        <v>62</v>
      </c>
      <c r="P401" s="87" t="s">
        <v>1628</v>
      </c>
      <c r="Q401" s="102">
        <v>2015</v>
      </c>
      <c r="R401" s="59" t="s">
        <v>1825</v>
      </c>
      <c r="S401" s="34"/>
      <c r="T401" s="130">
        <v>4502</v>
      </c>
      <c r="U401" s="110">
        <v>1.5006999999999999</v>
      </c>
      <c r="V401" s="139"/>
      <c r="W401" s="132" t="s">
        <v>1901</v>
      </c>
      <c r="X401" s="132" t="s">
        <v>1905</v>
      </c>
      <c r="Y401" s="153"/>
      <c r="Z401" s="141"/>
      <c r="AA401" s="141"/>
      <c r="AB401" s="142"/>
      <c r="AC401" s="142"/>
    </row>
    <row r="402" spans="1:29" ht="78.75" x14ac:dyDescent="0.2">
      <c r="A402" s="58">
        <v>28</v>
      </c>
      <c r="B402" s="59" t="s">
        <v>89</v>
      </c>
      <c r="C402" s="59">
        <v>2</v>
      </c>
      <c r="D402" s="60" t="s">
        <v>1356</v>
      </c>
      <c r="E402" s="59" t="s">
        <v>1351</v>
      </c>
      <c r="F402" s="139"/>
      <c r="G402" s="139"/>
      <c r="H402" s="139"/>
      <c r="I402" s="78" t="s">
        <v>1377</v>
      </c>
      <c r="J402" s="139"/>
      <c r="K402" s="87" t="s">
        <v>1619</v>
      </c>
      <c r="L402" s="60" t="s">
        <v>1625</v>
      </c>
      <c r="M402" s="59" t="s">
        <v>432</v>
      </c>
      <c r="N402" s="33"/>
      <c r="O402" s="87" t="s">
        <v>62</v>
      </c>
      <c r="P402" s="87" t="s">
        <v>1628</v>
      </c>
      <c r="Q402" s="102">
        <v>2015</v>
      </c>
      <c r="R402" s="59" t="s">
        <v>1826</v>
      </c>
      <c r="S402" s="34"/>
      <c r="T402" s="130">
        <v>92</v>
      </c>
      <c r="U402" s="110">
        <v>7.0769000000000002</v>
      </c>
      <c r="V402" s="139"/>
      <c r="W402" s="132" t="s">
        <v>1903</v>
      </c>
      <c r="X402" s="132" t="s">
        <v>1906</v>
      </c>
      <c r="Y402" s="153"/>
      <c r="Z402" s="141"/>
      <c r="AA402" s="141"/>
      <c r="AB402" s="142"/>
      <c r="AC402" s="142"/>
    </row>
    <row r="403" spans="1:29" ht="67.5" x14ac:dyDescent="0.2">
      <c r="A403" s="58">
        <v>28</v>
      </c>
      <c r="B403" s="59" t="s">
        <v>93</v>
      </c>
      <c r="C403" s="59">
        <v>2</v>
      </c>
      <c r="D403" s="60" t="s">
        <v>1357</v>
      </c>
      <c r="E403" s="59" t="s">
        <v>1351</v>
      </c>
      <c r="F403" s="139"/>
      <c r="G403" s="139"/>
      <c r="H403" s="139"/>
      <c r="I403" s="78" t="s">
        <v>1377</v>
      </c>
      <c r="J403" s="139"/>
      <c r="K403" s="87" t="s">
        <v>1619</v>
      </c>
      <c r="L403" s="60" t="s">
        <v>1626</v>
      </c>
      <c r="M403" s="59" t="s">
        <v>432</v>
      </c>
      <c r="N403" s="33"/>
      <c r="O403" s="87" t="s">
        <v>62</v>
      </c>
      <c r="P403" s="87" t="s">
        <v>1628</v>
      </c>
      <c r="Q403" s="102">
        <v>2015</v>
      </c>
      <c r="R403" s="59" t="s">
        <v>1827</v>
      </c>
      <c r="S403" s="34"/>
      <c r="T403" s="130">
        <v>15850</v>
      </c>
      <c r="U403" s="110">
        <v>0.58700000000000008</v>
      </c>
      <c r="V403" s="139"/>
      <c r="W403" s="132" t="s">
        <v>1907</v>
      </c>
      <c r="X403" s="132" t="s">
        <v>1908</v>
      </c>
      <c r="Y403" s="153"/>
      <c r="Z403" s="141"/>
      <c r="AA403" s="141"/>
      <c r="AB403" s="142"/>
      <c r="AC403" s="142"/>
    </row>
    <row r="404" spans="1:29" ht="56.25" x14ac:dyDescent="0.2">
      <c r="A404" s="58">
        <v>28</v>
      </c>
      <c r="B404" s="59" t="s">
        <v>94</v>
      </c>
      <c r="C404" s="59">
        <v>2</v>
      </c>
      <c r="D404" s="60" t="s">
        <v>1358</v>
      </c>
      <c r="E404" s="59" t="s">
        <v>1351</v>
      </c>
      <c r="F404" s="139"/>
      <c r="G404" s="139"/>
      <c r="H404" s="139"/>
      <c r="I404" s="78" t="s">
        <v>1377</v>
      </c>
      <c r="J404" s="139"/>
      <c r="K404" s="87" t="s">
        <v>1619</v>
      </c>
      <c r="L404" s="60" t="s">
        <v>1627</v>
      </c>
      <c r="M404" s="59" t="s">
        <v>432</v>
      </c>
      <c r="N404" s="33"/>
      <c r="O404" s="87" t="s">
        <v>62</v>
      </c>
      <c r="P404" s="87" t="s">
        <v>1628</v>
      </c>
      <c r="Q404" s="102">
        <v>2015</v>
      </c>
      <c r="R404" s="59" t="s">
        <v>1828</v>
      </c>
      <c r="S404" s="34"/>
      <c r="T404" s="130">
        <v>9</v>
      </c>
      <c r="U404" s="110">
        <v>0.6</v>
      </c>
      <c r="V404" s="139"/>
      <c r="W404" s="132" t="s">
        <v>1907</v>
      </c>
      <c r="X404" s="132" t="s">
        <v>1909</v>
      </c>
      <c r="Y404" s="153"/>
      <c r="Z404" s="141"/>
      <c r="AA404" s="141"/>
      <c r="AB404" s="142"/>
      <c r="AC404" s="142"/>
    </row>
    <row r="405" spans="1:29" x14ac:dyDescent="0.2">
      <c r="A405" s="39"/>
      <c r="B405" s="39"/>
      <c r="C405" s="39"/>
      <c r="D405" s="39"/>
      <c r="E405" s="39"/>
      <c r="F405" s="39"/>
      <c r="G405" s="39"/>
      <c r="H405" s="39"/>
      <c r="I405" s="39"/>
      <c r="J405" s="39"/>
      <c r="K405" s="39"/>
      <c r="L405" s="39"/>
      <c r="M405" s="39"/>
      <c r="N405" s="39"/>
      <c r="O405" s="39"/>
      <c r="P405" s="39"/>
      <c r="Q405" s="39"/>
      <c r="R405" s="39"/>
      <c r="S405" s="40"/>
      <c r="T405" s="40"/>
      <c r="U405" s="39"/>
      <c r="V405" s="39"/>
      <c r="W405" s="39"/>
      <c r="X405" s="41" t="s">
        <v>1111</v>
      </c>
      <c r="Y405" s="42">
        <f>SUM(Y3:Y404)</f>
        <v>211759296.35000002</v>
      </c>
      <c r="Z405" s="42">
        <f>SUM(Z3:Z404)</f>
        <v>210877046.95000002</v>
      </c>
      <c r="AA405" s="42">
        <f>SUM(AA3:AA404)</f>
        <v>127415686.48</v>
      </c>
      <c r="AB405" s="43">
        <f>AA405/Y405</f>
        <v>0.60170055660463095</v>
      </c>
      <c r="AC405" s="43">
        <f>AA405/Z405</f>
        <v>0.60421790006482257</v>
      </c>
    </row>
    <row r="406" spans="1:29" x14ac:dyDescent="0.2">
      <c r="A406" s="54" t="s">
        <v>1114</v>
      </c>
      <c r="B406" s="39"/>
      <c r="C406" s="39"/>
      <c r="D406" s="39"/>
      <c r="E406" s="39"/>
      <c r="F406" s="39"/>
      <c r="G406" s="39"/>
      <c r="H406" s="39"/>
      <c r="I406" s="156"/>
      <c r="J406" s="39"/>
      <c r="K406" s="39"/>
      <c r="L406" s="39"/>
      <c r="M406" s="39"/>
      <c r="N406" s="39"/>
      <c r="O406" s="39"/>
      <c r="P406" s="39"/>
      <c r="Q406" s="39"/>
      <c r="R406" s="39"/>
      <c r="S406" s="39"/>
      <c r="T406" s="39"/>
      <c r="U406" s="39"/>
      <c r="V406" s="39"/>
      <c r="W406" s="39"/>
      <c r="X406" s="44" t="s">
        <v>1112</v>
      </c>
      <c r="Y406" s="45">
        <f>1584521+1238640+9680159+2584367+3213948+103426+419808+244052+975365+1028484+631178+359420247.64+1848686+1020381+5222431+6906663+3518471+3055971+2320490+1561347+291653+96338+500028+269084+1075172+605000+96776+115000+866817.2</f>
        <v>410494503.83999997</v>
      </c>
      <c r="Z406" s="45">
        <f>1617554+1256014+9835159+3079367+3611948+103426+419808+244052+990365+1249484+631178+234362518.92+1848686+1020381+6022431+8770240+3518471+3165268+2329468.4+1740643+351653+481+503028+244084+1096226+632340+96776+101000+95857+853763+1265373.7</f>
        <v>291057044.01999992</v>
      </c>
      <c r="AA406" s="45">
        <f>1013592.3+865785.84+6415301.96+2186959.55+2341216.63+66606.07+274812.41+156941.92+670616.94+680853.56+404820.8+56997574.44+1190931.74+652749.33+4644895.84+4631296.04+2292632.69+2034973.82+1501700.21+1118325.6+205256.78+481+327399.69+127376.82+693316.03+396871.4+63272.37+32172.79+500984.96+51171.3+418288.31</f>
        <v>92959179.139999986</v>
      </c>
      <c r="AB406" s="43">
        <f>AA406/Y406</f>
        <v>0.22645657437653061</v>
      </c>
      <c r="AC406" s="46">
        <f>AA406/Z406</f>
        <v>0.31938474278469042</v>
      </c>
    </row>
    <row r="407" spans="1:29" x14ac:dyDescent="0.2">
      <c r="A407" s="39"/>
      <c r="B407" s="39"/>
      <c r="C407" s="39"/>
      <c r="D407" s="39"/>
      <c r="E407" s="39"/>
      <c r="F407" s="39"/>
      <c r="G407" s="39"/>
      <c r="H407" s="39"/>
      <c r="I407" s="39"/>
      <c r="J407" s="39"/>
      <c r="K407" s="39"/>
      <c r="L407" s="39"/>
      <c r="M407" s="39"/>
      <c r="N407" s="39"/>
      <c r="O407" s="39"/>
      <c r="P407" s="39"/>
      <c r="Q407" s="39"/>
      <c r="R407" s="39"/>
      <c r="S407" s="39"/>
      <c r="T407" s="39"/>
      <c r="U407" s="39"/>
      <c r="V407" s="39"/>
      <c r="W407" s="39"/>
      <c r="X407" s="47" t="s">
        <v>1113</v>
      </c>
      <c r="Y407" s="45">
        <f>Y405+Y406</f>
        <v>622253800.19000006</v>
      </c>
      <c r="Z407" s="48">
        <f>Z405+Z406</f>
        <v>501934090.96999991</v>
      </c>
      <c r="AA407" s="48">
        <f>AA405+AA406</f>
        <v>220374865.62</v>
      </c>
      <c r="AB407" s="49">
        <f>AA407/Y407</f>
        <v>0.35415591765403498</v>
      </c>
      <c r="AC407" s="46">
        <f>AA407/Z407</f>
        <v>0.439051400541693</v>
      </c>
    </row>
    <row r="409" spans="1:29" x14ac:dyDescent="0.2">
      <c r="Z409" s="155"/>
      <c r="AA409" s="155"/>
    </row>
  </sheetData>
  <mergeCells count="1">
    <mergeCell ref="A1:AC1"/>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0"/>
  <sheetViews>
    <sheetView zoomScale="120" zoomScaleNormal="120" zoomScaleSheetLayoutView="100" workbookViewId="0">
      <pane ySplit="1" topLeftCell="A2" activePane="bottomLeft" state="frozen"/>
      <selection pane="bottomLeft" activeCell="A10" sqref="A10"/>
    </sheetView>
  </sheetViews>
  <sheetFormatPr baseColWidth="10" defaultRowHeight="11.25" x14ac:dyDescent="0.2"/>
  <cols>
    <col min="1" max="1" width="135.83203125" customWidth="1"/>
  </cols>
  <sheetData>
    <row r="1" spans="1:1" x14ac:dyDescent="0.2">
      <c r="A1" s="2" t="s">
        <v>0</v>
      </c>
    </row>
    <row r="2" spans="1:1" ht="12.2" customHeight="1" x14ac:dyDescent="0.2">
      <c r="A2" s="3" t="s">
        <v>30</v>
      </c>
    </row>
    <row r="3" spans="1:1" ht="12.2" customHeight="1" x14ac:dyDescent="0.2">
      <c r="A3" s="3" t="s">
        <v>79</v>
      </c>
    </row>
    <row r="4" spans="1:1" ht="22.5" customHeight="1" x14ac:dyDescent="0.2">
      <c r="A4" s="3" t="s">
        <v>31</v>
      </c>
    </row>
    <row r="5" spans="1:1" ht="12.2" customHeight="1" x14ac:dyDescent="0.2">
      <c r="A5" s="3" t="s">
        <v>32</v>
      </c>
    </row>
    <row r="6" spans="1:1" ht="22.5" customHeight="1" x14ac:dyDescent="0.2">
      <c r="A6" s="3" t="s">
        <v>33</v>
      </c>
    </row>
    <row r="7" spans="1:1" ht="12.2" customHeight="1" x14ac:dyDescent="0.2">
      <c r="A7" s="3" t="s">
        <v>34</v>
      </c>
    </row>
    <row r="8" spans="1:1" ht="24" x14ac:dyDescent="0.2">
      <c r="A8" s="3" t="s">
        <v>35</v>
      </c>
    </row>
    <row r="9" spans="1:1" ht="35.25" x14ac:dyDescent="0.2">
      <c r="A9" s="3" t="s">
        <v>36</v>
      </c>
    </row>
    <row r="10" spans="1:1" ht="24" x14ac:dyDescent="0.2">
      <c r="A10" s="3" t="s">
        <v>37</v>
      </c>
    </row>
    <row r="11" spans="1:1" ht="12.75" x14ac:dyDescent="0.2">
      <c r="A11" s="3" t="s">
        <v>38</v>
      </c>
    </row>
    <row r="12" spans="1:1" ht="12.75" x14ac:dyDescent="0.2">
      <c r="A12" s="3" t="s">
        <v>39</v>
      </c>
    </row>
    <row r="13" spans="1:1" ht="12" x14ac:dyDescent="0.2">
      <c r="A13" s="3" t="s">
        <v>29</v>
      </c>
    </row>
    <row r="14" spans="1:1" ht="12.75" x14ac:dyDescent="0.2">
      <c r="A14" s="3" t="s">
        <v>40</v>
      </c>
    </row>
    <row r="15" spans="1:1" ht="24" x14ac:dyDescent="0.2">
      <c r="A15" s="3" t="s">
        <v>41</v>
      </c>
    </row>
    <row r="16" spans="1:1" ht="12.75" x14ac:dyDescent="0.2">
      <c r="A16" s="3" t="s">
        <v>42</v>
      </c>
    </row>
    <row r="17" spans="1:1" ht="11.25" customHeight="1" x14ac:dyDescent="0.2">
      <c r="A17" s="3" t="s">
        <v>43</v>
      </c>
    </row>
    <row r="18" spans="1:1" ht="12.75" x14ac:dyDescent="0.2">
      <c r="A18" s="3" t="s">
        <v>44</v>
      </c>
    </row>
    <row r="19" spans="1:1" ht="12.75" x14ac:dyDescent="0.2">
      <c r="A19" s="3" t="s">
        <v>45</v>
      </c>
    </row>
    <row r="20" spans="1:1" ht="12.75" x14ac:dyDescent="0.2">
      <c r="A20" s="3" t="s">
        <v>46</v>
      </c>
    </row>
    <row r="21" spans="1:1" ht="12.75" x14ac:dyDescent="0.2">
      <c r="A21" s="3" t="s">
        <v>47</v>
      </c>
    </row>
    <row r="22" spans="1:1" ht="12.75" x14ac:dyDescent="0.2">
      <c r="A22" s="3" t="s">
        <v>48</v>
      </c>
    </row>
    <row r="23" spans="1:1" ht="24" x14ac:dyDescent="0.2">
      <c r="A23" s="3" t="s">
        <v>49</v>
      </c>
    </row>
    <row r="24" spans="1:1" ht="24" x14ac:dyDescent="0.2">
      <c r="A24" s="3" t="s">
        <v>50</v>
      </c>
    </row>
    <row r="25" spans="1:1" ht="12.75" x14ac:dyDescent="0.2">
      <c r="A25" s="3" t="s">
        <v>51</v>
      </c>
    </row>
    <row r="26" spans="1:1" ht="12.75" x14ac:dyDescent="0.2">
      <c r="A26" s="3" t="s">
        <v>52</v>
      </c>
    </row>
    <row r="27" spans="1:1" ht="12.75" x14ac:dyDescent="0.2">
      <c r="A27" s="3" t="s">
        <v>53</v>
      </c>
    </row>
    <row r="28" spans="1:1" ht="24" x14ac:dyDescent="0.2">
      <c r="A28" s="3" t="s">
        <v>54</v>
      </c>
    </row>
    <row r="29" spans="1:1" ht="24" x14ac:dyDescent="0.2">
      <c r="A29" s="3" t="s">
        <v>55</v>
      </c>
    </row>
    <row r="30" spans="1:1" ht="12.75" x14ac:dyDescent="0.2">
      <c r="A30" s="3" t="s">
        <v>56</v>
      </c>
    </row>
    <row r="31" spans="1:1" ht="24" x14ac:dyDescent="0.2">
      <c r="A31" s="3" t="s">
        <v>57</v>
      </c>
    </row>
    <row r="32" spans="1:1" ht="24" customHeight="1" x14ac:dyDescent="0.2">
      <c r="A32" s="3" t="s">
        <v>58</v>
      </c>
    </row>
    <row r="33" spans="1:1" ht="12.75" x14ac:dyDescent="0.2">
      <c r="A33" s="3" t="s">
        <v>59</v>
      </c>
    </row>
    <row r="34" spans="1:1" ht="12.75" x14ac:dyDescent="0.2">
      <c r="A34" s="3" t="s">
        <v>60</v>
      </c>
    </row>
    <row r="35" spans="1:1" x14ac:dyDescent="0.2">
      <c r="A35" s="3"/>
    </row>
    <row r="36" spans="1:1" x14ac:dyDescent="0.2">
      <c r="A36" s="4" t="s">
        <v>77</v>
      </c>
    </row>
    <row r="37" spans="1:1" ht="22.5" x14ac:dyDescent="0.2">
      <c r="A37" s="3" t="s">
        <v>78</v>
      </c>
    </row>
    <row r="39" spans="1:1" x14ac:dyDescent="0.2">
      <c r="A39" s="4" t="s">
        <v>1</v>
      </c>
    </row>
    <row r="40" spans="1:1" x14ac:dyDescent="0.2">
      <c r="A40" s="3" t="s">
        <v>2</v>
      </c>
    </row>
  </sheetData>
  <sheetProtection algorithmName="SHA-512" hashValue="JXTCYUSuNKqlhNzWNimhbFkW0X70RqYbpRo+FWYQEmQKoZseshUw/DjIyUZlPFGbI9PqGVpWI/AnazLKAahJEQ==" saltValue="3zITx+pFmfZyUC78UYDnYw==" spinCount="100000" sheet="1" objects="1" scenarios="1"/>
  <pageMargins left="0.70866141732283472" right="0.70866141732283472" top="0.74803149606299213" bottom="0.74803149606299213" header="0.31496062992125984" footer="0.31496062992125984"/>
  <pageSetup orientation="landscape" r:id="rId1"/>
  <headerFooter>
    <oddHeader>&amp;C&amp;10INDICADORES DE RESULTADOS</oddHeader>
    <oddFooter>&amp;L&amp;A&amp;R&amp;F</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A877482073C494DB65515C3369AA0B4" ma:contentTypeVersion="0" ma:contentTypeDescription="Crear nuevo documento." ma:contentTypeScope="" ma:versionID="d630b5c2871309c5c86f0b7bf850b824">
  <xsd:schema xmlns:xsd="http://www.w3.org/2001/XMLSchema" xmlns:xs="http://www.w3.org/2001/XMLSchema" xmlns:p="http://schemas.microsoft.com/office/2006/metadata/properties" targetNamespace="http://schemas.microsoft.com/office/2006/metadata/properties" ma:root="true" ma:fieldsID="3f6edc329ff236629c56e3b879b320d0">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DBC77CC-32BA-4BBF-A75E-086779EE42E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1F51EF88-68BC-4A76-B5D9-47B8734FF48E}">
  <ds:schemaRefs>
    <ds:schemaRef ds:uri="http://schemas.microsoft.com/sharepoint/v3/contenttype/forms"/>
  </ds:schemaRefs>
</ds:datastoreItem>
</file>

<file path=customXml/itemProps3.xml><?xml version="1.0" encoding="utf-8"?>
<ds:datastoreItem xmlns:ds="http://schemas.openxmlformats.org/officeDocument/2006/customXml" ds:itemID="{BDF2C03A-FAFE-4FBB-9F24-298C907734CA}">
  <ds:schemaRefs>
    <ds:schemaRef ds:uri="http://purl.org/dc/elements/1.1/"/>
    <ds:schemaRef ds:uri="http://www.w3.org/XML/1998/namespace"/>
    <ds:schemaRef ds:uri="http://schemas.microsoft.com/office/2006/metadata/properties"/>
    <ds:schemaRef ds:uri="http://schemas.microsoft.com/office/2006/documentManagement/types"/>
    <ds:schemaRef ds:uri="http://schemas.openxmlformats.org/package/2006/metadata/core-properties"/>
    <ds:schemaRef ds:uri="http://purl.org/dc/terms/"/>
    <ds:schemaRef ds:uri="http://schemas.microsoft.com/office/infopath/2007/PartnerControl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IR</vt:lpstr>
      <vt:lpstr>Hoja1</vt:lpstr>
      <vt:lpstr>Instructivo_IR</vt:lpstr>
    </vt:vector>
  </TitlesOfParts>
  <Company>HP</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acorona</dc:creator>
  <cp:lastModifiedBy>Lucero</cp:lastModifiedBy>
  <cp:lastPrinted>2017-03-30T22:24:32Z</cp:lastPrinted>
  <dcterms:created xsi:type="dcterms:W3CDTF">2014-10-22T05:35:08Z</dcterms:created>
  <dcterms:modified xsi:type="dcterms:W3CDTF">2017-10-27T00:19:07Z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0x010100EA877482073C494DB65515C3369AA0B4</vt:lpwstr>
  </property>
</Properties>
</file>