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- LDF\"/>
    </mc:Choice>
  </mc:AlternateContent>
  <bookViews>
    <workbookView xWindow="0" yWindow="0" windowWidth="28800" windowHeight="1080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Titles" localSheetId="1">'F5'!$1:$3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41" i="1"/>
  <c r="G37" i="1"/>
  <c r="G28" i="1"/>
  <c r="G29" i="1"/>
  <c r="G30" i="1"/>
  <c r="G31" i="1"/>
  <c r="G32" i="1"/>
  <c r="G33" i="1"/>
  <c r="G34" i="1"/>
  <c r="G3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6" i="1"/>
  <c r="G59" i="1" l="1"/>
  <c r="C70" i="1"/>
  <c r="D70" i="1"/>
  <c r="E70" i="1"/>
  <c r="F70" i="1"/>
  <c r="B70" i="1"/>
  <c r="G69" i="1"/>
  <c r="G68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F60" i="1"/>
  <c r="C7" i="1"/>
  <c r="C8" i="1"/>
  <c r="C9" i="1"/>
  <c r="C10" i="1"/>
  <c r="C11" i="1"/>
  <c r="C12" i="1"/>
  <c r="C14" i="1"/>
  <c r="C15" i="1"/>
  <c r="C16" i="1"/>
  <c r="C19" i="1"/>
  <c r="C22" i="1"/>
  <c r="C23" i="1"/>
  <c r="C24" i="1"/>
  <c r="C26" i="1"/>
  <c r="C27" i="1"/>
  <c r="C28" i="1"/>
  <c r="C30" i="1"/>
  <c r="C31" i="1"/>
  <c r="C35" i="1"/>
  <c r="C36" i="1"/>
  <c r="C6" i="1"/>
  <c r="G70" i="1" l="1"/>
  <c r="G36" i="1"/>
  <c r="E25" i="1"/>
  <c r="F25" i="1"/>
  <c r="E13" i="1"/>
  <c r="F13" i="1"/>
  <c r="B13" i="1"/>
  <c r="B25" i="1"/>
  <c r="D34" i="1" l="1"/>
  <c r="E34" i="1"/>
  <c r="F34" i="1"/>
  <c r="B34" i="1"/>
  <c r="B33" i="1"/>
  <c r="C33" i="1" l="1"/>
  <c r="C34" i="1"/>
  <c r="B32" i="1" l="1"/>
  <c r="E37" i="1"/>
  <c r="F37" i="1"/>
  <c r="B37" i="1" l="1"/>
  <c r="C32" i="1"/>
  <c r="B60" i="1"/>
  <c r="F62" i="1" l="1"/>
  <c r="E62" i="1"/>
  <c r="D62" i="1"/>
  <c r="C62" i="1"/>
  <c r="B62" i="1"/>
  <c r="G62" i="1" l="1"/>
  <c r="B65" i="1"/>
  <c r="C60" i="1"/>
  <c r="E60" i="1"/>
  <c r="D60" i="1"/>
  <c r="E65" i="1" l="1"/>
  <c r="F65" i="1"/>
  <c r="C18" i="1"/>
  <c r="C17" i="1"/>
  <c r="C20" i="1"/>
  <c r="D13" i="1"/>
  <c r="C13" i="1" s="1"/>
  <c r="C21" i="1"/>
  <c r="C29" i="1"/>
  <c r="D25" i="1"/>
  <c r="D37" i="1" l="1"/>
  <c r="C25" i="1"/>
  <c r="C37" i="1" l="1"/>
  <c r="D65" i="1"/>
  <c r="G65" i="1" s="1"/>
  <c r="C65" i="1" l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<sst xmlns="http://schemas.openxmlformats.org/spreadsheetml/2006/main" count="72" uniqueCount="72">
  <si>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</si>
  <si>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</si>
  <si>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</si>
  <si>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</si>
  <si>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</si>
  <si>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</si>
  <si>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</si>
  <si>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</si>
  <si>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</si>
  <si>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</si>
  <si>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</si>
  <si>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</si>
  <si>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</si>
  <si>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</si>
  <si>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</si>
  <si>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</si>
  <si>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</si>
  <si>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</si>
  <si>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</si>
  <si>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</si>
  <si>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</si>
  <si>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</si>
  <si>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</si>
  <si>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</si>
  <si>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</si>
  <si>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</si>
  <si>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</si>
  <si>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</si>
  <si>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</si>
  <si>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</si>
  <si>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</si>
  <si>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</si>
  <si>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</si>
  <si>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</si>
  <si>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</si>
  <si>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</si>
  <si>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</si>
  <si>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</si>
  <si>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</si>
  <si>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</si>
  <si>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</si>
  <si>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</si>
  <si>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</si>
  <si>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</si>
  <si>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</si>
  <si>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</si>
  <si>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</si>
  <si>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</si>
  <si>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</si>
  <si>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</si>
  <si>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</si>
  <si>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</si>
  <si>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</si>
  <si>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</si>
  <si>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</si>
  <si>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</si>
  <si>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</si>
  <si>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</si>
  <si>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</si>
  <si>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</si>
  <si>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</si>
  <si>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</si>
  <si>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</si>
  <si>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</si>
  <si>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</si>
  <si>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</si>
  <si>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</si>
  <si>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</si>
  <si>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</si>
  <si>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</si>
  <si>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</si>
  <si>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VALLE DE SANTIAGO, GTO. 
Estado Analítico de Ingresos Detallado - LDF
Del 1 de Enero al 30 de Septiembre 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</si>
</sst>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color theme="1"/>
      <name val="}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2" fillId="0" borderId="0" xfId="0" applyNumberFormat="1" applyFont="1"/>
    <xf numFmtId="4" fontId="2" fillId="0" borderId="7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3" borderId="0" xfId="0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2" fillId="3" borderId="13" xfId="0" applyNumberFormat="1" applyFont="1" applyFill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3" fontId="2" fillId="0" borderId="0" xfId="5" applyFont="1"/>
    <xf numFmtId="43" fontId="2" fillId="0" borderId="0" xfId="0" applyNumberFormat="1" applyFont="1"/>
    <xf numFmtId="4" fontId="6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/>
    <xf numFmtId="4" fontId="2" fillId="0" borderId="6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6">
    <cellStyle name="Millares" xfId="5" builtinId="3"/>
    <cellStyle name="Moneda 2" xfId="2"/>
    <cellStyle name="Moneda 3" xfId="3"/>
    <cellStyle name="Moneda 4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8"/>
  </cols>
  <sheetData>
    <row r="1" spans="1:2">
      <c r="A1" s="17"/>
      <c r="B1" s="17"/>
    </row>
    <row r="2020" spans="1:1">
      <c r="A2020" s="19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="115" zoomScaleNormal="115" workbookViewId="0">
      <selection activeCell="H1" sqref="H1"/>
    </sheetView>
  </sheetViews>
  <sheetFormatPr baseColWidth="10" defaultRowHeight="11.25"/>
  <cols>
    <col min="1" max="1" width="90.83203125" style="1" customWidth="1"/>
    <col min="2" max="7" width="16.83203125" style="1" customWidth="1"/>
    <col min="8" max="8" width="14.33203125" style="1" bestFit="1" customWidth="1"/>
    <col min="9" max="10" width="12.33203125" style="1" bestFit="1" customWidth="1"/>
    <col min="11" max="16384" width="12" style="1"/>
  </cols>
  <sheetData>
    <row r="1" spans="1:10" ht="45.95" customHeight="1">
      <c r="A1" s="48" t="s">
        <v>71</v>
      </c>
      <c r="B1" s="49"/>
      <c r="C1" s="49"/>
      <c r="D1" s="49"/>
      <c r="E1" s="49"/>
      <c r="F1" s="49"/>
      <c r="G1" s="50"/>
    </row>
    <row r="2" spans="1:10">
      <c r="A2" s="2"/>
      <c r="B2" s="51" t="s">
        <v>0</v>
      </c>
      <c r="C2" s="51"/>
      <c r="D2" s="51"/>
      <c r="E2" s="51"/>
      <c r="F2" s="51"/>
      <c r="G2" s="3"/>
    </row>
    <row r="3" spans="1:10" ht="22.5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10" ht="5.0999999999999996" customHeight="1">
      <c r="A4" s="7"/>
      <c r="B4" s="21"/>
      <c r="C4" s="8"/>
      <c r="D4" s="26"/>
      <c r="E4" s="8"/>
      <c r="F4" s="31"/>
      <c r="G4" s="8"/>
    </row>
    <row r="5" spans="1:10">
      <c r="A5" s="9" t="s">
        <v>8</v>
      </c>
      <c r="B5" s="22"/>
      <c r="C5" s="10"/>
      <c r="D5" s="27"/>
      <c r="E5" s="10"/>
      <c r="F5" s="32"/>
      <c r="G5" s="10"/>
    </row>
    <row r="6" spans="1:10">
      <c r="A6" s="11" t="s">
        <v>9</v>
      </c>
      <c r="B6" s="36">
        <v>15532185</v>
      </c>
      <c r="C6" s="36">
        <f>D6-B6</f>
        <v>670000</v>
      </c>
      <c r="D6" s="36">
        <v>16202185</v>
      </c>
      <c r="E6" s="36">
        <v>16097832.380000001</v>
      </c>
      <c r="F6" s="36">
        <v>16097832.380000001</v>
      </c>
      <c r="G6" s="44">
        <f>E6-B6</f>
        <v>565647.38000000082</v>
      </c>
      <c r="J6" s="20"/>
    </row>
    <row r="7" spans="1:10">
      <c r="A7" s="11" t="s">
        <v>10</v>
      </c>
      <c r="B7" s="36">
        <v>0</v>
      </c>
      <c r="C7" s="44">
        <f t="shared" ref="C7:C36" si="0">D7-B7</f>
        <v>0</v>
      </c>
      <c r="D7" s="36">
        <v>0</v>
      </c>
      <c r="E7" s="36">
        <v>0</v>
      </c>
      <c r="F7" s="36">
        <v>0</v>
      </c>
      <c r="G7" s="47">
        <f t="shared" ref="G7:G35" si="1">E7-B7</f>
        <v>0</v>
      </c>
    </row>
    <row r="8" spans="1:10">
      <c r="A8" s="11" t="s">
        <v>11</v>
      </c>
      <c r="B8" s="36">
        <v>165510</v>
      </c>
      <c r="C8" s="44">
        <f t="shared" si="0"/>
        <v>60000</v>
      </c>
      <c r="D8" s="36">
        <v>225510</v>
      </c>
      <c r="E8" s="36">
        <v>270400</v>
      </c>
      <c r="F8" s="36">
        <v>270400</v>
      </c>
      <c r="G8" s="47">
        <f t="shared" si="1"/>
        <v>104890</v>
      </c>
    </row>
    <row r="9" spans="1:10">
      <c r="A9" s="11" t="s">
        <v>12</v>
      </c>
      <c r="B9" s="36">
        <v>19579899</v>
      </c>
      <c r="C9" s="44">
        <f t="shared" si="0"/>
        <v>-25402</v>
      </c>
      <c r="D9" s="36">
        <v>19554497</v>
      </c>
      <c r="E9" s="36">
        <v>17229907.780000001</v>
      </c>
      <c r="F9" s="36">
        <v>17229907.780000001</v>
      </c>
      <c r="G9" s="47">
        <f t="shared" si="1"/>
        <v>-2349991.2199999988</v>
      </c>
    </row>
    <row r="10" spans="1:10">
      <c r="A10" s="11" t="s">
        <v>13</v>
      </c>
      <c r="B10" s="36">
        <v>2778279</v>
      </c>
      <c r="C10" s="44">
        <f t="shared" si="0"/>
        <v>100000</v>
      </c>
      <c r="D10" s="36">
        <v>2878279</v>
      </c>
      <c r="E10" s="36">
        <v>2569444.83</v>
      </c>
      <c r="F10" s="36">
        <v>2569444.83</v>
      </c>
      <c r="G10" s="47">
        <f t="shared" si="1"/>
        <v>-208834.16999999993</v>
      </c>
    </row>
    <row r="11" spans="1:10">
      <c r="A11" s="11" t="s">
        <v>14</v>
      </c>
      <c r="B11" s="36">
        <v>2967027</v>
      </c>
      <c r="C11" s="44">
        <f t="shared" si="0"/>
        <v>-858000</v>
      </c>
      <c r="D11" s="36">
        <v>2109027</v>
      </c>
      <c r="E11" s="36">
        <v>1333838.1000000001</v>
      </c>
      <c r="F11" s="36">
        <v>1333838.1000000001</v>
      </c>
      <c r="G11" s="47">
        <f t="shared" si="1"/>
        <v>-1633188.9</v>
      </c>
      <c r="I11" s="20"/>
    </row>
    <row r="12" spans="1:10">
      <c r="A12" s="11" t="s">
        <v>15</v>
      </c>
      <c r="B12" s="36">
        <v>0</v>
      </c>
      <c r="C12" s="44">
        <f t="shared" si="0"/>
        <v>0</v>
      </c>
      <c r="D12" s="36">
        <v>0</v>
      </c>
      <c r="E12" s="36">
        <v>0</v>
      </c>
      <c r="F12" s="36">
        <v>0</v>
      </c>
      <c r="G12" s="47">
        <f t="shared" si="1"/>
        <v>0</v>
      </c>
    </row>
    <row r="13" spans="1:10">
      <c r="A13" s="11" t="s">
        <v>16</v>
      </c>
      <c r="B13" s="36">
        <f>SUM(B14:B23)</f>
        <v>117554018</v>
      </c>
      <c r="C13" s="44">
        <f>D13-B13</f>
        <v>5280914</v>
      </c>
      <c r="D13" s="44">
        <f t="shared" ref="D13" si="2">SUM(D14:D23)</f>
        <v>122834932</v>
      </c>
      <c r="E13" s="44">
        <f t="shared" ref="E13" si="3">SUM(E14:E23)</f>
        <v>105890458.5</v>
      </c>
      <c r="F13" s="44">
        <f t="shared" ref="F13" si="4">SUM(F14:F23)</f>
        <v>105890458.5</v>
      </c>
      <c r="G13" s="47">
        <f t="shared" si="1"/>
        <v>-11663559.5</v>
      </c>
    </row>
    <row r="14" spans="1:10">
      <c r="A14" s="12" t="s">
        <v>17</v>
      </c>
      <c r="B14" s="40">
        <v>79464803</v>
      </c>
      <c r="C14" s="44">
        <f t="shared" si="0"/>
        <v>1978388</v>
      </c>
      <c r="D14" s="20">
        <v>81443191</v>
      </c>
      <c r="E14" s="36">
        <v>70901575.670000002</v>
      </c>
      <c r="F14" s="36">
        <v>70901575.670000002</v>
      </c>
      <c r="G14" s="47">
        <f t="shared" si="1"/>
        <v>-8563227.3299999982</v>
      </c>
    </row>
    <row r="15" spans="1:10">
      <c r="A15" s="12" t="s">
        <v>18</v>
      </c>
      <c r="B15" s="40">
        <v>20381265</v>
      </c>
      <c r="C15" s="44">
        <f t="shared" si="0"/>
        <v>185346</v>
      </c>
      <c r="D15" s="20">
        <v>20566611</v>
      </c>
      <c r="E15" s="36">
        <v>17255076.100000001</v>
      </c>
      <c r="F15" s="36">
        <v>17255076.100000001</v>
      </c>
      <c r="G15" s="47">
        <f t="shared" si="1"/>
        <v>-3126188.8999999985</v>
      </c>
      <c r="H15" s="20"/>
      <c r="I15" s="20"/>
    </row>
    <row r="16" spans="1:10">
      <c r="A16" s="12" t="s">
        <v>19</v>
      </c>
      <c r="B16" s="20">
        <v>5575057</v>
      </c>
      <c r="C16" s="44">
        <f t="shared" si="0"/>
        <v>787861</v>
      </c>
      <c r="D16" s="20">
        <v>6362918</v>
      </c>
      <c r="E16" s="36">
        <v>5067608.3</v>
      </c>
      <c r="F16" s="36">
        <v>5067608.3</v>
      </c>
      <c r="G16" s="47">
        <f t="shared" si="1"/>
        <v>-507448.70000000019</v>
      </c>
    </row>
    <row r="17" spans="1:7">
      <c r="A17" s="12" t="s">
        <v>20</v>
      </c>
      <c r="B17" s="22">
        <v>0</v>
      </c>
      <c r="C17" s="44">
        <f t="shared" si="0"/>
        <v>0</v>
      </c>
      <c r="D17" s="27">
        <v>0</v>
      </c>
      <c r="E17" s="36">
        <v>0</v>
      </c>
      <c r="F17" s="36">
        <v>0</v>
      </c>
      <c r="G17" s="47">
        <f t="shared" si="1"/>
        <v>0</v>
      </c>
    </row>
    <row r="18" spans="1:7">
      <c r="A18" s="12" t="s">
        <v>21</v>
      </c>
      <c r="B18" s="22">
        <v>0</v>
      </c>
      <c r="C18" s="44">
        <f t="shared" si="0"/>
        <v>0</v>
      </c>
      <c r="D18" s="27">
        <v>0</v>
      </c>
      <c r="E18" s="36">
        <v>0</v>
      </c>
      <c r="F18" s="36">
        <v>0</v>
      </c>
      <c r="G18" s="47">
        <f t="shared" si="1"/>
        <v>0</v>
      </c>
    </row>
    <row r="19" spans="1:7">
      <c r="A19" s="12" t="s">
        <v>22</v>
      </c>
      <c r="B19" s="40">
        <v>1762376</v>
      </c>
      <c r="C19" s="44">
        <f t="shared" si="0"/>
        <v>176859</v>
      </c>
      <c r="D19" s="27">
        <v>1939235</v>
      </c>
      <c r="E19" s="36">
        <v>2227195.27</v>
      </c>
      <c r="F19" s="36">
        <v>2227195.27</v>
      </c>
      <c r="G19" s="47">
        <f t="shared" si="1"/>
        <v>464819.27</v>
      </c>
    </row>
    <row r="20" spans="1:7">
      <c r="A20" s="12" t="s">
        <v>23</v>
      </c>
      <c r="B20" s="22">
        <v>0</v>
      </c>
      <c r="C20" s="44">
        <f t="shared" si="0"/>
        <v>0</v>
      </c>
      <c r="D20" s="27">
        <v>0</v>
      </c>
      <c r="E20" s="36">
        <v>0</v>
      </c>
      <c r="F20" s="36">
        <v>0</v>
      </c>
      <c r="G20" s="47">
        <f t="shared" si="1"/>
        <v>0</v>
      </c>
    </row>
    <row r="21" spans="1:7">
      <c r="A21" s="12" t="s">
        <v>24</v>
      </c>
      <c r="B21" s="22">
        <v>0</v>
      </c>
      <c r="C21" s="44">
        <f t="shared" si="0"/>
        <v>0</v>
      </c>
      <c r="D21" s="27">
        <v>0</v>
      </c>
      <c r="E21" s="36">
        <v>0</v>
      </c>
      <c r="F21" s="36">
        <v>0</v>
      </c>
      <c r="G21" s="47">
        <f t="shared" si="1"/>
        <v>0</v>
      </c>
    </row>
    <row r="22" spans="1:7">
      <c r="A22" s="12" t="s">
        <v>25</v>
      </c>
      <c r="B22" s="22">
        <v>4370517</v>
      </c>
      <c r="C22" s="44">
        <f t="shared" si="0"/>
        <v>172501</v>
      </c>
      <c r="D22" s="27">
        <v>4543018</v>
      </c>
      <c r="E22" s="36">
        <v>2611889.88</v>
      </c>
      <c r="F22" s="36">
        <v>2611889.88</v>
      </c>
      <c r="G22" s="47">
        <f t="shared" si="1"/>
        <v>-1758627.12</v>
      </c>
    </row>
    <row r="23" spans="1:7">
      <c r="A23" s="12" t="s">
        <v>26</v>
      </c>
      <c r="B23" s="22">
        <v>6000000</v>
      </c>
      <c r="C23" s="44">
        <f t="shared" si="0"/>
        <v>1979959</v>
      </c>
      <c r="D23" s="27">
        <v>7979959</v>
      </c>
      <c r="E23" s="36">
        <v>7827113.2800000003</v>
      </c>
      <c r="F23" s="36">
        <v>7827113.2800000003</v>
      </c>
      <c r="G23" s="47">
        <f t="shared" si="1"/>
        <v>1827113.2800000003</v>
      </c>
    </row>
    <row r="24" spans="1:7">
      <c r="A24" s="12" t="s">
        <v>27</v>
      </c>
      <c r="B24" s="22">
        <v>0</v>
      </c>
      <c r="C24" s="44">
        <f t="shared" si="0"/>
        <v>0</v>
      </c>
      <c r="D24" s="27"/>
      <c r="E24" s="36">
        <v>0</v>
      </c>
      <c r="F24" s="36">
        <v>0</v>
      </c>
      <c r="G24" s="47">
        <f t="shared" si="1"/>
        <v>0</v>
      </c>
    </row>
    <row r="25" spans="1:7">
      <c r="A25" s="11" t="s">
        <v>28</v>
      </c>
      <c r="B25" s="22">
        <f>SUM(B26:B30)</f>
        <v>2409842</v>
      </c>
      <c r="C25" s="44">
        <f t="shared" si="0"/>
        <v>15000</v>
      </c>
      <c r="D25" s="27">
        <f t="shared" ref="D25:F25" si="5">SUM(D26:D30)</f>
        <v>2424842</v>
      </c>
      <c r="E25" s="27">
        <f t="shared" si="5"/>
        <v>2050541.77</v>
      </c>
      <c r="F25" s="27">
        <f t="shared" si="5"/>
        <v>2050541.77</v>
      </c>
      <c r="G25" s="47">
        <f t="shared" si="1"/>
        <v>-359300.23</v>
      </c>
    </row>
    <row r="26" spans="1:7">
      <c r="A26" s="12" t="s">
        <v>29</v>
      </c>
      <c r="B26" s="22">
        <v>18952</v>
      </c>
      <c r="C26" s="44">
        <f t="shared" si="0"/>
        <v>15000</v>
      </c>
      <c r="D26" s="27">
        <v>33952</v>
      </c>
      <c r="E26" s="36">
        <v>21961.7</v>
      </c>
      <c r="F26" s="44">
        <v>21961.7</v>
      </c>
      <c r="G26" s="47">
        <f t="shared" si="1"/>
        <v>3009.7000000000007</v>
      </c>
    </row>
    <row r="27" spans="1:7">
      <c r="A27" s="12" t="s">
        <v>30</v>
      </c>
      <c r="B27" s="22">
        <v>246780</v>
      </c>
      <c r="C27" s="44">
        <f t="shared" si="0"/>
        <v>0</v>
      </c>
      <c r="D27" s="27">
        <v>246780</v>
      </c>
      <c r="E27" s="36">
        <v>189664.11</v>
      </c>
      <c r="F27" s="44">
        <v>189664.11</v>
      </c>
      <c r="G27" s="47">
        <f t="shared" si="1"/>
        <v>-57115.890000000014</v>
      </c>
    </row>
    <row r="28" spans="1:7">
      <c r="A28" s="12" t="s">
        <v>31</v>
      </c>
      <c r="B28" s="22">
        <v>1283022</v>
      </c>
      <c r="C28" s="44">
        <f t="shared" si="0"/>
        <v>0</v>
      </c>
      <c r="D28" s="27">
        <v>1283022</v>
      </c>
      <c r="E28" s="36">
        <v>1226120.24</v>
      </c>
      <c r="F28" s="44">
        <v>1226120.24</v>
      </c>
      <c r="G28" s="47">
        <f>E28-B28</f>
        <v>-56901.760000000009</v>
      </c>
    </row>
    <row r="29" spans="1:7">
      <c r="A29" s="12" t="s">
        <v>32</v>
      </c>
      <c r="B29" s="22">
        <v>0</v>
      </c>
      <c r="C29" s="44">
        <f t="shared" si="0"/>
        <v>0</v>
      </c>
      <c r="D29" s="27">
        <v>0</v>
      </c>
      <c r="E29" s="36">
        <v>0</v>
      </c>
      <c r="F29" s="36">
        <v>0</v>
      </c>
      <c r="G29" s="47">
        <f t="shared" si="1"/>
        <v>0</v>
      </c>
    </row>
    <row r="30" spans="1:7">
      <c r="A30" s="12" t="s">
        <v>33</v>
      </c>
      <c r="B30" s="22">
        <v>861088</v>
      </c>
      <c r="C30" s="44">
        <f t="shared" si="0"/>
        <v>0</v>
      </c>
      <c r="D30" s="27">
        <v>861088</v>
      </c>
      <c r="E30" s="36">
        <v>612795.72</v>
      </c>
      <c r="F30" s="44">
        <v>612795.72</v>
      </c>
      <c r="G30" s="47">
        <f t="shared" si="1"/>
        <v>-248292.28000000003</v>
      </c>
    </row>
    <row r="31" spans="1:7">
      <c r="A31" s="11" t="s">
        <v>34</v>
      </c>
      <c r="B31" s="36">
        <v>0</v>
      </c>
      <c r="C31" s="44">
        <f t="shared" si="0"/>
        <v>0</v>
      </c>
      <c r="D31" s="36">
        <v>0</v>
      </c>
      <c r="E31" s="36">
        <v>0</v>
      </c>
      <c r="F31" s="36">
        <v>0</v>
      </c>
      <c r="G31" s="47">
        <f t="shared" si="1"/>
        <v>0</v>
      </c>
    </row>
    <row r="32" spans="1:7">
      <c r="A32" s="11" t="s">
        <v>35</v>
      </c>
      <c r="B32" s="36">
        <f>B33</f>
        <v>2592931.7799999998</v>
      </c>
      <c r="C32" s="44">
        <f t="shared" si="0"/>
        <v>39578.490000000224</v>
      </c>
      <c r="D32" s="36">
        <v>2632510.27</v>
      </c>
      <c r="E32" s="36">
        <v>2654512.35</v>
      </c>
      <c r="F32" s="36">
        <v>2654512.35</v>
      </c>
      <c r="G32" s="47">
        <f t="shared" si="1"/>
        <v>61580.570000000298</v>
      </c>
    </row>
    <row r="33" spans="1:10">
      <c r="A33" s="12" t="s">
        <v>36</v>
      </c>
      <c r="B33" s="36">
        <f>2592931.78</f>
        <v>2592931.7799999998</v>
      </c>
      <c r="C33" s="44">
        <f t="shared" si="0"/>
        <v>39578.490000000224</v>
      </c>
      <c r="D33" s="36">
        <v>2632510.27</v>
      </c>
      <c r="E33" s="36">
        <v>2654512.35</v>
      </c>
      <c r="F33" s="36">
        <v>2654512.35</v>
      </c>
      <c r="G33" s="47">
        <f t="shared" si="1"/>
        <v>61580.570000000298</v>
      </c>
    </row>
    <row r="34" spans="1:10">
      <c r="A34" s="11" t="s">
        <v>37</v>
      </c>
      <c r="B34" s="36">
        <f>B35+B36</f>
        <v>1500000</v>
      </c>
      <c r="C34" s="44">
        <f t="shared" si="0"/>
        <v>0</v>
      </c>
      <c r="D34" s="44">
        <f t="shared" ref="D34:F34" si="6">D35+D36</f>
        <v>1500000</v>
      </c>
      <c r="E34" s="44">
        <f t="shared" si="6"/>
        <v>1748334.49</v>
      </c>
      <c r="F34" s="44">
        <f t="shared" si="6"/>
        <v>1748334.49</v>
      </c>
      <c r="G34" s="47">
        <f t="shared" si="1"/>
        <v>248334.49</v>
      </c>
    </row>
    <row r="35" spans="1:10">
      <c r="A35" s="12" t="s">
        <v>38</v>
      </c>
      <c r="B35" s="36">
        <v>0</v>
      </c>
      <c r="C35" s="44">
        <f t="shared" si="0"/>
        <v>0</v>
      </c>
      <c r="D35" s="36">
        <v>0</v>
      </c>
      <c r="E35" s="36">
        <v>0</v>
      </c>
      <c r="F35" s="36">
        <v>0</v>
      </c>
      <c r="G35" s="47">
        <f t="shared" si="1"/>
        <v>0</v>
      </c>
    </row>
    <row r="36" spans="1:10">
      <c r="A36" s="12" t="s">
        <v>39</v>
      </c>
      <c r="B36" s="36">
        <v>1500000</v>
      </c>
      <c r="C36" s="44">
        <f t="shared" si="0"/>
        <v>0</v>
      </c>
      <c r="D36" s="36">
        <v>1500000</v>
      </c>
      <c r="E36" s="36">
        <v>1748334.49</v>
      </c>
      <c r="F36" s="44">
        <v>1748334.49</v>
      </c>
      <c r="G36" s="44">
        <f t="shared" ref="G6:G36" si="7">E36-B36</f>
        <v>248334.49</v>
      </c>
    </row>
    <row r="37" spans="1:10">
      <c r="A37" s="9" t="s">
        <v>40</v>
      </c>
      <c r="B37" s="23">
        <f>SUM(B6:B12)+B25+B31+B32+B34+B13</f>
        <v>165079691.78</v>
      </c>
      <c r="C37" s="23">
        <f>SUM(C6:C12)+C25+C31+C32+C34+C13</f>
        <v>5282090.49</v>
      </c>
      <c r="D37" s="23">
        <f>SUM(D6:D12)+D25+D31+D32+D34+D13</f>
        <v>170361782.27000001</v>
      </c>
      <c r="E37" s="23">
        <f t="shared" ref="E37:F37" si="8">SUM(E6:E12)+E25+E31+E32+E34+E13</f>
        <v>149845270.20000002</v>
      </c>
      <c r="F37" s="23">
        <f t="shared" si="8"/>
        <v>149845270.20000002</v>
      </c>
      <c r="G37" s="23">
        <f>SUM(G6:G12)+G25+G31+G32+G34+G13</f>
        <v>-15234421.579999998</v>
      </c>
      <c r="H37" s="20"/>
      <c r="J37" s="20"/>
    </row>
    <row r="38" spans="1:10">
      <c r="A38" s="9" t="s">
        <v>41</v>
      </c>
      <c r="B38" s="24"/>
      <c r="C38" s="38"/>
      <c r="D38" s="29"/>
      <c r="E38" s="38"/>
      <c r="F38" s="34"/>
      <c r="G38" s="36"/>
    </row>
    <row r="39" spans="1:10" ht="5.0999999999999996" customHeight="1">
      <c r="A39" s="13"/>
      <c r="B39" s="22"/>
      <c r="C39" s="36"/>
      <c r="D39" s="27"/>
      <c r="E39" s="36"/>
      <c r="F39" s="32"/>
      <c r="G39" s="36"/>
    </row>
    <row r="40" spans="1:10">
      <c r="A40" s="9" t="s">
        <v>42</v>
      </c>
      <c r="B40" s="22"/>
      <c r="C40" s="36"/>
      <c r="D40" s="27"/>
      <c r="E40" s="36"/>
      <c r="F40" s="32"/>
      <c r="G40" s="36"/>
    </row>
    <row r="41" spans="1:10">
      <c r="A41" s="11" t="s">
        <v>43</v>
      </c>
      <c r="B41" s="36">
        <v>138126306</v>
      </c>
      <c r="C41" s="36">
        <v>13241052</v>
      </c>
      <c r="D41" s="36">
        <v>151367358</v>
      </c>
      <c r="E41" s="36">
        <v>123767496</v>
      </c>
      <c r="F41" s="36">
        <v>123767496</v>
      </c>
      <c r="G41" s="36">
        <f>E41-B41</f>
        <v>-14358810</v>
      </c>
    </row>
    <row r="42" spans="1:10">
      <c r="A42" s="12" t="s">
        <v>44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47">
        <f t="shared" ref="G42:G58" si="9">E42-B42</f>
        <v>0</v>
      </c>
    </row>
    <row r="43" spans="1:10">
      <c r="A43" s="12" t="s">
        <v>45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47">
        <f t="shared" si="9"/>
        <v>0</v>
      </c>
    </row>
    <row r="44" spans="1:10">
      <c r="A44" s="12" t="s">
        <v>46</v>
      </c>
      <c r="B44" s="36">
        <v>62054837</v>
      </c>
      <c r="C44" s="36">
        <v>6225020</v>
      </c>
      <c r="D44" s="36">
        <v>68279857</v>
      </c>
      <c r="E44" s="36">
        <v>61451874</v>
      </c>
      <c r="F44" s="36">
        <v>61451874</v>
      </c>
      <c r="G44" s="47">
        <f t="shared" si="9"/>
        <v>-602963</v>
      </c>
    </row>
    <row r="45" spans="1:10" ht="22.5">
      <c r="A45" s="14" t="s">
        <v>47</v>
      </c>
      <c r="B45" s="36">
        <v>76071469</v>
      </c>
      <c r="C45" s="36">
        <v>7016032</v>
      </c>
      <c r="D45" s="36">
        <v>83087501</v>
      </c>
      <c r="E45" s="36">
        <v>62315622</v>
      </c>
      <c r="F45" s="36">
        <v>62315622</v>
      </c>
      <c r="G45" s="47">
        <f t="shared" si="9"/>
        <v>-13755847</v>
      </c>
    </row>
    <row r="46" spans="1:10">
      <c r="A46" s="12" t="s">
        <v>48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47">
        <f t="shared" si="9"/>
        <v>0</v>
      </c>
    </row>
    <row r="47" spans="1:10">
      <c r="A47" s="12" t="s">
        <v>49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47">
        <f t="shared" si="9"/>
        <v>0</v>
      </c>
    </row>
    <row r="48" spans="1:10">
      <c r="A48" s="12" t="s">
        <v>50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47">
        <f t="shared" si="9"/>
        <v>0</v>
      </c>
    </row>
    <row r="49" spans="1:7">
      <c r="A49" s="12" t="s">
        <v>51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47">
        <f t="shared" si="9"/>
        <v>0</v>
      </c>
    </row>
    <row r="50" spans="1:7">
      <c r="A50" s="11" t="s">
        <v>52</v>
      </c>
      <c r="B50" s="36">
        <v>183978824.78999999</v>
      </c>
      <c r="C50" s="36">
        <v>-120430328.75</v>
      </c>
      <c r="D50" s="36">
        <v>63548496.039999992</v>
      </c>
      <c r="E50" s="36">
        <v>8457523.3599999994</v>
      </c>
      <c r="F50" s="36">
        <v>8457523.3599999994</v>
      </c>
      <c r="G50" s="47">
        <f t="shared" si="9"/>
        <v>-175521301.43000001</v>
      </c>
    </row>
    <row r="51" spans="1:7">
      <c r="A51" s="12" t="s">
        <v>53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47">
        <f t="shared" si="9"/>
        <v>0</v>
      </c>
    </row>
    <row r="52" spans="1:7">
      <c r="A52" s="12" t="s">
        <v>54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47">
        <f t="shared" si="9"/>
        <v>0</v>
      </c>
    </row>
    <row r="53" spans="1:7">
      <c r="A53" s="12" t="s">
        <v>55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47">
        <f t="shared" si="9"/>
        <v>0</v>
      </c>
    </row>
    <row r="54" spans="1:7">
      <c r="A54" s="12" t="s">
        <v>56</v>
      </c>
      <c r="B54" s="36">
        <v>183978824.78999999</v>
      </c>
      <c r="C54" s="36">
        <v>-120430328.75</v>
      </c>
      <c r="D54" s="36">
        <v>63548496.039999992</v>
      </c>
      <c r="E54" s="36">
        <v>8457523.3599999994</v>
      </c>
      <c r="F54" s="36">
        <v>8457523.3599999994</v>
      </c>
      <c r="G54" s="47">
        <f t="shared" si="9"/>
        <v>-175521301.43000001</v>
      </c>
    </row>
    <row r="55" spans="1:7">
      <c r="A55" s="11" t="s">
        <v>57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47">
        <f t="shared" si="9"/>
        <v>0</v>
      </c>
    </row>
    <row r="56" spans="1:7">
      <c r="A56" s="12" t="s">
        <v>58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47">
        <f t="shared" si="9"/>
        <v>0</v>
      </c>
    </row>
    <row r="57" spans="1:7">
      <c r="A57" s="12" t="s">
        <v>59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47">
        <f t="shared" si="9"/>
        <v>0</v>
      </c>
    </row>
    <row r="58" spans="1:7">
      <c r="A58" s="11" t="s">
        <v>60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47">
        <f t="shared" si="9"/>
        <v>0</v>
      </c>
    </row>
    <row r="59" spans="1:7">
      <c r="A59" s="11" t="s">
        <v>61</v>
      </c>
      <c r="B59" s="36">
        <v>1965000</v>
      </c>
      <c r="C59" s="36">
        <v>0</v>
      </c>
      <c r="D59" s="36">
        <v>1965000</v>
      </c>
      <c r="E59" s="36">
        <v>2688291.56</v>
      </c>
      <c r="F59" s="36">
        <v>2688291.56</v>
      </c>
      <c r="G59" s="47">
        <f>E59-B59</f>
        <v>723291.56</v>
      </c>
    </row>
    <row r="60" spans="1:7">
      <c r="A60" s="9" t="s">
        <v>62</v>
      </c>
      <c r="B60" s="23">
        <f>B41+B50+B55+B58+B59</f>
        <v>324070130.78999996</v>
      </c>
      <c r="C60" s="37">
        <f>C41+C50+C55+C58+C59</f>
        <v>-107189276.75</v>
      </c>
      <c r="D60" s="28">
        <f>D41+D50+D55+D58+D59</f>
        <v>216880854.03999999</v>
      </c>
      <c r="E60" s="37">
        <f>E41+E50+E55+E58+E59</f>
        <v>134913310.91999999</v>
      </c>
      <c r="F60" s="33">
        <f>F41+F50+F55+F58+F59</f>
        <v>134913310.91999999</v>
      </c>
      <c r="G60" s="46">
        <f>E60-B60</f>
        <v>-189156819.86999997</v>
      </c>
    </row>
    <row r="61" spans="1:7" ht="5.0999999999999996" customHeight="1">
      <c r="A61" s="13"/>
      <c r="B61" s="22"/>
      <c r="C61" s="36"/>
      <c r="D61" s="27"/>
      <c r="E61" s="36"/>
      <c r="F61" s="32"/>
      <c r="G61" s="36"/>
    </row>
    <row r="62" spans="1:7">
      <c r="A62" s="9" t="s">
        <v>63</v>
      </c>
      <c r="B62" s="23">
        <f>SUM(B63)</f>
        <v>0</v>
      </c>
      <c r="C62" s="37">
        <f t="shared" ref="C62:F62" si="10">SUM(C63)</f>
        <v>0</v>
      </c>
      <c r="D62" s="28">
        <f t="shared" si="10"/>
        <v>0</v>
      </c>
      <c r="E62" s="37">
        <f t="shared" si="10"/>
        <v>0</v>
      </c>
      <c r="F62" s="33">
        <f t="shared" si="10"/>
        <v>0</v>
      </c>
      <c r="G62" s="37">
        <f>F62-B62</f>
        <v>0</v>
      </c>
    </row>
    <row r="63" spans="1:7">
      <c r="A63" s="11" t="s">
        <v>64</v>
      </c>
      <c r="B63" s="22"/>
      <c r="C63" s="36"/>
      <c r="D63" s="22"/>
      <c r="E63" s="36"/>
      <c r="F63" s="32"/>
      <c r="G63" s="36"/>
    </row>
    <row r="64" spans="1:7" ht="5.0999999999999996" customHeight="1">
      <c r="A64" s="13"/>
      <c r="B64" s="22"/>
      <c r="C64" s="36"/>
      <c r="D64" s="27"/>
      <c r="E64" s="36"/>
      <c r="F64" s="32"/>
      <c r="G64" s="36"/>
    </row>
    <row r="65" spans="1:8">
      <c r="A65" s="9" t="s">
        <v>65</v>
      </c>
      <c r="B65" s="23">
        <f>B37+B60+B62</f>
        <v>489149822.56999993</v>
      </c>
      <c r="C65" s="37">
        <f>C37+C60+C62</f>
        <v>-101907186.26000001</v>
      </c>
      <c r="D65" s="28">
        <f>D37+D60+D62</f>
        <v>387242636.31</v>
      </c>
      <c r="E65" s="37">
        <f>E37+E60+E62</f>
        <v>284758581.12</v>
      </c>
      <c r="F65" s="33">
        <f>F37+F60+F62</f>
        <v>284758581.12</v>
      </c>
      <c r="G65" s="37">
        <f>E65-D65</f>
        <v>-102484055.19</v>
      </c>
    </row>
    <row r="66" spans="1:8" ht="5.0999999999999996" customHeight="1">
      <c r="A66" s="13"/>
      <c r="B66" s="22"/>
      <c r="C66" s="36"/>
      <c r="D66" s="27"/>
      <c r="E66" s="36"/>
      <c r="F66" s="32"/>
      <c r="G66" s="36"/>
    </row>
    <row r="67" spans="1:8">
      <c r="A67" s="9" t="s">
        <v>66</v>
      </c>
      <c r="B67" s="22"/>
      <c r="C67" s="36"/>
      <c r="D67" s="27"/>
      <c r="E67" s="36"/>
      <c r="F67" s="32"/>
      <c r="G67" s="36"/>
    </row>
    <row r="68" spans="1:8">
      <c r="A68" s="11" t="s">
        <v>67</v>
      </c>
      <c r="B68" s="36">
        <v>18569274.289999999</v>
      </c>
      <c r="C68" s="36">
        <v>6057415.9199999999</v>
      </c>
      <c r="D68" s="36">
        <v>24626690.210000001</v>
      </c>
      <c r="E68" s="36">
        <v>2867759.59</v>
      </c>
      <c r="F68" s="36">
        <v>2867759.59</v>
      </c>
      <c r="G68" s="47">
        <f t="shared" ref="G68:G69" si="11">E68-B68</f>
        <v>-15701514.699999999</v>
      </c>
    </row>
    <row r="69" spans="1:8">
      <c r="A69" s="11" t="s">
        <v>68</v>
      </c>
      <c r="B69" s="36">
        <v>114534703.33</v>
      </c>
      <c r="C69" s="36">
        <v>-24469938.879999999</v>
      </c>
      <c r="D69" s="36">
        <v>90064764.450000003</v>
      </c>
      <c r="E69" s="36">
        <v>57771588.68</v>
      </c>
      <c r="F69" s="36">
        <v>57771588.68</v>
      </c>
      <c r="G69" s="47">
        <f t="shared" si="11"/>
        <v>-56763114.649999999</v>
      </c>
    </row>
    <row r="70" spans="1:8">
      <c r="A70" s="15" t="s">
        <v>69</v>
      </c>
      <c r="B70" s="23">
        <f>B68+B69</f>
        <v>133103977.62</v>
      </c>
      <c r="C70" s="23">
        <f t="shared" ref="C70:F70" si="12">C68+C69</f>
        <v>-18412522.960000001</v>
      </c>
      <c r="D70" s="23">
        <f t="shared" si="12"/>
        <v>114691454.66</v>
      </c>
      <c r="E70" s="23">
        <f t="shared" si="12"/>
        <v>60639348.269999996</v>
      </c>
      <c r="F70" s="23">
        <f t="shared" si="12"/>
        <v>60639348.269999996</v>
      </c>
      <c r="G70" s="37">
        <f>F70-B70</f>
        <v>-72464629.350000009</v>
      </c>
    </row>
    <row r="71" spans="1:8" ht="5.0999999999999996" customHeight="1">
      <c r="A71" s="16"/>
      <c r="B71" s="25"/>
      <c r="C71" s="39"/>
      <c r="D71" s="30"/>
      <c r="E71" s="39"/>
      <c r="F71" s="35"/>
      <c r="G71" s="39"/>
    </row>
    <row r="73" spans="1:8">
      <c r="B73" s="20"/>
      <c r="C73" s="20"/>
      <c r="D73" s="20"/>
      <c r="E73" s="20"/>
      <c r="F73" s="20"/>
      <c r="G73" s="20"/>
    </row>
    <row r="74" spans="1:8">
      <c r="B74" s="42"/>
      <c r="C74" s="42"/>
      <c r="D74" s="42"/>
      <c r="E74" s="42"/>
      <c r="F74" s="42"/>
      <c r="G74" s="42"/>
      <c r="H74" s="20"/>
    </row>
    <row r="75" spans="1:8">
      <c r="B75" s="20"/>
      <c r="C75" s="20"/>
      <c r="D75" s="20"/>
      <c r="E75" s="20"/>
      <c r="F75" s="20"/>
      <c r="G75" s="20"/>
    </row>
    <row r="76" spans="1:8">
      <c r="B76" s="20"/>
      <c r="C76" s="20"/>
      <c r="D76" s="20"/>
      <c r="G76" s="20"/>
    </row>
    <row r="77" spans="1:8">
      <c r="B77" s="45"/>
      <c r="C77" s="45"/>
      <c r="D77" s="45"/>
      <c r="E77" s="45"/>
      <c r="F77" s="45"/>
      <c r="G77" s="45"/>
    </row>
    <row r="78" spans="1:8">
      <c r="B78" s="43"/>
      <c r="C78" s="43"/>
      <c r="D78" s="43"/>
      <c r="E78" s="43"/>
      <c r="F78" s="43"/>
      <c r="G78" s="43"/>
    </row>
    <row r="79" spans="1:8">
      <c r="B79" s="43"/>
      <c r="C79" s="43"/>
      <c r="D79" s="43"/>
      <c r="E79" s="43"/>
      <c r="F79" s="43"/>
      <c r="G79" s="43"/>
    </row>
    <row r="80" spans="1:8">
      <c r="B80" s="40"/>
    </row>
    <row r="81" spans="2:2">
      <c r="B81" s="41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2017-10-25T22:49:20Z</cp:lastPrinted>
  <dcterms:created xsi:type="dcterms:W3CDTF">2017-01-11T17:22:08Z</dcterms:created>
  <dcterms:modified xsi:type="dcterms:W3CDTF">2017-10-25T22:51:00Z</dcterms:modified>
</cp:coreProperties>
</file>