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- LDF\"/>
    </mc:Choice>
  </mc:AlternateContent>
  <bookViews>
    <workbookView xWindow="0" yWindow="0" windowWidth="28800" windowHeight="10800" firstSheet="1" activeTab="1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F6b!$A$3:$G$70</definedName>
    <definedName name="_xlnm._FilterDatabase" localSheetId="3" hidden="1">F6c!$A$3:$G$79</definedName>
    <definedName name="_xlnm._FilterDatabase" localSheetId="4" hidden="1">F6d!$A$3:$G$27</definedName>
    <definedName name="_xlnm.Print_Titles" localSheetId="1">F6a!$1:$3</definedName>
    <definedName name="_xlnm.Print_Titles" localSheetId="2">F6b!$1:$3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4" i="1" l="1"/>
  <c r="H9" i="1"/>
  <c r="H10" i="1"/>
  <c r="H11" i="1"/>
  <c r="H12" i="1"/>
  <c r="H5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82" i="1"/>
  <c r="H7" i="1"/>
  <c r="H8" i="1"/>
  <c r="H6" i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6" i="2"/>
  <c r="D5" i="2"/>
  <c r="G5" i="3"/>
  <c r="G16" i="3"/>
  <c r="G6" i="3"/>
  <c r="G32" i="3"/>
  <c r="G8" i="3"/>
  <c r="G9" i="3"/>
  <c r="G10" i="3"/>
  <c r="G11" i="3"/>
  <c r="G12" i="3"/>
  <c r="G13" i="3"/>
  <c r="G14" i="3"/>
  <c r="G15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3" i="3"/>
  <c r="G34" i="3"/>
  <c r="G36" i="3"/>
  <c r="G37" i="3"/>
  <c r="G38" i="3"/>
  <c r="G39" i="3"/>
  <c r="G40" i="3"/>
  <c r="G7" i="3"/>
  <c r="B27" i="4"/>
  <c r="C27" i="4"/>
  <c r="E27" i="4"/>
  <c r="F27" i="4"/>
  <c r="G27" i="4"/>
  <c r="D27" i="4"/>
  <c r="H4" i="1" l="1"/>
  <c r="G5" i="2"/>
  <c r="D145" i="1"/>
  <c r="E145" i="1"/>
  <c r="F145" i="1"/>
  <c r="G145" i="1"/>
  <c r="H145" i="1"/>
  <c r="C145" i="1"/>
  <c r="D128" i="1"/>
  <c r="E128" i="1"/>
  <c r="F128" i="1"/>
  <c r="G128" i="1"/>
  <c r="H128" i="1"/>
  <c r="C128" i="1"/>
  <c r="D118" i="1"/>
  <c r="E118" i="1"/>
  <c r="F118" i="1"/>
  <c r="G118" i="1"/>
  <c r="H118" i="1"/>
  <c r="C118" i="1"/>
  <c r="D108" i="1"/>
  <c r="E108" i="1"/>
  <c r="F108" i="1"/>
  <c r="G108" i="1"/>
  <c r="H108" i="1"/>
  <c r="C108" i="1"/>
  <c r="D98" i="1"/>
  <c r="E98" i="1"/>
  <c r="F98" i="1"/>
  <c r="G98" i="1"/>
  <c r="H98" i="1"/>
  <c r="C98" i="1"/>
  <c r="D88" i="1"/>
  <c r="E88" i="1"/>
  <c r="F88" i="1"/>
  <c r="G88" i="1"/>
  <c r="H88" i="1"/>
  <c r="D80" i="1"/>
  <c r="E80" i="1"/>
  <c r="F80" i="1"/>
  <c r="G80" i="1"/>
  <c r="H80" i="1"/>
  <c r="C80" i="1"/>
  <c r="D53" i="1"/>
  <c r="E53" i="1"/>
  <c r="F53" i="1"/>
  <c r="G53" i="1"/>
  <c r="C53" i="1"/>
  <c r="D5" i="1"/>
  <c r="E5" i="1"/>
  <c r="F5" i="1"/>
  <c r="F4" i="1" s="1"/>
  <c r="G5" i="1"/>
  <c r="E79" i="1"/>
  <c r="H79" i="1"/>
  <c r="D79" i="1"/>
  <c r="C88" i="1"/>
  <c r="D147" i="1"/>
  <c r="D148" i="1"/>
  <c r="D149" i="1"/>
  <c r="D150" i="1"/>
  <c r="D151" i="1"/>
  <c r="D152" i="1"/>
  <c r="D146" i="1"/>
  <c r="D144" i="1"/>
  <c r="D143" i="1"/>
  <c r="D142" i="1"/>
  <c r="D134" i="1"/>
  <c r="D135" i="1"/>
  <c r="D136" i="1"/>
  <c r="D137" i="1"/>
  <c r="D138" i="1"/>
  <c r="D139" i="1"/>
  <c r="D140" i="1"/>
  <c r="D133" i="1"/>
  <c r="D130" i="1"/>
  <c r="D131" i="1"/>
  <c r="D129" i="1"/>
  <c r="D120" i="1"/>
  <c r="D121" i="1"/>
  <c r="D122" i="1"/>
  <c r="D123" i="1"/>
  <c r="D124" i="1"/>
  <c r="D125" i="1"/>
  <c r="D126" i="1"/>
  <c r="D127" i="1"/>
  <c r="D119" i="1"/>
  <c r="D110" i="1"/>
  <c r="D111" i="1"/>
  <c r="D112" i="1"/>
  <c r="D113" i="1"/>
  <c r="D114" i="1"/>
  <c r="D115" i="1"/>
  <c r="D116" i="1"/>
  <c r="D117" i="1"/>
  <c r="D109" i="1"/>
  <c r="D100" i="1"/>
  <c r="D101" i="1"/>
  <c r="D102" i="1"/>
  <c r="D103" i="1"/>
  <c r="D104" i="1"/>
  <c r="D105" i="1"/>
  <c r="D106" i="1"/>
  <c r="D107" i="1"/>
  <c r="D99" i="1"/>
  <c r="D90" i="1"/>
  <c r="D91" i="1"/>
  <c r="D92" i="1"/>
  <c r="D93" i="1"/>
  <c r="D94" i="1"/>
  <c r="D95" i="1"/>
  <c r="D96" i="1"/>
  <c r="D97" i="1"/>
  <c r="D89" i="1"/>
  <c r="D83" i="1"/>
  <c r="D84" i="1"/>
  <c r="D85" i="1"/>
  <c r="D86" i="1"/>
  <c r="D87" i="1"/>
  <c r="D82" i="1"/>
  <c r="D81" i="1"/>
  <c r="D72" i="1"/>
  <c r="D73" i="1"/>
  <c r="D74" i="1"/>
  <c r="D75" i="1"/>
  <c r="D76" i="1"/>
  <c r="D77" i="1"/>
  <c r="D71" i="1"/>
  <c r="D69" i="1"/>
  <c r="D67" i="1"/>
  <c r="D68" i="1"/>
  <c r="D59" i="1"/>
  <c r="D60" i="1"/>
  <c r="D61" i="1"/>
  <c r="D62" i="1"/>
  <c r="D63" i="1"/>
  <c r="D64" i="1"/>
  <c r="D65" i="1"/>
  <c r="D58" i="1"/>
  <c r="D56" i="1"/>
  <c r="D55" i="1"/>
  <c r="D54" i="1"/>
  <c r="D45" i="1"/>
  <c r="D46" i="1"/>
  <c r="D47" i="1"/>
  <c r="D48" i="1"/>
  <c r="D49" i="1"/>
  <c r="D50" i="1"/>
  <c r="D51" i="1"/>
  <c r="D52" i="1"/>
  <c r="D44" i="1"/>
  <c r="D35" i="1"/>
  <c r="D36" i="1"/>
  <c r="D37" i="1"/>
  <c r="D38" i="1"/>
  <c r="D33" i="1" s="1"/>
  <c r="D39" i="1"/>
  <c r="D40" i="1"/>
  <c r="D41" i="1"/>
  <c r="D42" i="1"/>
  <c r="D34" i="1"/>
  <c r="D25" i="1"/>
  <c r="D26" i="1"/>
  <c r="D23" i="1" s="1"/>
  <c r="D27" i="1"/>
  <c r="D28" i="1"/>
  <c r="D29" i="1"/>
  <c r="D30" i="1"/>
  <c r="D31" i="1"/>
  <c r="D32" i="1"/>
  <c r="D24" i="1"/>
  <c r="D15" i="1"/>
  <c r="D16" i="1"/>
  <c r="D17" i="1"/>
  <c r="D18" i="1"/>
  <c r="D13" i="1" s="1"/>
  <c r="D19" i="1"/>
  <c r="D20" i="1"/>
  <c r="D21" i="1"/>
  <c r="D22" i="1"/>
  <c r="D14" i="1"/>
  <c r="D6" i="1"/>
  <c r="D7" i="1"/>
  <c r="D8" i="1"/>
  <c r="D9" i="1"/>
  <c r="D10" i="1"/>
  <c r="D11" i="1"/>
  <c r="D12" i="1"/>
  <c r="F33" i="1"/>
  <c r="E33" i="1"/>
  <c r="G33" i="1"/>
  <c r="H148" i="1"/>
  <c r="H149" i="1"/>
  <c r="H150" i="1"/>
  <c r="H151" i="1"/>
  <c r="H152" i="1"/>
  <c r="H147" i="1"/>
  <c r="H146" i="1"/>
  <c r="H144" i="1"/>
  <c r="H143" i="1"/>
  <c r="H142" i="1"/>
  <c r="H134" i="1"/>
  <c r="H135" i="1"/>
  <c r="H136" i="1"/>
  <c r="H137" i="1"/>
  <c r="H138" i="1"/>
  <c r="H139" i="1"/>
  <c r="H140" i="1"/>
  <c r="H133" i="1"/>
  <c r="H131" i="1"/>
  <c r="H130" i="1"/>
  <c r="H129" i="1"/>
  <c r="H120" i="1"/>
  <c r="H121" i="1"/>
  <c r="H122" i="1"/>
  <c r="H123" i="1"/>
  <c r="H124" i="1"/>
  <c r="H125" i="1"/>
  <c r="H126" i="1"/>
  <c r="H127" i="1"/>
  <c r="H119" i="1"/>
  <c r="H110" i="1"/>
  <c r="H111" i="1"/>
  <c r="H112" i="1"/>
  <c r="H113" i="1"/>
  <c r="H114" i="1"/>
  <c r="H115" i="1"/>
  <c r="H116" i="1"/>
  <c r="H117" i="1"/>
  <c r="H109" i="1"/>
  <c r="H100" i="1"/>
  <c r="H101" i="1"/>
  <c r="H102" i="1"/>
  <c r="H103" i="1"/>
  <c r="H104" i="1"/>
  <c r="H105" i="1"/>
  <c r="H106" i="1"/>
  <c r="H107" i="1"/>
  <c r="H99" i="1"/>
  <c r="H90" i="1"/>
  <c r="H91" i="1"/>
  <c r="H92" i="1"/>
  <c r="H93" i="1"/>
  <c r="H94" i="1"/>
  <c r="H95" i="1"/>
  <c r="H96" i="1"/>
  <c r="H97" i="1"/>
  <c r="H89" i="1"/>
  <c r="H87" i="1"/>
  <c r="H86" i="1"/>
  <c r="H85" i="1"/>
  <c r="H84" i="1"/>
  <c r="H83" i="1"/>
  <c r="H81" i="1"/>
  <c r="D43" i="1"/>
  <c r="E43" i="1"/>
  <c r="F43" i="1"/>
  <c r="G43" i="1"/>
  <c r="C43" i="1"/>
  <c r="C4" i="1" s="1"/>
  <c r="C33" i="1"/>
  <c r="F23" i="1"/>
  <c r="G23" i="1"/>
  <c r="E23" i="1"/>
  <c r="C23" i="1"/>
  <c r="E13" i="1"/>
  <c r="F13" i="1"/>
  <c r="G13" i="1"/>
  <c r="C13" i="1"/>
  <c r="C5" i="1"/>
  <c r="F79" i="1" l="1"/>
  <c r="C79" i="1"/>
  <c r="C154" i="1" s="1"/>
  <c r="G79" i="1"/>
  <c r="F154" i="1"/>
  <c r="D4" i="1"/>
  <c r="D154" i="1" s="1"/>
  <c r="G4" i="1"/>
  <c r="E4" i="1"/>
  <c r="E154" i="1" s="1"/>
  <c r="D72" i="2"/>
  <c r="E72" i="2"/>
  <c r="F72" i="2"/>
  <c r="B72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73" i="2"/>
  <c r="C72" i="2" s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6" i="2"/>
  <c r="G89" i="2"/>
  <c r="G73" i="2"/>
  <c r="G154" i="1" l="1"/>
  <c r="G80" i="2"/>
  <c r="G81" i="2"/>
  <c r="G75" i="2"/>
  <c r="G76" i="2"/>
  <c r="G77" i="2"/>
  <c r="G79" i="2"/>
  <c r="G83" i="2"/>
  <c r="G84" i="2"/>
  <c r="G87" i="2"/>
  <c r="G88" i="2"/>
  <c r="G78" i="2" l="1"/>
  <c r="G86" i="2"/>
  <c r="G82" i="2"/>
  <c r="G74" i="2"/>
  <c r="G85" i="2"/>
  <c r="F5" i="2"/>
  <c r="F90" i="2" s="1"/>
  <c r="E5" i="2"/>
  <c r="E90" i="2" s="1"/>
  <c r="G72" i="2" l="1"/>
  <c r="D90" i="2"/>
  <c r="B5" i="2"/>
  <c r="B90" i="2" s="1"/>
  <c r="G90" i="2" l="1"/>
  <c r="C5" i="2"/>
  <c r="C90" i="2" s="1"/>
</calcChain>
</file>

<file path=xl/sharedStrings.xml><?xml version="1.0" encoding="utf-8"?>
<sst xmlns="http://schemas.openxmlformats.org/spreadsheetml/2006/main" count="485" uniqueCount="332">
  <si>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</si>
  <si>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</si>
  <si>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</si>
  <si>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</si>
  <si>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</si>
  <si>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</si>
  <si>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</si>
  <si>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</si>
  <si>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</si>
  <si>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</si>
  <si>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</si>
  <si>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</si>
  <si>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</si>
  <si>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</si>
  <si>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</si>
  <si>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</si>
  <si>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</si>
  <si>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</si>
  <si>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</si>
  <si>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</si>
  <si>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</si>
  <si>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</si>
  <si>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</si>
  <si>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</si>
  <si>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</si>
  <si>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</si>
  <si>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</si>
  <si>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</si>
  <si>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</si>
  <si>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</si>
  <si>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</si>
  <si>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</si>
  <si>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</si>
  <si>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</si>
  <si>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</si>
  <si>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</si>
  <si>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</si>
  <si>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</si>
  <si>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</si>
  <si>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</si>
  <si>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</si>
  <si>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</si>
  <si>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</si>
  <si>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</si>
  <si>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</si>
  <si>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</si>
  <si>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</si>
  <si>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</si>
  <si>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</si>
  <si>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</si>
  <si>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</si>
  <si>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</si>
  <si>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</si>
  <si>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</si>
  <si>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</si>
  <si>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</si>
  <si>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</si>
  <si>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</si>
  <si>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</si>
  <si>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</si>
  <si>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</si>
  <si>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</si>
  <si>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</si>
  <si>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</si>
  <si>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</si>
  <si>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</si>
  <si>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</si>
  <si>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</si>
  <si>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</si>
  <si>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</si>
  <si>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</si>
  <si>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</si>
  <si>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</si>
  <si>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</si>
  <si>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</si>
  <si>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</si>
  <si>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</si>
  <si>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</si>
  <si>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</si>
  <si>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</si>
  <si>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</si>
  <si>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</si>
  <si>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</si>
  <si>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</si>
  <si>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</si>
  <si>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</si>
  <si>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</si>
  <si>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</si>
  <si>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</si>
  <si>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</si>
  <si>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</si>
  <si>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</si>
  <si>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</si>
  <si>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</si>
  <si>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</si>
  <si>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</si>
  <si>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</si>
  <si>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</si>
  <si>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</si>
  <si>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</si>
  <si>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</si>
  <si>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</si>
  <si>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</si>
  <si>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</si>
  <si>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</si>
  <si>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</si>
  <si>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</si>
  <si>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</si>
  <si>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</si>
  <si>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</si>
  <si>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</si>
  <si>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</si>
  <si>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</si>
  <si>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</si>
  <si>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</si>
  <si>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</si>
  <si>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</si>
  <si>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</si>
  <si>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</si>
  <si>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</si>
  <si>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</si>
  <si>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</si>
  <si>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</si>
  <si>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</si>
  <si>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</si>
  <si>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</si>
  <si>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</si>
  <si>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</si>
  <si>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</si>
  <si>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</si>
  <si>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</si>
  <si>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</si>
  <si>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</si>
  <si>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</si>
  <si>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</si>
  <si>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</si>
  <si>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</si>
  <si>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</si>
  <si>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</si>
  <si>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</si>
  <si>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</si>
  <si>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31111-0101  PRESIDENTE</t>
  </si>
  <si>
    <t>31111-0102  SINDICO</t>
  </si>
  <si>
    <t>31111-0103  REGIDORES</t>
  </si>
  <si>
    <t>31111-0201  DESPACHO DEL PRESIDENTE</t>
  </si>
  <si>
    <t>31111-0301  DESP SRIO PARTICULAR</t>
  </si>
  <si>
    <t>31111-0303  COMUNICACION SOCIAL</t>
  </si>
  <si>
    <t>31111-0401  DESP SRIO AYUNTAMNTO</t>
  </si>
  <si>
    <t>31111-0402  DIR REGTOS FISCALIZA</t>
  </si>
  <si>
    <t>31111-0403  DEPARTAMENTO JURIDICO</t>
  </si>
  <si>
    <t>31111-0404  RECLUTTO Y EXTRANJER</t>
  </si>
  <si>
    <t>31111-0405  UNID ACCESO A INFORM</t>
  </si>
  <si>
    <t>31111-0406  JUZGADO ADMISTTIVO</t>
  </si>
  <si>
    <t>31111-0407  ARCHIVO HISTORICO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</si>
  <si>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</si>
  <si>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</si>
  <si>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</si>
  <si>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</si>
  <si>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</t>
  </si>
  <si>
    <t>31111-0601  DESPACHO DEL CONTRALOR</t>
  </si>
  <si>
    <t>31111-0602  AUD GUB Y REVCTA PUB</t>
  </si>
  <si>
    <t>31111-0603  ASUNTOS JURI ADMTIVO</t>
  </si>
  <si>
    <t>31111-0604  EVAL Y CONTR DE OBRA</t>
  </si>
  <si>
    <t>31111-0701  DESP DIR OBRA PUBLCA</t>
  </si>
  <si>
    <t>31111-0702  PRESPTOS Y PROYECTOS</t>
  </si>
  <si>
    <t>31111-0703  CONTROL DE OBRA</t>
  </si>
  <si>
    <t>31111-0705  DEPARTAMENTO DE MATE</t>
  </si>
  <si>
    <t>31111-0706  AREA DE CONSTRUCCION</t>
  </si>
  <si>
    <t>31111-0801  DESP DIR SER PUBLCOS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</si>
  <si>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</si>
  <si>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</si>
  <si>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</si>
  <si>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</si>
  <si>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</si>
  <si>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</si>
  <si>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 DIR DES SOC RUR</t>
  </si>
  <si>
    <t>31111-0902  ENLACE MPAL PROSPERA</t>
  </si>
  <si>
    <t>31111-0903  DEPARTAMENTO DE SALUD</t>
  </si>
  <si>
    <t>31111-0904  COPLADEM</t>
  </si>
  <si>
    <t>31111-1001  DES DIR DES INT MUJE</t>
  </si>
  <si>
    <t>31111-1101  DES DIR SEG PUB TRAN</t>
  </si>
  <si>
    <t>31111-1102  DIR MPAL PROTE CIVIL</t>
  </si>
  <si>
    <t>31111-1103  TRANSTO Y TRANSPORTE</t>
  </si>
  <si>
    <t>31111-1104  CARCEL MUNICIPAL</t>
  </si>
  <si>
    <t>31111-1201  DESP DIR DES ECONMCO</t>
  </si>
  <si>
    <t>31111-1202  SERVOS EMPRESARIALES</t>
  </si>
  <si>
    <t>31111-1301  DES DIR DES URB ECOL</t>
  </si>
  <si>
    <t>31111-1401  DES DIR EDU CCO DEVO</t>
  </si>
  <si>
    <t>31111-1403  DEPARTAMENTO DE BIBL</t>
  </si>
  <si>
    <t>31111-1406  AUDITORIO</t>
  </si>
  <si>
    <t>31111-1501  DESP OFICIAL MAYOR</t>
  </si>
  <si>
    <t>31111-1503  ADQUISICIONES</t>
  </si>
  <si>
    <t>31111-1504  RECURSOS HUMANOS</t>
  </si>
  <si>
    <t>31111-1701  DIRECCIÓN COMISIÓN M</t>
  </si>
  <si>
    <t>31111-1703  DEPARTAMENTO DE UNID</t>
  </si>
  <si>
    <t>31111-1704  DEPARTAMENTO DE GIMN</t>
  </si>
  <si>
    <t>31111-1705  DEPARTAMENTO DE ATEN</t>
  </si>
  <si>
    <t>31111-1801  DIRECCIÓN DE TURISMO</t>
  </si>
  <si>
    <t>31111-1901  DIRECCIÓN DE ECOLOGÍA</t>
  </si>
  <si>
    <t>31111-2001  INSTITUTO MUNICIPAL</t>
  </si>
  <si>
    <t>31111-2101  INSTITUTO DE PLANEACIÓN</t>
  </si>
  <si>
    <t>31111-2201  COMISARÍA DE  SEGURI</t>
  </si>
  <si>
    <t>31111-2202  COORDINACIÓN DE PROT</t>
  </si>
  <si>
    <t>31111-2203  COORDINACIÓN DE TRAN</t>
  </si>
  <si>
    <t>31111-2204  CARCEL MUNICIPAL</t>
  </si>
  <si>
    <t>31111-2205  COORDINACIÓN DE MOVI</t>
  </si>
  <si>
    <t>MUNICIPIO DE VALLE DE SANTIAGO, GTO. 
Estado Analítico del Ejercicio del Presupuesto de Egresos Detallado - LDF
Clasificación Administrativa
Del 1 de Enero al 30 de Septiembre  de 2017 (b)
(PESOS)</t>
  </si>
  <si>
    <t>MUNICIPIO DE VALLE DE SANTIAGO, GTO. 
Estado Analítico del Ejercicio del Presupuesto de Egresos Detallado - LDF
Clasificación Funcional (Finalidad y Función)
Del 1 de Enero Al 30 de Septiembre de 2017 (b)
(PESOS)</t>
  </si>
  <si>
    <t>MUNICIPIO DE VALLE DE SANTIAGO, GTO. 
Estado Analítico del Ejercicio del Presupuesto de Egresos Detallado - LDF
Clasificación de Servicios Personales por Categoría
Del 1 de Enero al 30 de Septiembre de 2017 (b)
(PESOS)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</si>
  <si>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</si>
  <si>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</si>
  <si>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</si>
  <si>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</si>
  <si>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</si>
  <si>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</si>
  <si>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</si>
  <si>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</si>
  <si>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</si>
  <si>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</si>
  <si>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</si>
  <si>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</si>
  <si>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</si>
  <si>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</si>
  <si>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</si>
  <si>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</si>
  <si>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</si>
  <si>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</si>
  <si>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</si>
  <si>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</si>
  <si>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</si>
  <si>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</si>
  <si>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</si>
  <si>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</si>
  <si>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</si>
  <si>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</si>
  <si>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</si>
  <si>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</si>
  <si>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</si>
  <si>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</si>
  <si>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</si>
  <si>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</si>
  <si>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</si>
  <si>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</si>
  <si>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</si>
  <si>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</si>
  <si>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</si>
  <si>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</si>
  <si>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</si>
  <si>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</si>
  <si>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</si>
  <si>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</si>
  <si>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</si>
  <si>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</si>
  <si>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</si>
  <si>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</si>
  <si>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</si>
  <si>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</si>
  <si>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</si>
  <si>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</si>
  <si>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</si>
  <si>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</si>
  <si>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</si>
  <si>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</si>
  <si>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</si>
  <si>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</si>
  <si>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</si>
  <si>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</si>
  <si>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</si>
  <si>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</si>
  <si>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</si>
  <si>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</si>
  <si>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</si>
  <si>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</si>
  <si>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</si>
  <si>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</si>
  <si>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</si>
  <si>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</si>
  <si>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</si>
  <si>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</si>
  <si>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</si>
  <si>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</si>
  <si>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</si>
  <si>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</si>
  <si>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</si>
  <si>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</si>
  <si>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</si>
  <si>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</si>
  <si>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</si>
  <si>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</si>
  <si>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</si>
  <si>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</si>
  <si>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</si>
  <si>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</si>
  <si>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</si>
  <si>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</si>
  <si>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</si>
  <si>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</si>
  <si>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</si>
  <si>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</si>
  <si>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</si>
  <si>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</si>
  <si>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</si>
  <si>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</si>
  <si>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</si>
  <si>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</si>
  <si>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</si>
  <si>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</si>
  <si>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</si>
  <si>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</si>
  <si>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</si>
  <si>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</si>
  <si>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</si>
  <si>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</si>
  <si>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</si>
  <si>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</si>
  <si>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</si>
  <si>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</si>
  <si>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</si>
  <si>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</si>
  <si>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</si>
  <si>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</si>
  <si>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</si>
  <si>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</si>
  <si>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</si>
  <si>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</si>
  <si>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</si>
  <si>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</si>
  <si>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</si>
  <si>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</si>
  <si>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</si>
  <si>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</si>
  <si>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MUNICIPIO DE VALLE DE SANTIAGO GTO
Clasificación por Objeto del Gasto (Capítulo y Concepto)
Del 1 de Enero al 30 de Septiembre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</si>
</sst>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8" fillId="0" borderId="0"/>
    <xf numFmtId="43" fontId="11" fillId="0" borderId="0" applyFont="0" applyFill="0" applyBorder="0" applyAlignment="0" applyProtection="0"/>
    <xf numFmtId="0" fontId="2" fillId="0" borderId="0"/>
    <xf numFmtId="0" fontId="12" fillId="0" borderId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7" fillId="0" borderId="7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2"/>
    </xf>
    <xf numFmtId="0" fontId="8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4" fontId="8" fillId="0" borderId="4" xfId="0" applyNumberFormat="1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2"/>
    </xf>
    <xf numFmtId="0" fontId="7" fillId="0" borderId="6" xfId="0" applyFont="1" applyBorder="1" applyAlignment="1">
      <alignment horizontal="justify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/>
    </xf>
    <xf numFmtId="0" fontId="8" fillId="0" borderId="0" xfId="1" applyProtection="1">
      <protection locked="0"/>
    </xf>
    <xf numFmtId="0" fontId="8" fillId="0" borderId="0" xfId="1"/>
    <xf numFmtId="0" fontId="10" fillId="0" borderId="0" xfId="1" applyFont="1"/>
    <xf numFmtId="0" fontId="4" fillId="0" borderId="0" xfId="0" applyFont="1" applyBorder="1"/>
    <xf numFmtId="4" fontId="4" fillId="0" borderId="0" xfId="0" applyNumberFormat="1" applyFont="1"/>
    <xf numFmtId="4" fontId="8" fillId="0" borderId="0" xfId="0" applyNumberFormat="1" applyFont="1"/>
    <xf numFmtId="43" fontId="8" fillId="0" borderId="0" xfId="2" applyFont="1"/>
    <xf numFmtId="4" fontId="8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4" fontId="8" fillId="0" borderId="6" xfId="0" applyNumberFormat="1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center" indent="2"/>
    </xf>
    <xf numFmtId="0" fontId="14" fillId="0" borderId="8" xfId="0" applyFont="1" applyBorder="1" applyAlignment="1">
      <alignment horizontal="left" vertical="top"/>
    </xf>
    <xf numFmtId="0" fontId="4" fillId="0" borderId="8" xfId="0" applyFont="1" applyBorder="1"/>
    <xf numFmtId="0" fontId="7" fillId="0" borderId="15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2"/>
    </xf>
    <xf numFmtId="0" fontId="8" fillId="0" borderId="15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/>
    </xf>
    <xf numFmtId="0" fontId="4" fillId="0" borderId="14" xfId="0" applyFont="1" applyBorder="1"/>
    <xf numFmtId="4" fontId="7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4" fontId="7" fillId="0" borderId="6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4" fontId="8" fillId="0" borderId="6" xfId="0" applyNumberFormat="1" applyFont="1" applyBorder="1" applyAlignment="1">
      <alignment vertical="center"/>
    </xf>
    <xf numFmtId="0" fontId="8" fillId="0" borderId="0" xfId="0" applyFont="1"/>
    <xf numFmtId="0" fontId="9" fillId="2" borderId="4" xfId="0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0" fontId="8" fillId="0" borderId="0" xfId="7" applyFont="1"/>
    <xf numFmtId="43" fontId="7" fillId="0" borderId="7" xfId="2" applyFont="1" applyBorder="1" applyAlignment="1">
      <alignment vertical="center"/>
    </xf>
    <xf numFmtId="43" fontId="8" fillId="0" borderId="7" xfId="2" applyFont="1" applyBorder="1" applyAlignment="1">
      <alignment vertical="center"/>
    </xf>
    <xf numFmtId="43" fontId="8" fillId="0" borderId="7" xfId="2" applyFont="1" applyFill="1" applyBorder="1" applyAlignment="1">
      <alignment vertical="center"/>
    </xf>
    <xf numFmtId="43" fontId="8" fillId="0" borderId="6" xfId="2" applyFont="1" applyBorder="1" applyAlignment="1">
      <alignment vertical="center"/>
    </xf>
    <xf numFmtId="0" fontId="7" fillId="0" borderId="13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43" fontId="7" fillId="0" borderId="8" xfId="2" applyFont="1" applyBorder="1" applyAlignment="1">
      <alignment vertical="center"/>
    </xf>
    <xf numFmtId="43" fontId="8" fillId="0" borderId="8" xfId="2" applyFont="1" applyBorder="1" applyAlignment="1">
      <alignment vertical="center"/>
    </xf>
    <xf numFmtId="43" fontId="8" fillId="0" borderId="14" xfId="2" applyFont="1" applyBorder="1" applyAlignment="1">
      <alignment vertical="center"/>
    </xf>
    <xf numFmtId="43" fontId="7" fillId="0" borderId="0" xfId="2" applyFont="1" applyBorder="1" applyAlignment="1">
      <alignment vertical="center"/>
    </xf>
    <xf numFmtId="43" fontId="8" fillId="0" borderId="0" xfId="2" applyFont="1" applyBorder="1" applyAlignment="1">
      <alignment vertical="center"/>
    </xf>
    <xf numFmtId="43" fontId="8" fillId="0" borderId="12" xfId="2" applyFont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3" fontId="8" fillId="0" borderId="7" xfId="2" applyFont="1" applyBorder="1"/>
    <xf numFmtId="43" fontId="8" fillId="0" borderId="8" xfId="2" applyFont="1" applyBorder="1"/>
    <xf numFmtId="43" fontId="4" fillId="0" borderId="0" xfId="2" applyFont="1"/>
    <xf numFmtId="43" fontId="4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8" fillId="0" borderId="0" xfId="0" applyNumberFormat="1" applyFont="1"/>
    <xf numFmtId="43" fontId="8" fillId="0" borderId="0" xfId="0" applyNumberFormat="1" applyFont="1" applyBorder="1"/>
  </cellXfs>
  <cellStyles count="9">
    <cellStyle name="Millares" xfId="2" builtinId="3"/>
    <cellStyle name="Millares 2" xfId="8"/>
    <cellStyle name="Normal" xfId="0" builtinId="0"/>
    <cellStyle name="Normal 2" xfId="1"/>
    <cellStyle name="Normal 2 2" xfId="6"/>
    <cellStyle name="Normal 2 3" xfId="4"/>
    <cellStyle name="Normal 3" xfId="5"/>
    <cellStyle name="Normal 4" xfId="3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22"/>
  </cols>
  <sheetData>
    <row r="1" spans="1:2">
      <c r="A1" s="21"/>
      <c r="B1" s="21"/>
    </row>
    <row r="2020" spans="1:1">
      <c r="A2020" s="23" t="s">
        <v>140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workbookViewId="0">
      <selection activeCell="I1" sqref="I1"/>
    </sheetView>
  </sheetViews>
  <sheetFormatPr baseColWidth="10" defaultRowHeight="12.75"/>
  <cols>
    <col min="1" max="1" width="4.5" style="1" customWidth="1"/>
    <col min="2" max="2" width="74.1640625" style="1" customWidth="1"/>
    <col min="3" max="3" width="21.5" style="1" customWidth="1"/>
    <col min="4" max="4" width="18.83203125" style="1" customWidth="1"/>
    <col min="5" max="5" width="19.33203125" style="1" customWidth="1"/>
    <col min="6" max="6" width="19" style="1" customWidth="1"/>
    <col min="7" max="7" width="20.83203125" style="1" customWidth="1"/>
    <col min="8" max="8" width="19.6640625" style="1" customWidth="1"/>
    <col min="9" max="9" width="14.83203125" style="1" bestFit="1" customWidth="1"/>
    <col min="10" max="16384" width="12" style="1"/>
  </cols>
  <sheetData>
    <row r="1" spans="1:9" ht="78.75" customHeight="1">
      <c r="A1" s="87" t="s">
        <v>331</v>
      </c>
      <c r="B1" s="88"/>
      <c r="C1" s="88"/>
      <c r="D1" s="88"/>
      <c r="E1" s="88"/>
      <c r="F1" s="88"/>
      <c r="G1" s="88"/>
      <c r="H1" s="89"/>
    </row>
    <row r="2" spans="1:9">
      <c r="A2" s="87"/>
      <c r="B2" s="93"/>
      <c r="C2" s="92" t="s">
        <v>0</v>
      </c>
      <c r="D2" s="92"/>
      <c r="E2" s="92"/>
      <c r="F2" s="92"/>
      <c r="G2" s="92"/>
      <c r="H2" s="34"/>
    </row>
    <row r="3" spans="1:9" ht="22.5">
      <c r="A3" s="94" t="s">
        <v>1</v>
      </c>
      <c r="B3" s="95"/>
      <c r="C3" s="43" t="s">
        <v>2</v>
      </c>
      <c r="D3" s="36" t="s">
        <v>3</v>
      </c>
      <c r="E3" s="43" t="s">
        <v>4</v>
      </c>
      <c r="F3" s="43" t="s">
        <v>5</v>
      </c>
      <c r="G3" s="43" t="s">
        <v>6</v>
      </c>
      <c r="H3" s="35" t="s">
        <v>7</v>
      </c>
    </row>
    <row r="4" spans="1:9">
      <c r="A4" s="96" t="s">
        <v>8</v>
      </c>
      <c r="B4" s="97"/>
      <c r="C4" s="37">
        <f>C5+C13+C23+C33+C43+C53+C57+C66</f>
        <v>183648966.06999999</v>
      </c>
      <c r="D4" s="37">
        <f>D5+D13+D23+D33+D43+D53+D57+D66</f>
        <v>11339506.409999996</v>
      </c>
      <c r="E4" s="37">
        <f>E5+E13+E23+E33+E43+E53+E57+E66</f>
        <v>194988472.48000002</v>
      </c>
      <c r="F4" s="37">
        <f t="shared" ref="F4:H4" si="0">F5+F13+F23+F33+F43+F53+F57+F66</f>
        <v>111577472.30999999</v>
      </c>
      <c r="G4" s="37">
        <f t="shared" si="0"/>
        <v>108895401.8</v>
      </c>
      <c r="H4" s="37">
        <f>H5+H13+H23+H33+H43+H53+H57+H66</f>
        <v>83411000.170000002</v>
      </c>
      <c r="I4" s="25"/>
    </row>
    <row r="5" spans="1:9">
      <c r="A5" s="98" t="s">
        <v>9</v>
      </c>
      <c r="B5" s="99"/>
      <c r="C5" s="38">
        <f>SUM(C6:C12)</f>
        <v>91522638.940000013</v>
      </c>
      <c r="D5" s="38">
        <f t="shared" ref="D5:H5" si="1">SUM(D6:D12)</f>
        <v>-77529</v>
      </c>
      <c r="E5" s="38">
        <f t="shared" si="1"/>
        <v>91445109.940000013</v>
      </c>
      <c r="F5" s="38">
        <f t="shared" si="1"/>
        <v>60150911.739999995</v>
      </c>
      <c r="G5" s="38">
        <f t="shared" si="1"/>
        <v>59765566.219999999</v>
      </c>
      <c r="H5" s="38">
        <f>SUM(H6:H12)</f>
        <v>31294198.200000007</v>
      </c>
    </row>
    <row r="6" spans="1:9">
      <c r="A6" s="44" t="s">
        <v>209</v>
      </c>
      <c r="B6" s="45" t="s">
        <v>10</v>
      </c>
      <c r="C6" s="39">
        <v>53088704.600000001</v>
      </c>
      <c r="D6" s="39">
        <f>E6-C6</f>
        <v>612072</v>
      </c>
      <c r="E6" s="39">
        <v>53700776.600000001</v>
      </c>
      <c r="F6" s="39">
        <v>39831223.009999998</v>
      </c>
      <c r="G6" s="39">
        <v>39709628.780000001</v>
      </c>
      <c r="H6" s="39">
        <f>E6-F6</f>
        <v>13869553.590000004</v>
      </c>
    </row>
    <row r="7" spans="1:9">
      <c r="A7" s="44" t="s">
        <v>210</v>
      </c>
      <c r="B7" s="45" t="s">
        <v>11</v>
      </c>
      <c r="C7" s="39">
        <v>1332270.6499999999</v>
      </c>
      <c r="D7" s="39">
        <f t="shared" ref="D7:D72" si="2">E7-C7</f>
        <v>1578000</v>
      </c>
      <c r="E7" s="39">
        <v>2910270.65</v>
      </c>
      <c r="F7" s="39">
        <v>2199506.42</v>
      </c>
      <c r="G7" s="39">
        <v>2199506.42</v>
      </c>
      <c r="H7" s="39">
        <f t="shared" ref="H7:H70" si="3">E7-F7</f>
        <v>710764.23</v>
      </c>
    </row>
    <row r="8" spans="1:9">
      <c r="A8" s="44" t="s">
        <v>211</v>
      </c>
      <c r="B8" s="45" t="s">
        <v>12</v>
      </c>
      <c r="C8" s="39">
        <v>13197602</v>
      </c>
      <c r="D8" s="39">
        <f t="shared" si="2"/>
        <v>-678296</v>
      </c>
      <c r="E8" s="39">
        <v>12519306</v>
      </c>
      <c r="F8" s="39">
        <v>1520412.16</v>
      </c>
      <c r="G8" s="39">
        <v>1490208.32</v>
      </c>
      <c r="H8" s="39">
        <f t="shared" si="3"/>
        <v>10998893.84</v>
      </c>
    </row>
    <row r="9" spans="1:9">
      <c r="A9" s="44" t="s">
        <v>212</v>
      </c>
      <c r="B9" s="45" t="s">
        <v>13</v>
      </c>
      <c r="C9" s="39">
        <v>5288069.29</v>
      </c>
      <c r="D9" s="39">
        <f t="shared" si="2"/>
        <v>-1450000</v>
      </c>
      <c r="E9" s="39">
        <v>3838069.29</v>
      </c>
      <c r="F9" s="39">
        <v>2936260.56</v>
      </c>
      <c r="G9" s="39">
        <v>2734024.11</v>
      </c>
      <c r="H9" s="39">
        <f t="shared" si="3"/>
        <v>901808.73</v>
      </c>
    </row>
    <row r="10" spans="1:9">
      <c r="A10" s="44" t="s">
        <v>213</v>
      </c>
      <c r="B10" s="45" t="s">
        <v>14</v>
      </c>
      <c r="C10" s="39">
        <v>12141878</v>
      </c>
      <c r="D10" s="39">
        <f t="shared" si="2"/>
        <v>-251873</v>
      </c>
      <c r="E10" s="39">
        <v>11890005</v>
      </c>
      <c r="F10" s="39">
        <v>8799077.7899999991</v>
      </c>
      <c r="G10" s="39">
        <v>8767766.7899999991</v>
      </c>
      <c r="H10" s="39">
        <f t="shared" si="3"/>
        <v>3090927.2100000009</v>
      </c>
    </row>
    <row r="11" spans="1:9">
      <c r="A11" s="44" t="s">
        <v>214</v>
      </c>
      <c r="B11" s="45" t="s">
        <v>15</v>
      </c>
      <c r="C11" s="39">
        <v>0</v>
      </c>
      <c r="D11" s="39">
        <f t="shared" si="2"/>
        <v>0</v>
      </c>
      <c r="E11" s="39">
        <v>0</v>
      </c>
      <c r="F11" s="39">
        <v>0</v>
      </c>
      <c r="G11" s="39">
        <v>0</v>
      </c>
      <c r="H11" s="39">
        <f t="shared" si="3"/>
        <v>0</v>
      </c>
    </row>
    <row r="12" spans="1:9">
      <c r="A12" s="44" t="s">
        <v>215</v>
      </c>
      <c r="B12" s="45" t="s">
        <v>16</v>
      </c>
      <c r="C12" s="39">
        <v>6474114.4000000004</v>
      </c>
      <c r="D12" s="39">
        <f t="shared" si="2"/>
        <v>112568</v>
      </c>
      <c r="E12" s="39">
        <v>6586682.4000000004</v>
      </c>
      <c r="F12" s="39">
        <v>4864431.8</v>
      </c>
      <c r="G12" s="39">
        <v>4864431.8</v>
      </c>
      <c r="H12" s="39">
        <f t="shared" si="3"/>
        <v>1722250.6000000006</v>
      </c>
    </row>
    <row r="13" spans="1:9">
      <c r="A13" s="98" t="s">
        <v>17</v>
      </c>
      <c r="B13" s="99"/>
      <c r="C13" s="38">
        <f>SUM(C14:C22)</f>
        <v>10353951.079999998</v>
      </c>
      <c r="D13" s="38">
        <f t="shared" ref="D13:G13" si="4">SUM(D14:D22)</f>
        <v>225771.93999999983</v>
      </c>
      <c r="E13" s="38">
        <f t="shared" si="4"/>
        <v>10579723.02</v>
      </c>
      <c r="F13" s="38">
        <f t="shared" si="4"/>
        <v>5596896.4900000002</v>
      </c>
      <c r="G13" s="38">
        <f t="shared" si="4"/>
        <v>5145958.6499999994</v>
      </c>
      <c r="H13" s="38">
        <f t="shared" si="3"/>
        <v>4982826.5299999993</v>
      </c>
    </row>
    <row r="14" spans="1:9">
      <c r="A14" s="44" t="s">
        <v>216</v>
      </c>
      <c r="B14" s="45" t="s">
        <v>18</v>
      </c>
      <c r="C14" s="39">
        <v>2563873.71</v>
      </c>
      <c r="D14" s="39">
        <f t="shared" si="2"/>
        <v>218099.66999999993</v>
      </c>
      <c r="E14" s="39">
        <v>2781973.38</v>
      </c>
      <c r="F14" s="39">
        <v>1632684.19</v>
      </c>
      <c r="G14" s="39">
        <v>1488320.41</v>
      </c>
      <c r="H14" s="39">
        <f t="shared" si="3"/>
        <v>1149289.19</v>
      </c>
    </row>
    <row r="15" spans="1:9">
      <c r="A15" s="44" t="s">
        <v>217</v>
      </c>
      <c r="B15" s="45" t="s">
        <v>19</v>
      </c>
      <c r="C15" s="39">
        <v>744962.75</v>
      </c>
      <c r="D15" s="39">
        <f t="shared" si="2"/>
        <v>72392.300000000047</v>
      </c>
      <c r="E15" s="39">
        <v>817355.05</v>
      </c>
      <c r="F15" s="39">
        <v>457762.06</v>
      </c>
      <c r="G15" s="39">
        <v>425868.09</v>
      </c>
      <c r="H15" s="39">
        <f t="shared" si="3"/>
        <v>359592.99000000005</v>
      </c>
    </row>
    <row r="16" spans="1:9">
      <c r="A16" s="44" t="s">
        <v>218</v>
      </c>
      <c r="B16" s="45" t="s">
        <v>20</v>
      </c>
      <c r="C16" s="39">
        <v>1000</v>
      </c>
      <c r="D16" s="39">
        <f t="shared" si="2"/>
        <v>5000</v>
      </c>
      <c r="E16" s="39">
        <v>6000</v>
      </c>
      <c r="F16" s="39">
        <v>0</v>
      </c>
      <c r="G16" s="39">
        <v>0</v>
      </c>
      <c r="H16" s="39">
        <f t="shared" si="3"/>
        <v>6000</v>
      </c>
    </row>
    <row r="17" spans="1:9">
      <c r="A17" s="44" t="s">
        <v>219</v>
      </c>
      <c r="B17" s="45" t="s">
        <v>21</v>
      </c>
      <c r="C17" s="39">
        <v>2258146.96</v>
      </c>
      <c r="D17" s="39">
        <f t="shared" si="2"/>
        <v>191183.06999999983</v>
      </c>
      <c r="E17" s="39">
        <v>2449330.0299999998</v>
      </c>
      <c r="F17" s="39">
        <v>1042748.41</v>
      </c>
      <c r="G17" s="39">
        <v>952570.9</v>
      </c>
      <c r="H17" s="39">
        <f t="shared" si="3"/>
        <v>1406581.6199999996</v>
      </c>
    </row>
    <row r="18" spans="1:9">
      <c r="A18" s="44" t="s">
        <v>220</v>
      </c>
      <c r="B18" s="45" t="s">
        <v>22</v>
      </c>
      <c r="C18" s="39">
        <v>623691.53</v>
      </c>
      <c r="D18" s="39">
        <f t="shared" si="2"/>
        <v>-96242.63</v>
      </c>
      <c r="E18" s="39">
        <v>527448.9</v>
      </c>
      <c r="F18" s="39">
        <v>265114.59999999998</v>
      </c>
      <c r="G18" s="39">
        <v>244392.32000000001</v>
      </c>
      <c r="H18" s="39">
        <f t="shared" si="3"/>
        <v>262334.30000000005</v>
      </c>
    </row>
    <row r="19" spans="1:9">
      <c r="A19" s="44" t="s">
        <v>221</v>
      </c>
      <c r="B19" s="45" t="s">
        <v>23</v>
      </c>
      <c r="C19" s="39">
        <v>1785538</v>
      </c>
      <c r="D19" s="39">
        <f t="shared" si="2"/>
        <v>7718.9599999999627</v>
      </c>
      <c r="E19" s="39">
        <v>1793256.96</v>
      </c>
      <c r="F19" s="39">
        <v>1334086.1499999999</v>
      </c>
      <c r="G19" s="39">
        <v>1257013.4099999999</v>
      </c>
      <c r="H19" s="39">
        <f t="shared" si="3"/>
        <v>459170.81000000006</v>
      </c>
    </row>
    <row r="20" spans="1:9">
      <c r="A20" s="44" t="s">
        <v>222</v>
      </c>
      <c r="B20" s="45" t="s">
        <v>24</v>
      </c>
      <c r="C20" s="39">
        <v>1241649</v>
      </c>
      <c r="D20" s="39">
        <f t="shared" si="2"/>
        <v>-72790.199999999953</v>
      </c>
      <c r="E20" s="39">
        <v>1168858.8</v>
      </c>
      <c r="F20" s="39">
        <v>490789.89</v>
      </c>
      <c r="G20" s="39">
        <v>485148.89</v>
      </c>
      <c r="H20" s="39">
        <f t="shared" si="3"/>
        <v>678068.91</v>
      </c>
    </row>
    <row r="21" spans="1:9">
      <c r="A21" s="44" t="s">
        <v>223</v>
      </c>
      <c r="B21" s="45" t="s">
        <v>25</v>
      </c>
      <c r="C21" s="39"/>
      <c r="D21" s="39">
        <f t="shared" si="2"/>
        <v>0</v>
      </c>
      <c r="E21" s="39">
        <v>0</v>
      </c>
      <c r="F21" s="39"/>
      <c r="G21" s="39"/>
      <c r="H21" s="39">
        <f t="shared" si="3"/>
        <v>0</v>
      </c>
    </row>
    <row r="22" spans="1:9">
      <c r="A22" s="44" t="s">
        <v>224</v>
      </c>
      <c r="B22" s="45" t="s">
        <v>26</v>
      </c>
      <c r="C22" s="39">
        <v>1135089.1299999999</v>
      </c>
      <c r="D22" s="39">
        <f t="shared" si="2"/>
        <v>-99589.229999999981</v>
      </c>
      <c r="E22" s="39">
        <v>1035499.8999999999</v>
      </c>
      <c r="F22" s="39">
        <v>373711.19</v>
      </c>
      <c r="G22" s="39">
        <v>292644.63</v>
      </c>
      <c r="H22" s="39">
        <f t="shared" si="3"/>
        <v>661788.71</v>
      </c>
    </row>
    <row r="23" spans="1:9">
      <c r="A23" s="98" t="s">
        <v>27</v>
      </c>
      <c r="B23" s="99"/>
      <c r="C23" s="38">
        <f>SUM(C24:C32)</f>
        <v>26398825.530000001</v>
      </c>
      <c r="D23" s="38">
        <f t="shared" ref="D23:E23" si="5">SUM(D24:D32)</f>
        <v>-3453127.850000001</v>
      </c>
      <c r="E23" s="38">
        <f t="shared" si="5"/>
        <v>22945697.68</v>
      </c>
      <c r="F23" s="38">
        <f>SUM(F24:F32)</f>
        <v>15933934.450000001</v>
      </c>
      <c r="G23" s="38">
        <f t="shared" ref="G23" si="6">SUM(G24:G32)</f>
        <v>15004083.26</v>
      </c>
      <c r="H23" s="38">
        <f t="shared" si="3"/>
        <v>7011763.2299999986</v>
      </c>
    </row>
    <row r="24" spans="1:9">
      <c r="A24" s="44" t="s">
        <v>225</v>
      </c>
      <c r="B24" s="45" t="s">
        <v>28</v>
      </c>
      <c r="C24" s="39">
        <v>8296505.9500000002</v>
      </c>
      <c r="D24" s="39">
        <f t="shared" si="2"/>
        <v>601999.99999999907</v>
      </c>
      <c r="E24" s="39">
        <v>8898505.9499999993</v>
      </c>
      <c r="F24" s="39">
        <v>8454223.7300000004</v>
      </c>
      <c r="G24" s="39">
        <v>8453189.0700000003</v>
      </c>
      <c r="H24" s="39">
        <f t="shared" si="3"/>
        <v>444282.21999999881</v>
      </c>
      <c r="I24" s="24"/>
    </row>
    <row r="25" spans="1:9">
      <c r="A25" s="44" t="s">
        <v>226</v>
      </c>
      <c r="B25" s="45" t="s">
        <v>29</v>
      </c>
      <c r="C25" s="39">
        <v>274288</v>
      </c>
      <c r="D25" s="39">
        <f t="shared" si="2"/>
        <v>132600</v>
      </c>
      <c r="E25" s="39">
        <v>406888</v>
      </c>
      <c r="F25" s="39">
        <v>314224.87</v>
      </c>
      <c r="G25" s="39">
        <v>314224.87</v>
      </c>
      <c r="H25" s="39">
        <f t="shared" si="3"/>
        <v>92663.13</v>
      </c>
      <c r="I25" s="24"/>
    </row>
    <row r="26" spans="1:9">
      <c r="A26" s="44" t="s">
        <v>227</v>
      </c>
      <c r="B26" s="45" t="s">
        <v>30</v>
      </c>
      <c r="C26" s="39">
        <v>2366125</v>
      </c>
      <c r="D26" s="39">
        <f t="shared" si="2"/>
        <v>912316.9700000002</v>
      </c>
      <c r="E26" s="39">
        <v>3278441.97</v>
      </c>
      <c r="F26" s="39">
        <v>1758099.23</v>
      </c>
      <c r="G26" s="39">
        <v>1429002.54</v>
      </c>
      <c r="H26" s="39">
        <f t="shared" si="3"/>
        <v>1520342.7400000002</v>
      </c>
      <c r="I26" s="24"/>
    </row>
    <row r="27" spans="1:9">
      <c r="A27" s="44" t="s">
        <v>228</v>
      </c>
      <c r="B27" s="45" t="s">
        <v>31</v>
      </c>
      <c r="C27" s="39">
        <v>119528.9</v>
      </c>
      <c r="D27" s="39">
        <f t="shared" si="2"/>
        <v>74153</v>
      </c>
      <c r="E27" s="39">
        <v>193681.9</v>
      </c>
      <c r="F27" s="39">
        <v>92538.5</v>
      </c>
      <c r="G27" s="39">
        <v>92538.5</v>
      </c>
      <c r="H27" s="39">
        <f t="shared" si="3"/>
        <v>101143.4</v>
      </c>
      <c r="I27" s="24"/>
    </row>
    <row r="28" spans="1:9">
      <c r="A28" s="44" t="s">
        <v>229</v>
      </c>
      <c r="B28" s="45" t="s">
        <v>32</v>
      </c>
      <c r="C28" s="39">
        <v>780812</v>
      </c>
      <c r="D28" s="39">
        <f t="shared" si="2"/>
        <v>-198074</v>
      </c>
      <c r="E28" s="39">
        <v>582738</v>
      </c>
      <c r="F28" s="39">
        <v>163501.93</v>
      </c>
      <c r="G28" s="39">
        <v>146167.53</v>
      </c>
      <c r="H28" s="39">
        <f t="shared" si="3"/>
        <v>419236.07</v>
      </c>
      <c r="I28" s="24"/>
    </row>
    <row r="29" spans="1:9">
      <c r="A29" s="44" t="s">
        <v>230</v>
      </c>
      <c r="B29" s="45" t="s">
        <v>33</v>
      </c>
      <c r="C29" s="39">
        <v>1489700</v>
      </c>
      <c r="D29" s="39">
        <f t="shared" si="2"/>
        <v>410000</v>
      </c>
      <c r="E29" s="39">
        <v>1899700</v>
      </c>
      <c r="F29" s="39">
        <v>1141192.22</v>
      </c>
      <c r="G29" s="39">
        <v>1077781.42</v>
      </c>
      <c r="H29" s="39">
        <f t="shared" si="3"/>
        <v>758507.78</v>
      </c>
      <c r="I29" s="24"/>
    </row>
    <row r="30" spans="1:9">
      <c r="A30" s="44" t="s">
        <v>231</v>
      </c>
      <c r="B30" s="45" t="s">
        <v>34</v>
      </c>
      <c r="C30" s="39">
        <v>218178.9</v>
      </c>
      <c r="D30" s="39">
        <f t="shared" si="2"/>
        <v>-26165</v>
      </c>
      <c r="E30" s="39">
        <v>192013.9</v>
      </c>
      <c r="F30" s="39">
        <v>61899.99</v>
      </c>
      <c r="G30" s="39">
        <v>60651.99</v>
      </c>
      <c r="H30" s="39">
        <f t="shared" si="3"/>
        <v>130113.91</v>
      </c>
      <c r="I30" s="24"/>
    </row>
    <row r="31" spans="1:9">
      <c r="A31" s="44" t="s">
        <v>232</v>
      </c>
      <c r="B31" s="45" t="s">
        <v>35</v>
      </c>
      <c r="C31" s="39">
        <v>1815897.88</v>
      </c>
      <c r="D31" s="39">
        <f t="shared" si="2"/>
        <v>-89350</v>
      </c>
      <c r="E31" s="39">
        <v>1726547.88</v>
      </c>
      <c r="F31" s="39">
        <v>1006093.8</v>
      </c>
      <c r="G31" s="39">
        <v>537981.6</v>
      </c>
      <c r="H31" s="39">
        <f t="shared" si="3"/>
        <v>720454.07999999984</v>
      </c>
      <c r="I31" s="24"/>
    </row>
    <row r="32" spans="1:9">
      <c r="A32" s="44" t="s">
        <v>233</v>
      </c>
      <c r="B32" s="45" t="s">
        <v>36</v>
      </c>
      <c r="C32" s="39">
        <v>11037788.9</v>
      </c>
      <c r="D32" s="39">
        <f t="shared" si="2"/>
        <v>-5270608.82</v>
      </c>
      <c r="E32" s="39">
        <v>5767180.0800000001</v>
      </c>
      <c r="F32" s="39">
        <v>2942160.18</v>
      </c>
      <c r="G32" s="39">
        <v>2892545.74</v>
      </c>
      <c r="H32" s="39">
        <f t="shared" si="3"/>
        <v>2825019.9</v>
      </c>
      <c r="I32" s="24"/>
    </row>
    <row r="33" spans="1:9">
      <c r="A33" s="98" t="s">
        <v>37</v>
      </c>
      <c r="B33" s="99"/>
      <c r="C33" s="38">
        <f>SUM(C34:C42)</f>
        <v>26518464.649999999</v>
      </c>
      <c r="D33" s="38">
        <f t="shared" ref="D33:G33" si="7">SUM(D34:D42)</f>
        <v>4503211.68</v>
      </c>
      <c r="E33" s="38">
        <f t="shared" si="7"/>
        <v>31021676.330000002</v>
      </c>
      <c r="F33" s="38">
        <f>SUM(F34:F42)</f>
        <v>24291289.670000002</v>
      </c>
      <c r="G33" s="38">
        <f t="shared" si="7"/>
        <v>23954455.530000001</v>
      </c>
      <c r="H33" s="38">
        <f t="shared" si="3"/>
        <v>6730386.6600000001</v>
      </c>
      <c r="I33" s="24"/>
    </row>
    <row r="34" spans="1:9">
      <c r="A34" s="44" t="s">
        <v>234</v>
      </c>
      <c r="B34" s="45" t="s">
        <v>38</v>
      </c>
      <c r="C34" s="39">
        <v>0</v>
      </c>
      <c r="D34" s="39">
        <f t="shared" si="2"/>
        <v>0</v>
      </c>
      <c r="E34" s="39">
        <v>0</v>
      </c>
      <c r="F34" s="39">
        <v>0</v>
      </c>
      <c r="G34" s="39">
        <v>0</v>
      </c>
      <c r="H34" s="39">
        <f t="shared" si="3"/>
        <v>0</v>
      </c>
    </row>
    <row r="35" spans="1:9">
      <c r="A35" s="44" t="s">
        <v>235</v>
      </c>
      <c r="B35" s="45" t="s">
        <v>39</v>
      </c>
      <c r="C35" s="39">
        <v>11970339.960000001</v>
      </c>
      <c r="D35" s="39">
        <f t="shared" si="2"/>
        <v>75000</v>
      </c>
      <c r="E35" s="39">
        <v>12045339.960000001</v>
      </c>
      <c r="F35" s="39">
        <v>9031088.2899999991</v>
      </c>
      <c r="G35" s="39">
        <v>9031088.2899999991</v>
      </c>
      <c r="H35" s="39">
        <f t="shared" si="3"/>
        <v>3014251.6700000018</v>
      </c>
    </row>
    <row r="36" spans="1:9">
      <c r="A36" s="44" t="s">
        <v>236</v>
      </c>
      <c r="B36" s="45" t="s">
        <v>40</v>
      </c>
      <c r="C36" s="39">
        <v>220657.7</v>
      </c>
      <c r="D36" s="39">
        <f t="shared" si="2"/>
        <v>2323947.86</v>
      </c>
      <c r="E36" s="39">
        <v>2544605.56</v>
      </c>
      <c r="F36" s="39">
        <v>2047500</v>
      </c>
      <c r="G36" s="39">
        <v>2047500</v>
      </c>
      <c r="H36" s="39">
        <f t="shared" si="3"/>
        <v>497105.56000000006</v>
      </c>
    </row>
    <row r="37" spans="1:9">
      <c r="A37" s="44" t="s">
        <v>237</v>
      </c>
      <c r="B37" s="45" t="s">
        <v>41</v>
      </c>
      <c r="C37" s="39">
        <v>10087549.99</v>
      </c>
      <c r="D37" s="39">
        <f t="shared" si="2"/>
        <v>551480.8200000003</v>
      </c>
      <c r="E37" s="39">
        <v>10639030.810000001</v>
      </c>
      <c r="F37" s="39">
        <v>9118867.3499999996</v>
      </c>
      <c r="G37" s="39">
        <v>8782033.2100000009</v>
      </c>
      <c r="H37" s="39">
        <f t="shared" si="3"/>
        <v>1520163.4600000009</v>
      </c>
    </row>
    <row r="38" spans="1:9">
      <c r="A38" s="44" t="s">
        <v>238</v>
      </c>
      <c r="B38" s="45" t="s">
        <v>42</v>
      </c>
      <c r="C38" s="39">
        <v>4089917</v>
      </c>
      <c r="D38" s="39">
        <f t="shared" si="2"/>
        <v>135463</v>
      </c>
      <c r="E38" s="39">
        <v>4225380</v>
      </c>
      <c r="F38" s="39">
        <v>2526564.0299999998</v>
      </c>
      <c r="G38" s="39">
        <v>2526564.0299999998</v>
      </c>
      <c r="H38" s="39">
        <f t="shared" si="3"/>
        <v>1698815.9700000002</v>
      </c>
    </row>
    <row r="39" spans="1:9">
      <c r="A39" s="44" t="s">
        <v>239</v>
      </c>
      <c r="B39" s="45" t="s">
        <v>43</v>
      </c>
      <c r="C39" s="39">
        <v>0</v>
      </c>
      <c r="D39" s="39">
        <f t="shared" si="2"/>
        <v>0</v>
      </c>
      <c r="E39" s="39">
        <v>0</v>
      </c>
      <c r="F39" s="39">
        <v>0</v>
      </c>
      <c r="G39" s="39">
        <v>0</v>
      </c>
      <c r="H39" s="39">
        <f t="shared" si="3"/>
        <v>0</v>
      </c>
    </row>
    <row r="40" spans="1:9">
      <c r="A40" s="46"/>
      <c r="B40" s="45" t="s">
        <v>44</v>
      </c>
      <c r="C40" s="39">
        <v>0</v>
      </c>
      <c r="D40" s="39">
        <f t="shared" si="2"/>
        <v>0</v>
      </c>
      <c r="E40" s="39">
        <v>0</v>
      </c>
      <c r="F40" s="39">
        <v>0</v>
      </c>
      <c r="G40" s="39">
        <v>0</v>
      </c>
      <c r="H40" s="39">
        <f t="shared" si="3"/>
        <v>0</v>
      </c>
    </row>
    <row r="41" spans="1:9">
      <c r="A41" s="46"/>
      <c r="B41" s="45" t="s">
        <v>45</v>
      </c>
      <c r="C41" s="39">
        <v>0</v>
      </c>
      <c r="D41" s="39">
        <f t="shared" si="2"/>
        <v>1426720</v>
      </c>
      <c r="E41" s="39">
        <v>1426720</v>
      </c>
      <c r="F41" s="39">
        <v>1426720</v>
      </c>
      <c r="G41" s="39">
        <v>1426720</v>
      </c>
      <c r="H41" s="39">
        <f t="shared" si="3"/>
        <v>0</v>
      </c>
    </row>
    <row r="42" spans="1:9">
      <c r="A42" s="44" t="s">
        <v>240</v>
      </c>
      <c r="B42" s="45" t="s">
        <v>46</v>
      </c>
      <c r="C42" s="39">
        <v>150000</v>
      </c>
      <c r="D42" s="39">
        <f t="shared" si="2"/>
        <v>-9400</v>
      </c>
      <c r="E42" s="39">
        <v>140600</v>
      </c>
      <c r="F42" s="39">
        <v>140550</v>
      </c>
      <c r="G42" s="39">
        <v>140550</v>
      </c>
      <c r="H42" s="39">
        <f t="shared" si="3"/>
        <v>50</v>
      </c>
    </row>
    <row r="43" spans="1:9">
      <c r="A43" s="98" t="s">
        <v>47</v>
      </c>
      <c r="B43" s="99"/>
      <c r="C43" s="38">
        <f>SUM(C44:C52)</f>
        <v>1768404.04</v>
      </c>
      <c r="D43" s="38">
        <f t="shared" ref="D43:H43" si="8">SUM(D44:D52)</f>
        <v>190704.49</v>
      </c>
      <c r="E43" s="38">
        <f t="shared" si="8"/>
        <v>1959108.53</v>
      </c>
      <c r="F43" s="38">
        <f t="shared" si="8"/>
        <v>1395766.61</v>
      </c>
      <c r="G43" s="38">
        <f t="shared" si="8"/>
        <v>1386781.61</v>
      </c>
      <c r="H43" s="38">
        <f t="shared" si="3"/>
        <v>563341.91999999993</v>
      </c>
    </row>
    <row r="44" spans="1:9">
      <c r="A44" s="44" t="s">
        <v>241</v>
      </c>
      <c r="B44" s="45" t="s">
        <v>48</v>
      </c>
      <c r="C44" s="39">
        <v>527780.04</v>
      </c>
      <c r="D44" s="39">
        <f t="shared" si="2"/>
        <v>127604.48999999999</v>
      </c>
      <c r="E44" s="39">
        <v>655384.53</v>
      </c>
      <c r="F44" s="39">
        <v>409457.21</v>
      </c>
      <c r="G44" s="39">
        <v>400472.21</v>
      </c>
      <c r="H44" s="39">
        <f t="shared" si="3"/>
        <v>245927.32</v>
      </c>
    </row>
    <row r="45" spans="1:9">
      <c r="A45" s="44" t="s">
        <v>242</v>
      </c>
      <c r="B45" s="45" t="s">
        <v>49</v>
      </c>
      <c r="C45" s="39">
        <v>145329</v>
      </c>
      <c r="D45" s="39">
        <f t="shared" si="2"/>
        <v>4000</v>
      </c>
      <c r="E45" s="39">
        <v>149329</v>
      </c>
      <c r="F45" s="39">
        <v>10892.4</v>
      </c>
      <c r="G45" s="39">
        <v>10892.4</v>
      </c>
      <c r="H45" s="39">
        <f t="shared" si="3"/>
        <v>138436.6</v>
      </c>
    </row>
    <row r="46" spans="1:9">
      <c r="A46" s="44" t="s">
        <v>243</v>
      </c>
      <c r="B46" s="45" t="s">
        <v>50</v>
      </c>
      <c r="C46" s="39">
        <v>0</v>
      </c>
      <c r="D46" s="39">
        <f t="shared" si="2"/>
        <v>0</v>
      </c>
      <c r="E46" s="39">
        <v>0</v>
      </c>
      <c r="F46" s="39">
        <v>0</v>
      </c>
      <c r="G46" s="39">
        <v>0</v>
      </c>
      <c r="H46" s="39">
        <f t="shared" si="3"/>
        <v>0</v>
      </c>
    </row>
    <row r="47" spans="1:9">
      <c r="A47" s="44" t="s">
        <v>244</v>
      </c>
      <c r="B47" s="45" t="s">
        <v>51</v>
      </c>
      <c r="C47" s="39">
        <v>976000</v>
      </c>
      <c r="D47" s="39">
        <f t="shared" si="2"/>
        <v>51000</v>
      </c>
      <c r="E47" s="39">
        <v>1027000</v>
      </c>
      <c r="F47" s="39">
        <v>972262</v>
      </c>
      <c r="G47" s="39">
        <v>972262</v>
      </c>
      <c r="H47" s="39">
        <f t="shared" si="3"/>
        <v>54738</v>
      </c>
    </row>
    <row r="48" spans="1:9">
      <c r="A48" s="44" t="s">
        <v>245</v>
      </c>
      <c r="B48" s="45" t="s">
        <v>52</v>
      </c>
      <c r="C48" s="39">
        <v>0</v>
      </c>
      <c r="D48" s="39">
        <f t="shared" si="2"/>
        <v>0</v>
      </c>
      <c r="E48" s="39">
        <v>0</v>
      </c>
      <c r="F48" s="39">
        <v>0</v>
      </c>
      <c r="G48" s="39">
        <v>0</v>
      </c>
      <c r="H48" s="39">
        <f t="shared" si="3"/>
        <v>0</v>
      </c>
    </row>
    <row r="49" spans="1:8">
      <c r="A49" s="44" t="s">
        <v>246</v>
      </c>
      <c r="B49" s="45" t="s">
        <v>53</v>
      </c>
      <c r="C49" s="39">
        <v>95445</v>
      </c>
      <c r="D49" s="39">
        <f t="shared" si="2"/>
        <v>8100</v>
      </c>
      <c r="E49" s="39">
        <v>103545</v>
      </c>
      <c r="F49" s="39">
        <v>3155</v>
      </c>
      <c r="G49" s="39">
        <v>3155</v>
      </c>
      <c r="H49" s="39">
        <f t="shared" si="3"/>
        <v>100390</v>
      </c>
    </row>
    <row r="50" spans="1:8">
      <c r="A50" s="44" t="s">
        <v>247</v>
      </c>
      <c r="B50" s="45" t="s">
        <v>54</v>
      </c>
      <c r="C50" s="39">
        <v>0</v>
      </c>
      <c r="D50" s="39">
        <f t="shared" si="2"/>
        <v>0</v>
      </c>
      <c r="E50" s="39">
        <v>0</v>
      </c>
      <c r="F50" s="39">
        <v>0</v>
      </c>
      <c r="G50" s="39">
        <v>0</v>
      </c>
      <c r="H50" s="39">
        <f t="shared" si="3"/>
        <v>0</v>
      </c>
    </row>
    <row r="51" spans="1:8">
      <c r="A51" s="44" t="s">
        <v>248</v>
      </c>
      <c r="B51" s="45" t="s">
        <v>55</v>
      </c>
      <c r="C51" s="39">
        <v>0</v>
      </c>
      <c r="D51" s="39">
        <f t="shared" si="2"/>
        <v>0</v>
      </c>
      <c r="E51" s="39">
        <v>0</v>
      </c>
      <c r="F51" s="39">
        <v>0</v>
      </c>
      <c r="G51" s="39">
        <v>0</v>
      </c>
      <c r="H51" s="39">
        <f t="shared" si="3"/>
        <v>0</v>
      </c>
    </row>
    <row r="52" spans="1:8">
      <c r="A52" s="44" t="s">
        <v>249</v>
      </c>
      <c r="B52" s="45" t="s">
        <v>56</v>
      </c>
      <c r="C52" s="39">
        <v>23850</v>
      </c>
      <c r="D52" s="39">
        <f t="shared" si="2"/>
        <v>0</v>
      </c>
      <c r="E52" s="39">
        <v>23850</v>
      </c>
      <c r="F52" s="39">
        <v>0</v>
      </c>
      <c r="G52" s="39">
        <v>0</v>
      </c>
      <c r="H52" s="39">
        <f t="shared" si="3"/>
        <v>23850</v>
      </c>
    </row>
    <row r="53" spans="1:8">
      <c r="A53" s="98" t="s">
        <v>57</v>
      </c>
      <c r="B53" s="99"/>
      <c r="C53" s="38">
        <f>SUM(C54:C56)</f>
        <v>27086681.829999998</v>
      </c>
      <c r="D53" s="38">
        <f t="shared" ref="D53:H53" si="9">SUM(D54:D56)</f>
        <v>9950475.1499999985</v>
      </c>
      <c r="E53" s="38">
        <f t="shared" si="9"/>
        <v>37037156.979999997</v>
      </c>
      <c r="F53" s="38">
        <f t="shared" si="9"/>
        <v>4208673.3499999996</v>
      </c>
      <c r="G53" s="38">
        <f t="shared" si="9"/>
        <v>3638556.53</v>
      </c>
      <c r="H53" s="38">
        <f t="shared" si="3"/>
        <v>32828483.629999995</v>
      </c>
    </row>
    <row r="54" spans="1:8">
      <c r="A54" s="44" t="s">
        <v>250</v>
      </c>
      <c r="B54" s="45" t="s">
        <v>58</v>
      </c>
      <c r="C54" s="39">
        <v>27086681.829999998</v>
      </c>
      <c r="D54" s="39">
        <f t="shared" si="2"/>
        <v>9912072.4699999988</v>
      </c>
      <c r="E54" s="39">
        <v>36998754.299999997</v>
      </c>
      <c r="F54" s="39">
        <v>4208673.3499999996</v>
      </c>
      <c r="G54" s="39">
        <v>3638556.53</v>
      </c>
      <c r="H54" s="39">
        <f t="shared" si="3"/>
        <v>32790080.949999996</v>
      </c>
    </row>
    <row r="55" spans="1:8">
      <c r="A55" s="44" t="s">
        <v>251</v>
      </c>
      <c r="B55" s="45" t="s">
        <v>59</v>
      </c>
      <c r="C55" s="39">
        <v>0</v>
      </c>
      <c r="D55" s="39">
        <f t="shared" si="2"/>
        <v>0</v>
      </c>
      <c r="E55" s="39">
        <v>0</v>
      </c>
      <c r="F55" s="39">
        <v>0</v>
      </c>
      <c r="G55" s="39">
        <v>0</v>
      </c>
      <c r="H55" s="39">
        <f t="shared" si="3"/>
        <v>0</v>
      </c>
    </row>
    <row r="56" spans="1:8">
      <c r="A56" s="44" t="s">
        <v>252</v>
      </c>
      <c r="B56" s="45" t="s">
        <v>60</v>
      </c>
      <c r="C56" s="39">
        <v>0</v>
      </c>
      <c r="D56" s="39">
        <f t="shared" si="2"/>
        <v>38402.68</v>
      </c>
      <c r="E56" s="39">
        <v>38402.68</v>
      </c>
      <c r="F56" s="39">
        <v>0</v>
      </c>
      <c r="G56" s="39">
        <v>0</v>
      </c>
      <c r="H56" s="39">
        <f t="shared" si="3"/>
        <v>38402.68</v>
      </c>
    </row>
    <row r="57" spans="1:8">
      <c r="A57" s="98" t="s">
        <v>61</v>
      </c>
      <c r="B57" s="99"/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9">
        <f t="shared" si="3"/>
        <v>0</v>
      </c>
    </row>
    <row r="58" spans="1:8">
      <c r="A58" s="44" t="s">
        <v>253</v>
      </c>
      <c r="B58" s="45" t="s">
        <v>62</v>
      </c>
      <c r="C58" s="39">
        <v>0</v>
      </c>
      <c r="D58" s="39">
        <f t="shared" si="2"/>
        <v>0</v>
      </c>
      <c r="E58" s="39">
        <v>0</v>
      </c>
      <c r="F58" s="39">
        <v>0</v>
      </c>
      <c r="G58" s="39">
        <v>0</v>
      </c>
      <c r="H58" s="39">
        <f t="shared" si="3"/>
        <v>0</v>
      </c>
    </row>
    <row r="59" spans="1:8">
      <c r="A59" s="44" t="s">
        <v>254</v>
      </c>
      <c r="B59" s="45" t="s">
        <v>63</v>
      </c>
      <c r="C59" s="39">
        <v>0</v>
      </c>
      <c r="D59" s="39">
        <f t="shared" si="2"/>
        <v>0</v>
      </c>
      <c r="E59" s="39">
        <v>0</v>
      </c>
      <c r="F59" s="39">
        <v>0</v>
      </c>
      <c r="G59" s="39">
        <v>0</v>
      </c>
      <c r="H59" s="39">
        <f t="shared" si="3"/>
        <v>0</v>
      </c>
    </row>
    <row r="60" spans="1:8">
      <c r="A60" s="44" t="s">
        <v>255</v>
      </c>
      <c r="B60" s="45" t="s">
        <v>64</v>
      </c>
      <c r="C60" s="39">
        <v>0</v>
      </c>
      <c r="D60" s="39">
        <f t="shared" si="2"/>
        <v>0</v>
      </c>
      <c r="E60" s="39">
        <v>0</v>
      </c>
      <c r="F60" s="39">
        <v>0</v>
      </c>
      <c r="G60" s="39">
        <v>0</v>
      </c>
      <c r="H60" s="39">
        <f t="shared" si="3"/>
        <v>0</v>
      </c>
    </row>
    <row r="61" spans="1:8">
      <c r="A61" s="44" t="s">
        <v>256</v>
      </c>
      <c r="B61" s="45" t="s">
        <v>65</v>
      </c>
      <c r="C61" s="39">
        <v>0</v>
      </c>
      <c r="D61" s="39">
        <f t="shared" si="2"/>
        <v>0</v>
      </c>
      <c r="E61" s="39">
        <v>0</v>
      </c>
      <c r="F61" s="39">
        <v>0</v>
      </c>
      <c r="G61" s="39">
        <v>0</v>
      </c>
      <c r="H61" s="39">
        <f t="shared" si="3"/>
        <v>0</v>
      </c>
    </row>
    <row r="62" spans="1:8">
      <c r="A62" s="44" t="s">
        <v>257</v>
      </c>
      <c r="B62" s="45" t="s">
        <v>66</v>
      </c>
      <c r="C62" s="39">
        <v>0</v>
      </c>
      <c r="D62" s="39">
        <f t="shared" si="2"/>
        <v>0</v>
      </c>
      <c r="E62" s="39">
        <v>0</v>
      </c>
      <c r="F62" s="39">
        <v>0</v>
      </c>
      <c r="G62" s="39">
        <v>0</v>
      </c>
      <c r="H62" s="39">
        <f t="shared" si="3"/>
        <v>0</v>
      </c>
    </row>
    <row r="63" spans="1:8">
      <c r="A63" s="44" t="s">
        <v>258</v>
      </c>
      <c r="B63" s="45" t="s">
        <v>67</v>
      </c>
      <c r="C63" s="39">
        <v>0</v>
      </c>
      <c r="D63" s="39">
        <f t="shared" si="2"/>
        <v>0</v>
      </c>
      <c r="E63" s="39">
        <v>0</v>
      </c>
      <c r="F63" s="39">
        <v>0</v>
      </c>
      <c r="G63" s="39">
        <v>0</v>
      </c>
      <c r="H63" s="39">
        <f t="shared" si="3"/>
        <v>0</v>
      </c>
    </row>
    <row r="64" spans="1:8">
      <c r="A64" s="44"/>
      <c r="B64" s="45" t="s">
        <v>68</v>
      </c>
      <c r="C64" s="39">
        <v>0</v>
      </c>
      <c r="D64" s="39">
        <f t="shared" si="2"/>
        <v>0</v>
      </c>
      <c r="E64" s="39">
        <v>0</v>
      </c>
      <c r="F64" s="39">
        <v>0</v>
      </c>
      <c r="G64" s="39">
        <v>0</v>
      </c>
      <c r="H64" s="39">
        <f t="shared" si="3"/>
        <v>0</v>
      </c>
    </row>
    <row r="65" spans="1:11">
      <c r="A65" s="44" t="s">
        <v>259</v>
      </c>
      <c r="B65" s="45" t="s">
        <v>69</v>
      </c>
      <c r="C65" s="39">
        <v>0</v>
      </c>
      <c r="D65" s="39">
        <f t="shared" si="2"/>
        <v>0</v>
      </c>
      <c r="E65" s="39">
        <v>0</v>
      </c>
      <c r="F65" s="39">
        <v>0</v>
      </c>
      <c r="G65" s="39">
        <v>0</v>
      </c>
      <c r="H65" s="39">
        <f t="shared" si="3"/>
        <v>0</v>
      </c>
    </row>
    <row r="66" spans="1:11">
      <c r="A66" s="98" t="s">
        <v>70</v>
      </c>
      <c r="B66" s="99"/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9">
        <f t="shared" si="3"/>
        <v>0</v>
      </c>
    </row>
    <row r="67" spans="1:11">
      <c r="A67" s="44" t="s">
        <v>260</v>
      </c>
      <c r="B67" s="45" t="s">
        <v>71</v>
      </c>
      <c r="C67" s="39">
        <v>0</v>
      </c>
      <c r="D67" s="39">
        <f t="shared" si="2"/>
        <v>0</v>
      </c>
      <c r="E67" s="39">
        <v>0</v>
      </c>
      <c r="F67" s="39">
        <v>0</v>
      </c>
      <c r="G67" s="39">
        <v>0</v>
      </c>
      <c r="H67" s="39">
        <f t="shared" si="3"/>
        <v>0</v>
      </c>
    </row>
    <row r="68" spans="1:11">
      <c r="A68" s="44" t="s">
        <v>261</v>
      </c>
      <c r="B68" s="45" t="s">
        <v>72</v>
      </c>
      <c r="C68" s="39">
        <v>0</v>
      </c>
      <c r="D68" s="39">
        <f t="shared" ref="D68" si="10">E68-C68</f>
        <v>0</v>
      </c>
      <c r="E68" s="39">
        <v>0</v>
      </c>
      <c r="F68" s="39">
        <v>0</v>
      </c>
      <c r="G68" s="39">
        <v>0</v>
      </c>
      <c r="H68" s="39">
        <f t="shared" si="3"/>
        <v>0</v>
      </c>
    </row>
    <row r="69" spans="1:11">
      <c r="A69" s="44" t="s">
        <v>262</v>
      </c>
      <c r="B69" s="45" t="s">
        <v>73</v>
      </c>
      <c r="C69" s="39">
        <v>0</v>
      </c>
      <c r="D69" s="39">
        <f t="shared" si="2"/>
        <v>0</v>
      </c>
      <c r="E69" s="39">
        <v>0</v>
      </c>
      <c r="F69" s="39">
        <v>0</v>
      </c>
      <c r="G69" s="39">
        <v>0</v>
      </c>
      <c r="H69" s="39">
        <f t="shared" si="3"/>
        <v>0</v>
      </c>
    </row>
    <row r="70" spans="1:11">
      <c r="A70" s="98" t="s">
        <v>74</v>
      </c>
      <c r="B70" s="99"/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9">
        <f t="shared" si="3"/>
        <v>0</v>
      </c>
    </row>
    <row r="71" spans="1:11">
      <c r="A71" s="44" t="s">
        <v>263</v>
      </c>
      <c r="B71" s="45" t="s">
        <v>75</v>
      </c>
      <c r="C71" s="39">
        <v>0</v>
      </c>
      <c r="D71" s="39">
        <f t="shared" si="2"/>
        <v>0</v>
      </c>
      <c r="E71" s="39">
        <v>0</v>
      </c>
      <c r="F71" s="39">
        <v>0</v>
      </c>
      <c r="G71" s="39">
        <v>0</v>
      </c>
      <c r="H71" s="39">
        <f t="shared" ref="H71:H77" si="11">E71-F71</f>
        <v>0</v>
      </c>
    </row>
    <row r="72" spans="1:11">
      <c r="A72" s="44" t="s">
        <v>264</v>
      </c>
      <c r="B72" s="45" t="s">
        <v>76</v>
      </c>
      <c r="C72" s="39">
        <v>0</v>
      </c>
      <c r="D72" s="39">
        <f t="shared" si="2"/>
        <v>0</v>
      </c>
      <c r="E72" s="39">
        <v>0</v>
      </c>
      <c r="F72" s="39">
        <v>0</v>
      </c>
      <c r="G72" s="39">
        <v>0</v>
      </c>
      <c r="H72" s="39">
        <f t="shared" si="11"/>
        <v>0</v>
      </c>
    </row>
    <row r="73" spans="1:11">
      <c r="A73" s="44" t="s">
        <v>265</v>
      </c>
      <c r="B73" s="45" t="s">
        <v>77</v>
      </c>
      <c r="C73" s="39">
        <v>0</v>
      </c>
      <c r="D73" s="39">
        <f t="shared" ref="D73:D77" si="12">E73-C73</f>
        <v>0</v>
      </c>
      <c r="E73" s="39">
        <v>0</v>
      </c>
      <c r="F73" s="39">
        <v>0</v>
      </c>
      <c r="G73" s="39">
        <v>0</v>
      </c>
      <c r="H73" s="39">
        <f t="shared" si="11"/>
        <v>0</v>
      </c>
    </row>
    <row r="74" spans="1:11">
      <c r="A74" s="44" t="s">
        <v>266</v>
      </c>
      <c r="B74" s="45" t="s">
        <v>78</v>
      </c>
      <c r="C74" s="39">
        <v>0</v>
      </c>
      <c r="D74" s="39">
        <f t="shared" si="12"/>
        <v>0</v>
      </c>
      <c r="E74" s="39">
        <v>0</v>
      </c>
      <c r="F74" s="39">
        <v>0</v>
      </c>
      <c r="G74" s="39">
        <v>0</v>
      </c>
      <c r="H74" s="39">
        <f t="shared" si="11"/>
        <v>0</v>
      </c>
    </row>
    <row r="75" spans="1:11">
      <c r="A75" s="44" t="s">
        <v>267</v>
      </c>
      <c r="B75" s="45" t="s">
        <v>79</v>
      </c>
      <c r="C75" s="39">
        <v>0</v>
      </c>
      <c r="D75" s="39">
        <f t="shared" si="12"/>
        <v>0</v>
      </c>
      <c r="E75" s="39">
        <v>0</v>
      </c>
      <c r="F75" s="39">
        <v>0</v>
      </c>
      <c r="G75" s="39">
        <v>0</v>
      </c>
      <c r="H75" s="39">
        <f t="shared" si="11"/>
        <v>0</v>
      </c>
    </row>
    <row r="76" spans="1:11">
      <c r="A76" s="44" t="s">
        <v>268</v>
      </c>
      <c r="B76" s="45" t="s">
        <v>80</v>
      </c>
      <c r="C76" s="39">
        <v>0</v>
      </c>
      <c r="D76" s="39">
        <f t="shared" si="12"/>
        <v>0</v>
      </c>
      <c r="E76" s="39">
        <v>0</v>
      </c>
      <c r="F76" s="39">
        <v>0</v>
      </c>
      <c r="G76" s="39">
        <v>0</v>
      </c>
      <c r="H76" s="39">
        <f t="shared" si="11"/>
        <v>0</v>
      </c>
    </row>
    <row r="77" spans="1:11">
      <c r="A77" s="44" t="s">
        <v>269</v>
      </c>
      <c r="B77" s="45" t="s">
        <v>81</v>
      </c>
      <c r="C77" s="39">
        <v>0</v>
      </c>
      <c r="D77" s="39">
        <f t="shared" si="12"/>
        <v>0</v>
      </c>
      <c r="E77" s="39">
        <v>0</v>
      </c>
      <c r="F77" s="39">
        <v>0</v>
      </c>
      <c r="G77" s="39">
        <v>0</v>
      </c>
      <c r="H77" s="39">
        <f t="shared" si="11"/>
        <v>0</v>
      </c>
    </row>
    <row r="78" spans="1:11" ht="5.0999999999999996" customHeight="1">
      <c r="A78" s="47"/>
      <c r="B78" s="48"/>
      <c r="C78" s="40"/>
      <c r="D78" s="40"/>
      <c r="E78" s="40"/>
      <c r="F78" s="40"/>
      <c r="G78" s="40"/>
      <c r="H78" s="40"/>
    </row>
    <row r="79" spans="1:11">
      <c r="A79" s="83" t="s">
        <v>82</v>
      </c>
      <c r="B79" s="84"/>
      <c r="C79" s="40">
        <f>C80+C88+C98+C108+C118+C128+C145</f>
        <v>438604834.11999995</v>
      </c>
      <c r="D79" s="56">
        <f>D80+D88+D98+D108+D118+D128+D145</f>
        <v>-131659215.63000001</v>
      </c>
      <c r="E79" s="56">
        <f t="shared" ref="E79:H79" si="13">E80+E88+E98+E108+E118+E128+E145</f>
        <v>306945618.48999995</v>
      </c>
      <c r="F79" s="56">
        <f t="shared" si="13"/>
        <v>108797393.31</v>
      </c>
      <c r="G79" s="56">
        <f t="shared" si="13"/>
        <v>103747942.41</v>
      </c>
      <c r="H79" s="56">
        <f t="shared" si="13"/>
        <v>198148225.18000001</v>
      </c>
      <c r="I79" s="24"/>
      <c r="J79" s="24"/>
      <c r="K79" s="25"/>
    </row>
    <row r="80" spans="1:11">
      <c r="A80" s="85" t="s">
        <v>9</v>
      </c>
      <c r="B80" s="86"/>
      <c r="C80" s="40">
        <f>SUM(C81:C87)</f>
        <v>47801372.699999996</v>
      </c>
      <c r="D80" s="56">
        <f t="shared" ref="D80:H80" si="14">SUM(D81:D87)</f>
        <v>-2975773.83</v>
      </c>
      <c r="E80" s="56">
        <f t="shared" si="14"/>
        <v>44825598.869999997</v>
      </c>
      <c r="F80" s="56">
        <f t="shared" si="14"/>
        <v>27191582.669999998</v>
      </c>
      <c r="G80" s="56">
        <f t="shared" si="14"/>
        <v>26897791.669999998</v>
      </c>
      <c r="H80" s="56">
        <f t="shared" si="14"/>
        <v>17634016.199999996</v>
      </c>
      <c r="I80" s="24"/>
      <c r="J80" s="24"/>
    </row>
    <row r="81" spans="1:10">
      <c r="A81" s="44" t="s">
        <v>270</v>
      </c>
      <c r="B81" s="49" t="s">
        <v>10</v>
      </c>
      <c r="C81" s="41">
        <v>30175938.399999999</v>
      </c>
      <c r="D81" s="39">
        <f t="shared" ref="D81:D147" si="15">E81-C81</f>
        <v>-39648</v>
      </c>
      <c r="E81" s="39">
        <v>30136290.399999999</v>
      </c>
      <c r="F81" s="41">
        <v>20830415.82</v>
      </c>
      <c r="G81" s="41">
        <v>20826299.09</v>
      </c>
      <c r="H81" s="39">
        <f t="shared" ref="H81:H87" si="16">E81-F81</f>
        <v>9305874.5799999982</v>
      </c>
      <c r="I81" s="28"/>
      <c r="J81" s="24"/>
    </row>
    <row r="82" spans="1:10">
      <c r="A82" s="44" t="s">
        <v>271</v>
      </c>
      <c r="B82" s="49" t="s">
        <v>11</v>
      </c>
      <c r="C82" s="41">
        <v>1179151.7</v>
      </c>
      <c r="D82" s="39">
        <f t="shared" si="15"/>
        <v>-402450.83000000007</v>
      </c>
      <c r="E82" s="39">
        <v>776700.86999999988</v>
      </c>
      <c r="F82" s="41">
        <v>373350</v>
      </c>
      <c r="G82" s="41">
        <v>373350</v>
      </c>
      <c r="H82" s="39">
        <f>E82-F82</f>
        <v>403350.86999999988</v>
      </c>
      <c r="I82" s="28"/>
      <c r="J82" s="24"/>
    </row>
    <row r="83" spans="1:10">
      <c r="A83" s="44" t="s">
        <v>272</v>
      </c>
      <c r="B83" s="49" t="s">
        <v>12</v>
      </c>
      <c r="C83" s="41">
        <v>5470217</v>
      </c>
      <c r="D83" s="39">
        <f t="shared" si="15"/>
        <v>-435</v>
      </c>
      <c r="E83" s="39">
        <v>5469782</v>
      </c>
      <c r="F83" s="41">
        <v>550292.47999999998</v>
      </c>
      <c r="G83" s="41">
        <v>499427.23</v>
      </c>
      <c r="H83" s="39">
        <f t="shared" si="16"/>
        <v>4919489.5199999996</v>
      </c>
      <c r="I83" s="28"/>
      <c r="J83" s="24"/>
    </row>
    <row r="84" spans="1:10">
      <c r="A84" s="44" t="s">
        <v>273</v>
      </c>
      <c r="B84" s="49" t="s">
        <v>13</v>
      </c>
      <c r="C84" s="41">
        <v>4056000</v>
      </c>
      <c r="D84" s="39">
        <f t="shared" si="15"/>
        <v>300000</v>
      </c>
      <c r="E84" s="39">
        <v>4356000</v>
      </c>
      <c r="F84" s="41">
        <v>2677296.2000000002</v>
      </c>
      <c r="G84" s="41">
        <v>2461997.56</v>
      </c>
      <c r="H84" s="39">
        <f t="shared" si="16"/>
        <v>1678703.7999999998</v>
      </c>
      <c r="I84" s="28"/>
      <c r="J84" s="24"/>
    </row>
    <row r="85" spans="1:10">
      <c r="A85" s="44" t="s">
        <v>274</v>
      </c>
      <c r="B85" s="49" t="s">
        <v>14</v>
      </c>
      <c r="C85" s="41">
        <v>6874960</v>
      </c>
      <c r="D85" s="39">
        <f t="shared" si="15"/>
        <v>-2833240</v>
      </c>
      <c r="E85" s="39">
        <v>4041720</v>
      </c>
      <c r="F85" s="41">
        <v>2726398.97</v>
      </c>
      <c r="G85" s="41">
        <v>2702888.59</v>
      </c>
      <c r="H85" s="39">
        <f t="shared" si="16"/>
        <v>1315321.0299999998</v>
      </c>
      <c r="I85" s="28"/>
      <c r="J85" s="24"/>
    </row>
    <row r="86" spans="1:10">
      <c r="A86" s="44" t="s">
        <v>275</v>
      </c>
      <c r="B86" s="49" t="s">
        <v>15</v>
      </c>
      <c r="C86" s="39">
        <v>0</v>
      </c>
      <c r="D86" s="39">
        <f t="shared" si="15"/>
        <v>0</v>
      </c>
      <c r="E86" s="39">
        <v>0</v>
      </c>
      <c r="F86" s="39">
        <v>0</v>
      </c>
      <c r="G86" s="39">
        <v>0</v>
      </c>
      <c r="H86" s="39">
        <f t="shared" si="16"/>
        <v>0</v>
      </c>
      <c r="I86" s="24"/>
      <c r="J86" s="24"/>
    </row>
    <row r="87" spans="1:10">
      <c r="A87" s="44" t="s">
        <v>276</v>
      </c>
      <c r="B87" s="49" t="s">
        <v>16</v>
      </c>
      <c r="C87" s="41">
        <v>45105.599999999999</v>
      </c>
      <c r="D87" s="39">
        <f t="shared" si="15"/>
        <v>0</v>
      </c>
      <c r="E87" s="39">
        <v>45105.599999999999</v>
      </c>
      <c r="F87" s="41">
        <v>33829.199999999997</v>
      </c>
      <c r="G87" s="41">
        <v>33829.199999999997</v>
      </c>
      <c r="H87" s="39">
        <f t="shared" si="16"/>
        <v>11276.400000000001</v>
      </c>
      <c r="I87" s="28"/>
      <c r="J87" s="24"/>
    </row>
    <row r="88" spans="1:10">
      <c r="A88" s="85" t="s">
        <v>17</v>
      </c>
      <c r="B88" s="86"/>
      <c r="C88" s="40">
        <f>SUM(C89:C97)</f>
        <v>17336186.009999998</v>
      </c>
      <c r="D88" s="56">
        <f t="shared" ref="D88:H88" si="17">SUM(D89:D97)</f>
        <v>1348884.9600000004</v>
      </c>
      <c r="E88" s="56">
        <f t="shared" si="17"/>
        <v>18685070.969999999</v>
      </c>
      <c r="F88" s="56">
        <f t="shared" si="17"/>
        <v>11561773.91</v>
      </c>
      <c r="G88" s="56">
        <f t="shared" si="17"/>
        <v>11002620.960000001</v>
      </c>
      <c r="H88" s="56">
        <f t="shared" si="17"/>
        <v>7123297.0599999996</v>
      </c>
      <c r="I88" s="24"/>
      <c r="J88" s="24"/>
    </row>
    <row r="89" spans="1:10">
      <c r="A89" s="44" t="s">
        <v>277</v>
      </c>
      <c r="B89" s="49" t="s">
        <v>18</v>
      </c>
      <c r="C89" s="41">
        <v>469645.1</v>
      </c>
      <c r="D89" s="39">
        <f t="shared" si="15"/>
        <v>-208645.1</v>
      </c>
      <c r="E89" s="39">
        <v>260999.99999999997</v>
      </c>
      <c r="F89" s="41">
        <v>52846.65</v>
      </c>
      <c r="G89" s="41">
        <v>31858.93</v>
      </c>
      <c r="H89" s="39">
        <f t="shared" ref="H89:H152" si="18">E89-F89</f>
        <v>208153.34999999998</v>
      </c>
      <c r="I89" s="28"/>
      <c r="J89" s="24"/>
    </row>
    <row r="90" spans="1:10">
      <c r="A90" s="44" t="s">
        <v>278</v>
      </c>
      <c r="B90" s="49" t="s">
        <v>19</v>
      </c>
      <c r="C90" s="41">
        <v>1368</v>
      </c>
      <c r="D90" s="39">
        <f t="shared" si="15"/>
        <v>9000</v>
      </c>
      <c r="E90" s="39">
        <v>10368</v>
      </c>
      <c r="F90" s="41">
        <v>0</v>
      </c>
      <c r="G90" s="41">
        <v>0</v>
      </c>
      <c r="H90" s="39">
        <f t="shared" si="18"/>
        <v>10368</v>
      </c>
      <c r="I90" s="28"/>
      <c r="J90" s="24"/>
    </row>
    <row r="91" spans="1:10">
      <c r="A91" s="44" t="s">
        <v>279</v>
      </c>
      <c r="B91" s="49" t="s">
        <v>20</v>
      </c>
      <c r="C91" s="41">
        <v>0</v>
      </c>
      <c r="D91" s="39">
        <f t="shared" si="15"/>
        <v>15000</v>
      </c>
      <c r="E91" s="39">
        <v>15000</v>
      </c>
      <c r="F91" s="41">
        <v>0</v>
      </c>
      <c r="G91" s="41">
        <v>0</v>
      </c>
      <c r="H91" s="39">
        <f t="shared" si="18"/>
        <v>15000</v>
      </c>
      <c r="I91" s="24"/>
      <c r="J91" s="24"/>
    </row>
    <row r="92" spans="1:10">
      <c r="A92" s="44" t="s">
        <v>280</v>
      </c>
      <c r="B92" s="49" t="s">
        <v>21</v>
      </c>
      <c r="C92" s="41">
        <v>3709459.35</v>
      </c>
      <c r="D92" s="39">
        <f t="shared" si="15"/>
        <v>507812.46000000043</v>
      </c>
      <c r="E92" s="39">
        <v>4217271.8100000005</v>
      </c>
      <c r="F92" s="41">
        <v>3391619.22</v>
      </c>
      <c r="G92" s="41">
        <v>3389329.3</v>
      </c>
      <c r="H92" s="39">
        <f t="shared" si="18"/>
        <v>825652.59000000032</v>
      </c>
      <c r="I92" s="28"/>
      <c r="J92" s="24"/>
    </row>
    <row r="93" spans="1:10">
      <c r="A93" s="44" t="s">
        <v>281</v>
      </c>
      <c r="B93" s="49" t="s">
        <v>22</v>
      </c>
      <c r="C93" s="41">
        <v>162050.41</v>
      </c>
      <c r="D93" s="39">
        <f t="shared" si="15"/>
        <v>-73487.25</v>
      </c>
      <c r="E93" s="39">
        <v>88563.16</v>
      </c>
      <c r="F93" s="41">
        <v>42412.39</v>
      </c>
      <c r="G93" s="41">
        <v>42412.39</v>
      </c>
      <c r="H93" s="39">
        <f t="shared" si="18"/>
        <v>46150.770000000004</v>
      </c>
      <c r="I93" s="28"/>
      <c r="J93" s="24"/>
    </row>
    <row r="94" spans="1:10">
      <c r="A94" s="44" t="s">
        <v>282</v>
      </c>
      <c r="B94" s="49" t="s">
        <v>23</v>
      </c>
      <c r="C94" s="41">
        <v>7422252.7999999998</v>
      </c>
      <c r="D94" s="39">
        <f t="shared" si="15"/>
        <v>1950016.9500000002</v>
      </c>
      <c r="E94" s="39">
        <v>9372269.75</v>
      </c>
      <c r="F94" s="41">
        <v>6867227.8600000003</v>
      </c>
      <c r="G94" s="41">
        <v>6508208.9800000004</v>
      </c>
      <c r="H94" s="39">
        <f t="shared" si="18"/>
        <v>2505041.8899999997</v>
      </c>
      <c r="I94" s="28"/>
      <c r="J94" s="24"/>
    </row>
    <row r="95" spans="1:10">
      <c r="A95" s="44" t="s">
        <v>283</v>
      </c>
      <c r="B95" s="49" t="s">
        <v>24</v>
      </c>
      <c r="C95" s="41">
        <v>2484877.1</v>
      </c>
      <c r="D95" s="39">
        <f t="shared" si="15"/>
        <v>-587886.10000000009</v>
      </c>
      <c r="E95" s="39">
        <v>1896991</v>
      </c>
      <c r="F95" s="41">
        <v>744</v>
      </c>
      <c r="G95" s="41">
        <v>0</v>
      </c>
      <c r="H95" s="39">
        <f t="shared" si="18"/>
        <v>1896247</v>
      </c>
      <c r="I95" s="28"/>
      <c r="J95" s="24"/>
    </row>
    <row r="96" spans="1:10">
      <c r="A96" s="44" t="s">
        <v>284</v>
      </c>
      <c r="B96" s="49" t="s">
        <v>25</v>
      </c>
      <c r="C96" s="41">
        <v>542040</v>
      </c>
      <c r="D96" s="39">
        <f t="shared" si="15"/>
        <v>-494040</v>
      </c>
      <c r="E96" s="39">
        <v>48000</v>
      </c>
      <c r="F96" s="41">
        <v>27840</v>
      </c>
      <c r="G96" s="41">
        <v>0</v>
      </c>
      <c r="H96" s="39">
        <f t="shared" si="18"/>
        <v>20160</v>
      </c>
      <c r="I96" s="28"/>
      <c r="J96" s="24"/>
    </row>
    <row r="97" spans="1:10">
      <c r="A97" s="44" t="s">
        <v>285</v>
      </c>
      <c r="B97" s="49" t="s">
        <v>26</v>
      </c>
      <c r="C97" s="41">
        <v>2544493.25</v>
      </c>
      <c r="D97" s="39">
        <f t="shared" si="15"/>
        <v>231114</v>
      </c>
      <c r="E97" s="39">
        <v>2775607.25</v>
      </c>
      <c r="F97" s="41">
        <v>1179083.79</v>
      </c>
      <c r="G97" s="41">
        <v>1030811.36</v>
      </c>
      <c r="H97" s="39">
        <f t="shared" si="18"/>
        <v>1596523.46</v>
      </c>
      <c r="I97" s="28"/>
      <c r="J97" s="24"/>
    </row>
    <row r="98" spans="1:10">
      <c r="A98" s="85" t="s">
        <v>27</v>
      </c>
      <c r="B98" s="86"/>
      <c r="C98" s="40">
        <f>SUM(C99:C107)</f>
        <v>17999509.379999999</v>
      </c>
      <c r="D98" s="56">
        <f t="shared" ref="D98:H98" si="19">SUM(D99:D107)</f>
        <v>6091840.959999999</v>
      </c>
      <c r="E98" s="56">
        <f t="shared" si="19"/>
        <v>24091350.339999996</v>
      </c>
      <c r="F98" s="56">
        <f t="shared" si="19"/>
        <v>11728252.09</v>
      </c>
      <c r="G98" s="56">
        <f t="shared" si="19"/>
        <v>11647994.209999999</v>
      </c>
      <c r="H98" s="56">
        <f t="shared" si="19"/>
        <v>12363098.25</v>
      </c>
      <c r="I98" s="24"/>
      <c r="J98" s="24"/>
    </row>
    <row r="99" spans="1:10">
      <c r="A99" s="44" t="s">
        <v>286</v>
      </c>
      <c r="B99" s="49" t="s">
        <v>28</v>
      </c>
      <c r="C99" s="41">
        <v>916900</v>
      </c>
      <c r="D99" s="39">
        <f t="shared" si="15"/>
        <v>-916500</v>
      </c>
      <c r="E99" s="39">
        <v>400</v>
      </c>
      <c r="F99" s="41">
        <v>200</v>
      </c>
      <c r="G99" s="41">
        <v>200</v>
      </c>
      <c r="H99" s="39">
        <f t="shared" si="18"/>
        <v>200</v>
      </c>
      <c r="I99" s="24"/>
      <c r="J99" s="24"/>
    </row>
    <row r="100" spans="1:10">
      <c r="A100" s="44" t="s">
        <v>287</v>
      </c>
      <c r="B100" s="49" t="s">
        <v>29</v>
      </c>
      <c r="C100" s="39">
        <v>0</v>
      </c>
      <c r="D100" s="39">
        <f t="shared" si="15"/>
        <v>0</v>
      </c>
      <c r="E100" s="39">
        <v>0</v>
      </c>
      <c r="F100" s="39">
        <v>0</v>
      </c>
      <c r="G100" s="39">
        <v>0</v>
      </c>
      <c r="H100" s="39">
        <f t="shared" si="18"/>
        <v>0</v>
      </c>
      <c r="I100" s="24"/>
      <c r="J100" s="24"/>
    </row>
    <row r="101" spans="1:10">
      <c r="A101" s="44" t="s">
        <v>288</v>
      </c>
      <c r="B101" s="49" t="s">
        <v>30</v>
      </c>
      <c r="C101" s="41">
        <v>4555783.7</v>
      </c>
      <c r="D101" s="39">
        <f t="shared" si="15"/>
        <v>-3216783.7</v>
      </c>
      <c r="E101" s="39">
        <v>1339000</v>
      </c>
      <c r="F101" s="41">
        <v>36000</v>
      </c>
      <c r="G101" s="41">
        <v>27000</v>
      </c>
      <c r="H101" s="39">
        <f t="shared" si="18"/>
        <v>1303000</v>
      </c>
      <c r="I101" s="24"/>
      <c r="J101" s="24"/>
    </row>
    <row r="102" spans="1:10">
      <c r="A102" s="44" t="s">
        <v>289</v>
      </c>
      <c r="B102" s="49" t="s">
        <v>31</v>
      </c>
      <c r="C102" s="41">
        <v>352263.91</v>
      </c>
      <c r="D102" s="39">
        <f t="shared" si="15"/>
        <v>199999.99999999994</v>
      </c>
      <c r="E102" s="39">
        <v>552263.90999999992</v>
      </c>
      <c r="F102" s="41">
        <v>212811.57</v>
      </c>
      <c r="G102" s="41">
        <v>212811.57</v>
      </c>
      <c r="H102" s="39">
        <f t="shared" si="18"/>
        <v>339452.33999999991</v>
      </c>
      <c r="I102" s="24"/>
      <c r="J102" s="24"/>
    </row>
    <row r="103" spans="1:10">
      <c r="A103" s="44" t="s">
        <v>290</v>
      </c>
      <c r="B103" s="49" t="s">
        <v>32</v>
      </c>
      <c r="C103" s="41">
        <v>1268366</v>
      </c>
      <c r="D103" s="39">
        <f t="shared" si="15"/>
        <v>359590.31000000006</v>
      </c>
      <c r="E103" s="39">
        <v>1627956.31</v>
      </c>
      <c r="F103" s="41">
        <v>1119348.49</v>
      </c>
      <c r="G103" s="41">
        <v>1104707.6100000001</v>
      </c>
      <c r="H103" s="39">
        <f t="shared" si="18"/>
        <v>508607.82000000007</v>
      </c>
    </row>
    <row r="104" spans="1:10">
      <c r="A104" s="44" t="s">
        <v>291</v>
      </c>
      <c r="B104" s="49" t="s">
        <v>33</v>
      </c>
      <c r="C104" s="39">
        <v>0</v>
      </c>
      <c r="D104" s="39">
        <f t="shared" si="15"/>
        <v>0</v>
      </c>
      <c r="E104" s="39">
        <v>0</v>
      </c>
      <c r="F104" s="39">
        <v>0</v>
      </c>
      <c r="G104" s="39">
        <v>0</v>
      </c>
      <c r="H104" s="39">
        <f t="shared" si="18"/>
        <v>0</v>
      </c>
    </row>
    <row r="105" spans="1:10">
      <c r="A105" s="44" t="s">
        <v>292</v>
      </c>
      <c r="B105" s="49" t="s">
        <v>34</v>
      </c>
      <c r="C105" s="41">
        <v>40000</v>
      </c>
      <c r="D105" s="39">
        <f t="shared" si="15"/>
        <v>-20000</v>
      </c>
      <c r="E105" s="39">
        <v>20000</v>
      </c>
      <c r="F105" s="41">
        <v>1797</v>
      </c>
      <c r="G105" s="41">
        <v>1797</v>
      </c>
      <c r="H105" s="39">
        <f t="shared" si="18"/>
        <v>18203</v>
      </c>
    </row>
    <row r="106" spans="1:10">
      <c r="A106" s="44" t="s">
        <v>293</v>
      </c>
      <c r="B106" s="49" t="s">
        <v>35</v>
      </c>
      <c r="C106" s="41">
        <v>11403</v>
      </c>
      <c r="D106" s="39">
        <f t="shared" si="15"/>
        <v>4988597</v>
      </c>
      <c r="E106" s="39">
        <v>5000000</v>
      </c>
      <c r="F106" s="41">
        <v>0</v>
      </c>
      <c r="G106" s="41">
        <v>0</v>
      </c>
      <c r="H106" s="39">
        <f t="shared" si="18"/>
        <v>5000000</v>
      </c>
    </row>
    <row r="107" spans="1:10">
      <c r="A107" s="44" t="s">
        <v>294</v>
      </c>
      <c r="B107" s="49" t="s">
        <v>36</v>
      </c>
      <c r="C107" s="41">
        <v>10854792.77</v>
      </c>
      <c r="D107" s="39">
        <f t="shared" si="15"/>
        <v>4696937.3499999996</v>
      </c>
      <c r="E107" s="39">
        <v>15551730.119999999</v>
      </c>
      <c r="F107" s="41">
        <v>10358095.029999999</v>
      </c>
      <c r="G107" s="41">
        <v>10301478.029999999</v>
      </c>
      <c r="H107" s="39">
        <f t="shared" si="18"/>
        <v>5193635.09</v>
      </c>
    </row>
    <row r="108" spans="1:10">
      <c r="A108" s="85" t="s">
        <v>37</v>
      </c>
      <c r="B108" s="86"/>
      <c r="C108" s="40">
        <f>SUM(C109:C117)</f>
        <v>1278968.1000000001</v>
      </c>
      <c r="D108" s="56">
        <f t="shared" ref="D108:H108" si="20">SUM(D109:D117)</f>
        <v>1984531.9</v>
      </c>
      <c r="E108" s="56">
        <f t="shared" si="20"/>
        <v>3263500</v>
      </c>
      <c r="F108" s="56">
        <f t="shared" si="20"/>
        <v>2600000</v>
      </c>
      <c r="G108" s="56">
        <f t="shared" si="20"/>
        <v>2600000</v>
      </c>
      <c r="H108" s="56">
        <f t="shared" si="20"/>
        <v>663500</v>
      </c>
    </row>
    <row r="109" spans="1:10">
      <c r="A109" s="44" t="s">
        <v>295</v>
      </c>
      <c r="B109" s="49" t="s">
        <v>38</v>
      </c>
      <c r="C109" s="39">
        <v>0</v>
      </c>
      <c r="D109" s="39">
        <f t="shared" si="15"/>
        <v>0</v>
      </c>
      <c r="E109" s="39">
        <v>0</v>
      </c>
      <c r="F109" s="39">
        <v>0</v>
      </c>
      <c r="G109" s="39">
        <v>0</v>
      </c>
      <c r="H109" s="39">
        <f t="shared" si="18"/>
        <v>0</v>
      </c>
    </row>
    <row r="110" spans="1:10">
      <c r="A110" s="44" t="s">
        <v>296</v>
      </c>
      <c r="B110" s="49" t="s">
        <v>39</v>
      </c>
      <c r="C110" s="39">
        <v>0</v>
      </c>
      <c r="D110" s="39">
        <f t="shared" si="15"/>
        <v>0</v>
      </c>
      <c r="E110" s="39">
        <v>0</v>
      </c>
      <c r="F110" s="39">
        <v>0</v>
      </c>
      <c r="G110" s="39">
        <v>0</v>
      </c>
      <c r="H110" s="39">
        <f t="shared" si="18"/>
        <v>0</v>
      </c>
    </row>
    <row r="111" spans="1:10">
      <c r="A111" s="44" t="s">
        <v>297</v>
      </c>
      <c r="B111" s="49" t="s">
        <v>40</v>
      </c>
      <c r="C111" s="41">
        <v>1092968.1000000001</v>
      </c>
      <c r="D111" s="39">
        <f t="shared" si="15"/>
        <v>2070531.9</v>
      </c>
      <c r="E111" s="39">
        <v>3163500</v>
      </c>
      <c r="F111" s="41">
        <v>2600000</v>
      </c>
      <c r="G111" s="41">
        <v>2600000</v>
      </c>
      <c r="H111" s="39">
        <f t="shared" si="18"/>
        <v>563500</v>
      </c>
    </row>
    <row r="112" spans="1:10">
      <c r="A112" s="44" t="s">
        <v>298</v>
      </c>
      <c r="B112" s="49" t="s">
        <v>41</v>
      </c>
      <c r="C112" s="41">
        <v>186000</v>
      </c>
      <c r="D112" s="39">
        <f t="shared" si="15"/>
        <v>-86000</v>
      </c>
      <c r="E112" s="39">
        <v>100000</v>
      </c>
      <c r="F112" s="41">
        <v>0</v>
      </c>
      <c r="G112" s="41">
        <v>0</v>
      </c>
      <c r="H112" s="39">
        <f t="shared" si="18"/>
        <v>100000</v>
      </c>
    </row>
    <row r="113" spans="1:8">
      <c r="A113" s="44" t="s">
        <v>299</v>
      </c>
      <c r="B113" s="49" t="s">
        <v>42</v>
      </c>
      <c r="C113" s="39">
        <v>0</v>
      </c>
      <c r="D113" s="39">
        <f t="shared" si="15"/>
        <v>0</v>
      </c>
      <c r="E113" s="39">
        <v>0</v>
      </c>
      <c r="F113" s="39">
        <v>0</v>
      </c>
      <c r="G113" s="39">
        <v>0</v>
      </c>
      <c r="H113" s="39">
        <f t="shared" si="18"/>
        <v>0</v>
      </c>
    </row>
    <row r="114" spans="1:8">
      <c r="A114" s="44" t="s">
        <v>300</v>
      </c>
      <c r="B114" s="49" t="s">
        <v>43</v>
      </c>
      <c r="C114" s="39">
        <v>0</v>
      </c>
      <c r="D114" s="39">
        <f t="shared" si="15"/>
        <v>0</v>
      </c>
      <c r="E114" s="39">
        <v>0</v>
      </c>
      <c r="F114" s="39">
        <v>0</v>
      </c>
      <c r="G114" s="39">
        <v>0</v>
      </c>
      <c r="H114" s="39">
        <f t="shared" si="18"/>
        <v>0</v>
      </c>
    </row>
    <row r="115" spans="1:8">
      <c r="A115" s="46"/>
      <c r="B115" s="49" t="s">
        <v>44</v>
      </c>
      <c r="C115" s="39">
        <v>0</v>
      </c>
      <c r="D115" s="39">
        <f t="shared" si="15"/>
        <v>0</v>
      </c>
      <c r="E115" s="39">
        <v>0</v>
      </c>
      <c r="F115" s="39">
        <v>0</v>
      </c>
      <c r="G115" s="39">
        <v>0</v>
      </c>
      <c r="H115" s="39">
        <f t="shared" si="18"/>
        <v>0</v>
      </c>
    </row>
    <row r="116" spans="1:8">
      <c r="A116" s="46"/>
      <c r="B116" s="49" t="s">
        <v>45</v>
      </c>
      <c r="C116" s="39">
        <v>0</v>
      </c>
      <c r="D116" s="39">
        <f t="shared" si="15"/>
        <v>0</v>
      </c>
      <c r="E116" s="39">
        <v>0</v>
      </c>
      <c r="F116" s="39">
        <v>0</v>
      </c>
      <c r="G116" s="39">
        <v>0</v>
      </c>
      <c r="H116" s="39">
        <f t="shared" si="18"/>
        <v>0</v>
      </c>
    </row>
    <row r="117" spans="1:8">
      <c r="A117" s="44" t="s">
        <v>301</v>
      </c>
      <c r="B117" s="49" t="s">
        <v>46</v>
      </c>
      <c r="C117" s="39">
        <v>0</v>
      </c>
      <c r="D117" s="39">
        <f t="shared" si="15"/>
        <v>0</v>
      </c>
      <c r="E117" s="39">
        <v>0</v>
      </c>
      <c r="F117" s="39">
        <v>0</v>
      </c>
      <c r="G117" s="39">
        <v>0</v>
      </c>
      <c r="H117" s="39">
        <f t="shared" si="18"/>
        <v>0</v>
      </c>
    </row>
    <row r="118" spans="1:8">
      <c r="A118" s="85" t="s">
        <v>47</v>
      </c>
      <c r="B118" s="86"/>
      <c r="C118" s="40">
        <f>SUM(C119:C127)</f>
        <v>3992782.3</v>
      </c>
      <c r="D118" s="56">
        <f t="shared" ref="D118:H118" si="21">SUM(D119:D127)</f>
        <v>-1543268.91</v>
      </c>
      <c r="E118" s="56">
        <f t="shared" si="21"/>
        <v>2449513.39</v>
      </c>
      <c r="F118" s="56">
        <f t="shared" si="21"/>
        <v>706816.93</v>
      </c>
      <c r="G118" s="56">
        <f t="shared" si="21"/>
        <v>686516.93</v>
      </c>
      <c r="H118" s="56">
        <f t="shared" si="21"/>
        <v>1742696.46</v>
      </c>
    </row>
    <row r="119" spans="1:8">
      <c r="A119" s="44" t="s">
        <v>302</v>
      </c>
      <c r="B119" s="49" t="s">
        <v>48</v>
      </c>
      <c r="C119" s="41">
        <v>1241801.2</v>
      </c>
      <c r="D119" s="39">
        <f t="shared" si="15"/>
        <v>-531863.80999999994</v>
      </c>
      <c r="E119" s="39">
        <v>709937.39</v>
      </c>
      <c r="F119" s="41">
        <v>631300.93000000005</v>
      </c>
      <c r="G119" s="41">
        <v>631300.93000000005</v>
      </c>
      <c r="H119" s="39">
        <f t="shared" si="18"/>
        <v>78636.459999999963</v>
      </c>
    </row>
    <row r="120" spans="1:8">
      <c r="A120" s="44" t="s">
        <v>303</v>
      </c>
      <c r="B120" s="49" t="s">
        <v>49</v>
      </c>
      <c r="C120" s="41">
        <v>186299.1</v>
      </c>
      <c r="D120" s="39">
        <f t="shared" si="15"/>
        <v>-166299.1</v>
      </c>
      <c r="E120" s="39">
        <v>20000</v>
      </c>
      <c r="F120" s="41">
        <v>0</v>
      </c>
      <c r="G120" s="41">
        <v>0</v>
      </c>
      <c r="H120" s="39">
        <f t="shared" si="18"/>
        <v>20000</v>
      </c>
    </row>
    <row r="121" spans="1:8">
      <c r="A121" s="44" t="s">
        <v>304</v>
      </c>
      <c r="B121" s="49" t="s">
        <v>50</v>
      </c>
      <c r="C121" s="39">
        <v>0</v>
      </c>
      <c r="D121" s="39">
        <f t="shared" si="15"/>
        <v>0</v>
      </c>
      <c r="E121" s="39">
        <v>0</v>
      </c>
      <c r="F121" s="39">
        <v>0</v>
      </c>
      <c r="G121" s="39">
        <v>0</v>
      </c>
      <c r="H121" s="39">
        <f t="shared" si="18"/>
        <v>0</v>
      </c>
    </row>
    <row r="122" spans="1:8">
      <c r="A122" s="44" t="s">
        <v>305</v>
      </c>
      <c r="B122" s="49" t="s">
        <v>51</v>
      </c>
      <c r="C122" s="41">
        <v>2320000</v>
      </c>
      <c r="D122" s="39">
        <f t="shared" si="15"/>
        <v>-720000</v>
      </c>
      <c r="E122" s="39">
        <v>1600000</v>
      </c>
      <c r="F122" s="41">
        <v>0</v>
      </c>
      <c r="G122" s="41">
        <v>0</v>
      </c>
      <c r="H122" s="39">
        <f t="shared" si="18"/>
        <v>1600000</v>
      </c>
    </row>
    <row r="123" spans="1:8">
      <c r="A123" s="44" t="s">
        <v>306</v>
      </c>
      <c r="B123" s="49" t="s">
        <v>52</v>
      </c>
      <c r="C123" s="39">
        <v>0</v>
      </c>
      <c r="D123" s="39">
        <f t="shared" si="15"/>
        <v>0</v>
      </c>
      <c r="E123" s="39">
        <v>0</v>
      </c>
      <c r="F123" s="39">
        <v>0</v>
      </c>
      <c r="G123" s="39">
        <v>0</v>
      </c>
      <c r="H123" s="39">
        <f t="shared" si="18"/>
        <v>0</v>
      </c>
    </row>
    <row r="124" spans="1:8">
      <c r="A124" s="44" t="s">
        <v>307</v>
      </c>
      <c r="B124" s="49" t="s">
        <v>53</v>
      </c>
      <c r="C124" s="41">
        <v>134250</v>
      </c>
      <c r="D124" s="39">
        <f t="shared" si="15"/>
        <v>-69890</v>
      </c>
      <c r="E124" s="39">
        <v>64360</v>
      </c>
      <c r="F124" s="41">
        <v>20300</v>
      </c>
      <c r="G124" s="41">
        <v>0</v>
      </c>
      <c r="H124" s="39">
        <f t="shared" si="18"/>
        <v>44060</v>
      </c>
    </row>
    <row r="125" spans="1:8">
      <c r="A125" s="44" t="s">
        <v>308</v>
      </c>
      <c r="B125" s="49" t="s">
        <v>54</v>
      </c>
      <c r="C125" s="39">
        <v>0</v>
      </c>
      <c r="D125" s="39">
        <f t="shared" si="15"/>
        <v>0</v>
      </c>
      <c r="E125" s="39">
        <v>0</v>
      </c>
      <c r="F125" s="39">
        <v>0</v>
      </c>
      <c r="G125" s="39">
        <v>0</v>
      </c>
      <c r="H125" s="39">
        <f t="shared" si="18"/>
        <v>0</v>
      </c>
    </row>
    <row r="126" spans="1:8">
      <c r="A126" s="44" t="s">
        <v>309</v>
      </c>
      <c r="B126" s="49" t="s">
        <v>55</v>
      </c>
      <c r="C126" s="39">
        <v>0</v>
      </c>
      <c r="D126" s="39">
        <f t="shared" si="15"/>
        <v>0</v>
      </c>
      <c r="E126" s="39">
        <v>0</v>
      </c>
      <c r="F126" s="39">
        <v>0</v>
      </c>
      <c r="G126" s="39">
        <v>0</v>
      </c>
      <c r="H126" s="39">
        <f t="shared" si="18"/>
        <v>0</v>
      </c>
    </row>
    <row r="127" spans="1:8">
      <c r="A127" s="44" t="s">
        <v>310</v>
      </c>
      <c r="B127" s="49" t="s">
        <v>56</v>
      </c>
      <c r="C127" s="41">
        <v>110432</v>
      </c>
      <c r="D127" s="39">
        <f t="shared" si="15"/>
        <v>-55216</v>
      </c>
      <c r="E127" s="39">
        <v>55216</v>
      </c>
      <c r="F127" s="41">
        <v>55216</v>
      </c>
      <c r="G127" s="41">
        <v>55216</v>
      </c>
      <c r="H127" s="39">
        <f t="shared" si="18"/>
        <v>0</v>
      </c>
    </row>
    <row r="128" spans="1:8">
      <c r="A128" s="85" t="s">
        <v>57</v>
      </c>
      <c r="B128" s="86"/>
      <c r="C128" s="40">
        <f>SUM(C129:C131)</f>
        <v>343402320.30000001</v>
      </c>
      <c r="D128" s="56">
        <f t="shared" ref="D128:H128" si="22">SUM(D129:D131)</f>
        <v>-136565430.71000001</v>
      </c>
      <c r="E128" s="56">
        <f t="shared" si="22"/>
        <v>206836889.59</v>
      </c>
      <c r="F128" s="56">
        <f t="shared" si="22"/>
        <v>52100129.780000001</v>
      </c>
      <c r="G128" s="56">
        <f t="shared" si="22"/>
        <v>48004180.710000001</v>
      </c>
      <c r="H128" s="56">
        <f t="shared" si="22"/>
        <v>154736759.81</v>
      </c>
    </row>
    <row r="129" spans="1:8">
      <c r="A129" s="44" t="s">
        <v>311</v>
      </c>
      <c r="B129" s="49" t="s">
        <v>58</v>
      </c>
      <c r="C129" s="41">
        <v>342511032.44</v>
      </c>
      <c r="D129" s="39">
        <f t="shared" si="15"/>
        <v>-135971511.81</v>
      </c>
      <c r="E129" s="39">
        <v>206539520.63</v>
      </c>
      <c r="F129" s="41">
        <v>52100129.780000001</v>
      </c>
      <c r="G129" s="41">
        <v>48004180.710000001</v>
      </c>
      <c r="H129" s="39">
        <f t="shared" si="18"/>
        <v>154439390.84999999</v>
      </c>
    </row>
    <row r="130" spans="1:8">
      <c r="A130" s="44" t="s">
        <v>312</v>
      </c>
      <c r="B130" s="49" t="s">
        <v>59</v>
      </c>
      <c r="C130" s="39">
        <v>0</v>
      </c>
      <c r="D130" s="39">
        <f t="shared" si="15"/>
        <v>0</v>
      </c>
      <c r="E130" s="39">
        <v>0</v>
      </c>
      <c r="F130" s="39">
        <v>0</v>
      </c>
      <c r="G130" s="39">
        <v>0</v>
      </c>
      <c r="H130" s="39">
        <f t="shared" si="18"/>
        <v>0</v>
      </c>
    </row>
    <row r="131" spans="1:8">
      <c r="A131" s="44" t="s">
        <v>313</v>
      </c>
      <c r="B131" s="49" t="s">
        <v>60</v>
      </c>
      <c r="C131" s="41">
        <v>891287.86</v>
      </c>
      <c r="D131" s="39">
        <f t="shared" si="15"/>
        <v>-593918.9</v>
      </c>
      <c r="E131" s="39">
        <v>297368.95999999996</v>
      </c>
      <c r="F131" s="41">
        <v>0</v>
      </c>
      <c r="G131" s="41">
        <v>0</v>
      </c>
      <c r="H131" s="39">
        <f t="shared" si="18"/>
        <v>297368.95999999996</v>
      </c>
    </row>
    <row r="132" spans="1:8">
      <c r="A132" s="85" t="s">
        <v>61</v>
      </c>
      <c r="B132" s="86"/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</row>
    <row r="133" spans="1:8">
      <c r="A133" s="44" t="s">
        <v>314</v>
      </c>
      <c r="B133" s="49" t="s">
        <v>62</v>
      </c>
      <c r="C133" s="39">
        <v>0</v>
      </c>
      <c r="D133" s="39">
        <f t="shared" si="15"/>
        <v>0</v>
      </c>
      <c r="E133" s="39">
        <v>0</v>
      </c>
      <c r="F133" s="39">
        <v>0</v>
      </c>
      <c r="G133" s="39">
        <v>0</v>
      </c>
      <c r="H133" s="39">
        <f t="shared" si="18"/>
        <v>0</v>
      </c>
    </row>
    <row r="134" spans="1:8">
      <c r="A134" s="44" t="s">
        <v>315</v>
      </c>
      <c r="B134" s="49" t="s">
        <v>63</v>
      </c>
      <c r="C134" s="39">
        <v>0</v>
      </c>
      <c r="D134" s="39">
        <f t="shared" si="15"/>
        <v>0</v>
      </c>
      <c r="E134" s="39">
        <v>0</v>
      </c>
      <c r="F134" s="39">
        <v>0</v>
      </c>
      <c r="G134" s="39">
        <v>0</v>
      </c>
      <c r="H134" s="39">
        <f t="shared" si="18"/>
        <v>0</v>
      </c>
    </row>
    <row r="135" spans="1:8">
      <c r="A135" s="44" t="s">
        <v>316</v>
      </c>
      <c r="B135" s="49" t="s">
        <v>64</v>
      </c>
      <c r="C135" s="39">
        <v>0</v>
      </c>
      <c r="D135" s="39">
        <f t="shared" si="15"/>
        <v>0</v>
      </c>
      <c r="E135" s="39">
        <v>0</v>
      </c>
      <c r="F135" s="39">
        <v>0</v>
      </c>
      <c r="G135" s="39">
        <v>0</v>
      </c>
      <c r="H135" s="39">
        <f t="shared" si="18"/>
        <v>0</v>
      </c>
    </row>
    <row r="136" spans="1:8">
      <c r="A136" s="44" t="s">
        <v>317</v>
      </c>
      <c r="B136" s="49" t="s">
        <v>65</v>
      </c>
      <c r="C136" s="39">
        <v>0</v>
      </c>
      <c r="D136" s="39">
        <f t="shared" si="15"/>
        <v>0</v>
      </c>
      <c r="E136" s="39">
        <v>0</v>
      </c>
      <c r="F136" s="39">
        <v>0</v>
      </c>
      <c r="G136" s="39">
        <v>0</v>
      </c>
      <c r="H136" s="39">
        <f t="shared" si="18"/>
        <v>0</v>
      </c>
    </row>
    <row r="137" spans="1:8">
      <c r="A137" s="44" t="s">
        <v>318</v>
      </c>
      <c r="B137" s="49" t="s">
        <v>66</v>
      </c>
      <c r="C137" s="39">
        <v>0</v>
      </c>
      <c r="D137" s="39">
        <f t="shared" si="15"/>
        <v>0</v>
      </c>
      <c r="E137" s="39">
        <v>0</v>
      </c>
      <c r="F137" s="39">
        <v>0</v>
      </c>
      <c r="G137" s="39">
        <v>0</v>
      </c>
      <c r="H137" s="39">
        <f t="shared" si="18"/>
        <v>0</v>
      </c>
    </row>
    <row r="138" spans="1:8">
      <c r="A138" s="44" t="s">
        <v>319</v>
      </c>
      <c r="B138" s="49" t="s">
        <v>67</v>
      </c>
      <c r="C138" s="39">
        <v>0</v>
      </c>
      <c r="D138" s="39">
        <f t="shared" si="15"/>
        <v>0</v>
      </c>
      <c r="E138" s="39">
        <v>0</v>
      </c>
      <c r="F138" s="39">
        <v>0</v>
      </c>
      <c r="G138" s="39">
        <v>0</v>
      </c>
      <c r="H138" s="39">
        <f t="shared" si="18"/>
        <v>0</v>
      </c>
    </row>
    <row r="139" spans="1:8">
      <c r="A139" s="44"/>
      <c r="B139" s="49" t="s">
        <v>68</v>
      </c>
      <c r="C139" s="39">
        <v>0</v>
      </c>
      <c r="D139" s="39">
        <f t="shared" si="15"/>
        <v>0</v>
      </c>
      <c r="E139" s="39">
        <v>0</v>
      </c>
      <c r="F139" s="39">
        <v>0</v>
      </c>
      <c r="G139" s="39">
        <v>0</v>
      </c>
      <c r="H139" s="39">
        <f t="shared" si="18"/>
        <v>0</v>
      </c>
    </row>
    <row r="140" spans="1:8">
      <c r="A140" s="44" t="s">
        <v>320</v>
      </c>
      <c r="B140" s="49" t="s">
        <v>69</v>
      </c>
      <c r="C140" s="39">
        <v>0</v>
      </c>
      <c r="D140" s="39">
        <f t="shared" si="15"/>
        <v>0</v>
      </c>
      <c r="E140" s="39">
        <v>0</v>
      </c>
      <c r="F140" s="39">
        <v>0</v>
      </c>
      <c r="G140" s="39">
        <v>0</v>
      </c>
      <c r="H140" s="39">
        <f t="shared" si="18"/>
        <v>0</v>
      </c>
    </row>
    <row r="141" spans="1:8">
      <c r="A141" s="85" t="s">
        <v>70</v>
      </c>
      <c r="B141" s="86"/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</row>
    <row r="142" spans="1:8">
      <c r="A142" s="44" t="s">
        <v>321</v>
      </c>
      <c r="B142" s="49" t="s">
        <v>71</v>
      </c>
      <c r="C142" s="39">
        <v>0</v>
      </c>
      <c r="D142" s="39">
        <f t="shared" si="15"/>
        <v>0</v>
      </c>
      <c r="E142" s="39">
        <v>0</v>
      </c>
      <c r="F142" s="39">
        <v>0</v>
      </c>
      <c r="G142" s="39">
        <v>0</v>
      </c>
      <c r="H142" s="39">
        <f t="shared" si="18"/>
        <v>0</v>
      </c>
    </row>
    <row r="143" spans="1:8">
      <c r="A143" s="44" t="s">
        <v>322</v>
      </c>
      <c r="B143" s="49" t="s">
        <v>72</v>
      </c>
      <c r="C143" s="39">
        <v>0</v>
      </c>
      <c r="D143" s="39">
        <f t="shared" si="15"/>
        <v>0</v>
      </c>
      <c r="E143" s="39">
        <v>0</v>
      </c>
      <c r="F143" s="39">
        <v>0</v>
      </c>
      <c r="G143" s="39">
        <v>0</v>
      </c>
      <c r="H143" s="39">
        <f t="shared" si="18"/>
        <v>0</v>
      </c>
    </row>
    <row r="144" spans="1:8">
      <c r="A144" s="44" t="s">
        <v>323</v>
      </c>
      <c r="B144" s="49" t="s">
        <v>73</v>
      </c>
      <c r="C144" s="39">
        <v>0</v>
      </c>
      <c r="D144" s="39">
        <f t="shared" si="15"/>
        <v>0</v>
      </c>
      <c r="E144" s="39">
        <v>0</v>
      </c>
      <c r="F144" s="39">
        <v>0</v>
      </c>
      <c r="G144" s="39">
        <v>0</v>
      </c>
      <c r="H144" s="39">
        <f t="shared" si="18"/>
        <v>0</v>
      </c>
    </row>
    <row r="145" spans="1:8">
      <c r="A145" s="85" t="s">
        <v>74</v>
      </c>
      <c r="B145" s="86"/>
      <c r="C145" s="40">
        <f>SUM(C146:C152)</f>
        <v>6793695.3300000001</v>
      </c>
      <c r="D145" s="56">
        <f t="shared" ref="D145:H145" si="23">SUM(D146:D152)</f>
        <v>0</v>
      </c>
      <c r="E145" s="56">
        <f t="shared" si="23"/>
        <v>6793695.3300000001</v>
      </c>
      <c r="F145" s="56">
        <f t="shared" si="23"/>
        <v>2908837.9299999997</v>
      </c>
      <c r="G145" s="56">
        <f t="shared" si="23"/>
        <v>2908837.9299999997</v>
      </c>
      <c r="H145" s="56">
        <f t="shared" si="23"/>
        <v>3884857.4000000004</v>
      </c>
    </row>
    <row r="146" spans="1:8">
      <c r="A146" s="44" t="s">
        <v>324</v>
      </c>
      <c r="B146" s="49" t="s">
        <v>75</v>
      </c>
      <c r="C146" s="41">
        <v>5791195.3300000001</v>
      </c>
      <c r="D146" s="39">
        <f t="shared" si="15"/>
        <v>0</v>
      </c>
      <c r="E146" s="39">
        <v>5791195.3300000001</v>
      </c>
      <c r="F146" s="41">
        <v>2886137.13</v>
      </c>
      <c r="G146" s="41">
        <v>2886137.13</v>
      </c>
      <c r="H146" s="39">
        <f t="shared" si="18"/>
        <v>2905058.2</v>
      </c>
    </row>
    <row r="147" spans="1:8">
      <c r="A147" s="44" t="s">
        <v>325</v>
      </c>
      <c r="B147" s="49" t="s">
        <v>76</v>
      </c>
      <c r="C147" s="41">
        <v>1002500</v>
      </c>
      <c r="D147" s="39">
        <f t="shared" si="15"/>
        <v>0</v>
      </c>
      <c r="E147" s="39">
        <v>1002500</v>
      </c>
      <c r="F147" s="41">
        <v>22700.799999999999</v>
      </c>
      <c r="G147" s="41">
        <v>22700.799999999999</v>
      </c>
      <c r="H147" s="39">
        <f t="shared" si="18"/>
        <v>979799.2</v>
      </c>
    </row>
    <row r="148" spans="1:8">
      <c r="A148" s="44" t="s">
        <v>326</v>
      </c>
      <c r="B148" s="49" t="s">
        <v>77</v>
      </c>
      <c r="C148" s="39">
        <v>0</v>
      </c>
      <c r="D148" s="39">
        <f t="shared" ref="D148:D152" si="24">E148-C148</f>
        <v>0</v>
      </c>
      <c r="E148" s="39">
        <v>0</v>
      </c>
      <c r="F148" s="39">
        <v>0</v>
      </c>
      <c r="G148" s="39">
        <v>0</v>
      </c>
      <c r="H148" s="39">
        <f t="shared" si="18"/>
        <v>0</v>
      </c>
    </row>
    <row r="149" spans="1:8">
      <c r="A149" s="44" t="s">
        <v>327</v>
      </c>
      <c r="B149" s="49" t="s">
        <v>78</v>
      </c>
      <c r="C149" s="39">
        <v>0</v>
      </c>
      <c r="D149" s="39">
        <f t="shared" si="24"/>
        <v>0</v>
      </c>
      <c r="E149" s="39">
        <v>0</v>
      </c>
      <c r="F149" s="39">
        <v>0</v>
      </c>
      <c r="G149" s="39">
        <v>0</v>
      </c>
      <c r="H149" s="39">
        <f t="shared" si="18"/>
        <v>0</v>
      </c>
    </row>
    <row r="150" spans="1:8">
      <c r="A150" s="44" t="s">
        <v>328</v>
      </c>
      <c r="B150" s="49" t="s">
        <v>79</v>
      </c>
      <c r="C150" s="39">
        <v>0</v>
      </c>
      <c r="D150" s="39">
        <f t="shared" si="24"/>
        <v>0</v>
      </c>
      <c r="E150" s="39">
        <v>0</v>
      </c>
      <c r="F150" s="39">
        <v>0</v>
      </c>
      <c r="G150" s="39">
        <v>0</v>
      </c>
      <c r="H150" s="39">
        <f t="shared" si="18"/>
        <v>0</v>
      </c>
    </row>
    <row r="151" spans="1:8">
      <c r="A151" s="44" t="s">
        <v>329</v>
      </c>
      <c r="B151" s="49" t="s">
        <v>80</v>
      </c>
      <c r="C151" s="39">
        <v>0</v>
      </c>
      <c r="D151" s="39">
        <f t="shared" si="24"/>
        <v>0</v>
      </c>
      <c r="E151" s="39">
        <v>0</v>
      </c>
      <c r="F151" s="39">
        <v>0</v>
      </c>
      <c r="G151" s="39">
        <v>0</v>
      </c>
      <c r="H151" s="39">
        <f t="shared" si="18"/>
        <v>0</v>
      </c>
    </row>
    <row r="152" spans="1:8">
      <c r="A152" s="44" t="s">
        <v>330</v>
      </c>
      <c r="B152" s="49" t="s">
        <v>81</v>
      </c>
      <c r="C152" s="39">
        <v>0</v>
      </c>
      <c r="D152" s="39">
        <f t="shared" si="24"/>
        <v>0</v>
      </c>
      <c r="E152" s="39">
        <v>0</v>
      </c>
      <c r="F152" s="39">
        <v>0</v>
      </c>
      <c r="G152" s="39">
        <v>0</v>
      </c>
      <c r="H152" s="39">
        <f t="shared" si="18"/>
        <v>0</v>
      </c>
    </row>
    <row r="153" spans="1:8" ht="5.0999999999999996" customHeight="1">
      <c r="A153" s="47"/>
      <c r="B153" s="50"/>
      <c r="C153" s="41"/>
      <c r="D153" s="41"/>
      <c r="E153" s="41"/>
      <c r="F153" s="41"/>
      <c r="G153" s="41"/>
      <c r="H153" s="41"/>
    </row>
    <row r="154" spans="1:8">
      <c r="A154" s="90" t="s">
        <v>83</v>
      </c>
      <c r="B154" s="91"/>
      <c r="C154" s="40">
        <f>C79+C4</f>
        <v>622253800.18999994</v>
      </c>
      <c r="D154" s="56">
        <f t="shared" ref="D154:G154" si="25">D79+D4</f>
        <v>-120319709.22000001</v>
      </c>
      <c r="E154" s="56">
        <f t="shared" si="25"/>
        <v>501934090.96999997</v>
      </c>
      <c r="F154" s="56">
        <f t="shared" si="25"/>
        <v>220374865.62</v>
      </c>
      <c r="G154" s="56">
        <f t="shared" si="25"/>
        <v>212643344.20999998</v>
      </c>
      <c r="H154" s="56">
        <f>E154-F154</f>
        <v>281559225.34999996</v>
      </c>
    </row>
    <row r="155" spans="1:8" ht="5.0999999999999996" customHeight="1">
      <c r="A155" s="52"/>
      <c r="B155" s="51"/>
      <c r="C155" s="42"/>
      <c r="D155" s="42"/>
      <c r="E155" s="42"/>
      <c r="F155" s="42"/>
      <c r="G155" s="42"/>
      <c r="H155" s="42"/>
    </row>
    <row r="158" spans="1:8">
      <c r="D158" s="25"/>
      <c r="E158" s="81"/>
    </row>
    <row r="159" spans="1:8">
      <c r="E159" s="82"/>
    </row>
    <row r="161" spans="2:6">
      <c r="B161" s="25"/>
      <c r="C161" s="25"/>
      <c r="D161" s="25"/>
      <c r="E161" s="25"/>
      <c r="F161" s="25"/>
    </row>
  </sheetData>
  <mergeCells count="25">
    <mergeCell ref="A145:B145"/>
    <mergeCell ref="A154:B154"/>
    <mergeCell ref="C2:G2"/>
    <mergeCell ref="A2:B2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108:B108"/>
    <mergeCell ref="A118:B118"/>
    <mergeCell ref="A128:B128"/>
    <mergeCell ref="A132:B132"/>
    <mergeCell ref="A141:B141"/>
    <mergeCell ref="A79:B79"/>
    <mergeCell ref="A80:B80"/>
    <mergeCell ref="A88:B88"/>
    <mergeCell ref="A1:H1"/>
    <mergeCell ref="A98:B98"/>
  </mergeCells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I12" sqref="I12"/>
    </sheetView>
  </sheetViews>
  <sheetFormatPr baseColWidth="10" defaultRowHeight="11.25"/>
  <cols>
    <col min="1" max="1" width="41.83203125" style="4" customWidth="1"/>
    <col min="2" max="2" width="19.83203125" style="4" customWidth="1"/>
    <col min="3" max="3" width="18.5" style="4" customWidth="1"/>
    <col min="4" max="4" width="18.33203125" style="4" customWidth="1"/>
    <col min="5" max="5" width="18" style="4" customWidth="1"/>
    <col min="6" max="6" width="17.83203125" style="4" customWidth="1"/>
    <col min="7" max="7" width="18.83203125" style="4" customWidth="1"/>
    <col min="8" max="16384" width="12" style="4"/>
  </cols>
  <sheetData>
    <row r="1" spans="1:7" ht="56.1" customHeight="1">
      <c r="A1" s="100" t="s">
        <v>206</v>
      </c>
      <c r="B1" s="101"/>
      <c r="C1" s="101"/>
      <c r="D1" s="101"/>
      <c r="E1" s="101"/>
      <c r="F1" s="101"/>
      <c r="G1" s="102"/>
    </row>
    <row r="2" spans="1:7">
      <c r="A2" s="5"/>
      <c r="B2" s="103" t="s">
        <v>0</v>
      </c>
      <c r="C2" s="103"/>
      <c r="D2" s="103"/>
      <c r="E2" s="103"/>
      <c r="F2" s="103"/>
      <c r="G2" s="5"/>
    </row>
    <row r="3" spans="1:7" ht="22.5">
      <c r="A3" s="6" t="s">
        <v>1</v>
      </c>
      <c r="B3" s="60" t="s">
        <v>2</v>
      </c>
      <c r="C3" s="7" t="s">
        <v>84</v>
      </c>
      <c r="D3" s="60" t="s">
        <v>85</v>
      </c>
      <c r="E3" s="7" t="s">
        <v>5</v>
      </c>
      <c r="F3" s="60" t="s">
        <v>86</v>
      </c>
      <c r="G3" s="6" t="s">
        <v>87</v>
      </c>
    </row>
    <row r="4" spans="1:7">
      <c r="A4" s="69" t="s">
        <v>88</v>
      </c>
      <c r="B4" s="61"/>
      <c r="C4" s="33"/>
      <c r="D4" s="61"/>
      <c r="E4" s="78"/>
      <c r="F4" s="31"/>
      <c r="G4" s="61"/>
    </row>
    <row r="5" spans="1:7">
      <c r="A5" s="70" t="s">
        <v>89</v>
      </c>
      <c r="B5" s="65">
        <f t="shared" ref="B5:F5" si="0">SUM(B6:B70)</f>
        <v>183648966.07000002</v>
      </c>
      <c r="C5" s="75">
        <f>SUM(C6:C70)</f>
        <v>11339506.410000004</v>
      </c>
      <c r="D5" s="65">
        <f>SUM(D6:D70)</f>
        <v>194988472.48000005</v>
      </c>
      <c r="E5" s="75">
        <f t="shared" si="0"/>
        <v>111577472.30999999</v>
      </c>
      <c r="F5" s="72">
        <f t="shared" si="0"/>
        <v>108895401.79999998</v>
      </c>
      <c r="G5" s="65">
        <f>SUM(G6:G70)</f>
        <v>83411000.169999987</v>
      </c>
    </row>
    <row r="6" spans="1:7">
      <c r="A6" s="64" t="s">
        <v>141</v>
      </c>
      <c r="B6" s="79">
        <v>1584521</v>
      </c>
      <c r="C6" s="27">
        <f>D6-B6</f>
        <v>33033</v>
      </c>
      <c r="D6" s="79">
        <v>1617554</v>
      </c>
      <c r="E6" s="27">
        <v>1013592.3</v>
      </c>
      <c r="F6" s="80">
        <v>1013592.3</v>
      </c>
      <c r="G6" s="79">
        <f>D6-E6</f>
        <v>603961.69999999995</v>
      </c>
    </row>
    <row r="7" spans="1:7">
      <c r="A7" s="64" t="s">
        <v>142</v>
      </c>
      <c r="B7" s="79">
        <v>1238640</v>
      </c>
      <c r="C7" s="27">
        <f t="shared" ref="C7:C70" si="1">D7-B7</f>
        <v>17374</v>
      </c>
      <c r="D7" s="79">
        <v>1256014</v>
      </c>
      <c r="E7" s="27">
        <v>865785.84</v>
      </c>
      <c r="F7" s="80">
        <v>861371.31</v>
      </c>
      <c r="G7" s="79">
        <f t="shared" ref="G7:G70" si="2">D7-E7</f>
        <v>390228.16000000003</v>
      </c>
    </row>
    <row r="8" spans="1:7">
      <c r="A8" s="64" t="s">
        <v>143</v>
      </c>
      <c r="B8" s="79">
        <v>9680159</v>
      </c>
      <c r="C8" s="27">
        <f t="shared" si="1"/>
        <v>155000</v>
      </c>
      <c r="D8" s="79">
        <v>9835159</v>
      </c>
      <c r="E8" s="27">
        <v>6415301.96</v>
      </c>
      <c r="F8" s="80">
        <v>6346208.9100000001</v>
      </c>
      <c r="G8" s="79">
        <f t="shared" si="2"/>
        <v>3419857.04</v>
      </c>
    </row>
    <row r="9" spans="1:7">
      <c r="A9" s="64" t="s">
        <v>144</v>
      </c>
      <c r="B9" s="79">
        <v>2584367</v>
      </c>
      <c r="C9" s="27">
        <f t="shared" si="1"/>
        <v>495000</v>
      </c>
      <c r="D9" s="79">
        <v>3079367</v>
      </c>
      <c r="E9" s="27">
        <v>2186959.5499999998</v>
      </c>
      <c r="F9" s="80">
        <v>2142569.06</v>
      </c>
      <c r="G9" s="79">
        <f t="shared" si="2"/>
        <v>892407.45000000019</v>
      </c>
    </row>
    <row r="10" spans="1:7">
      <c r="A10" s="64" t="s">
        <v>145</v>
      </c>
      <c r="B10" s="79">
        <v>6400848</v>
      </c>
      <c r="C10" s="27">
        <f t="shared" si="1"/>
        <v>193999.59999999963</v>
      </c>
      <c r="D10" s="79">
        <v>6594847.5999999996</v>
      </c>
      <c r="E10" s="27">
        <v>4760246.1100000003</v>
      </c>
      <c r="F10" s="80">
        <v>4449430.58</v>
      </c>
      <c r="G10" s="79">
        <f t="shared" si="2"/>
        <v>1834601.4899999993</v>
      </c>
    </row>
    <row r="11" spans="1:7">
      <c r="A11" s="64" t="s">
        <v>146</v>
      </c>
      <c r="B11" s="79">
        <v>3213948</v>
      </c>
      <c r="C11" s="27">
        <f t="shared" si="1"/>
        <v>398000</v>
      </c>
      <c r="D11" s="79">
        <v>3611948</v>
      </c>
      <c r="E11" s="27">
        <v>2341216.63</v>
      </c>
      <c r="F11" s="80">
        <v>1812253.63</v>
      </c>
      <c r="G11" s="79">
        <f t="shared" si="2"/>
        <v>1270731.3700000001</v>
      </c>
    </row>
    <row r="12" spans="1:7">
      <c r="A12" s="64" t="s">
        <v>147</v>
      </c>
      <c r="B12" s="79">
        <v>1108804</v>
      </c>
      <c r="C12" s="27">
        <f t="shared" si="1"/>
        <v>105420</v>
      </c>
      <c r="D12" s="79">
        <v>1214224</v>
      </c>
      <c r="E12" s="27">
        <v>722297.02</v>
      </c>
      <c r="F12" s="80">
        <v>719617.52</v>
      </c>
      <c r="G12" s="79">
        <f t="shared" si="2"/>
        <v>491926.98</v>
      </c>
    </row>
    <row r="13" spans="1:7">
      <c r="A13" s="64" t="s">
        <v>148</v>
      </c>
      <c r="B13" s="79">
        <v>3446704</v>
      </c>
      <c r="C13" s="27">
        <f t="shared" si="1"/>
        <v>14553.600000000093</v>
      </c>
      <c r="D13" s="79">
        <v>3461257.6</v>
      </c>
      <c r="E13" s="27">
        <v>2245407.9700000002</v>
      </c>
      <c r="F13" s="80">
        <v>2235735.83</v>
      </c>
      <c r="G13" s="79">
        <f t="shared" si="2"/>
        <v>1215849.6299999999</v>
      </c>
    </row>
    <row r="14" spans="1:7">
      <c r="A14" s="64" t="s">
        <v>149</v>
      </c>
      <c r="B14" s="79">
        <v>1700295</v>
      </c>
      <c r="C14" s="27">
        <f t="shared" si="1"/>
        <v>0</v>
      </c>
      <c r="D14" s="79">
        <v>1700295</v>
      </c>
      <c r="E14" s="27">
        <v>849855.32</v>
      </c>
      <c r="F14" s="80">
        <v>802883.36</v>
      </c>
      <c r="G14" s="79">
        <f t="shared" si="2"/>
        <v>850439.68000000005</v>
      </c>
    </row>
    <row r="15" spans="1:7">
      <c r="A15" s="64" t="s">
        <v>150</v>
      </c>
      <c r="B15" s="79">
        <v>103426</v>
      </c>
      <c r="C15" s="27">
        <f t="shared" si="1"/>
        <v>0</v>
      </c>
      <c r="D15" s="79">
        <v>103426</v>
      </c>
      <c r="E15" s="27">
        <v>66606.070000000007</v>
      </c>
      <c r="F15" s="80">
        <v>66272.31</v>
      </c>
      <c r="G15" s="79">
        <f t="shared" si="2"/>
        <v>36819.929999999993</v>
      </c>
    </row>
    <row r="16" spans="1:7">
      <c r="A16" s="64" t="s">
        <v>151</v>
      </c>
      <c r="B16" s="79">
        <v>419808</v>
      </c>
      <c r="C16" s="27">
        <f t="shared" si="1"/>
        <v>0</v>
      </c>
      <c r="D16" s="79">
        <v>419808</v>
      </c>
      <c r="E16" s="27">
        <v>274812.40999999997</v>
      </c>
      <c r="F16" s="80">
        <v>273139.93</v>
      </c>
      <c r="G16" s="79">
        <f t="shared" si="2"/>
        <v>144995.59000000003</v>
      </c>
    </row>
    <row r="17" spans="1:7">
      <c r="A17" s="64" t="s">
        <v>152</v>
      </c>
      <c r="B17" s="79">
        <v>429098</v>
      </c>
      <c r="C17" s="27">
        <f t="shared" si="1"/>
        <v>0</v>
      </c>
      <c r="D17" s="79">
        <v>429098</v>
      </c>
      <c r="E17" s="27">
        <v>280680.21999999997</v>
      </c>
      <c r="F17" s="80">
        <v>278796.38</v>
      </c>
      <c r="G17" s="79">
        <f t="shared" si="2"/>
        <v>148417.78000000003</v>
      </c>
    </row>
    <row r="18" spans="1:7">
      <c r="A18" s="64" t="s">
        <v>153</v>
      </c>
      <c r="B18" s="79">
        <v>244052</v>
      </c>
      <c r="C18" s="27">
        <f t="shared" si="1"/>
        <v>0</v>
      </c>
      <c r="D18" s="79">
        <v>244052</v>
      </c>
      <c r="E18" s="27">
        <v>156941.92000000001</v>
      </c>
      <c r="F18" s="80">
        <v>156616.70000000001</v>
      </c>
      <c r="G18" s="79">
        <f t="shared" si="2"/>
        <v>87110.079999999987</v>
      </c>
    </row>
    <row r="19" spans="1:7">
      <c r="A19" s="64" t="s">
        <v>154</v>
      </c>
      <c r="B19" s="79">
        <v>34031503.719999999</v>
      </c>
      <c r="C19" s="27">
        <f t="shared" si="1"/>
        <v>-4544985.5099999979</v>
      </c>
      <c r="D19" s="79">
        <v>29486518.210000001</v>
      </c>
      <c r="E19" s="27">
        <v>22185016.140000001</v>
      </c>
      <c r="F19" s="80">
        <v>21944401.129999999</v>
      </c>
      <c r="G19" s="79">
        <f t="shared" si="2"/>
        <v>7301502.0700000003</v>
      </c>
    </row>
    <row r="20" spans="1:7">
      <c r="A20" s="64" t="s">
        <v>155</v>
      </c>
      <c r="B20" s="79">
        <v>3717607.99</v>
      </c>
      <c r="C20" s="27">
        <f t="shared" si="1"/>
        <v>257437</v>
      </c>
      <c r="D20" s="79">
        <v>3975044.99</v>
      </c>
      <c r="E20" s="27">
        <v>2419015.84</v>
      </c>
      <c r="F20" s="80">
        <v>2388671.04</v>
      </c>
      <c r="G20" s="79">
        <f t="shared" si="2"/>
        <v>1556029.1500000004</v>
      </c>
    </row>
    <row r="21" spans="1:7">
      <c r="A21" s="64" t="s">
        <v>156</v>
      </c>
      <c r="B21" s="79">
        <v>1235867</v>
      </c>
      <c r="C21" s="27">
        <f t="shared" si="1"/>
        <v>1722.8999999999069</v>
      </c>
      <c r="D21" s="79">
        <v>1237589.8999999999</v>
      </c>
      <c r="E21" s="27">
        <v>813890.73</v>
      </c>
      <c r="F21" s="80">
        <v>808400.33</v>
      </c>
      <c r="G21" s="79">
        <f t="shared" si="2"/>
        <v>423699.16999999993</v>
      </c>
    </row>
    <row r="22" spans="1:7">
      <c r="A22" s="64" t="s">
        <v>157</v>
      </c>
      <c r="B22" s="79">
        <v>523101</v>
      </c>
      <c r="C22" s="27">
        <f t="shared" si="1"/>
        <v>69624</v>
      </c>
      <c r="D22" s="79">
        <v>592725</v>
      </c>
      <c r="E22" s="27">
        <v>389350.55</v>
      </c>
      <c r="F22" s="80">
        <v>389350.55</v>
      </c>
      <c r="G22" s="79">
        <f t="shared" si="2"/>
        <v>203374.45</v>
      </c>
    </row>
    <row r="23" spans="1:7">
      <c r="A23" s="64" t="s">
        <v>158</v>
      </c>
      <c r="B23" s="79">
        <v>975365</v>
      </c>
      <c r="C23" s="27">
        <f t="shared" si="1"/>
        <v>15000</v>
      </c>
      <c r="D23" s="79">
        <v>990365</v>
      </c>
      <c r="E23" s="27">
        <v>670616.93999999994</v>
      </c>
      <c r="F23" s="80">
        <v>655772.85</v>
      </c>
      <c r="G23" s="79">
        <f t="shared" si="2"/>
        <v>319748.06000000006</v>
      </c>
    </row>
    <row r="24" spans="1:7">
      <c r="A24" s="64" t="s">
        <v>159</v>
      </c>
      <c r="B24" s="79">
        <v>789836.2</v>
      </c>
      <c r="C24" s="27">
        <f t="shared" si="1"/>
        <v>42851</v>
      </c>
      <c r="D24" s="79">
        <v>832687.2</v>
      </c>
      <c r="E24" s="27">
        <v>532245.06999999995</v>
      </c>
      <c r="F24" s="80">
        <v>530434.56999999995</v>
      </c>
      <c r="G24" s="79">
        <f t="shared" si="2"/>
        <v>300442.13</v>
      </c>
    </row>
    <row r="25" spans="1:7">
      <c r="A25" s="64" t="s">
        <v>160</v>
      </c>
      <c r="B25" s="79">
        <v>553120.65</v>
      </c>
      <c r="C25" s="27">
        <f t="shared" si="1"/>
        <v>88026</v>
      </c>
      <c r="D25" s="79">
        <v>641146.65</v>
      </c>
      <c r="E25" s="27">
        <v>404397.54</v>
      </c>
      <c r="F25" s="80">
        <v>402012.9</v>
      </c>
      <c r="G25" s="79">
        <f t="shared" si="2"/>
        <v>236749.11000000004</v>
      </c>
    </row>
    <row r="26" spans="1:7">
      <c r="A26" s="64" t="s">
        <v>161</v>
      </c>
      <c r="B26" s="79">
        <v>642009.9</v>
      </c>
      <c r="C26" s="27">
        <f t="shared" si="1"/>
        <v>0</v>
      </c>
      <c r="D26" s="79">
        <v>642009.9</v>
      </c>
      <c r="E26" s="27">
        <v>419470.45</v>
      </c>
      <c r="F26" s="80">
        <v>419470.45</v>
      </c>
      <c r="G26" s="79">
        <f t="shared" si="2"/>
        <v>222539.45</v>
      </c>
    </row>
    <row r="27" spans="1:7">
      <c r="A27" s="64" t="s">
        <v>162</v>
      </c>
      <c r="B27" s="79">
        <v>413382.73</v>
      </c>
      <c r="C27" s="27">
        <f t="shared" si="1"/>
        <v>-1251</v>
      </c>
      <c r="D27" s="79">
        <v>412131.73</v>
      </c>
      <c r="E27" s="27">
        <v>270452.99</v>
      </c>
      <c r="F27" s="80">
        <v>270452.99</v>
      </c>
      <c r="G27" s="79">
        <f t="shared" si="2"/>
        <v>141678.74</v>
      </c>
    </row>
    <row r="28" spans="1:7">
      <c r="A28" s="64" t="s">
        <v>163</v>
      </c>
      <c r="B28" s="79">
        <v>1028484</v>
      </c>
      <c r="C28" s="27">
        <f t="shared" si="1"/>
        <v>221000</v>
      </c>
      <c r="D28" s="79">
        <v>1249484</v>
      </c>
      <c r="E28" s="27">
        <v>680853.56</v>
      </c>
      <c r="F28" s="80">
        <v>680853.56</v>
      </c>
      <c r="G28" s="79">
        <f t="shared" si="2"/>
        <v>568630.43999999994</v>
      </c>
    </row>
    <row r="29" spans="1:7">
      <c r="A29" s="64" t="s">
        <v>164</v>
      </c>
      <c r="B29" s="79">
        <v>631178</v>
      </c>
      <c r="C29" s="27">
        <f t="shared" si="1"/>
        <v>0</v>
      </c>
      <c r="D29" s="79">
        <v>631178</v>
      </c>
      <c r="E29" s="27">
        <v>404820.8</v>
      </c>
      <c r="F29" s="80">
        <v>404820.8</v>
      </c>
      <c r="G29" s="79">
        <f t="shared" si="2"/>
        <v>226357.2</v>
      </c>
    </row>
    <row r="30" spans="1:7">
      <c r="A30" s="64" t="s">
        <v>165</v>
      </c>
      <c r="B30" s="79">
        <v>24754036.780000001</v>
      </c>
      <c r="C30" s="27">
        <f t="shared" si="1"/>
        <v>10398419.240000002</v>
      </c>
      <c r="D30" s="79">
        <v>35152456.020000003</v>
      </c>
      <c r="E30" s="27">
        <v>5368691.95</v>
      </c>
      <c r="F30" s="80">
        <v>4739858.0199999996</v>
      </c>
      <c r="G30" s="79">
        <f t="shared" si="2"/>
        <v>29783764.070000004</v>
      </c>
    </row>
    <row r="31" spans="1:7">
      <c r="A31" s="64" t="s">
        <v>166</v>
      </c>
      <c r="B31" s="79">
        <v>5396911</v>
      </c>
      <c r="C31" s="27">
        <f t="shared" si="1"/>
        <v>0</v>
      </c>
      <c r="D31" s="79">
        <v>5396911</v>
      </c>
      <c r="E31" s="27">
        <v>3462539.43</v>
      </c>
      <c r="F31" s="80">
        <v>3462539.43</v>
      </c>
      <c r="G31" s="79">
        <f t="shared" si="2"/>
        <v>1934371.5699999998</v>
      </c>
    </row>
    <row r="32" spans="1:7">
      <c r="A32" s="64" t="s">
        <v>167</v>
      </c>
      <c r="B32" s="79">
        <v>1848686</v>
      </c>
      <c r="C32" s="27">
        <f t="shared" si="1"/>
        <v>0</v>
      </c>
      <c r="D32" s="79">
        <v>1848686</v>
      </c>
      <c r="E32" s="27">
        <v>1190931.74</v>
      </c>
      <c r="F32" s="80">
        <v>1189371.74</v>
      </c>
      <c r="G32" s="79">
        <f t="shared" si="2"/>
        <v>657754.26</v>
      </c>
    </row>
    <row r="33" spans="1:7">
      <c r="A33" s="64" t="s">
        <v>168</v>
      </c>
      <c r="B33" s="79">
        <v>1020381</v>
      </c>
      <c r="C33" s="27">
        <f t="shared" si="1"/>
        <v>0</v>
      </c>
      <c r="D33" s="79">
        <v>1020381</v>
      </c>
      <c r="E33" s="27">
        <v>652749.32999999996</v>
      </c>
      <c r="F33" s="80">
        <v>646255.15</v>
      </c>
      <c r="G33" s="79">
        <f t="shared" si="2"/>
        <v>367631.67000000004</v>
      </c>
    </row>
    <row r="34" spans="1:7">
      <c r="A34" s="64" t="s">
        <v>169</v>
      </c>
      <c r="B34" s="79">
        <v>2597196</v>
      </c>
      <c r="C34" s="27">
        <f t="shared" si="1"/>
        <v>0</v>
      </c>
      <c r="D34" s="79">
        <v>2597196</v>
      </c>
      <c r="E34" s="27">
        <v>1511275.4</v>
      </c>
      <c r="F34" s="80">
        <v>1482550.92</v>
      </c>
      <c r="G34" s="79">
        <f t="shared" si="2"/>
        <v>1085920.6000000001</v>
      </c>
    </row>
    <row r="35" spans="1:7">
      <c r="A35" s="64" t="s">
        <v>170</v>
      </c>
      <c r="B35" s="79">
        <v>6906663</v>
      </c>
      <c r="C35" s="27">
        <f t="shared" si="1"/>
        <v>263577</v>
      </c>
      <c r="D35" s="79">
        <v>7170240</v>
      </c>
      <c r="E35" s="27">
        <v>4631296.04</v>
      </c>
      <c r="F35" s="80">
        <v>4631296.04</v>
      </c>
      <c r="G35" s="79">
        <f t="shared" si="2"/>
        <v>2538943.96</v>
      </c>
    </row>
    <row r="36" spans="1:7">
      <c r="A36" s="64" t="s">
        <v>171</v>
      </c>
      <c r="B36" s="79">
        <v>3518471</v>
      </c>
      <c r="C36" s="27">
        <f t="shared" si="1"/>
        <v>0</v>
      </c>
      <c r="D36" s="79">
        <v>3518471</v>
      </c>
      <c r="E36" s="27">
        <v>2292632.69</v>
      </c>
      <c r="F36" s="80">
        <v>2278833.12</v>
      </c>
      <c r="G36" s="79">
        <f t="shared" si="2"/>
        <v>1225838.31</v>
      </c>
    </row>
    <row r="37" spans="1:7">
      <c r="A37" s="64" t="s">
        <v>172</v>
      </c>
      <c r="B37" s="79">
        <v>3055971</v>
      </c>
      <c r="C37" s="27">
        <f t="shared" si="1"/>
        <v>109297</v>
      </c>
      <c r="D37" s="79">
        <v>3165268</v>
      </c>
      <c r="E37" s="27">
        <v>2034973.82</v>
      </c>
      <c r="F37" s="80">
        <v>2010296.92</v>
      </c>
      <c r="G37" s="79">
        <f t="shared" si="2"/>
        <v>1130294.18</v>
      </c>
    </row>
    <row r="38" spans="1:7">
      <c r="A38" s="64" t="s">
        <v>173</v>
      </c>
      <c r="B38" s="79">
        <v>2320490</v>
      </c>
      <c r="C38" s="27">
        <f t="shared" si="1"/>
        <v>8978.3999999999069</v>
      </c>
      <c r="D38" s="79">
        <v>2329468.4</v>
      </c>
      <c r="E38" s="27">
        <v>1501700.21</v>
      </c>
      <c r="F38" s="80">
        <v>1483568.72</v>
      </c>
      <c r="G38" s="79">
        <f t="shared" si="2"/>
        <v>827768.19</v>
      </c>
    </row>
    <row r="39" spans="1:7">
      <c r="A39" s="64" t="s">
        <v>174</v>
      </c>
      <c r="B39" s="79">
        <v>1561347</v>
      </c>
      <c r="C39" s="27">
        <f t="shared" si="1"/>
        <v>179296</v>
      </c>
      <c r="D39" s="79">
        <v>1740643</v>
      </c>
      <c r="E39" s="27">
        <v>1118325.6000000001</v>
      </c>
      <c r="F39" s="80">
        <v>1103955.3</v>
      </c>
      <c r="G39" s="79">
        <f t="shared" si="2"/>
        <v>622317.39999999991</v>
      </c>
    </row>
    <row r="40" spans="1:7">
      <c r="A40" s="64" t="s">
        <v>175</v>
      </c>
      <c r="B40" s="79">
        <v>10040661.1</v>
      </c>
      <c r="C40" s="27">
        <f t="shared" si="1"/>
        <v>2365033.9299999997</v>
      </c>
      <c r="D40" s="79">
        <v>12405695.029999999</v>
      </c>
      <c r="E40" s="27">
        <v>5368864.1100000003</v>
      </c>
      <c r="F40" s="80">
        <v>5365857.0599999996</v>
      </c>
      <c r="G40" s="79">
        <f t="shared" si="2"/>
        <v>7036830.919999999</v>
      </c>
    </row>
    <row r="41" spans="1:7">
      <c r="A41" s="64" t="s">
        <v>176</v>
      </c>
      <c r="B41" s="79">
        <v>2939435</v>
      </c>
      <c r="C41" s="27">
        <f t="shared" si="1"/>
        <v>0</v>
      </c>
      <c r="D41" s="79">
        <v>2939435</v>
      </c>
      <c r="E41" s="27">
        <v>2674666.7400000002</v>
      </c>
      <c r="F41" s="80">
        <v>2674666.7400000002</v>
      </c>
      <c r="G41" s="79">
        <f t="shared" si="2"/>
        <v>264768.25999999978</v>
      </c>
    </row>
    <row r="42" spans="1:7">
      <c r="A42" s="64" t="s">
        <v>177</v>
      </c>
      <c r="B42" s="79">
        <v>291653</v>
      </c>
      <c r="C42" s="27">
        <f t="shared" si="1"/>
        <v>60000</v>
      </c>
      <c r="D42" s="79">
        <v>351653</v>
      </c>
      <c r="E42" s="27">
        <v>205256.78</v>
      </c>
      <c r="F42" s="80">
        <v>190256.78</v>
      </c>
      <c r="G42" s="79">
        <f t="shared" si="2"/>
        <v>146396.22</v>
      </c>
    </row>
    <row r="43" spans="1:7">
      <c r="A43" s="64" t="s">
        <v>178</v>
      </c>
      <c r="B43" s="79">
        <v>956606</v>
      </c>
      <c r="C43" s="27">
        <f t="shared" si="1"/>
        <v>0</v>
      </c>
      <c r="D43" s="79">
        <v>956606</v>
      </c>
      <c r="E43" s="27">
        <v>472125.54</v>
      </c>
      <c r="F43" s="80">
        <v>470175.54</v>
      </c>
      <c r="G43" s="79">
        <f t="shared" si="2"/>
        <v>484480.46</v>
      </c>
    </row>
    <row r="44" spans="1:7">
      <c r="A44" s="64" t="s">
        <v>179</v>
      </c>
      <c r="B44" s="79">
        <v>633273</v>
      </c>
      <c r="C44" s="27">
        <f t="shared" si="1"/>
        <v>0</v>
      </c>
      <c r="D44" s="79">
        <v>633273</v>
      </c>
      <c r="E44" s="27">
        <v>412415.98</v>
      </c>
      <c r="F44" s="80">
        <v>412415.98</v>
      </c>
      <c r="G44" s="79">
        <f t="shared" si="2"/>
        <v>220857.02000000002</v>
      </c>
    </row>
    <row r="45" spans="1:7">
      <c r="A45" s="64" t="s">
        <v>180</v>
      </c>
      <c r="B45" s="79">
        <v>1011360</v>
      </c>
      <c r="C45" s="27">
        <f t="shared" si="1"/>
        <v>-727864.94</v>
      </c>
      <c r="D45" s="79">
        <v>283495.06</v>
      </c>
      <c r="E45" s="27">
        <v>255050.88</v>
      </c>
      <c r="F45" s="80">
        <v>255050.88</v>
      </c>
      <c r="G45" s="79">
        <f t="shared" si="2"/>
        <v>28444.179999999993</v>
      </c>
    </row>
    <row r="46" spans="1:7">
      <c r="A46" s="64" t="s">
        <v>181</v>
      </c>
      <c r="B46" s="79">
        <v>43441</v>
      </c>
      <c r="C46" s="27">
        <f t="shared" si="1"/>
        <v>-40320.97</v>
      </c>
      <c r="D46" s="79">
        <v>3120.03</v>
      </c>
      <c r="E46" s="27">
        <v>3120.03</v>
      </c>
      <c r="F46" s="80">
        <v>3120.03</v>
      </c>
      <c r="G46" s="79">
        <f t="shared" si="2"/>
        <v>0</v>
      </c>
    </row>
    <row r="47" spans="1:7">
      <c r="A47" s="64" t="s">
        <v>182</v>
      </c>
      <c r="B47" s="79">
        <v>250707</v>
      </c>
      <c r="C47" s="27">
        <f t="shared" si="1"/>
        <v>-148022.71000000002</v>
      </c>
      <c r="D47" s="79">
        <v>102684.29</v>
      </c>
      <c r="E47" s="27">
        <v>102684.29</v>
      </c>
      <c r="F47" s="80">
        <v>102684.29</v>
      </c>
      <c r="G47" s="79">
        <f t="shared" si="2"/>
        <v>0</v>
      </c>
    </row>
    <row r="48" spans="1:7">
      <c r="A48" s="64" t="s">
        <v>183</v>
      </c>
      <c r="B48" s="79">
        <v>96338</v>
      </c>
      <c r="C48" s="27">
        <f t="shared" si="1"/>
        <v>-95857</v>
      </c>
      <c r="D48" s="79">
        <v>481</v>
      </c>
      <c r="E48" s="27">
        <v>481</v>
      </c>
      <c r="F48" s="80">
        <v>481</v>
      </c>
      <c r="G48" s="79">
        <f t="shared" si="2"/>
        <v>0</v>
      </c>
    </row>
    <row r="49" spans="1:7">
      <c r="A49" s="64" t="s">
        <v>184</v>
      </c>
      <c r="B49" s="79">
        <v>977627</v>
      </c>
      <c r="C49" s="27">
        <f t="shared" si="1"/>
        <v>0</v>
      </c>
      <c r="D49" s="79">
        <v>977627</v>
      </c>
      <c r="E49" s="27">
        <v>636248.89</v>
      </c>
      <c r="F49" s="80">
        <v>635036.89</v>
      </c>
      <c r="G49" s="79">
        <f t="shared" si="2"/>
        <v>341378.11</v>
      </c>
    </row>
    <row r="50" spans="1:7">
      <c r="A50" s="64" t="s">
        <v>185</v>
      </c>
      <c r="B50" s="79">
        <v>249807</v>
      </c>
      <c r="C50" s="27">
        <f t="shared" si="1"/>
        <v>0</v>
      </c>
      <c r="D50" s="79">
        <v>249807</v>
      </c>
      <c r="E50" s="27">
        <v>145548.92000000001</v>
      </c>
      <c r="F50" s="80">
        <v>145548.92000000001</v>
      </c>
      <c r="G50" s="79">
        <f t="shared" si="2"/>
        <v>104258.07999999999</v>
      </c>
    </row>
    <row r="51" spans="1:7">
      <c r="A51" s="64" t="s">
        <v>186</v>
      </c>
      <c r="B51" s="79">
        <v>2276000</v>
      </c>
      <c r="C51" s="27">
        <f t="shared" si="1"/>
        <v>0</v>
      </c>
      <c r="D51" s="79">
        <v>2276000</v>
      </c>
      <c r="E51" s="27">
        <v>1381401.89</v>
      </c>
      <c r="F51" s="80">
        <v>1347248.74</v>
      </c>
      <c r="G51" s="79">
        <f t="shared" si="2"/>
        <v>894598.1100000001</v>
      </c>
    </row>
    <row r="52" spans="1:7">
      <c r="A52" s="64" t="s">
        <v>187</v>
      </c>
      <c r="B52" s="79">
        <v>3528398</v>
      </c>
      <c r="C52" s="27">
        <f t="shared" si="1"/>
        <v>-62000</v>
      </c>
      <c r="D52" s="79">
        <v>3466398</v>
      </c>
      <c r="E52" s="27">
        <v>2993806.83</v>
      </c>
      <c r="F52" s="80">
        <v>2990034.82</v>
      </c>
      <c r="G52" s="79">
        <f t="shared" si="2"/>
        <v>472591.16999999993</v>
      </c>
    </row>
    <row r="53" spans="1:7">
      <c r="A53" s="64" t="s">
        <v>188</v>
      </c>
      <c r="B53" s="79">
        <v>500028</v>
      </c>
      <c r="C53" s="27">
        <f t="shared" si="1"/>
        <v>3000</v>
      </c>
      <c r="D53" s="79">
        <v>503028</v>
      </c>
      <c r="E53" s="27">
        <v>327399.69</v>
      </c>
      <c r="F53" s="80">
        <v>325276.69</v>
      </c>
      <c r="G53" s="79">
        <f t="shared" si="2"/>
        <v>175628.31</v>
      </c>
    </row>
    <row r="54" spans="1:7">
      <c r="A54" s="64" t="s">
        <v>189</v>
      </c>
      <c r="B54" s="79">
        <v>269084</v>
      </c>
      <c r="C54" s="27">
        <f t="shared" si="1"/>
        <v>-25000</v>
      </c>
      <c r="D54" s="79">
        <v>244084</v>
      </c>
      <c r="E54" s="27">
        <v>127376.82</v>
      </c>
      <c r="F54" s="80">
        <v>126461.82</v>
      </c>
      <c r="G54" s="79">
        <f t="shared" si="2"/>
        <v>116707.18</v>
      </c>
    </row>
    <row r="55" spans="1:7">
      <c r="A55" s="64" t="s">
        <v>190</v>
      </c>
      <c r="B55" s="79">
        <v>11934322</v>
      </c>
      <c r="C55" s="27">
        <f t="shared" si="1"/>
        <v>-141458.34999999963</v>
      </c>
      <c r="D55" s="79">
        <v>11792863.65</v>
      </c>
      <c r="E55" s="27">
        <v>8370541.7800000003</v>
      </c>
      <c r="F55" s="80">
        <v>8013001.6299999999</v>
      </c>
      <c r="G55" s="79">
        <f t="shared" si="2"/>
        <v>3422321.87</v>
      </c>
    </row>
    <row r="56" spans="1:7">
      <c r="A56" s="64" t="s">
        <v>191</v>
      </c>
      <c r="B56" s="79">
        <v>1075172</v>
      </c>
      <c r="C56" s="27">
        <f t="shared" si="1"/>
        <v>21054</v>
      </c>
      <c r="D56" s="79">
        <v>1096226</v>
      </c>
      <c r="E56" s="27">
        <v>693316.03</v>
      </c>
      <c r="F56" s="80">
        <v>692698.03</v>
      </c>
      <c r="G56" s="79">
        <f t="shared" si="2"/>
        <v>402909.97</v>
      </c>
    </row>
    <row r="57" spans="1:7">
      <c r="A57" s="64" t="s">
        <v>192</v>
      </c>
      <c r="B57" s="79">
        <v>10267002</v>
      </c>
      <c r="C57" s="27">
        <f t="shared" si="1"/>
        <v>135463</v>
      </c>
      <c r="D57" s="79">
        <v>10402465</v>
      </c>
      <c r="E57" s="27">
        <v>7213342.7800000003</v>
      </c>
      <c r="F57" s="80">
        <v>7030233.71</v>
      </c>
      <c r="G57" s="79">
        <f t="shared" si="2"/>
        <v>3189122.2199999997</v>
      </c>
    </row>
    <row r="58" spans="1:7">
      <c r="A58" s="64" t="s">
        <v>193</v>
      </c>
      <c r="B58" s="79">
        <v>1268766</v>
      </c>
      <c r="C58" s="27">
        <f t="shared" si="1"/>
        <v>0</v>
      </c>
      <c r="D58" s="79">
        <v>1268766</v>
      </c>
      <c r="E58" s="27">
        <v>808467.3</v>
      </c>
      <c r="F58" s="80">
        <v>807517.3</v>
      </c>
      <c r="G58" s="79">
        <f t="shared" si="2"/>
        <v>460298.69999999995</v>
      </c>
    </row>
    <row r="59" spans="1:7">
      <c r="A59" s="64" t="s">
        <v>194</v>
      </c>
      <c r="B59" s="79">
        <v>2394789</v>
      </c>
      <c r="C59" s="27">
        <f t="shared" si="1"/>
        <v>88053</v>
      </c>
      <c r="D59" s="79">
        <v>2482842</v>
      </c>
      <c r="E59" s="27">
        <v>1587110.1</v>
      </c>
      <c r="F59" s="80">
        <v>1585683.13</v>
      </c>
      <c r="G59" s="79">
        <f t="shared" si="2"/>
        <v>895731.89999999991</v>
      </c>
    </row>
    <row r="60" spans="1:7">
      <c r="A60" s="64" t="s">
        <v>195</v>
      </c>
      <c r="B60" s="79">
        <v>605000</v>
      </c>
      <c r="C60" s="27">
        <f t="shared" si="1"/>
        <v>27340</v>
      </c>
      <c r="D60" s="79">
        <v>632340</v>
      </c>
      <c r="E60" s="27">
        <v>396871.4</v>
      </c>
      <c r="F60" s="80">
        <v>396871.4</v>
      </c>
      <c r="G60" s="79">
        <f t="shared" si="2"/>
        <v>235468.59999999998</v>
      </c>
    </row>
    <row r="61" spans="1:7">
      <c r="A61" s="64" t="s">
        <v>196</v>
      </c>
      <c r="B61" s="79">
        <v>96776</v>
      </c>
      <c r="C61" s="27">
        <f t="shared" si="1"/>
        <v>0</v>
      </c>
      <c r="D61" s="79">
        <v>96776</v>
      </c>
      <c r="E61" s="27">
        <v>63272.37</v>
      </c>
      <c r="F61" s="80">
        <v>63272.37</v>
      </c>
      <c r="G61" s="79">
        <f t="shared" si="2"/>
        <v>33503.629999999997</v>
      </c>
    </row>
    <row r="62" spans="1:7">
      <c r="A62" s="64" t="s">
        <v>197</v>
      </c>
      <c r="B62" s="79">
        <v>461633</v>
      </c>
      <c r="C62" s="27">
        <f t="shared" si="1"/>
        <v>150000</v>
      </c>
      <c r="D62" s="79">
        <v>611633</v>
      </c>
      <c r="E62" s="27">
        <v>433145.66</v>
      </c>
      <c r="F62" s="80">
        <v>429039.61</v>
      </c>
      <c r="G62" s="79">
        <f t="shared" si="2"/>
        <v>178487.34000000003</v>
      </c>
    </row>
    <row r="63" spans="1:7">
      <c r="A63" s="64" t="s">
        <v>198</v>
      </c>
      <c r="B63" s="79">
        <v>1270482</v>
      </c>
      <c r="C63" s="27">
        <f t="shared" si="1"/>
        <v>0</v>
      </c>
      <c r="D63" s="79">
        <v>1270482</v>
      </c>
      <c r="E63" s="27">
        <v>822169.06</v>
      </c>
      <c r="F63" s="80">
        <v>820950.06</v>
      </c>
      <c r="G63" s="79">
        <f t="shared" si="2"/>
        <v>448312.93999999994</v>
      </c>
    </row>
    <row r="64" spans="1:7">
      <c r="A64" s="64" t="s">
        <v>199</v>
      </c>
      <c r="B64" s="79">
        <v>95000</v>
      </c>
      <c r="C64" s="27">
        <f t="shared" si="1"/>
        <v>6000</v>
      </c>
      <c r="D64" s="79">
        <v>101000</v>
      </c>
      <c r="E64" s="27">
        <v>32172.79</v>
      </c>
      <c r="F64" s="80">
        <v>31128.79</v>
      </c>
      <c r="G64" s="79">
        <f t="shared" si="2"/>
        <v>68827.209999999992</v>
      </c>
    </row>
    <row r="65" spans="1:7">
      <c r="A65" s="64" t="s">
        <v>200</v>
      </c>
      <c r="B65" s="79">
        <v>439327</v>
      </c>
      <c r="C65" s="27">
        <f t="shared" si="1"/>
        <v>12301.599999999977</v>
      </c>
      <c r="D65" s="79">
        <v>451628.6</v>
      </c>
      <c r="E65" s="27">
        <v>287239.86</v>
      </c>
      <c r="F65" s="80">
        <v>287239.86</v>
      </c>
      <c r="G65" s="79">
        <f t="shared" si="2"/>
        <v>164388.74</v>
      </c>
    </row>
    <row r="66" spans="1:7">
      <c r="A66" s="64" t="s">
        <v>201</v>
      </c>
      <c r="B66" s="79">
        <v>0</v>
      </c>
      <c r="C66" s="27">
        <f t="shared" si="1"/>
        <v>722211.94</v>
      </c>
      <c r="D66" s="79">
        <v>722211.94</v>
      </c>
      <c r="E66" s="27">
        <v>503158.7</v>
      </c>
      <c r="F66" s="80">
        <v>496070.16</v>
      </c>
      <c r="G66" s="79">
        <f t="shared" si="2"/>
        <v>219053.23999999993</v>
      </c>
    </row>
    <row r="67" spans="1:7">
      <c r="A67" s="64" t="s">
        <v>202</v>
      </c>
      <c r="B67" s="79">
        <v>0</v>
      </c>
      <c r="C67" s="27">
        <f t="shared" si="1"/>
        <v>140320.97</v>
      </c>
      <c r="D67" s="79">
        <v>140320.97</v>
      </c>
      <c r="E67" s="27">
        <v>21545.37</v>
      </c>
      <c r="F67" s="80">
        <v>21545.37</v>
      </c>
      <c r="G67" s="79">
        <f t="shared" si="2"/>
        <v>118775.6</v>
      </c>
    </row>
    <row r="68" spans="1:7">
      <c r="A68" s="64" t="s">
        <v>203</v>
      </c>
      <c r="B68" s="79">
        <v>0</v>
      </c>
      <c r="C68" s="27">
        <f t="shared" si="1"/>
        <v>107022.71</v>
      </c>
      <c r="D68" s="79">
        <v>107022.71</v>
      </c>
      <c r="E68" s="27">
        <v>41974.85</v>
      </c>
      <c r="F68" s="80">
        <v>41974.85</v>
      </c>
      <c r="G68" s="79">
        <f t="shared" si="2"/>
        <v>65047.860000000008</v>
      </c>
    </row>
    <row r="69" spans="1:7">
      <c r="A69" s="64" t="s">
        <v>204</v>
      </c>
      <c r="B69" s="79">
        <v>0</v>
      </c>
      <c r="C69" s="27">
        <f t="shared" si="1"/>
        <v>95857</v>
      </c>
      <c r="D69" s="79">
        <v>95857</v>
      </c>
      <c r="E69" s="27">
        <v>51171.3</v>
      </c>
      <c r="F69" s="80">
        <v>42701.18</v>
      </c>
      <c r="G69" s="79">
        <f t="shared" si="2"/>
        <v>44685.7</v>
      </c>
    </row>
    <row r="70" spans="1:7">
      <c r="A70" s="64" t="s">
        <v>205</v>
      </c>
      <c r="B70" s="79">
        <v>0</v>
      </c>
      <c r="C70" s="27">
        <f t="shared" si="1"/>
        <v>125000</v>
      </c>
      <c r="D70" s="79">
        <v>125000</v>
      </c>
      <c r="E70" s="27">
        <v>10574.43</v>
      </c>
      <c r="F70" s="80">
        <v>9503.82</v>
      </c>
      <c r="G70" s="79">
        <f t="shared" si="2"/>
        <v>114425.57</v>
      </c>
    </row>
    <row r="71" spans="1:7">
      <c r="A71" s="63" t="s">
        <v>90</v>
      </c>
      <c r="B71" s="66"/>
      <c r="C71" s="76"/>
      <c r="D71" s="66"/>
      <c r="E71" s="76"/>
      <c r="F71" s="73"/>
      <c r="G71" s="66"/>
    </row>
    <row r="72" spans="1:7">
      <c r="A72" s="63" t="s">
        <v>91</v>
      </c>
      <c r="B72" s="65">
        <f>SUM(B73:B89)</f>
        <v>438604834.11999995</v>
      </c>
      <c r="C72" s="75">
        <f t="shared" ref="C72:G72" si="3">SUM(C73:C89)</f>
        <v>-131659215.63</v>
      </c>
      <c r="D72" s="65">
        <f t="shared" si="3"/>
        <v>306945618.49000001</v>
      </c>
      <c r="E72" s="75">
        <f t="shared" si="3"/>
        <v>108797393.30999999</v>
      </c>
      <c r="F72" s="72">
        <f t="shared" si="3"/>
        <v>103747942.41</v>
      </c>
      <c r="G72" s="65">
        <f t="shared" si="3"/>
        <v>198148225.18000004</v>
      </c>
    </row>
    <row r="73" spans="1:7" s="59" customFormat="1">
      <c r="A73" s="59" t="s">
        <v>145</v>
      </c>
      <c r="B73" s="79">
        <v>0</v>
      </c>
      <c r="C73" s="27">
        <f t="shared" ref="C73:C89" si="4">D73-B73</f>
        <v>5000000</v>
      </c>
      <c r="D73" s="79">
        <v>5000000</v>
      </c>
      <c r="E73" s="27">
        <v>0</v>
      </c>
      <c r="F73" s="80">
        <v>0</v>
      </c>
      <c r="G73" s="67">
        <f t="shared" ref="G73:G89" si="5">D73-E73</f>
        <v>5000000</v>
      </c>
    </row>
    <row r="74" spans="1:7">
      <c r="A74" s="59" t="s">
        <v>154</v>
      </c>
      <c r="B74" s="79">
        <v>17431730.59</v>
      </c>
      <c r="C74" s="27">
        <f t="shared" si="4"/>
        <v>4415553.1999999993</v>
      </c>
      <c r="D74" s="79">
        <v>21847283.789999999</v>
      </c>
      <c r="E74" s="27">
        <v>13101225.52</v>
      </c>
      <c r="F74" s="80">
        <v>13080659.52</v>
      </c>
      <c r="G74" s="67">
        <f t="shared" si="5"/>
        <v>8746058.2699999996</v>
      </c>
    </row>
    <row r="75" spans="1:7">
      <c r="A75" s="59" t="s">
        <v>165</v>
      </c>
      <c r="B75" s="79">
        <v>334666210.86000001</v>
      </c>
      <c r="C75" s="27">
        <f t="shared" si="4"/>
        <v>-135456147.96000001</v>
      </c>
      <c r="D75" s="79">
        <v>199210062.90000001</v>
      </c>
      <c r="E75" s="27">
        <v>51628882.490000002</v>
      </c>
      <c r="F75" s="80">
        <v>47512633.420000002</v>
      </c>
      <c r="G75" s="67">
        <f t="shared" si="5"/>
        <v>147581180.41</v>
      </c>
    </row>
    <row r="76" spans="1:7">
      <c r="A76" s="59" t="s">
        <v>169</v>
      </c>
      <c r="B76" s="79">
        <v>2625235</v>
      </c>
      <c r="C76" s="27">
        <f t="shared" si="4"/>
        <v>800000</v>
      </c>
      <c r="D76" s="79">
        <v>3425235</v>
      </c>
      <c r="E76" s="27">
        <v>3133620.44</v>
      </c>
      <c r="F76" s="80">
        <v>3133620.44</v>
      </c>
      <c r="G76" s="67">
        <f t="shared" si="5"/>
        <v>291614.56000000006</v>
      </c>
    </row>
    <row r="77" spans="1:7">
      <c r="A77" s="59" t="s">
        <v>170</v>
      </c>
      <c r="B77" s="79">
        <v>0</v>
      </c>
      <c r="C77" s="27">
        <f t="shared" si="4"/>
        <v>1600000</v>
      </c>
      <c r="D77" s="79">
        <v>1600000</v>
      </c>
      <c r="E77" s="27">
        <v>0</v>
      </c>
      <c r="F77" s="80">
        <v>0</v>
      </c>
      <c r="G77" s="67">
        <f t="shared" si="5"/>
        <v>1600000</v>
      </c>
    </row>
    <row r="78" spans="1:7">
      <c r="A78" s="59" t="s">
        <v>175</v>
      </c>
      <c r="B78" s="79">
        <v>13360421.4</v>
      </c>
      <c r="C78" s="27">
        <f t="shared" si="4"/>
        <v>-676355.13000000082</v>
      </c>
      <c r="D78" s="79">
        <v>12684066.27</v>
      </c>
      <c r="E78" s="27">
        <v>4022696.75</v>
      </c>
      <c r="F78" s="80">
        <v>4022696.75</v>
      </c>
      <c r="G78" s="67">
        <f t="shared" si="5"/>
        <v>8661369.5199999996</v>
      </c>
    </row>
    <row r="79" spans="1:7">
      <c r="A79" s="59" t="s">
        <v>179</v>
      </c>
      <c r="B79" s="79">
        <v>200000</v>
      </c>
      <c r="C79" s="27">
        <f t="shared" si="4"/>
        <v>0</v>
      </c>
      <c r="D79" s="79">
        <v>200000</v>
      </c>
      <c r="E79" s="27">
        <v>48435.44</v>
      </c>
      <c r="F79" s="80">
        <v>31657.9</v>
      </c>
      <c r="G79" s="67">
        <f t="shared" si="5"/>
        <v>151564.56</v>
      </c>
    </row>
    <row r="80" spans="1:7">
      <c r="A80" s="59" t="s">
        <v>180</v>
      </c>
      <c r="B80" s="79">
        <v>58550408.369999997</v>
      </c>
      <c r="C80" s="27">
        <f t="shared" si="4"/>
        <v>-49868526.699999996</v>
      </c>
      <c r="D80" s="79">
        <v>8681881.6699999999</v>
      </c>
      <c r="E80" s="27">
        <v>8681881.6699999999</v>
      </c>
      <c r="F80" s="80">
        <v>8681881.6699999999</v>
      </c>
      <c r="G80" s="67">
        <f t="shared" si="5"/>
        <v>0</v>
      </c>
    </row>
    <row r="81" spans="1:7">
      <c r="A81" s="59" t="s">
        <v>186</v>
      </c>
      <c r="B81" s="79">
        <v>259999.7</v>
      </c>
      <c r="C81" s="27">
        <f t="shared" si="4"/>
        <v>-259999.7</v>
      </c>
      <c r="D81" s="79">
        <v>0</v>
      </c>
      <c r="E81" s="27">
        <v>0</v>
      </c>
      <c r="F81" s="80">
        <v>0</v>
      </c>
      <c r="G81" s="67">
        <f>D81-E81</f>
        <v>0</v>
      </c>
    </row>
    <row r="82" spans="1:7">
      <c r="A82" s="59" t="s">
        <v>190</v>
      </c>
      <c r="B82" s="79">
        <v>11063338</v>
      </c>
      <c r="C82" s="27">
        <f t="shared" si="4"/>
        <v>2607846.0600000005</v>
      </c>
      <c r="D82" s="79">
        <v>13671184.060000001</v>
      </c>
      <c r="E82" s="27">
        <v>9115130.5399999991</v>
      </c>
      <c r="F82" s="80">
        <v>8593555.9499999993</v>
      </c>
      <c r="G82" s="67">
        <f t="shared" si="5"/>
        <v>4556053.5200000014</v>
      </c>
    </row>
    <row r="83" spans="1:7">
      <c r="A83" s="59" t="s">
        <v>197</v>
      </c>
      <c r="B83" s="79">
        <v>0</v>
      </c>
      <c r="C83" s="27">
        <f t="shared" si="4"/>
        <v>150000</v>
      </c>
      <c r="D83" s="79">
        <v>150000</v>
      </c>
      <c r="E83" s="27">
        <v>0</v>
      </c>
      <c r="F83" s="80">
        <v>0</v>
      </c>
      <c r="G83" s="67">
        <f t="shared" si="5"/>
        <v>150000</v>
      </c>
    </row>
    <row r="84" spans="1:7">
      <c r="A84" s="59" t="s">
        <v>199</v>
      </c>
      <c r="B84" s="79">
        <v>20000</v>
      </c>
      <c r="C84" s="27">
        <f t="shared" si="4"/>
        <v>-20000</v>
      </c>
      <c r="D84" s="79">
        <v>0</v>
      </c>
      <c r="E84" s="27">
        <v>0</v>
      </c>
      <c r="F84" s="80">
        <v>0</v>
      </c>
      <c r="G84" s="67">
        <f t="shared" si="5"/>
        <v>0</v>
      </c>
    </row>
    <row r="85" spans="1:7">
      <c r="A85" s="59" t="s">
        <v>200</v>
      </c>
      <c r="B85" s="79">
        <v>427490.2</v>
      </c>
      <c r="C85" s="27">
        <f t="shared" si="4"/>
        <v>386254.89999999997</v>
      </c>
      <c r="D85" s="79">
        <v>813745.1</v>
      </c>
      <c r="E85" s="27">
        <v>213745.1</v>
      </c>
      <c r="F85" s="80">
        <v>213745.1</v>
      </c>
      <c r="G85" s="67">
        <f t="shared" si="5"/>
        <v>600000</v>
      </c>
    </row>
    <row r="86" spans="1:7">
      <c r="A86" s="59" t="s">
        <v>201</v>
      </c>
      <c r="B86" s="79">
        <v>0</v>
      </c>
      <c r="C86" s="27">
        <f t="shared" si="4"/>
        <v>32625338.949999999</v>
      </c>
      <c r="D86" s="79">
        <v>32625338.949999999</v>
      </c>
      <c r="E86" s="27">
        <v>15089053.310000001</v>
      </c>
      <c r="F86" s="80">
        <v>14714769.609999999</v>
      </c>
      <c r="G86" s="67">
        <f t="shared" si="5"/>
        <v>17536285.640000001</v>
      </c>
    </row>
    <row r="87" spans="1:7">
      <c r="A87" s="59" t="s">
        <v>202</v>
      </c>
      <c r="B87" s="79">
        <v>0</v>
      </c>
      <c r="C87" s="27">
        <f t="shared" si="4"/>
        <v>945481</v>
      </c>
      <c r="D87" s="79">
        <v>945481</v>
      </c>
      <c r="E87" s="27">
        <v>466011.03</v>
      </c>
      <c r="F87" s="80">
        <v>466011.03</v>
      </c>
      <c r="G87" s="67">
        <f t="shared" si="5"/>
        <v>479469.97</v>
      </c>
    </row>
    <row r="88" spans="1:7">
      <c r="A88" s="59" t="s">
        <v>203</v>
      </c>
      <c r="B88" s="79">
        <v>0</v>
      </c>
      <c r="C88" s="27">
        <f t="shared" si="4"/>
        <v>5362576.75</v>
      </c>
      <c r="D88" s="79">
        <v>5362576.75</v>
      </c>
      <c r="E88" s="27">
        <v>2888997.14</v>
      </c>
      <c r="F88" s="80">
        <v>2888997.14</v>
      </c>
      <c r="G88" s="67">
        <f t="shared" si="5"/>
        <v>2473579.61</v>
      </c>
    </row>
    <row r="89" spans="1:7" ht="12.75" customHeight="1">
      <c r="A89" s="59" t="s">
        <v>205</v>
      </c>
      <c r="B89" s="79">
        <v>0</v>
      </c>
      <c r="C89" s="27">
        <f t="shared" si="4"/>
        <v>728763</v>
      </c>
      <c r="D89" s="79">
        <v>728763</v>
      </c>
      <c r="E89" s="27">
        <v>407713.88</v>
      </c>
      <c r="F89" s="80">
        <v>407713.88</v>
      </c>
      <c r="G89" s="67">
        <f t="shared" si="5"/>
        <v>321049.12</v>
      </c>
    </row>
    <row r="90" spans="1:7">
      <c r="A90" s="70" t="s">
        <v>83</v>
      </c>
      <c r="B90" s="65">
        <f t="shared" ref="B90:G90" si="6">B5+B72</f>
        <v>622253800.18999994</v>
      </c>
      <c r="C90" s="75">
        <f t="shared" si="6"/>
        <v>-120319709.22</v>
      </c>
      <c r="D90" s="65">
        <f>D5+D72</f>
        <v>501934090.97000003</v>
      </c>
      <c r="E90" s="75">
        <f>E5+E72</f>
        <v>220374865.61999997</v>
      </c>
      <c r="F90" s="72">
        <f t="shared" si="6"/>
        <v>212643344.20999998</v>
      </c>
      <c r="G90" s="65">
        <f t="shared" si="6"/>
        <v>281559225.35000002</v>
      </c>
    </row>
    <row r="91" spans="1:7" ht="5.0999999999999996" customHeight="1">
      <c r="A91" s="71"/>
      <c r="B91" s="68"/>
      <c r="C91" s="77"/>
      <c r="D91" s="68"/>
      <c r="E91" s="77"/>
      <c r="F91" s="74"/>
      <c r="G91" s="68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H6" sqref="H6"/>
    </sheetView>
  </sheetViews>
  <sheetFormatPr baseColWidth="10" defaultRowHeight="11.25"/>
  <cols>
    <col min="1" max="1" width="65.83203125" style="4" customWidth="1"/>
    <col min="2" max="2" width="14.6640625" style="4" customWidth="1"/>
    <col min="3" max="3" width="14.83203125" style="4" customWidth="1"/>
    <col min="4" max="4" width="14" style="4" customWidth="1"/>
    <col min="5" max="5" width="16.1640625" style="4" customWidth="1"/>
    <col min="6" max="6" width="14.83203125" style="4" customWidth="1"/>
    <col min="7" max="7" width="16.5" style="4" customWidth="1"/>
    <col min="8" max="8" width="12.6640625" style="4" bestFit="1" customWidth="1"/>
    <col min="9" max="9" width="15" style="4" customWidth="1"/>
    <col min="10" max="16384" width="12" style="4"/>
  </cols>
  <sheetData>
    <row r="1" spans="1:9" ht="60.75" customHeight="1">
      <c r="A1" s="100" t="s">
        <v>207</v>
      </c>
      <c r="B1" s="104"/>
      <c r="C1" s="104"/>
      <c r="D1" s="104"/>
      <c r="E1" s="104"/>
      <c r="F1" s="104"/>
      <c r="G1" s="105"/>
    </row>
    <row r="2" spans="1:9" ht="12" customHeight="1">
      <c r="A2" s="11"/>
      <c r="B2" s="103" t="s">
        <v>0</v>
      </c>
      <c r="C2" s="103"/>
      <c r="D2" s="103"/>
      <c r="E2" s="103"/>
      <c r="F2" s="103"/>
      <c r="G2" s="5"/>
    </row>
    <row r="3" spans="1:9" ht="22.5">
      <c r="A3" s="12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86</v>
      </c>
      <c r="G3" s="6" t="s">
        <v>7</v>
      </c>
    </row>
    <row r="4" spans="1:9" ht="5.0999999999999996" customHeight="1">
      <c r="A4" s="8"/>
      <c r="B4" s="31"/>
      <c r="C4" s="9"/>
      <c r="D4" s="9"/>
      <c r="E4" s="33"/>
      <c r="F4" s="9"/>
      <c r="G4" s="32"/>
    </row>
    <row r="5" spans="1:9">
      <c r="A5" s="13" t="s">
        <v>92</v>
      </c>
      <c r="B5" s="53">
        <v>183648966.07000002</v>
      </c>
      <c r="C5" s="53">
        <v>11339506.409999998</v>
      </c>
      <c r="D5" s="53">
        <v>194988472.47999999</v>
      </c>
      <c r="E5" s="53">
        <v>111577472.31</v>
      </c>
      <c r="F5" s="53">
        <v>108895401.8</v>
      </c>
      <c r="G5" s="53">
        <f>G6+G16+G25</f>
        <v>83411000.169999987</v>
      </c>
      <c r="H5" s="26"/>
      <c r="I5" s="29"/>
    </row>
    <row r="6" spans="1:9">
      <c r="A6" s="2" t="s">
        <v>93</v>
      </c>
      <c r="B6" s="53">
        <v>96722189.460000008</v>
      </c>
      <c r="C6" s="53">
        <v>-2361154.0500000007</v>
      </c>
      <c r="D6" s="53">
        <v>94361035.409999996</v>
      </c>
      <c r="E6" s="53">
        <v>63838398.730000004</v>
      </c>
      <c r="F6" s="53">
        <v>62281063.189999998</v>
      </c>
      <c r="G6" s="53">
        <f>D6-E6</f>
        <v>30522636.679999992</v>
      </c>
    </row>
    <row r="7" spans="1:9">
      <c r="A7" s="3" t="s">
        <v>94</v>
      </c>
      <c r="B7" s="54">
        <v>12113929.550000001</v>
      </c>
      <c r="C7" s="54">
        <v>260400</v>
      </c>
      <c r="D7" s="54">
        <v>12374329.550000001</v>
      </c>
      <c r="E7" s="54">
        <v>8104955.79</v>
      </c>
      <c r="F7" s="54">
        <v>8029063.5700000003</v>
      </c>
      <c r="G7" s="54">
        <f>D7-E7</f>
        <v>4269373.7600000007</v>
      </c>
    </row>
    <row r="8" spans="1:9">
      <c r="A8" s="3" t="s">
        <v>95</v>
      </c>
      <c r="B8" s="54">
        <v>429098</v>
      </c>
      <c r="C8" s="54">
        <v>0</v>
      </c>
      <c r="D8" s="54">
        <v>429098</v>
      </c>
      <c r="E8" s="54">
        <v>280680.21999999997</v>
      </c>
      <c r="F8" s="54">
        <v>278796.38</v>
      </c>
      <c r="G8" s="57">
        <f t="shared" ref="G8:G40" si="0">D8-E8</f>
        <v>148417.78000000003</v>
      </c>
    </row>
    <row r="9" spans="1:9">
      <c r="A9" s="3" t="s">
        <v>96</v>
      </c>
      <c r="B9" s="54">
        <v>28415104.199999999</v>
      </c>
      <c r="C9" s="54">
        <v>-792753.44</v>
      </c>
      <c r="D9" s="54">
        <v>27622350.759999998</v>
      </c>
      <c r="E9" s="54">
        <v>17030705.02</v>
      </c>
      <c r="F9" s="54">
        <v>16390656.35</v>
      </c>
      <c r="G9" s="57">
        <f t="shared" si="0"/>
        <v>10591645.739999998</v>
      </c>
    </row>
    <row r="10" spans="1:9">
      <c r="A10" s="3" t="s">
        <v>97</v>
      </c>
      <c r="B10" s="54"/>
      <c r="C10" s="54"/>
      <c r="D10" s="54">
        <v>0</v>
      </c>
      <c r="E10" s="54"/>
      <c r="F10" s="54"/>
      <c r="G10" s="57">
        <f t="shared" si="0"/>
        <v>0</v>
      </c>
    </row>
    <row r="11" spans="1:9">
      <c r="A11" s="3" t="s">
        <v>98</v>
      </c>
      <c r="B11" s="54">
        <v>39284978.710000001</v>
      </c>
      <c r="C11" s="54">
        <v>-4285825.6100000003</v>
      </c>
      <c r="D11" s="54">
        <v>34999153.100000001</v>
      </c>
      <c r="E11" s="54">
        <v>25717922.710000001</v>
      </c>
      <c r="F11" s="54">
        <v>25441472.5</v>
      </c>
      <c r="G11" s="57">
        <f t="shared" si="0"/>
        <v>9281230.3900000006</v>
      </c>
    </row>
    <row r="12" spans="1:9">
      <c r="A12" s="3" t="s">
        <v>99</v>
      </c>
      <c r="B12" s="57">
        <v>0</v>
      </c>
      <c r="C12" s="57">
        <v>0</v>
      </c>
      <c r="D12" s="54">
        <v>0</v>
      </c>
      <c r="E12" s="57">
        <v>0</v>
      </c>
      <c r="F12" s="57">
        <v>0</v>
      </c>
      <c r="G12" s="57">
        <f t="shared" si="0"/>
        <v>0</v>
      </c>
    </row>
    <row r="13" spans="1:9">
      <c r="A13" s="3" t="s">
        <v>100</v>
      </c>
      <c r="B13" s="54">
        <v>1557846</v>
      </c>
      <c r="C13" s="54">
        <v>178347</v>
      </c>
      <c r="D13" s="54">
        <v>1736193</v>
      </c>
      <c r="E13" s="54">
        <v>1089760.8500000001</v>
      </c>
      <c r="F13" s="54">
        <v>1073131.58</v>
      </c>
      <c r="G13" s="57">
        <f t="shared" si="0"/>
        <v>646432.14999999991</v>
      </c>
    </row>
    <row r="14" spans="1:9">
      <c r="A14" s="3" t="s">
        <v>101</v>
      </c>
      <c r="B14" s="54">
        <v>14921233</v>
      </c>
      <c r="C14" s="54">
        <v>2278678</v>
      </c>
      <c r="D14" s="54">
        <v>17199911</v>
      </c>
      <c r="E14" s="54">
        <v>11614374.140000001</v>
      </c>
      <c r="F14" s="54">
        <v>11067942.810000001</v>
      </c>
      <c r="G14" s="57">
        <f t="shared" si="0"/>
        <v>5585536.8599999994</v>
      </c>
    </row>
    <row r="15" spans="1:9" ht="5.0999999999999996" customHeight="1">
      <c r="A15" s="2"/>
      <c r="B15" s="53"/>
      <c r="C15" s="53"/>
      <c r="D15" s="53"/>
      <c r="E15" s="53"/>
      <c r="F15" s="53"/>
      <c r="G15" s="57">
        <f t="shared" si="0"/>
        <v>0</v>
      </c>
    </row>
    <row r="16" spans="1:9">
      <c r="A16" s="2" t="s">
        <v>102</v>
      </c>
      <c r="B16" s="53">
        <v>80971214.510000005</v>
      </c>
      <c r="C16" s="53">
        <v>11302092.399999999</v>
      </c>
      <c r="D16" s="53">
        <v>92273306.909999996</v>
      </c>
      <c r="E16" s="53">
        <v>42101797.140000001</v>
      </c>
      <c r="F16" s="53">
        <v>40992052.359999999</v>
      </c>
      <c r="G16" s="56">
        <f>D16-E16</f>
        <v>50171509.769999996</v>
      </c>
    </row>
    <row r="17" spans="1:7">
      <c r="A17" s="3" t="s">
        <v>103</v>
      </c>
      <c r="B17" s="54">
        <v>8177145</v>
      </c>
      <c r="C17" s="54">
        <v>263577</v>
      </c>
      <c r="D17" s="54">
        <v>8440722</v>
      </c>
      <c r="E17" s="54">
        <v>5453465.0999999996</v>
      </c>
      <c r="F17" s="54">
        <v>5452246.0999999996</v>
      </c>
      <c r="G17" s="57">
        <f t="shared" si="0"/>
        <v>2987256.9000000004</v>
      </c>
    </row>
    <row r="18" spans="1:7">
      <c r="A18" s="3" t="s">
        <v>104</v>
      </c>
      <c r="B18" s="54">
        <v>56298516.350000001</v>
      </c>
      <c r="C18" s="54">
        <v>9732356.4299999997</v>
      </c>
      <c r="D18" s="54">
        <v>66030872.780000001</v>
      </c>
      <c r="E18" s="54">
        <v>23743176.809999999</v>
      </c>
      <c r="F18" s="54">
        <v>22967475.760000002</v>
      </c>
      <c r="G18" s="57">
        <f t="shared" si="0"/>
        <v>42287695.969999999</v>
      </c>
    </row>
    <row r="19" spans="1:7">
      <c r="A19" s="3" t="s">
        <v>105</v>
      </c>
      <c r="B19" s="54">
        <v>391653</v>
      </c>
      <c r="C19" s="54">
        <v>60000</v>
      </c>
      <c r="D19" s="54">
        <v>451653</v>
      </c>
      <c r="E19" s="54">
        <v>269826.59000000003</v>
      </c>
      <c r="F19" s="54">
        <v>254826.59</v>
      </c>
      <c r="G19" s="57">
        <f t="shared" si="0"/>
        <v>181826.40999999997</v>
      </c>
    </row>
    <row r="20" spans="1:7">
      <c r="A20" s="3" t="s">
        <v>106</v>
      </c>
      <c r="B20" s="54">
        <v>8289029.1600000001</v>
      </c>
      <c r="C20" s="54">
        <v>1185756.69</v>
      </c>
      <c r="D20" s="54">
        <v>9474785.8499999996</v>
      </c>
      <c r="E20" s="54">
        <v>5823123.4000000004</v>
      </c>
      <c r="F20" s="54">
        <v>5816339.21</v>
      </c>
      <c r="G20" s="57">
        <f t="shared" si="0"/>
        <v>3651662.4499999993</v>
      </c>
    </row>
    <row r="21" spans="1:7">
      <c r="A21" s="3" t="s">
        <v>107</v>
      </c>
      <c r="B21" s="54">
        <v>3528398</v>
      </c>
      <c r="C21" s="54">
        <v>-62000</v>
      </c>
      <c r="D21" s="54">
        <v>3466398</v>
      </c>
      <c r="E21" s="54">
        <v>2993806.83</v>
      </c>
      <c r="F21" s="54">
        <v>2990034.82</v>
      </c>
      <c r="G21" s="57">
        <f t="shared" si="0"/>
        <v>472591.16999999993</v>
      </c>
    </row>
    <row r="22" spans="1:7">
      <c r="A22" s="3" t="s">
        <v>108</v>
      </c>
      <c r="B22" s="54">
        <v>4286473</v>
      </c>
      <c r="C22" s="54">
        <v>122402.28</v>
      </c>
      <c r="D22" s="54">
        <v>4408875.28</v>
      </c>
      <c r="E22" s="54">
        <v>3818398.41</v>
      </c>
      <c r="F22" s="54">
        <v>3511129.88</v>
      </c>
      <c r="G22" s="57">
        <f t="shared" si="0"/>
        <v>590476.87000000011</v>
      </c>
    </row>
    <row r="23" spans="1:7">
      <c r="A23" s="3" t="s">
        <v>109</v>
      </c>
      <c r="B23" s="57">
        <v>0</v>
      </c>
      <c r="C23" s="57">
        <v>0</v>
      </c>
      <c r="D23" s="54">
        <v>0</v>
      </c>
      <c r="E23" s="57">
        <v>0</v>
      </c>
      <c r="F23" s="57">
        <v>0</v>
      </c>
      <c r="G23" s="57">
        <f t="shared" si="0"/>
        <v>0</v>
      </c>
    </row>
    <row r="24" spans="1:7" ht="5.0999999999999996" customHeight="1">
      <c r="A24" s="2"/>
      <c r="B24" s="53"/>
      <c r="C24" s="53"/>
      <c r="D24" s="53"/>
      <c r="E24" s="53"/>
      <c r="F24" s="53"/>
      <c r="G24" s="57">
        <f t="shared" si="0"/>
        <v>0</v>
      </c>
    </row>
    <row r="25" spans="1:7">
      <c r="A25" s="2" t="s">
        <v>110</v>
      </c>
      <c r="B25" s="53">
        <v>5955562.0999999996</v>
      </c>
      <c r="C25" s="53">
        <v>2398568.06</v>
      </c>
      <c r="D25" s="53">
        <v>8354130.1600000001</v>
      </c>
      <c r="E25" s="53">
        <v>5637276.4399999995</v>
      </c>
      <c r="F25" s="53">
        <v>5622286.2500000009</v>
      </c>
      <c r="G25" s="56">
        <f t="shared" si="0"/>
        <v>2716853.7200000007</v>
      </c>
    </row>
    <row r="26" spans="1:7">
      <c r="A26" s="3" t="s">
        <v>111</v>
      </c>
      <c r="B26" s="54">
        <v>4674138</v>
      </c>
      <c r="C26" s="54">
        <v>14553.6</v>
      </c>
      <c r="D26" s="54">
        <v>4688691.5999999996</v>
      </c>
      <c r="E26" s="54">
        <v>3027205.78</v>
      </c>
      <c r="F26" s="54">
        <v>3016321.64</v>
      </c>
      <c r="G26" s="57">
        <f t="shared" si="0"/>
        <v>1661485.8199999998</v>
      </c>
    </row>
    <row r="27" spans="1:7">
      <c r="A27" s="3" t="s">
        <v>112</v>
      </c>
      <c r="B27" s="54">
        <v>819791.1</v>
      </c>
      <c r="C27" s="54">
        <v>2234014.46</v>
      </c>
      <c r="D27" s="54">
        <v>3053805.56</v>
      </c>
      <c r="E27" s="54">
        <v>2176925</v>
      </c>
      <c r="F27" s="54">
        <v>2176925</v>
      </c>
      <c r="G27" s="57">
        <f t="shared" si="0"/>
        <v>876880.56</v>
      </c>
    </row>
    <row r="28" spans="1:7">
      <c r="A28" s="3" t="s">
        <v>113</v>
      </c>
      <c r="B28" s="57">
        <v>0</v>
      </c>
      <c r="C28" s="54">
        <v>0</v>
      </c>
      <c r="D28" s="54">
        <v>0</v>
      </c>
      <c r="E28" s="57">
        <v>0</v>
      </c>
      <c r="F28" s="57">
        <v>0</v>
      </c>
      <c r="G28" s="57">
        <f t="shared" si="0"/>
        <v>0</v>
      </c>
    </row>
    <row r="29" spans="1:7">
      <c r="A29" s="3" t="s">
        <v>114</v>
      </c>
      <c r="B29" s="57">
        <v>0</v>
      </c>
      <c r="C29" s="54">
        <v>0</v>
      </c>
      <c r="D29" s="54">
        <v>0</v>
      </c>
      <c r="E29" s="57">
        <v>0</v>
      </c>
      <c r="F29" s="57">
        <v>0</v>
      </c>
      <c r="G29" s="57">
        <f t="shared" si="0"/>
        <v>0</v>
      </c>
    </row>
    <row r="30" spans="1:7">
      <c r="A30" s="3" t="s">
        <v>115</v>
      </c>
      <c r="B30" s="57">
        <v>0</v>
      </c>
      <c r="C30" s="54">
        <v>0</v>
      </c>
      <c r="D30" s="54">
        <v>0</v>
      </c>
      <c r="E30" s="57">
        <v>0</v>
      </c>
      <c r="F30" s="57">
        <v>0</v>
      </c>
      <c r="G30" s="57">
        <f t="shared" si="0"/>
        <v>0</v>
      </c>
    </row>
    <row r="31" spans="1:7">
      <c r="A31" s="3" t="s">
        <v>116</v>
      </c>
      <c r="B31" s="57">
        <v>0</v>
      </c>
      <c r="C31" s="54">
        <v>0</v>
      </c>
      <c r="D31" s="54">
        <v>0</v>
      </c>
      <c r="E31" s="57">
        <v>0</v>
      </c>
      <c r="F31" s="57">
        <v>0</v>
      </c>
      <c r="G31" s="57">
        <f t="shared" si="0"/>
        <v>0</v>
      </c>
    </row>
    <row r="32" spans="1:7">
      <c r="A32" s="3" t="s">
        <v>117</v>
      </c>
      <c r="B32" s="54">
        <v>461633</v>
      </c>
      <c r="C32" s="54">
        <v>150000</v>
      </c>
      <c r="D32" s="54">
        <v>611633</v>
      </c>
      <c r="E32" s="54">
        <v>433145.66</v>
      </c>
      <c r="F32" s="54">
        <v>429039.61</v>
      </c>
      <c r="G32" s="57">
        <f>D32-E32</f>
        <v>178487.34000000003</v>
      </c>
    </row>
    <row r="33" spans="1:9">
      <c r="A33" s="3" t="s">
        <v>118</v>
      </c>
      <c r="B33" s="54">
        <v>0</v>
      </c>
      <c r="C33" s="57">
        <v>0</v>
      </c>
      <c r="D33" s="54">
        <v>0</v>
      </c>
      <c r="E33" s="57">
        <v>0</v>
      </c>
      <c r="F33" s="57">
        <v>0</v>
      </c>
      <c r="G33" s="57">
        <f t="shared" si="0"/>
        <v>0</v>
      </c>
    </row>
    <row r="34" spans="1:9">
      <c r="A34" s="3" t="s">
        <v>119</v>
      </c>
      <c r="B34" s="54">
        <v>0</v>
      </c>
      <c r="C34" s="57">
        <v>0</v>
      </c>
      <c r="D34" s="54">
        <v>0</v>
      </c>
      <c r="E34" s="57">
        <v>0</v>
      </c>
      <c r="F34" s="57">
        <v>0</v>
      </c>
      <c r="G34" s="57">
        <f t="shared" si="0"/>
        <v>0</v>
      </c>
    </row>
    <row r="35" spans="1:9" ht="5.0999999999999996" customHeight="1">
      <c r="A35" s="2"/>
      <c r="B35" s="53"/>
      <c r="C35" s="53"/>
      <c r="D35" s="53"/>
      <c r="E35" s="53"/>
      <c r="F35" s="53"/>
      <c r="G35" s="57"/>
    </row>
    <row r="36" spans="1:9">
      <c r="A36" s="13" t="s">
        <v>120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6">
        <f t="shared" si="0"/>
        <v>0</v>
      </c>
    </row>
    <row r="37" spans="1:9">
      <c r="A37" s="3" t="s">
        <v>121</v>
      </c>
      <c r="B37" s="54">
        <v>0</v>
      </c>
      <c r="C37" s="57">
        <v>0</v>
      </c>
      <c r="D37" s="54">
        <v>0</v>
      </c>
      <c r="E37" s="57">
        <v>0</v>
      </c>
      <c r="F37" s="57">
        <v>0</v>
      </c>
      <c r="G37" s="57">
        <f t="shared" si="0"/>
        <v>0</v>
      </c>
    </row>
    <row r="38" spans="1:9" ht="22.5">
      <c r="A38" s="14" t="s">
        <v>122</v>
      </c>
      <c r="B38" s="54">
        <v>0</v>
      </c>
      <c r="C38" s="57">
        <v>0</v>
      </c>
      <c r="D38" s="54">
        <v>0</v>
      </c>
      <c r="E38" s="57">
        <v>0</v>
      </c>
      <c r="F38" s="57">
        <v>0</v>
      </c>
      <c r="G38" s="57">
        <f t="shared" si="0"/>
        <v>0</v>
      </c>
    </row>
    <row r="39" spans="1:9">
      <c r="A39" s="3" t="s">
        <v>123</v>
      </c>
      <c r="B39" s="54">
        <v>0</v>
      </c>
      <c r="C39" s="57">
        <v>0</v>
      </c>
      <c r="D39" s="54">
        <v>0</v>
      </c>
      <c r="E39" s="57">
        <v>0</v>
      </c>
      <c r="F39" s="57">
        <v>0</v>
      </c>
      <c r="G39" s="57">
        <f t="shared" si="0"/>
        <v>0</v>
      </c>
    </row>
    <row r="40" spans="1:9">
      <c r="A40" s="3" t="s">
        <v>124</v>
      </c>
      <c r="B40" s="54">
        <v>0</v>
      </c>
      <c r="C40" s="57">
        <v>0</v>
      </c>
      <c r="D40" s="54">
        <v>0</v>
      </c>
      <c r="E40" s="57">
        <v>0</v>
      </c>
      <c r="F40" s="57">
        <v>0</v>
      </c>
      <c r="G40" s="57">
        <f t="shared" si="0"/>
        <v>0</v>
      </c>
    </row>
    <row r="41" spans="1:9" ht="5.0999999999999996" customHeight="1">
      <c r="A41" s="2"/>
      <c r="B41" s="53"/>
      <c r="C41" s="53"/>
      <c r="D41" s="53"/>
      <c r="E41" s="53"/>
      <c r="F41" s="53"/>
      <c r="G41" s="53"/>
    </row>
    <row r="42" spans="1:9">
      <c r="A42" s="2" t="s">
        <v>125</v>
      </c>
      <c r="B42" s="53">
        <v>438604834.12000006</v>
      </c>
      <c r="C42" s="53">
        <v>-131659215.63000001</v>
      </c>
      <c r="D42" s="53">
        <v>306945618.49000001</v>
      </c>
      <c r="E42" s="53">
        <v>108797393.31</v>
      </c>
      <c r="F42" s="53">
        <v>103747942.41</v>
      </c>
      <c r="G42" s="53">
        <v>198148225.18000001</v>
      </c>
      <c r="I42" s="27"/>
    </row>
    <row r="43" spans="1:9">
      <c r="A43" s="2" t="s">
        <v>93</v>
      </c>
      <c r="B43" s="53">
        <v>82400012.530000001</v>
      </c>
      <c r="C43" s="53">
        <v>-3186283.040000001</v>
      </c>
      <c r="D43" s="53">
        <v>79213729.489999995</v>
      </c>
      <c r="E43" s="53">
        <v>47646089.160000004</v>
      </c>
      <c r="F43" s="53">
        <v>46729930.869999997</v>
      </c>
      <c r="G43" s="53">
        <v>31567640.329999991</v>
      </c>
    </row>
    <row r="44" spans="1:9">
      <c r="A44" s="3" t="s">
        <v>94</v>
      </c>
      <c r="B44" s="57">
        <v>0</v>
      </c>
      <c r="C44" s="57">
        <v>0</v>
      </c>
      <c r="D44" s="54">
        <v>0</v>
      </c>
      <c r="E44" s="57">
        <v>0</v>
      </c>
      <c r="F44" s="57">
        <v>0</v>
      </c>
      <c r="G44" s="54">
        <v>0</v>
      </c>
    </row>
    <row r="45" spans="1:9">
      <c r="A45" s="3" t="s">
        <v>95</v>
      </c>
      <c r="B45" s="57">
        <v>0</v>
      </c>
      <c r="C45" s="57">
        <v>0</v>
      </c>
      <c r="D45" s="54">
        <v>0</v>
      </c>
      <c r="E45" s="57">
        <v>0</v>
      </c>
      <c r="F45" s="57">
        <v>0</v>
      </c>
      <c r="G45" s="54">
        <v>0</v>
      </c>
    </row>
    <row r="46" spans="1:9">
      <c r="A46" s="3" t="s">
        <v>96</v>
      </c>
      <c r="B46" s="54">
        <v>13665531.48</v>
      </c>
      <c r="C46" s="54">
        <v>2478146.61</v>
      </c>
      <c r="D46" s="54">
        <v>16143678.09</v>
      </c>
      <c r="E46" s="54">
        <v>10160525.310000001</v>
      </c>
      <c r="F46" s="54">
        <v>9618650.7200000007</v>
      </c>
      <c r="G46" s="54">
        <v>5983152.7799999993</v>
      </c>
    </row>
    <row r="47" spans="1:9">
      <c r="A47" s="3" t="s">
        <v>97</v>
      </c>
      <c r="B47" s="57">
        <v>0</v>
      </c>
      <c r="C47" s="57">
        <v>0</v>
      </c>
      <c r="D47" s="54">
        <v>0</v>
      </c>
      <c r="E47" s="57">
        <v>0</v>
      </c>
      <c r="F47" s="57">
        <v>0</v>
      </c>
      <c r="G47" s="54">
        <v>0</v>
      </c>
    </row>
    <row r="48" spans="1:9">
      <c r="A48" s="3" t="s">
        <v>98</v>
      </c>
      <c r="B48" s="54">
        <v>10184072.68</v>
      </c>
      <c r="C48" s="54">
        <v>4541937.3499999996</v>
      </c>
      <c r="D48" s="54">
        <v>14726010.029999999</v>
      </c>
      <c r="E48" s="54">
        <v>9951906.8200000003</v>
      </c>
      <c r="F48" s="54">
        <v>9951906.8200000003</v>
      </c>
      <c r="G48" s="54">
        <v>4774103.209999999</v>
      </c>
    </row>
    <row r="49" spans="1:7">
      <c r="A49" s="3" t="s">
        <v>99</v>
      </c>
      <c r="B49" s="57">
        <v>0</v>
      </c>
      <c r="C49" s="57">
        <v>0</v>
      </c>
      <c r="D49" s="54">
        <v>0</v>
      </c>
      <c r="E49" s="57">
        <v>0</v>
      </c>
      <c r="F49" s="57">
        <v>0</v>
      </c>
      <c r="G49" s="54">
        <v>0</v>
      </c>
    </row>
    <row r="50" spans="1:7">
      <c r="A50" s="3" t="s">
        <v>100</v>
      </c>
      <c r="B50" s="54">
        <v>58550408.369999997</v>
      </c>
      <c r="C50" s="54">
        <v>-10206367</v>
      </c>
      <c r="D50" s="54">
        <v>48344041.369999997</v>
      </c>
      <c r="E50" s="54">
        <v>27533657.030000001</v>
      </c>
      <c r="F50" s="54">
        <v>27159373.329999998</v>
      </c>
      <c r="G50" s="54">
        <v>20810384.339999996</v>
      </c>
    </row>
    <row r="51" spans="1:7">
      <c r="A51" s="3" t="s">
        <v>101</v>
      </c>
      <c r="B51" s="57">
        <v>0</v>
      </c>
      <c r="C51" s="57">
        <v>0</v>
      </c>
      <c r="D51" s="54">
        <v>0</v>
      </c>
      <c r="E51" s="57">
        <v>0</v>
      </c>
      <c r="F51" s="57">
        <v>0</v>
      </c>
      <c r="G51" s="54">
        <v>0</v>
      </c>
    </row>
    <row r="52" spans="1:7" ht="5.0999999999999996" customHeight="1">
      <c r="A52" s="2"/>
      <c r="B52" s="53"/>
      <c r="C52" s="53"/>
      <c r="D52" s="53"/>
      <c r="E52" s="53"/>
      <c r="F52" s="53"/>
      <c r="G52" s="53"/>
    </row>
    <row r="53" spans="1:7">
      <c r="A53" s="2" t="s">
        <v>102</v>
      </c>
      <c r="B53" s="53">
        <v>338025167.94000006</v>
      </c>
      <c r="C53" s="53">
        <v>-123962997.69000001</v>
      </c>
      <c r="D53" s="53">
        <v>214062170.25</v>
      </c>
      <c r="E53" s="53">
        <v>54335652.68</v>
      </c>
      <c r="F53" s="53">
        <v>50202360.069999993</v>
      </c>
      <c r="G53" s="53">
        <v>159726517.56999999</v>
      </c>
    </row>
    <row r="54" spans="1:7">
      <c r="A54" s="3" t="s">
        <v>103</v>
      </c>
      <c r="B54" s="54">
        <v>122133596.05</v>
      </c>
      <c r="C54" s="54">
        <v>-67188298.530000001</v>
      </c>
      <c r="D54" s="54">
        <v>54945297.519999996</v>
      </c>
      <c r="E54" s="54">
        <v>16386943.380000001</v>
      </c>
      <c r="F54" s="54">
        <v>15353606.43</v>
      </c>
      <c r="G54" s="54">
        <v>38558354.139999993</v>
      </c>
    </row>
    <row r="55" spans="1:7">
      <c r="A55" s="3" t="s">
        <v>104</v>
      </c>
      <c r="B55" s="54">
        <v>206143738.36000001</v>
      </c>
      <c r="C55" s="54">
        <v>-83786724.75</v>
      </c>
      <c r="D55" s="54">
        <v>122357013.61000001</v>
      </c>
      <c r="E55" s="54">
        <v>34596841.649999999</v>
      </c>
      <c r="F55" s="54">
        <v>32475798.260000002</v>
      </c>
      <c r="G55" s="54">
        <v>87760171.960000008</v>
      </c>
    </row>
    <row r="56" spans="1:7">
      <c r="A56" s="3" t="s">
        <v>105</v>
      </c>
      <c r="B56" s="54">
        <v>100000</v>
      </c>
      <c r="C56" s="54">
        <v>0</v>
      </c>
      <c r="D56" s="54">
        <v>100000</v>
      </c>
      <c r="E56" s="54">
        <v>61698</v>
      </c>
      <c r="F56" s="54">
        <v>41132</v>
      </c>
      <c r="G56" s="54">
        <v>38302</v>
      </c>
    </row>
    <row r="57" spans="1:7">
      <c r="A57" s="3" t="s">
        <v>106</v>
      </c>
      <c r="B57" s="54">
        <v>8556545.6699999999</v>
      </c>
      <c r="C57" s="54">
        <v>27005944.489999998</v>
      </c>
      <c r="D57" s="54">
        <v>35562490.159999996</v>
      </c>
      <c r="E57" s="54">
        <v>3241734.21</v>
      </c>
      <c r="F57" s="54">
        <v>2300165.48</v>
      </c>
      <c r="G57" s="54">
        <v>32320755.949999996</v>
      </c>
    </row>
    <row r="58" spans="1:7">
      <c r="A58" s="3" t="s">
        <v>107</v>
      </c>
      <c r="B58" s="54">
        <v>0</v>
      </c>
      <c r="C58" s="54">
        <v>600000</v>
      </c>
      <c r="D58" s="54">
        <v>600000</v>
      </c>
      <c r="E58" s="54">
        <v>0</v>
      </c>
      <c r="F58" s="54">
        <v>0</v>
      </c>
      <c r="G58" s="54">
        <v>600000</v>
      </c>
    </row>
    <row r="59" spans="1:7">
      <c r="A59" s="3" t="s">
        <v>108</v>
      </c>
      <c r="B59" s="54">
        <v>891287.86</v>
      </c>
      <c r="C59" s="54">
        <v>-593918.9</v>
      </c>
      <c r="D59" s="54">
        <v>297368.95999999996</v>
      </c>
      <c r="E59" s="54">
        <v>0</v>
      </c>
      <c r="F59" s="54">
        <v>0</v>
      </c>
      <c r="G59" s="54">
        <v>297368.95999999996</v>
      </c>
    </row>
    <row r="60" spans="1:7">
      <c r="A60" s="3" t="s">
        <v>109</v>
      </c>
      <c r="B60" s="54">
        <v>200000</v>
      </c>
      <c r="C60" s="54">
        <v>0</v>
      </c>
      <c r="D60" s="54">
        <v>200000</v>
      </c>
      <c r="E60" s="54">
        <v>48435.44</v>
      </c>
      <c r="F60" s="54">
        <v>31657.9</v>
      </c>
      <c r="G60" s="54">
        <v>151564.56</v>
      </c>
    </row>
    <row r="61" spans="1:7" ht="5.0999999999999996" customHeight="1">
      <c r="A61" s="2"/>
      <c r="B61" s="53"/>
      <c r="C61" s="53"/>
      <c r="D61" s="53"/>
      <c r="E61" s="53"/>
      <c r="F61" s="53"/>
      <c r="G61" s="53"/>
    </row>
    <row r="62" spans="1:7">
      <c r="A62" s="2" t="s">
        <v>110</v>
      </c>
      <c r="B62" s="53">
        <v>8129468.0999999996</v>
      </c>
      <c r="C62" s="53">
        <v>-4386543.0999999996</v>
      </c>
      <c r="D62" s="53">
        <v>3742925</v>
      </c>
      <c r="E62" s="53">
        <v>2729425</v>
      </c>
      <c r="F62" s="53">
        <v>2729425</v>
      </c>
      <c r="G62" s="53">
        <v>1013500</v>
      </c>
    </row>
    <row r="63" spans="1:7">
      <c r="A63" s="3" t="s">
        <v>111</v>
      </c>
      <c r="B63" s="57">
        <v>0</v>
      </c>
      <c r="C63" s="57">
        <v>0</v>
      </c>
      <c r="D63" s="54">
        <v>0</v>
      </c>
      <c r="E63" s="57">
        <v>0</v>
      </c>
      <c r="F63" s="57">
        <v>0</v>
      </c>
      <c r="G63" s="54">
        <v>0</v>
      </c>
    </row>
    <row r="64" spans="1:7">
      <c r="A64" s="3" t="s">
        <v>112</v>
      </c>
      <c r="B64" s="54">
        <v>1511468.1</v>
      </c>
      <c r="C64" s="54">
        <v>2081456.9</v>
      </c>
      <c r="D64" s="54">
        <v>3592925</v>
      </c>
      <c r="E64" s="54">
        <v>2729425</v>
      </c>
      <c r="F64" s="54">
        <v>2729425</v>
      </c>
      <c r="G64" s="54">
        <v>863500</v>
      </c>
    </row>
    <row r="65" spans="1:7">
      <c r="A65" s="3" t="s">
        <v>113</v>
      </c>
      <c r="B65" s="57">
        <v>0</v>
      </c>
      <c r="C65" s="57">
        <v>0</v>
      </c>
      <c r="D65" s="54">
        <v>0</v>
      </c>
      <c r="E65" s="57">
        <v>0</v>
      </c>
      <c r="F65" s="57">
        <v>0</v>
      </c>
      <c r="G65" s="54">
        <v>0</v>
      </c>
    </row>
    <row r="66" spans="1:7">
      <c r="A66" s="3" t="s">
        <v>114</v>
      </c>
      <c r="B66" s="57">
        <v>0</v>
      </c>
      <c r="C66" s="57">
        <v>0</v>
      </c>
      <c r="D66" s="54">
        <v>0</v>
      </c>
      <c r="E66" s="57">
        <v>0</v>
      </c>
      <c r="F66" s="57">
        <v>0</v>
      </c>
      <c r="G66" s="54">
        <v>0</v>
      </c>
    </row>
    <row r="67" spans="1:7">
      <c r="A67" s="3" t="s">
        <v>115</v>
      </c>
      <c r="B67" s="54">
        <v>6618000</v>
      </c>
      <c r="C67" s="54">
        <v>-6618000</v>
      </c>
      <c r="D67" s="54">
        <v>0</v>
      </c>
      <c r="E67" s="54">
        <v>0</v>
      </c>
      <c r="F67" s="54">
        <v>0</v>
      </c>
      <c r="G67" s="54">
        <v>0</v>
      </c>
    </row>
    <row r="68" spans="1:7">
      <c r="A68" s="3" t="s">
        <v>116</v>
      </c>
      <c r="B68" s="57">
        <v>0</v>
      </c>
      <c r="C68" s="57">
        <v>0</v>
      </c>
      <c r="D68" s="54">
        <v>0</v>
      </c>
      <c r="E68" s="57">
        <v>0</v>
      </c>
      <c r="F68" s="57">
        <v>0</v>
      </c>
      <c r="G68" s="54">
        <v>0</v>
      </c>
    </row>
    <row r="69" spans="1:7">
      <c r="A69" s="3" t="s">
        <v>117</v>
      </c>
      <c r="B69" s="54">
        <v>0</v>
      </c>
      <c r="C69" s="54">
        <v>150000</v>
      </c>
      <c r="D69" s="54">
        <v>150000</v>
      </c>
      <c r="E69" s="54">
        <v>0</v>
      </c>
      <c r="F69" s="54">
        <v>0</v>
      </c>
      <c r="G69" s="54">
        <v>150000</v>
      </c>
    </row>
    <row r="70" spans="1:7">
      <c r="A70" s="3" t="s">
        <v>118</v>
      </c>
      <c r="B70" s="57">
        <v>0</v>
      </c>
      <c r="C70" s="57">
        <v>0</v>
      </c>
      <c r="D70" s="54">
        <v>0</v>
      </c>
      <c r="E70" s="57">
        <v>0</v>
      </c>
      <c r="F70" s="57">
        <v>0</v>
      </c>
      <c r="G70" s="54">
        <v>0</v>
      </c>
    </row>
    <row r="71" spans="1:7">
      <c r="A71" s="3" t="s">
        <v>119</v>
      </c>
      <c r="B71" s="57">
        <v>0</v>
      </c>
      <c r="C71" s="57">
        <v>0</v>
      </c>
      <c r="D71" s="54">
        <v>0</v>
      </c>
      <c r="E71" s="57">
        <v>0</v>
      </c>
      <c r="F71" s="57">
        <v>0</v>
      </c>
      <c r="G71" s="54">
        <v>0</v>
      </c>
    </row>
    <row r="72" spans="1:7" ht="5.0999999999999996" customHeight="1">
      <c r="A72" s="2"/>
      <c r="B72" s="53"/>
      <c r="C72" s="53"/>
      <c r="D72" s="53"/>
      <c r="E72" s="53"/>
      <c r="F72" s="53"/>
      <c r="G72" s="53"/>
    </row>
    <row r="73" spans="1:7">
      <c r="A73" s="13" t="s">
        <v>120</v>
      </c>
      <c r="B73" s="53">
        <v>10050185.550000001</v>
      </c>
      <c r="C73" s="53">
        <v>-123391.8</v>
      </c>
      <c r="D73" s="53">
        <v>9926793.75</v>
      </c>
      <c r="E73" s="53">
        <v>4086226.47</v>
      </c>
      <c r="F73" s="53">
        <v>4086226.47</v>
      </c>
      <c r="G73" s="53">
        <v>5840567.2799999993</v>
      </c>
    </row>
    <row r="74" spans="1:7">
      <c r="A74" s="3" t="s">
        <v>121</v>
      </c>
      <c r="B74" s="54">
        <v>10050185.550000001</v>
      </c>
      <c r="C74" s="54">
        <v>-123391.8</v>
      </c>
      <c r="D74" s="54">
        <v>9926793.75</v>
      </c>
      <c r="E74" s="54">
        <v>4086226.47</v>
      </c>
      <c r="F74" s="54">
        <v>4086226.47</v>
      </c>
      <c r="G74" s="54">
        <v>5840567.2799999993</v>
      </c>
    </row>
    <row r="75" spans="1:7" ht="22.5">
      <c r="A75" s="14" t="s">
        <v>122</v>
      </c>
      <c r="B75" s="57">
        <v>0</v>
      </c>
      <c r="C75" s="57">
        <v>0</v>
      </c>
      <c r="D75" s="54">
        <v>0</v>
      </c>
      <c r="E75" s="57">
        <v>0</v>
      </c>
      <c r="F75" s="57">
        <v>0</v>
      </c>
      <c r="G75" s="54">
        <v>0</v>
      </c>
    </row>
    <row r="76" spans="1:7">
      <c r="A76" s="3" t="s">
        <v>123</v>
      </c>
      <c r="B76" s="57">
        <v>0</v>
      </c>
      <c r="C76" s="57">
        <v>0</v>
      </c>
      <c r="D76" s="54">
        <v>0</v>
      </c>
      <c r="E76" s="57">
        <v>0</v>
      </c>
      <c r="F76" s="57">
        <v>0</v>
      </c>
      <c r="G76" s="54">
        <v>0</v>
      </c>
    </row>
    <row r="77" spans="1:7">
      <c r="A77" s="3" t="s">
        <v>124</v>
      </c>
      <c r="B77" s="57">
        <v>0</v>
      </c>
      <c r="C77" s="57">
        <v>0</v>
      </c>
      <c r="D77" s="54">
        <v>0</v>
      </c>
      <c r="E77" s="57">
        <v>0</v>
      </c>
      <c r="F77" s="57">
        <v>0</v>
      </c>
      <c r="G77" s="54">
        <v>0</v>
      </c>
    </row>
    <row r="78" spans="1:7" ht="5.0999999999999996" customHeight="1">
      <c r="A78" s="2"/>
      <c r="B78" s="53"/>
      <c r="C78" s="53"/>
      <c r="D78" s="53"/>
      <c r="E78" s="53"/>
      <c r="F78" s="53"/>
      <c r="G78" s="53"/>
    </row>
    <row r="79" spans="1:7">
      <c r="A79" s="2" t="s">
        <v>83</v>
      </c>
      <c r="B79" s="53">
        <v>622253800.19000006</v>
      </c>
      <c r="C79" s="53">
        <v>-120319709.22000001</v>
      </c>
      <c r="D79" s="53">
        <v>501934090.97000003</v>
      </c>
      <c r="E79" s="53">
        <v>220374865.62</v>
      </c>
      <c r="F79" s="53">
        <v>212643344.20999998</v>
      </c>
      <c r="G79" s="53">
        <v>281559225.35000002</v>
      </c>
    </row>
    <row r="80" spans="1:7" ht="5.0999999999999996" customHeight="1">
      <c r="A80" s="15"/>
      <c r="B80" s="55"/>
      <c r="C80" s="55"/>
      <c r="D80" s="55"/>
      <c r="E80" s="55"/>
      <c r="F80" s="55"/>
      <c r="G80" s="55"/>
    </row>
    <row r="83" spans="2:7">
      <c r="B83" s="30"/>
      <c r="C83" s="30"/>
      <c r="D83" s="30"/>
      <c r="E83" s="30"/>
      <c r="F83" s="30"/>
      <c r="G83" s="3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38" sqref="A38"/>
    </sheetView>
  </sheetViews>
  <sheetFormatPr baseColWidth="10" defaultRowHeight="11.25"/>
  <cols>
    <col min="1" max="1" width="49.5" style="4" customWidth="1"/>
    <col min="2" max="2" width="14.33203125" style="4" customWidth="1"/>
    <col min="3" max="3" width="14.1640625" style="4" customWidth="1"/>
    <col min="4" max="4" width="15.6640625" style="4" customWidth="1"/>
    <col min="5" max="5" width="13" style="4" customWidth="1"/>
    <col min="6" max="6" width="13.33203125" style="4" customWidth="1"/>
    <col min="7" max="7" width="16.83203125" style="4" customWidth="1"/>
    <col min="8" max="16384" width="12" style="4"/>
  </cols>
  <sheetData>
    <row r="1" spans="1:7" ht="56.1" customHeight="1">
      <c r="A1" s="100" t="s">
        <v>208</v>
      </c>
      <c r="B1" s="104"/>
      <c r="C1" s="104"/>
      <c r="D1" s="104"/>
      <c r="E1" s="104"/>
      <c r="F1" s="104"/>
      <c r="G1" s="105"/>
    </row>
    <row r="2" spans="1:7">
      <c r="A2" s="11"/>
      <c r="B2" s="103" t="s">
        <v>0</v>
      </c>
      <c r="C2" s="103"/>
      <c r="D2" s="103"/>
      <c r="E2" s="103"/>
      <c r="F2" s="103"/>
      <c r="G2" s="5"/>
    </row>
    <row r="3" spans="1:7" ht="45.75" customHeight="1">
      <c r="A3" s="16" t="s">
        <v>1</v>
      </c>
      <c r="B3" s="7" t="s">
        <v>2</v>
      </c>
      <c r="C3" s="7" t="s">
        <v>3</v>
      </c>
      <c r="D3" s="7" t="s">
        <v>4</v>
      </c>
      <c r="E3" s="7" t="s">
        <v>126</v>
      </c>
      <c r="F3" s="7" t="s">
        <v>86</v>
      </c>
      <c r="G3" s="17" t="s">
        <v>7</v>
      </c>
    </row>
    <row r="4" spans="1:7">
      <c r="A4" s="18" t="s">
        <v>127</v>
      </c>
      <c r="B4" s="62">
        <v>91522638.939999998</v>
      </c>
      <c r="C4" s="62">
        <v>-147529</v>
      </c>
      <c r="D4" s="62">
        <v>91375109.939999998</v>
      </c>
      <c r="E4" s="62">
        <v>60150911.740000002</v>
      </c>
      <c r="F4" s="62">
        <v>59765566.219999999</v>
      </c>
      <c r="G4" s="62">
        <v>31224198.199999996</v>
      </c>
    </row>
    <row r="5" spans="1:7">
      <c r="A5" s="19" t="s">
        <v>128</v>
      </c>
      <c r="B5" s="57">
        <v>91522638.939999998</v>
      </c>
      <c r="C5" s="57">
        <v>-147529</v>
      </c>
      <c r="D5" s="56">
        <v>91445109.939999998</v>
      </c>
      <c r="E5" s="57">
        <v>60150911.740000002</v>
      </c>
      <c r="F5" s="57">
        <v>59765566.219999999</v>
      </c>
      <c r="G5" s="56">
        <v>31224198.199999996</v>
      </c>
    </row>
    <row r="6" spans="1:7">
      <c r="A6" s="19" t="s">
        <v>129</v>
      </c>
      <c r="B6" s="56"/>
      <c r="C6" s="56"/>
      <c r="D6" s="56">
        <v>0</v>
      </c>
      <c r="E6" s="56"/>
      <c r="F6" s="56"/>
      <c r="G6" s="56">
        <v>0</v>
      </c>
    </row>
    <row r="7" spans="1:7">
      <c r="A7" s="19" t="s">
        <v>130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</row>
    <row r="8" spans="1:7">
      <c r="A8" s="14" t="s">
        <v>131</v>
      </c>
      <c r="B8" s="57"/>
      <c r="C8" s="57"/>
      <c r="D8" s="56">
        <v>0</v>
      </c>
      <c r="E8" s="57"/>
      <c r="F8" s="57"/>
      <c r="G8" s="57">
        <v>0</v>
      </c>
    </row>
    <row r="9" spans="1:7">
      <c r="A9" s="14" t="s">
        <v>132</v>
      </c>
      <c r="B9" s="57"/>
      <c r="C9" s="57"/>
      <c r="D9" s="56">
        <v>0</v>
      </c>
      <c r="E9" s="57"/>
      <c r="F9" s="57"/>
      <c r="G9" s="57">
        <v>0</v>
      </c>
    </row>
    <row r="10" spans="1:7">
      <c r="A10" s="19" t="s">
        <v>133</v>
      </c>
      <c r="B10" s="56"/>
      <c r="C10" s="56"/>
      <c r="D10" s="56">
        <v>0</v>
      </c>
      <c r="E10" s="56"/>
      <c r="F10" s="56"/>
      <c r="G10" s="56">
        <v>0</v>
      </c>
    </row>
    <row r="11" spans="1:7" ht="22.5">
      <c r="A11" s="19" t="s">
        <v>134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>
      <c r="A12" s="14" t="s">
        <v>135</v>
      </c>
      <c r="B12" s="57"/>
      <c r="C12" s="57"/>
      <c r="D12" s="56">
        <v>0</v>
      </c>
      <c r="E12" s="57"/>
      <c r="F12" s="57"/>
      <c r="G12" s="57">
        <v>0</v>
      </c>
    </row>
    <row r="13" spans="1:7">
      <c r="A13" s="14" t="s">
        <v>136</v>
      </c>
      <c r="B13" s="57"/>
      <c r="C13" s="57"/>
      <c r="D13" s="56">
        <v>0</v>
      </c>
      <c r="E13" s="57"/>
      <c r="F13" s="57"/>
      <c r="G13" s="57">
        <v>0</v>
      </c>
    </row>
    <row r="14" spans="1:7">
      <c r="A14" s="19" t="s">
        <v>137</v>
      </c>
      <c r="B14" s="56"/>
      <c r="C14" s="56"/>
      <c r="D14" s="56">
        <v>0</v>
      </c>
      <c r="E14" s="56"/>
      <c r="F14" s="56"/>
      <c r="G14" s="56">
        <v>0</v>
      </c>
    </row>
    <row r="15" spans="1:7" ht="5.0999999999999996" customHeight="1">
      <c r="A15" s="19"/>
      <c r="B15" s="57"/>
      <c r="C15" s="57"/>
      <c r="D15" s="57"/>
      <c r="E15" s="57"/>
      <c r="F15" s="57"/>
      <c r="G15" s="57"/>
    </row>
    <row r="16" spans="1:7">
      <c r="A16" s="10" t="s">
        <v>138</v>
      </c>
      <c r="B16" s="56">
        <v>47801372.700000003</v>
      </c>
      <c r="C16" s="56">
        <v>-2975773.83</v>
      </c>
      <c r="D16" s="56">
        <v>44825598.870000005</v>
      </c>
      <c r="E16" s="56">
        <v>27191582.670000002</v>
      </c>
      <c r="F16" s="56">
        <v>26897791.670000002</v>
      </c>
      <c r="G16" s="56">
        <v>17634016.200000003</v>
      </c>
    </row>
    <row r="17" spans="1:7">
      <c r="A17" s="19" t="s">
        <v>128</v>
      </c>
      <c r="B17" s="57">
        <v>47801372.700000003</v>
      </c>
      <c r="C17" s="57">
        <v>-2975773.83</v>
      </c>
      <c r="D17" s="56">
        <v>44825598.870000005</v>
      </c>
      <c r="E17" s="57">
        <v>27191582.670000002</v>
      </c>
      <c r="F17" s="57">
        <v>26897791.670000002</v>
      </c>
      <c r="G17" s="56">
        <v>17634016.200000003</v>
      </c>
    </row>
    <row r="18" spans="1:7">
      <c r="A18" s="19" t="s">
        <v>129</v>
      </c>
      <c r="B18" s="56"/>
      <c r="C18" s="56"/>
      <c r="D18" s="56">
        <v>0</v>
      </c>
      <c r="E18" s="56"/>
      <c r="F18" s="56"/>
      <c r="G18" s="56">
        <v>0</v>
      </c>
    </row>
    <row r="19" spans="1:7">
      <c r="A19" s="19" t="s">
        <v>130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>
      <c r="A20" s="14" t="s">
        <v>131</v>
      </c>
      <c r="B20" s="57"/>
      <c r="C20" s="57"/>
      <c r="D20" s="56">
        <v>0</v>
      </c>
      <c r="E20" s="57"/>
      <c r="F20" s="57"/>
      <c r="G20" s="57">
        <v>0</v>
      </c>
    </row>
    <row r="21" spans="1:7">
      <c r="A21" s="14" t="s">
        <v>132</v>
      </c>
      <c r="B21" s="57"/>
      <c r="C21" s="57"/>
      <c r="D21" s="56">
        <v>0</v>
      </c>
      <c r="E21" s="57"/>
      <c r="F21" s="57"/>
      <c r="G21" s="57">
        <v>0</v>
      </c>
    </row>
    <row r="22" spans="1:7">
      <c r="A22" s="19" t="s">
        <v>133</v>
      </c>
      <c r="B22" s="56"/>
      <c r="C22" s="56"/>
      <c r="D22" s="56">
        <v>0</v>
      </c>
      <c r="E22" s="56"/>
      <c r="F22" s="56"/>
      <c r="G22" s="56">
        <v>0</v>
      </c>
    </row>
    <row r="23" spans="1:7" ht="22.5">
      <c r="A23" s="19" t="s">
        <v>134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>
      <c r="A24" s="14" t="s">
        <v>135</v>
      </c>
      <c r="B24" s="57"/>
      <c r="C24" s="57"/>
      <c r="D24" s="56">
        <v>0</v>
      </c>
      <c r="E24" s="57"/>
      <c r="F24" s="57"/>
      <c r="G24" s="57">
        <v>0</v>
      </c>
    </row>
    <row r="25" spans="1:7">
      <c r="A25" s="14" t="s">
        <v>136</v>
      </c>
      <c r="B25" s="57"/>
      <c r="C25" s="57"/>
      <c r="D25" s="56">
        <v>0</v>
      </c>
      <c r="E25" s="57"/>
      <c r="F25" s="57"/>
      <c r="G25" s="57">
        <v>0</v>
      </c>
    </row>
    <row r="26" spans="1:7">
      <c r="A26" s="19" t="s">
        <v>137</v>
      </c>
      <c r="B26" s="56"/>
      <c r="C26" s="56"/>
      <c r="D26" s="56">
        <v>0</v>
      </c>
      <c r="E26" s="56"/>
      <c r="F26" s="56"/>
      <c r="G26" s="56">
        <v>0</v>
      </c>
    </row>
    <row r="27" spans="1:7" ht="22.5">
      <c r="A27" s="10" t="s">
        <v>139</v>
      </c>
      <c r="B27" s="56">
        <f>B5+B17</f>
        <v>139324011.63999999</v>
      </c>
      <c r="C27" s="56">
        <f>C5+C17</f>
        <v>-3123302.83</v>
      </c>
      <c r="D27" s="56">
        <f>D5+D17</f>
        <v>136270708.81</v>
      </c>
      <c r="E27" s="56">
        <f t="shared" ref="E27:G27" si="0">E5+E17</f>
        <v>87342494.409999996</v>
      </c>
      <c r="F27" s="56">
        <f t="shared" si="0"/>
        <v>86663357.890000001</v>
      </c>
      <c r="G27" s="56">
        <f t="shared" si="0"/>
        <v>48858214.399999999</v>
      </c>
    </row>
    <row r="28" spans="1:7" ht="5.0999999999999996" customHeight="1">
      <c r="A28" s="20"/>
      <c r="B28" s="58"/>
      <c r="C28" s="58"/>
      <c r="D28" s="58"/>
      <c r="E28" s="58"/>
      <c r="F28" s="58"/>
      <c r="G28" s="58"/>
    </row>
    <row r="31" spans="1:7">
      <c r="B31" s="30"/>
      <c r="C31" s="30"/>
      <c r="D31" s="30"/>
      <c r="E31" s="30"/>
      <c r="F31" s="30"/>
      <c r="G31" s="30"/>
    </row>
    <row r="32" spans="1:7">
      <c r="B32" s="107"/>
      <c r="C32" s="107"/>
      <c r="D32" s="107"/>
      <c r="E32" s="107"/>
      <c r="F32" s="107"/>
      <c r="G32" s="107"/>
    </row>
    <row r="33" spans="2:7">
      <c r="B33" s="30"/>
      <c r="C33" s="30"/>
      <c r="D33" s="30"/>
      <c r="E33" s="30"/>
      <c r="F33" s="30"/>
      <c r="G33" s="30"/>
    </row>
    <row r="34" spans="2:7">
      <c r="B34" s="106"/>
      <c r="C34" s="106"/>
      <c r="D34" s="106"/>
      <c r="E34" s="106"/>
      <c r="F34" s="106"/>
      <c r="G34" s="106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Hoja1</vt:lpstr>
      <vt:lpstr>F6a</vt:lpstr>
      <vt:lpstr>F6b</vt:lpstr>
      <vt:lpstr>F6c</vt:lpstr>
      <vt:lpstr>F6d</vt:lpstr>
      <vt:lpstr>'F6a'!Títulos_a_imprimir</vt:lpstr>
      <vt:lpstr>'F6b'!Títulos_a_imprimir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2017-10-25T22:39:40Z</cp:lastPrinted>
  <dcterms:created xsi:type="dcterms:W3CDTF">2017-01-11T17:22:36Z</dcterms:created>
  <dcterms:modified xsi:type="dcterms:W3CDTF">2017-10-25T22:39:48Z</dcterms:modified>
</cp:coreProperties>
</file>