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Archivos\Documents\CUENTA PUBLICA 2016-2018\OCTUBRE-DICIEMBRE 17\DIGITALES- LDF\"/>
    </mc:Choice>
  </mc:AlternateContent>
  <bookViews>
    <workbookView xWindow="0" yWindow="0" windowWidth="11490" windowHeight="5130" firstSheet="1" activeTab="1"/>
  </bookViews>
  <sheets>
    <sheet name="Hoja1" sheetId="2" state="hidden" r:id="rId1"/>
    <sheet name="F5" sheetId="1" r:id="rId2"/>
  </sheets>
  <definedNames>
    <definedName name="_xlnm._FilterDatabase" localSheetId="1" hidden="1">'F5'!$A$3:$G$71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0" i="1" l="1"/>
  <c r="D70" i="1"/>
  <c r="E70" i="1"/>
  <c r="F70" i="1"/>
  <c r="G70" i="1"/>
  <c r="B70" i="1"/>
  <c r="C62" i="1"/>
  <c r="D62" i="1"/>
  <c r="E62" i="1"/>
  <c r="F62" i="1"/>
  <c r="G62" i="1"/>
  <c r="B62" i="1"/>
  <c r="C60" i="1"/>
  <c r="D60" i="1"/>
  <c r="E60" i="1"/>
  <c r="F60" i="1"/>
  <c r="G60" i="1"/>
  <c r="G69" i="1"/>
  <c r="G68" i="1"/>
  <c r="G63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41" i="1"/>
  <c r="D65" i="1"/>
  <c r="D59" i="1"/>
  <c r="F59" i="1"/>
  <c r="E59" i="1"/>
  <c r="B60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41" i="1"/>
  <c r="B59" i="1"/>
  <c r="G7" i="1" l="1"/>
  <c r="G8" i="1"/>
  <c r="G9" i="1"/>
  <c r="G10" i="1"/>
  <c r="G11" i="1"/>
  <c r="G12" i="1"/>
  <c r="G14" i="1"/>
  <c r="G15" i="1"/>
  <c r="G16" i="1"/>
  <c r="G19" i="1"/>
  <c r="G20" i="1"/>
  <c r="G21" i="1"/>
  <c r="G22" i="1"/>
  <c r="G23" i="1"/>
  <c r="G24" i="1"/>
  <c r="G26" i="1"/>
  <c r="G27" i="1"/>
  <c r="G28" i="1"/>
  <c r="G29" i="1"/>
  <c r="G30" i="1"/>
  <c r="G31" i="1"/>
  <c r="G32" i="1"/>
  <c r="G33" i="1"/>
  <c r="G35" i="1"/>
  <c r="G36" i="1"/>
  <c r="G6" i="1"/>
  <c r="C7" i="1"/>
  <c r="C8" i="1"/>
  <c r="C9" i="1"/>
  <c r="C10" i="1"/>
  <c r="C11" i="1"/>
  <c r="C12" i="1"/>
  <c r="C14" i="1"/>
  <c r="C15" i="1"/>
  <c r="C16" i="1"/>
  <c r="C19" i="1"/>
  <c r="C20" i="1"/>
  <c r="C21" i="1"/>
  <c r="C22" i="1"/>
  <c r="C23" i="1"/>
  <c r="C24" i="1"/>
  <c r="C26" i="1"/>
  <c r="C27" i="1"/>
  <c r="C28" i="1"/>
  <c r="C29" i="1"/>
  <c r="C30" i="1"/>
  <c r="C31" i="1"/>
  <c r="C32" i="1"/>
  <c r="C33" i="1"/>
  <c r="C35" i="1"/>
  <c r="C36" i="1"/>
  <c r="C6" i="1"/>
  <c r="D37" i="1"/>
  <c r="D34" i="1"/>
  <c r="E34" i="1"/>
  <c r="F34" i="1"/>
  <c r="B34" i="1"/>
  <c r="C34" i="1" s="1"/>
  <c r="D25" i="1"/>
  <c r="E25" i="1"/>
  <c r="F25" i="1"/>
  <c r="D13" i="1"/>
  <c r="E13" i="1"/>
  <c r="F13" i="1"/>
  <c r="B25" i="1"/>
  <c r="C25" i="1" s="1"/>
  <c r="G34" i="1" l="1"/>
  <c r="G25" i="1"/>
  <c r="F37" i="1"/>
  <c r="F65" i="1" s="1"/>
  <c r="E37" i="1"/>
  <c r="E65" i="1" s="1"/>
  <c r="G18" i="1"/>
  <c r="C18" i="1"/>
  <c r="G17" i="1"/>
  <c r="B13" i="1"/>
  <c r="C13" i="1" s="1"/>
  <c r="C37" i="1" s="1"/>
  <c r="C65" i="1" s="1"/>
  <c r="C17" i="1"/>
  <c r="B37" i="1" l="1"/>
  <c r="B65" i="1" s="1"/>
  <c r="G13" i="1"/>
  <c r="G37" i="1" s="1"/>
  <c r="G65" i="1" s="1"/>
</calcChain>
</file>

<file path=xl/sharedStrings.xml><?xml version="1.0" encoding="utf-8"?>
<sst xmlns="http://schemas.openxmlformats.org/spreadsheetml/2006/main" count="72" uniqueCount="72">
  <si>
    <t>Ingreso</t>
  </si>
  <si>
    <t>Concepto (c)</t>
  </si>
  <si>
    <t>Estimado (d)</t>
  </si>
  <si>
    <t>Ampliaciones/ (Reducciones)</t>
  </si>
  <si>
    <t>Modificado</t>
  </si>
  <si>
    <t>Devengado</t>
  </si>
  <si>
    <t>Recaudado</t>
  </si>
  <si>
    <t>Diferencia (e)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</si>
  <si>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</si>
  <si>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</si>
  <si>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</si>
  <si>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</si>
  <si>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</si>
  <si>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</si>
  <si>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</si>
  <si>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</si>
  <si>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</si>
  <si>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</si>
  <si>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</si>
  <si>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</si>
  <si>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</si>
  <si>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</si>
  <si>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</si>
  <si>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</si>
  <si>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</si>
  <si>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</si>
  <si>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</si>
  <si>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</si>
  <si>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</si>
  <si>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</si>
  <si>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</si>
  <si>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</si>
  <si>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</si>
  <si>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</si>
  <si>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</si>
  <si>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</si>
  <si>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</si>
  <si>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</si>
  <si>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</si>
  <si>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</si>
  <si>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</si>
  <si>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</si>
  <si>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</si>
  <si>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</si>
  <si>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</si>
  <si>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</si>
  <si>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</si>
  <si>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</si>
  <si>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</si>
  <si>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</si>
  <si>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</si>
  <si>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</si>
  <si>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</si>
  <si>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</si>
  <si>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</si>
  <si>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</si>
  <si>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</si>
  <si>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</si>
  <si>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</si>
  <si>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</si>
  <si>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</si>
  <si>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</si>
  <si>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</si>
  <si>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</si>
  <si>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</si>
  <si>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</si>
  <si>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</si>
  <si>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</si>
  <si>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</si>
  <si>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</si>
  <si>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@se6#16</t>
  </si>
  <si>
    <t>MUNICIPIO DE VALLE DE SANTIAGO GTO
Estado Analítico de Ingresos Detallado - LDF
al 31 de Diciembre de 2017
PESOS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</si>
</sst>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#,##0.00_ ;\-#,##0.00\ "/>
  </numFmts>
  <fonts count="7" x14ac:knownFonts="1">
    <font>
      <sz val="10"/>
      <color theme="1"/>
      <name val="Times New Roman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b/>
      <sz val="8"/>
      <color theme="1"/>
      <name val="Arial"/>
      <family val="2"/>
    </font>
    <font>
      <b/>
      <sz val="10"/>
      <color rgb="FFFF0000"/>
      <name val="Arial"/>
      <family val="2"/>
    </font>
    <font>
      <sz val="10"/>
      <color theme="1"/>
      <name val="Times New Roman"/>
      <family val="2"/>
    </font>
  </fonts>
  <fills count="6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2" fillId="0" borderId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0" applyFont="1"/>
    <xf numFmtId="0" fontId="1" fillId="2" borderId="0" xfId="0" applyFont="1" applyFill="1" applyBorder="1" applyAlignment="1">
      <alignment horizontal="center" vertical="center"/>
    </xf>
    <xf numFmtId="0" fontId="3" fillId="2" borderId="4" xfId="0" applyFont="1" applyFill="1" applyBorder="1"/>
    <xf numFmtId="0" fontId="1" fillId="2" borderId="5" xfId="0" applyFont="1" applyFill="1" applyBorder="1" applyAlignment="1">
      <alignment horizontal="center" vertical="top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justify" vertical="center"/>
    </xf>
    <xf numFmtId="4" fontId="2" fillId="0" borderId="4" xfId="0" applyNumberFormat="1" applyFont="1" applyBorder="1" applyAlignment="1">
      <alignment vertical="center"/>
    </xf>
    <xf numFmtId="0" fontId="4" fillId="0" borderId="6" xfId="0" applyFont="1" applyBorder="1" applyAlignment="1">
      <alignment horizontal="left" vertical="center"/>
    </xf>
    <xf numFmtId="4" fontId="2" fillId="0" borderId="6" xfId="0" applyNumberFormat="1" applyFont="1" applyBorder="1" applyAlignment="1">
      <alignment vertical="center"/>
    </xf>
    <xf numFmtId="0" fontId="2" fillId="0" borderId="6" xfId="0" applyFont="1" applyBorder="1" applyAlignment="1">
      <alignment horizontal="justify" vertical="center"/>
    </xf>
    <xf numFmtId="0" fontId="2" fillId="0" borderId="5" xfId="0" applyFont="1" applyBorder="1" applyAlignment="1">
      <alignment horizontal="justify" vertical="center"/>
    </xf>
    <xf numFmtId="0" fontId="2" fillId="0" borderId="0" xfId="1" applyProtection="1">
      <protection locked="0"/>
    </xf>
    <xf numFmtId="0" fontId="2" fillId="0" borderId="0" xfId="1"/>
    <xf numFmtId="0" fontId="3" fillId="0" borderId="0" xfId="1" applyFont="1"/>
    <xf numFmtId="0" fontId="5" fillId="0" borderId="0" xfId="0" applyFont="1"/>
    <xf numFmtId="164" fontId="5" fillId="0" borderId="0" xfId="2" applyNumberFormat="1" applyFont="1"/>
    <xf numFmtId="0" fontId="2" fillId="0" borderId="6" xfId="0" applyFont="1" applyBorder="1" applyAlignment="1">
      <alignment horizontal="left" vertical="center"/>
    </xf>
    <xf numFmtId="4" fontId="2" fillId="0" borderId="0" xfId="0" applyNumberFormat="1" applyFont="1"/>
    <xf numFmtId="4" fontId="2" fillId="0" borderId="6" xfId="0" applyNumberFormat="1" applyFont="1" applyBorder="1" applyAlignment="1">
      <alignment vertical="center"/>
    </xf>
    <xf numFmtId="4" fontId="4" fillId="0" borderId="6" xfId="0" applyNumberFormat="1" applyFont="1" applyBorder="1" applyAlignment="1">
      <alignment vertical="center"/>
    </xf>
    <xf numFmtId="4" fontId="2" fillId="3" borderId="6" xfId="0" applyNumberFormat="1" applyFont="1" applyFill="1" applyBorder="1" applyAlignment="1">
      <alignment vertical="center"/>
    </xf>
    <xf numFmtId="4" fontId="2" fillId="0" borderId="5" xfId="0" applyNumberFormat="1" applyFont="1" applyBorder="1" applyAlignment="1">
      <alignment vertical="center"/>
    </xf>
    <xf numFmtId="4" fontId="4" fillId="4" borderId="6" xfId="0" applyNumberFormat="1" applyFont="1" applyFill="1" applyBorder="1" applyAlignment="1">
      <alignment vertical="center"/>
    </xf>
    <xf numFmtId="4" fontId="4" fillId="5" borderId="6" xfId="0" applyNumberFormat="1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</cellXfs>
  <cellStyles count="4">
    <cellStyle name="Moneda" xfId="2" builtinId="4"/>
    <cellStyle name="Moneda 2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/>
  </sheetViews>
  <sheetFormatPr baseColWidth="10" defaultRowHeight="11.25" x14ac:dyDescent="0.2"/>
  <cols>
    <col min="1" max="16384" width="12" style="14"/>
  </cols>
  <sheetData>
    <row r="1" spans="1:2" x14ac:dyDescent="0.2">
      <c r="A1" s="13"/>
      <c r="B1" s="13"/>
    </row>
    <row r="2020" spans="1:1" x14ac:dyDescent="0.2">
      <c r="A2020" s="15" t="s">
        <v>70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3"/>
  <sheetViews>
    <sheetView tabSelected="1" zoomScale="90" zoomScaleNormal="90" workbookViewId="0">
      <selection activeCell="H1" sqref="H1"/>
    </sheetView>
  </sheetViews>
  <sheetFormatPr baseColWidth="10" defaultRowHeight="11.25" x14ac:dyDescent="0.2"/>
  <cols>
    <col min="1" max="1" width="90.83203125" style="1" customWidth="1"/>
    <col min="2" max="2" width="19.1640625" style="1" customWidth="1"/>
    <col min="3" max="3" width="21.5" style="1" customWidth="1"/>
    <col min="4" max="4" width="19.6640625" style="1" customWidth="1"/>
    <col min="5" max="5" width="22" style="1" customWidth="1"/>
    <col min="6" max="6" width="20.33203125" style="1" customWidth="1"/>
    <col min="7" max="7" width="19.6640625" style="1" customWidth="1"/>
    <col min="8" max="8" width="12" style="1"/>
    <col min="9" max="9" width="12.5" style="1" bestFit="1" customWidth="1"/>
    <col min="10" max="16384" width="12" style="1"/>
  </cols>
  <sheetData>
    <row r="1" spans="1:9" ht="45.95" customHeight="1" x14ac:dyDescent="0.2">
      <c r="A1" s="26" t="s">
        <v>71</v>
      </c>
      <c r="B1" s="27"/>
      <c r="C1" s="27"/>
      <c r="D1" s="27"/>
      <c r="E1" s="27"/>
      <c r="F1" s="27"/>
      <c r="G1" s="28"/>
    </row>
    <row r="2" spans="1:9" x14ac:dyDescent="0.2">
      <c r="A2" s="2"/>
      <c r="B2" s="29" t="s">
        <v>0</v>
      </c>
      <c r="C2" s="29"/>
      <c r="D2" s="29"/>
      <c r="E2" s="29"/>
      <c r="F2" s="29"/>
      <c r="G2" s="3"/>
    </row>
    <row r="3" spans="1:9" ht="22.5" x14ac:dyDescent="0.2">
      <c r="A3" s="4" t="s">
        <v>1</v>
      </c>
      <c r="B3" s="5" t="s">
        <v>2</v>
      </c>
      <c r="C3" s="6" t="s">
        <v>3</v>
      </c>
      <c r="D3" s="5" t="s">
        <v>4</v>
      </c>
      <c r="E3" s="5" t="s">
        <v>5</v>
      </c>
      <c r="F3" s="5" t="s">
        <v>6</v>
      </c>
      <c r="G3" s="4" t="s">
        <v>7</v>
      </c>
    </row>
    <row r="4" spans="1:9" ht="5.0999999999999996" customHeight="1" x14ac:dyDescent="0.2">
      <c r="A4" s="7"/>
      <c r="B4" s="8"/>
      <c r="C4" s="8"/>
      <c r="D4" s="8"/>
      <c r="E4" s="8"/>
      <c r="F4" s="8"/>
      <c r="G4" s="8"/>
    </row>
    <row r="5" spans="1:9" x14ac:dyDescent="0.2">
      <c r="A5" s="9" t="s">
        <v>8</v>
      </c>
      <c r="B5" s="10"/>
      <c r="C5" s="10"/>
      <c r="D5" s="10"/>
      <c r="E5" s="10"/>
      <c r="F5" s="10"/>
      <c r="G5" s="10"/>
    </row>
    <row r="6" spans="1:9" x14ac:dyDescent="0.2">
      <c r="A6" s="18" t="s">
        <v>9</v>
      </c>
      <c r="B6" s="20">
        <v>15532185</v>
      </c>
      <c r="C6" s="20">
        <f>D6-B6</f>
        <v>1570000</v>
      </c>
      <c r="D6" s="20">
        <v>17102185</v>
      </c>
      <c r="E6" s="20">
        <v>17418028.440000001</v>
      </c>
      <c r="F6" s="20">
        <v>17418028.440000001</v>
      </c>
      <c r="G6" s="20">
        <f>E6-B6</f>
        <v>1885843.4400000013</v>
      </c>
      <c r="I6" s="19"/>
    </row>
    <row r="7" spans="1:9" x14ac:dyDescent="0.2">
      <c r="A7" s="18" t="s">
        <v>10</v>
      </c>
      <c r="B7" s="20">
        <v>0</v>
      </c>
      <c r="C7" s="20">
        <f t="shared" ref="C7:C36" si="0">D7-B7</f>
        <v>0</v>
      </c>
      <c r="D7" s="20">
        <v>0</v>
      </c>
      <c r="E7" s="20">
        <v>0</v>
      </c>
      <c r="F7" s="20">
        <v>0</v>
      </c>
      <c r="G7" s="20">
        <f t="shared" ref="G7:G36" si="1">E7-B7</f>
        <v>0</v>
      </c>
    </row>
    <row r="8" spans="1:9" x14ac:dyDescent="0.2">
      <c r="A8" s="18" t="s">
        <v>11</v>
      </c>
      <c r="B8" s="20">
        <v>165510</v>
      </c>
      <c r="C8" s="20">
        <f t="shared" si="0"/>
        <v>954000</v>
      </c>
      <c r="D8" s="20">
        <v>1119510</v>
      </c>
      <c r="E8" s="20">
        <v>304400</v>
      </c>
      <c r="F8" s="20">
        <v>304400</v>
      </c>
      <c r="G8" s="20">
        <f t="shared" si="1"/>
        <v>138890</v>
      </c>
    </row>
    <row r="9" spans="1:9" x14ac:dyDescent="0.2">
      <c r="A9" s="18" t="s">
        <v>12</v>
      </c>
      <c r="B9" s="20">
        <v>19579899</v>
      </c>
      <c r="C9" s="20">
        <f t="shared" si="0"/>
        <v>4327598</v>
      </c>
      <c r="D9" s="20">
        <v>23907497</v>
      </c>
      <c r="E9" s="20">
        <v>23896599.329999998</v>
      </c>
      <c r="F9" s="20">
        <v>23896599.329999998</v>
      </c>
      <c r="G9" s="20">
        <f t="shared" si="1"/>
        <v>4316700.3299999982</v>
      </c>
    </row>
    <row r="10" spans="1:9" x14ac:dyDescent="0.2">
      <c r="A10" s="18" t="s">
        <v>13</v>
      </c>
      <c r="B10" s="20">
        <v>2778279</v>
      </c>
      <c r="C10" s="20">
        <f t="shared" si="0"/>
        <v>580000</v>
      </c>
      <c r="D10" s="20">
        <v>3358279</v>
      </c>
      <c r="E10" s="20">
        <v>3596206.82</v>
      </c>
      <c r="F10" s="20">
        <v>3596206.82</v>
      </c>
      <c r="G10" s="20">
        <f t="shared" si="1"/>
        <v>817927.81999999983</v>
      </c>
    </row>
    <row r="11" spans="1:9" x14ac:dyDescent="0.2">
      <c r="A11" s="18" t="s">
        <v>14</v>
      </c>
      <c r="B11" s="20">
        <v>2967027</v>
      </c>
      <c r="C11" s="20">
        <f t="shared" si="0"/>
        <v>-1190000</v>
      </c>
      <c r="D11" s="20">
        <v>1777027</v>
      </c>
      <c r="E11" s="20">
        <v>1771060.76</v>
      </c>
      <c r="F11" s="20">
        <v>1771060.76</v>
      </c>
      <c r="G11" s="20">
        <f t="shared" si="1"/>
        <v>-1195966.24</v>
      </c>
    </row>
    <row r="12" spans="1:9" x14ac:dyDescent="0.2">
      <c r="A12" s="18" t="s">
        <v>15</v>
      </c>
      <c r="B12" s="20">
        <v>0</v>
      </c>
      <c r="C12" s="20">
        <f t="shared" si="0"/>
        <v>0</v>
      </c>
      <c r="D12" s="20">
        <v>0</v>
      </c>
      <c r="E12" s="20">
        <v>0</v>
      </c>
      <c r="F12" s="20">
        <v>0</v>
      </c>
      <c r="G12" s="20">
        <f t="shared" si="1"/>
        <v>0</v>
      </c>
    </row>
    <row r="13" spans="1:9" x14ac:dyDescent="0.2">
      <c r="A13" s="18" t="s">
        <v>16</v>
      </c>
      <c r="B13" s="20">
        <f>SUM(B14:B24)</f>
        <v>117554018</v>
      </c>
      <c r="C13" s="20">
        <f t="shared" si="0"/>
        <v>11033161.280000001</v>
      </c>
      <c r="D13" s="20">
        <f t="shared" ref="D13:F13" si="2">SUM(D14:D24)</f>
        <v>128587179.28</v>
      </c>
      <c r="E13" s="20">
        <f t="shared" si="2"/>
        <v>133446883.19000001</v>
      </c>
      <c r="F13" s="20">
        <f t="shared" si="2"/>
        <v>133446883.19000001</v>
      </c>
      <c r="G13" s="20">
        <f t="shared" si="1"/>
        <v>15892865.190000013</v>
      </c>
    </row>
    <row r="14" spans="1:9" x14ac:dyDescent="0.2">
      <c r="A14" s="18" t="s">
        <v>17</v>
      </c>
      <c r="B14" s="20">
        <v>79464803</v>
      </c>
      <c r="C14" s="20">
        <f t="shared" si="0"/>
        <v>5970888</v>
      </c>
      <c r="D14" s="20">
        <v>85435691</v>
      </c>
      <c r="E14" s="20">
        <v>88929565.420000002</v>
      </c>
      <c r="F14" s="20">
        <v>88929565.420000002</v>
      </c>
      <c r="G14" s="20">
        <f t="shared" si="1"/>
        <v>9464762.4200000018</v>
      </c>
    </row>
    <row r="15" spans="1:9" x14ac:dyDescent="0.2">
      <c r="A15" s="18" t="s">
        <v>18</v>
      </c>
      <c r="B15" s="20">
        <v>20381265</v>
      </c>
      <c r="C15" s="20">
        <f t="shared" si="0"/>
        <v>985346</v>
      </c>
      <c r="D15" s="20">
        <v>21366611</v>
      </c>
      <c r="E15" s="20">
        <v>21697248.640000001</v>
      </c>
      <c r="F15" s="20">
        <v>21697248.640000001</v>
      </c>
      <c r="G15" s="20">
        <f t="shared" si="1"/>
        <v>1315983.6400000006</v>
      </c>
    </row>
    <row r="16" spans="1:9" x14ac:dyDescent="0.2">
      <c r="A16" s="18" t="s">
        <v>19</v>
      </c>
      <c r="B16" s="20">
        <v>5575057</v>
      </c>
      <c r="C16" s="20">
        <f t="shared" si="0"/>
        <v>1187861</v>
      </c>
      <c r="D16" s="20">
        <v>6762918</v>
      </c>
      <c r="E16" s="20">
        <v>6738494.1500000004</v>
      </c>
      <c r="F16" s="20">
        <v>6738494.1500000004</v>
      </c>
      <c r="G16" s="20">
        <f t="shared" si="1"/>
        <v>1163437.1500000004</v>
      </c>
    </row>
    <row r="17" spans="1:7" x14ac:dyDescent="0.2">
      <c r="A17" s="18" t="s">
        <v>20</v>
      </c>
      <c r="B17" s="20">
        <v>0</v>
      </c>
      <c r="C17" s="20">
        <f t="shared" si="0"/>
        <v>0</v>
      </c>
      <c r="D17" s="20">
        <v>0</v>
      </c>
      <c r="E17" s="20">
        <v>0</v>
      </c>
      <c r="F17" s="20">
        <v>0</v>
      </c>
      <c r="G17" s="20">
        <f t="shared" si="1"/>
        <v>0</v>
      </c>
    </row>
    <row r="18" spans="1:7" x14ac:dyDescent="0.2">
      <c r="A18" s="18" t="s">
        <v>21</v>
      </c>
      <c r="B18" s="20">
        <v>0</v>
      </c>
      <c r="C18" s="20">
        <f t="shared" si="0"/>
        <v>0</v>
      </c>
      <c r="D18" s="20">
        <v>0</v>
      </c>
      <c r="E18" s="20">
        <v>0</v>
      </c>
      <c r="F18" s="20">
        <v>0</v>
      </c>
      <c r="G18" s="20">
        <f t="shared" si="1"/>
        <v>0</v>
      </c>
    </row>
    <row r="19" spans="1:7" x14ac:dyDescent="0.2">
      <c r="A19" s="18" t="s">
        <v>22</v>
      </c>
      <c r="B19" s="20">
        <v>1762376</v>
      </c>
      <c r="C19" s="20">
        <f t="shared" si="0"/>
        <v>926859</v>
      </c>
      <c r="D19" s="20">
        <v>2689235</v>
      </c>
      <c r="E19" s="20">
        <v>2705424.67</v>
      </c>
      <c r="F19" s="20">
        <v>2705424.67</v>
      </c>
      <c r="G19" s="20">
        <f t="shared" si="1"/>
        <v>943048.66999999993</v>
      </c>
    </row>
    <row r="20" spans="1:7" x14ac:dyDescent="0.2">
      <c r="A20" s="18" t="s">
        <v>23</v>
      </c>
      <c r="B20" s="20">
        <v>0</v>
      </c>
      <c r="C20" s="20">
        <f t="shared" si="0"/>
        <v>0</v>
      </c>
      <c r="D20" s="20">
        <v>0</v>
      </c>
      <c r="E20" s="20">
        <v>0</v>
      </c>
      <c r="F20" s="20">
        <v>0</v>
      </c>
      <c r="G20" s="20">
        <f t="shared" si="1"/>
        <v>0</v>
      </c>
    </row>
    <row r="21" spans="1:7" x14ac:dyDescent="0.2">
      <c r="A21" s="18" t="s">
        <v>24</v>
      </c>
      <c r="B21" s="20">
        <v>0</v>
      </c>
      <c r="C21" s="20">
        <f t="shared" si="0"/>
        <v>0</v>
      </c>
      <c r="D21" s="20">
        <v>0</v>
      </c>
      <c r="E21" s="20">
        <v>0</v>
      </c>
      <c r="F21" s="20">
        <v>0</v>
      </c>
      <c r="G21" s="20">
        <f t="shared" si="1"/>
        <v>0</v>
      </c>
    </row>
    <row r="22" spans="1:7" x14ac:dyDescent="0.2">
      <c r="A22" s="18" t="s">
        <v>25</v>
      </c>
      <c r="B22" s="20">
        <v>4370517</v>
      </c>
      <c r="C22" s="20">
        <f t="shared" si="0"/>
        <v>-527499</v>
      </c>
      <c r="D22" s="20">
        <v>3843018</v>
      </c>
      <c r="E22" s="20">
        <v>4075012.31</v>
      </c>
      <c r="F22" s="20">
        <v>4075012.31</v>
      </c>
      <c r="G22" s="20">
        <f t="shared" si="1"/>
        <v>-295504.68999999994</v>
      </c>
    </row>
    <row r="23" spans="1:7" x14ac:dyDescent="0.2">
      <c r="A23" s="18" t="s">
        <v>26</v>
      </c>
      <c r="B23" s="20">
        <v>6000000</v>
      </c>
      <c r="C23" s="20">
        <f t="shared" si="0"/>
        <v>2489706.2799999993</v>
      </c>
      <c r="D23" s="20">
        <v>8489706.2799999993</v>
      </c>
      <c r="E23" s="20">
        <v>9301138</v>
      </c>
      <c r="F23" s="20">
        <v>9301138</v>
      </c>
      <c r="G23" s="20">
        <f t="shared" si="1"/>
        <v>3301138</v>
      </c>
    </row>
    <row r="24" spans="1:7" x14ac:dyDescent="0.2">
      <c r="A24" s="18" t="s">
        <v>27</v>
      </c>
      <c r="B24" s="20">
        <v>0</v>
      </c>
      <c r="C24" s="20">
        <f t="shared" si="0"/>
        <v>0</v>
      </c>
      <c r="D24" s="20">
        <v>0</v>
      </c>
      <c r="E24" s="20">
        <v>0</v>
      </c>
      <c r="F24" s="20">
        <v>0</v>
      </c>
      <c r="G24" s="20">
        <f t="shared" si="1"/>
        <v>0</v>
      </c>
    </row>
    <row r="25" spans="1:7" x14ac:dyDescent="0.2">
      <c r="A25" s="18" t="s">
        <v>28</v>
      </c>
      <c r="B25" s="20">
        <f>SUM(B26:B30)</f>
        <v>2409842</v>
      </c>
      <c r="C25" s="20">
        <f t="shared" si="0"/>
        <v>303000</v>
      </c>
      <c r="D25" s="20">
        <f t="shared" ref="D25:F25" si="3">SUM(D26:D30)</f>
        <v>2712842</v>
      </c>
      <c r="E25" s="20">
        <f t="shared" si="3"/>
        <v>2715618.94</v>
      </c>
      <c r="F25" s="20">
        <f t="shared" si="3"/>
        <v>2715618.94</v>
      </c>
      <c r="G25" s="20">
        <f t="shared" si="1"/>
        <v>305776.93999999994</v>
      </c>
    </row>
    <row r="26" spans="1:7" x14ac:dyDescent="0.2">
      <c r="A26" s="18" t="s">
        <v>29</v>
      </c>
      <c r="B26" s="20">
        <v>18952</v>
      </c>
      <c r="C26" s="20">
        <f t="shared" si="0"/>
        <v>15000</v>
      </c>
      <c r="D26" s="20">
        <v>33952</v>
      </c>
      <c r="E26" s="20">
        <v>26752.54</v>
      </c>
      <c r="F26" s="20">
        <v>26752.54</v>
      </c>
      <c r="G26" s="20">
        <f t="shared" si="1"/>
        <v>7800.5400000000009</v>
      </c>
    </row>
    <row r="27" spans="1:7" x14ac:dyDescent="0.2">
      <c r="A27" s="18" t="s">
        <v>30</v>
      </c>
      <c r="B27" s="20">
        <v>246780</v>
      </c>
      <c r="C27" s="20">
        <f t="shared" si="0"/>
        <v>8000</v>
      </c>
      <c r="D27" s="20">
        <v>254780</v>
      </c>
      <c r="E27" s="20">
        <v>252885.48</v>
      </c>
      <c r="F27" s="20">
        <v>252885.48</v>
      </c>
      <c r="G27" s="20">
        <f t="shared" si="1"/>
        <v>6105.4800000000105</v>
      </c>
    </row>
    <row r="28" spans="1:7" x14ac:dyDescent="0.2">
      <c r="A28" s="18" t="s">
        <v>31</v>
      </c>
      <c r="B28" s="20">
        <v>1283022</v>
      </c>
      <c r="C28" s="20">
        <f t="shared" si="0"/>
        <v>370000</v>
      </c>
      <c r="D28" s="20">
        <v>1653022</v>
      </c>
      <c r="E28" s="20">
        <v>1679343.64</v>
      </c>
      <c r="F28" s="20">
        <v>1679343.64</v>
      </c>
      <c r="G28" s="20">
        <f t="shared" si="1"/>
        <v>396321.6399999999</v>
      </c>
    </row>
    <row r="29" spans="1:7" x14ac:dyDescent="0.2">
      <c r="A29" s="18" t="s">
        <v>32</v>
      </c>
      <c r="B29" s="20">
        <v>0</v>
      </c>
      <c r="C29" s="20">
        <f t="shared" si="0"/>
        <v>0</v>
      </c>
      <c r="D29" s="20">
        <v>0</v>
      </c>
      <c r="E29" s="20">
        <v>0</v>
      </c>
      <c r="F29" s="20">
        <v>0</v>
      </c>
      <c r="G29" s="20">
        <f t="shared" si="1"/>
        <v>0</v>
      </c>
    </row>
    <row r="30" spans="1:7" x14ac:dyDescent="0.2">
      <c r="A30" s="18" t="s">
        <v>33</v>
      </c>
      <c r="B30" s="20">
        <v>861088</v>
      </c>
      <c r="C30" s="20">
        <f t="shared" si="0"/>
        <v>-90000</v>
      </c>
      <c r="D30" s="20">
        <v>771088</v>
      </c>
      <c r="E30" s="20">
        <v>756637.28</v>
      </c>
      <c r="F30" s="20">
        <v>756637.28</v>
      </c>
      <c r="G30" s="20">
        <f t="shared" si="1"/>
        <v>-104450.71999999997</v>
      </c>
    </row>
    <row r="31" spans="1:7" x14ac:dyDescent="0.2">
      <c r="A31" s="18" t="s">
        <v>34</v>
      </c>
      <c r="B31" s="20">
        <v>0</v>
      </c>
      <c r="C31" s="20">
        <f t="shared" si="0"/>
        <v>0</v>
      </c>
      <c r="D31" s="20">
        <v>0</v>
      </c>
      <c r="E31" s="20">
        <v>0</v>
      </c>
      <c r="F31" s="20">
        <v>0</v>
      </c>
      <c r="G31" s="20">
        <f t="shared" si="1"/>
        <v>0</v>
      </c>
    </row>
    <row r="32" spans="1:7" x14ac:dyDescent="0.2">
      <c r="A32" s="18" t="s">
        <v>35</v>
      </c>
      <c r="B32" s="20">
        <v>2592931.7799999998</v>
      </c>
      <c r="C32" s="20">
        <f t="shared" si="0"/>
        <v>139578.48999999976</v>
      </c>
      <c r="D32" s="20">
        <v>2732510.2699999996</v>
      </c>
      <c r="E32" s="20">
        <v>2739878.15</v>
      </c>
      <c r="F32" s="20">
        <v>2739878.15</v>
      </c>
      <c r="G32" s="20">
        <f t="shared" si="1"/>
        <v>146946.37000000011</v>
      </c>
    </row>
    <row r="33" spans="1:7" x14ac:dyDescent="0.2">
      <c r="A33" s="18" t="s">
        <v>36</v>
      </c>
      <c r="B33" s="20">
        <v>2592931.7799999998</v>
      </c>
      <c r="C33" s="20">
        <f t="shared" si="0"/>
        <v>139578.48999999976</v>
      </c>
      <c r="D33" s="20">
        <v>2732510.2699999996</v>
      </c>
      <c r="E33" s="20">
        <v>2739878.15</v>
      </c>
      <c r="F33" s="20">
        <v>2739878.15</v>
      </c>
      <c r="G33" s="20">
        <f t="shared" si="1"/>
        <v>146946.37000000011</v>
      </c>
    </row>
    <row r="34" spans="1:7" x14ac:dyDescent="0.2">
      <c r="A34" s="18" t="s">
        <v>37</v>
      </c>
      <c r="B34" s="20">
        <f>SUM(B35:B36)</f>
        <v>1500000</v>
      </c>
      <c r="C34" s="20">
        <f t="shared" si="0"/>
        <v>500000</v>
      </c>
      <c r="D34" s="20">
        <f t="shared" ref="D34:F34" si="4">SUM(D35:D36)</f>
        <v>2000000</v>
      </c>
      <c r="E34" s="20">
        <f t="shared" si="4"/>
        <v>2100002.9900000002</v>
      </c>
      <c r="F34" s="20">
        <f t="shared" si="4"/>
        <v>2100002.9900000002</v>
      </c>
      <c r="G34" s="20">
        <f t="shared" si="1"/>
        <v>600002.99000000022</v>
      </c>
    </row>
    <row r="35" spans="1:7" x14ac:dyDescent="0.2">
      <c r="A35" s="18" t="s">
        <v>38</v>
      </c>
      <c r="B35" s="1">
        <v>0</v>
      </c>
      <c r="C35" s="20">
        <f t="shared" si="0"/>
        <v>0</v>
      </c>
      <c r="D35" s="20">
        <v>0</v>
      </c>
      <c r="E35" s="20">
        <v>0</v>
      </c>
      <c r="F35" s="20">
        <v>0</v>
      </c>
      <c r="G35" s="20">
        <f t="shared" si="1"/>
        <v>0</v>
      </c>
    </row>
    <row r="36" spans="1:7" x14ac:dyDescent="0.2">
      <c r="A36" s="18" t="s">
        <v>39</v>
      </c>
      <c r="B36" s="20">
        <v>1500000</v>
      </c>
      <c r="C36" s="20">
        <f t="shared" si="0"/>
        <v>500000</v>
      </c>
      <c r="D36" s="20">
        <v>2000000</v>
      </c>
      <c r="E36" s="20">
        <v>2100002.9900000002</v>
      </c>
      <c r="F36" s="20">
        <v>2100002.9900000002</v>
      </c>
      <c r="G36" s="20">
        <f t="shared" si="1"/>
        <v>600002.99000000022</v>
      </c>
    </row>
    <row r="37" spans="1:7" x14ac:dyDescent="0.2">
      <c r="A37" s="9" t="s">
        <v>40</v>
      </c>
      <c r="B37" s="24">
        <f>B6+B8+B9+B10+B11+B13+B25+B32+B34</f>
        <v>165079691.78</v>
      </c>
      <c r="C37" s="24">
        <f t="shared" ref="C37:G37" si="5">C6+C8+C9+C10+C11+C13+C25+C32+C34</f>
        <v>18217337.77</v>
      </c>
      <c r="D37" s="24">
        <f t="shared" si="5"/>
        <v>183297029.55000001</v>
      </c>
      <c r="E37" s="24">
        <f t="shared" si="5"/>
        <v>187988678.62000003</v>
      </c>
      <c r="F37" s="24">
        <f t="shared" si="5"/>
        <v>187988678.62000003</v>
      </c>
      <c r="G37" s="24">
        <f t="shared" si="5"/>
        <v>22908986.840000018</v>
      </c>
    </row>
    <row r="38" spans="1:7" x14ac:dyDescent="0.2">
      <c r="A38" s="9" t="s">
        <v>41</v>
      </c>
      <c r="B38" s="22"/>
      <c r="C38" s="22"/>
      <c r="D38" s="22"/>
      <c r="E38" s="22"/>
      <c r="F38" s="22"/>
      <c r="G38" s="25"/>
    </row>
    <row r="39" spans="1:7" ht="5.0999999999999996" customHeight="1" x14ac:dyDescent="0.2">
      <c r="A39" s="11"/>
      <c r="B39" s="20"/>
      <c r="C39" s="20"/>
      <c r="D39" s="20"/>
      <c r="E39" s="20"/>
      <c r="F39" s="20"/>
      <c r="G39" s="20"/>
    </row>
    <row r="40" spans="1:7" x14ac:dyDescent="0.2">
      <c r="A40" s="9" t="s">
        <v>42</v>
      </c>
      <c r="B40" s="20"/>
      <c r="C40" s="20"/>
      <c r="D40" s="20"/>
      <c r="E40" s="20"/>
      <c r="F40" s="20"/>
      <c r="G40" s="20"/>
    </row>
    <row r="41" spans="1:7" x14ac:dyDescent="0.2">
      <c r="A41" s="18" t="s">
        <v>43</v>
      </c>
      <c r="B41" s="20">
        <v>138126306</v>
      </c>
      <c r="C41" s="20">
        <f t="shared" ref="C41:C59" si="6">D41-B41</f>
        <v>13241052</v>
      </c>
      <c r="D41" s="20">
        <v>151367358</v>
      </c>
      <c r="E41" s="20">
        <v>151367358</v>
      </c>
      <c r="F41" s="20">
        <v>151367358</v>
      </c>
      <c r="G41" s="20">
        <f t="shared" ref="G41:G59" si="7">E41-B41</f>
        <v>13241052</v>
      </c>
    </row>
    <row r="42" spans="1:7" x14ac:dyDescent="0.2">
      <c r="A42" s="18" t="s">
        <v>44</v>
      </c>
      <c r="B42" s="20">
        <v>0</v>
      </c>
      <c r="C42" s="20">
        <f t="shared" si="6"/>
        <v>0</v>
      </c>
      <c r="D42" s="20">
        <v>0</v>
      </c>
      <c r="E42" s="20">
        <v>0</v>
      </c>
      <c r="F42" s="20">
        <v>0</v>
      </c>
      <c r="G42" s="20">
        <f t="shared" si="7"/>
        <v>0</v>
      </c>
    </row>
    <row r="43" spans="1:7" x14ac:dyDescent="0.2">
      <c r="A43" s="18" t="s">
        <v>45</v>
      </c>
      <c r="B43" s="20">
        <v>0</v>
      </c>
      <c r="C43" s="20">
        <f t="shared" si="6"/>
        <v>0</v>
      </c>
      <c r="D43" s="20">
        <v>0</v>
      </c>
      <c r="E43" s="20">
        <v>0</v>
      </c>
      <c r="F43" s="20">
        <v>0</v>
      </c>
      <c r="G43" s="20">
        <f t="shared" si="7"/>
        <v>0</v>
      </c>
    </row>
    <row r="44" spans="1:7" x14ac:dyDescent="0.2">
      <c r="A44" s="18" t="s">
        <v>46</v>
      </c>
      <c r="B44" s="20">
        <v>62054837</v>
      </c>
      <c r="C44" s="20">
        <f t="shared" si="6"/>
        <v>6225020</v>
      </c>
      <c r="D44" s="20">
        <v>68279857</v>
      </c>
      <c r="E44" s="20">
        <v>68279857</v>
      </c>
      <c r="F44" s="20">
        <v>68279857</v>
      </c>
      <c r="G44" s="20">
        <f t="shared" si="7"/>
        <v>6225020</v>
      </c>
    </row>
    <row r="45" spans="1:7" x14ac:dyDescent="0.2">
      <c r="A45" s="18" t="s">
        <v>47</v>
      </c>
      <c r="B45" s="20">
        <v>76071469</v>
      </c>
      <c r="C45" s="20">
        <f t="shared" si="6"/>
        <v>7016032</v>
      </c>
      <c r="D45" s="20">
        <v>83087501</v>
      </c>
      <c r="E45" s="20">
        <v>83087501</v>
      </c>
      <c r="F45" s="20">
        <v>83087501</v>
      </c>
      <c r="G45" s="20">
        <f t="shared" si="7"/>
        <v>7016032</v>
      </c>
    </row>
    <row r="46" spans="1:7" x14ac:dyDescent="0.2">
      <c r="A46" s="18" t="s">
        <v>48</v>
      </c>
      <c r="B46" s="20">
        <v>0</v>
      </c>
      <c r="C46" s="20">
        <f t="shared" si="6"/>
        <v>0</v>
      </c>
      <c r="D46" s="20">
        <v>0</v>
      </c>
      <c r="E46" s="20">
        <v>0</v>
      </c>
      <c r="F46" s="20">
        <v>0</v>
      </c>
      <c r="G46" s="20">
        <f t="shared" si="7"/>
        <v>0</v>
      </c>
    </row>
    <row r="47" spans="1:7" x14ac:dyDescent="0.2">
      <c r="A47" s="18" t="s">
        <v>49</v>
      </c>
      <c r="B47" s="20">
        <v>0</v>
      </c>
      <c r="C47" s="20">
        <f t="shared" si="6"/>
        <v>0</v>
      </c>
      <c r="D47" s="20">
        <v>0</v>
      </c>
      <c r="E47" s="20">
        <v>0</v>
      </c>
      <c r="F47" s="20">
        <v>0</v>
      </c>
      <c r="G47" s="20">
        <f t="shared" si="7"/>
        <v>0</v>
      </c>
    </row>
    <row r="48" spans="1:7" x14ac:dyDescent="0.2">
      <c r="A48" s="18" t="s">
        <v>50</v>
      </c>
      <c r="B48" s="20">
        <v>0</v>
      </c>
      <c r="C48" s="20">
        <f t="shared" si="6"/>
        <v>0</v>
      </c>
      <c r="D48" s="20">
        <v>0</v>
      </c>
      <c r="E48" s="20">
        <v>0</v>
      </c>
      <c r="F48" s="20">
        <v>0</v>
      </c>
      <c r="G48" s="20">
        <f t="shared" si="7"/>
        <v>0</v>
      </c>
    </row>
    <row r="49" spans="1:7" x14ac:dyDescent="0.2">
      <c r="A49" s="18" t="s">
        <v>51</v>
      </c>
      <c r="B49" s="20">
        <v>0</v>
      </c>
      <c r="C49" s="20">
        <f t="shared" si="6"/>
        <v>0</v>
      </c>
      <c r="D49" s="20">
        <v>0</v>
      </c>
      <c r="E49" s="20">
        <v>0</v>
      </c>
      <c r="F49" s="20">
        <v>0</v>
      </c>
      <c r="G49" s="20">
        <f t="shared" si="7"/>
        <v>0</v>
      </c>
    </row>
    <row r="50" spans="1:7" x14ac:dyDescent="0.2">
      <c r="A50" s="18" t="s">
        <v>52</v>
      </c>
      <c r="B50" s="20">
        <v>183978824.78999999</v>
      </c>
      <c r="C50" s="20">
        <f t="shared" si="6"/>
        <v>-49815564.129999995</v>
      </c>
      <c r="D50" s="20">
        <v>134163260.66</v>
      </c>
      <c r="E50" s="20">
        <v>77474589.400000006</v>
      </c>
      <c r="F50" s="20">
        <v>77474589.400000006</v>
      </c>
      <c r="G50" s="20">
        <f t="shared" si="7"/>
        <v>-106504235.38999999</v>
      </c>
    </row>
    <row r="51" spans="1:7" x14ac:dyDescent="0.2">
      <c r="A51" s="18" t="s">
        <v>53</v>
      </c>
      <c r="B51" s="20">
        <v>0</v>
      </c>
      <c r="C51" s="20">
        <f t="shared" si="6"/>
        <v>0</v>
      </c>
      <c r="D51" s="20">
        <v>0</v>
      </c>
      <c r="E51" s="20">
        <v>0</v>
      </c>
      <c r="F51" s="20">
        <v>0</v>
      </c>
      <c r="G51" s="20">
        <f t="shared" si="7"/>
        <v>0</v>
      </c>
    </row>
    <row r="52" spans="1:7" x14ac:dyDescent="0.2">
      <c r="A52" s="18" t="s">
        <v>54</v>
      </c>
      <c r="B52" s="20">
        <v>0</v>
      </c>
      <c r="C52" s="20">
        <f t="shared" si="6"/>
        <v>0</v>
      </c>
      <c r="D52" s="20">
        <v>0</v>
      </c>
      <c r="E52" s="20">
        <v>0</v>
      </c>
      <c r="F52" s="20">
        <v>0</v>
      </c>
      <c r="G52" s="20">
        <f t="shared" si="7"/>
        <v>0</v>
      </c>
    </row>
    <row r="53" spans="1:7" x14ac:dyDescent="0.2">
      <c r="A53" s="18" t="s">
        <v>55</v>
      </c>
      <c r="B53" s="20">
        <v>0</v>
      </c>
      <c r="C53" s="20">
        <f t="shared" si="6"/>
        <v>0</v>
      </c>
      <c r="D53" s="20">
        <v>0</v>
      </c>
      <c r="E53" s="20">
        <v>0</v>
      </c>
      <c r="F53" s="20">
        <v>0</v>
      </c>
      <c r="G53" s="20">
        <f t="shared" si="7"/>
        <v>0</v>
      </c>
    </row>
    <row r="54" spans="1:7" x14ac:dyDescent="0.2">
      <c r="A54" s="18" t="s">
        <v>56</v>
      </c>
      <c r="B54" s="20">
        <v>183978824.78999999</v>
      </c>
      <c r="C54" s="20">
        <f t="shared" si="6"/>
        <v>-49815564.129999995</v>
      </c>
      <c r="D54" s="20">
        <v>134163260.66</v>
      </c>
      <c r="E54" s="20">
        <v>77474589.400000006</v>
      </c>
      <c r="F54" s="20">
        <v>77474589.400000006</v>
      </c>
      <c r="G54" s="20">
        <f t="shared" si="7"/>
        <v>-106504235.38999999</v>
      </c>
    </row>
    <row r="55" spans="1:7" x14ac:dyDescent="0.2">
      <c r="A55" s="18" t="s">
        <v>57</v>
      </c>
      <c r="B55" s="20">
        <v>0</v>
      </c>
      <c r="C55" s="20">
        <f t="shared" si="6"/>
        <v>0</v>
      </c>
      <c r="D55" s="20">
        <v>0</v>
      </c>
      <c r="E55" s="20">
        <v>0</v>
      </c>
      <c r="F55" s="20">
        <v>0</v>
      </c>
      <c r="G55" s="20">
        <f t="shared" si="7"/>
        <v>0</v>
      </c>
    </row>
    <row r="56" spans="1:7" x14ac:dyDescent="0.2">
      <c r="A56" s="18" t="s">
        <v>58</v>
      </c>
      <c r="B56" s="20">
        <v>0</v>
      </c>
      <c r="C56" s="20">
        <f t="shared" si="6"/>
        <v>0</v>
      </c>
      <c r="D56" s="20">
        <v>0</v>
      </c>
      <c r="E56" s="20">
        <v>0</v>
      </c>
      <c r="F56" s="20">
        <v>0</v>
      </c>
      <c r="G56" s="20">
        <f t="shared" si="7"/>
        <v>0</v>
      </c>
    </row>
    <row r="57" spans="1:7" x14ac:dyDescent="0.2">
      <c r="A57" s="18" t="s">
        <v>59</v>
      </c>
      <c r="B57" s="20">
        <v>0</v>
      </c>
      <c r="C57" s="20">
        <f t="shared" si="6"/>
        <v>0</v>
      </c>
      <c r="D57" s="20">
        <v>0</v>
      </c>
      <c r="E57" s="20">
        <v>0</v>
      </c>
      <c r="F57" s="20">
        <v>0</v>
      </c>
      <c r="G57" s="20">
        <f t="shared" si="7"/>
        <v>0</v>
      </c>
    </row>
    <row r="58" spans="1:7" x14ac:dyDescent="0.2">
      <c r="A58" s="18" t="s">
        <v>60</v>
      </c>
      <c r="B58" s="20">
        <v>0</v>
      </c>
      <c r="C58" s="20">
        <f t="shared" si="6"/>
        <v>0</v>
      </c>
      <c r="D58" s="20">
        <v>0</v>
      </c>
      <c r="E58" s="20">
        <v>0</v>
      </c>
      <c r="F58" s="20">
        <v>0</v>
      </c>
      <c r="G58" s="20">
        <f t="shared" si="7"/>
        <v>0</v>
      </c>
    </row>
    <row r="59" spans="1:7" x14ac:dyDescent="0.2">
      <c r="A59" s="18" t="s">
        <v>61</v>
      </c>
      <c r="B59" s="20">
        <f>1500000+300000+165000</f>
        <v>1965000</v>
      </c>
      <c r="C59" s="20">
        <f t="shared" si="6"/>
        <v>2300000</v>
      </c>
      <c r="D59" s="20">
        <f>3200000+500000+565000</f>
        <v>4265000</v>
      </c>
      <c r="E59" s="20">
        <f>3273332.67+327992.94+565058.41</f>
        <v>4166384.02</v>
      </c>
      <c r="F59" s="20">
        <f>3273332.67+327992.94+565058.41</f>
        <v>4166384.02</v>
      </c>
      <c r="G59" s="20">
        <f t="shared" si="7"/>
        <v>2201384.02</v>
      </c>
    </row>
    <row r="60" spans="1:7" x14ac:dyDescent="0.2">
      <c r="A60" s="9" t="s">
        <v>62</v>
      </c>
      <c r="B60" s="24">
        <f>B41+B50+B55+B58+B59</f>
        <v>324070130.78999996</v>
      </c>
      <c r="C60" s="24">
        <f t="shared" ref="C60:G60" si="8">C41+C50+C55+C58+C59</f>
        <v>-34274512.129999995</v>
      </c>
      <c r="D60" s="24">
        <f t="shared" si="8"/>
        <v>289795618.65999997</v>
      </c>
      <c r="E60" s="24">
        <f t="shared" si="8"/>
        <v>233008331.42000002</v>
      </c>
      <c r="F60" s="24">
        <f t="shared" si="8"/>
        <v>233008331.42000002</v>
      </c>
      <c r="G60" s="24">
        <f t="shared" si="8"/>
        <v>-91061799.36999999</v>
      </c>
    </row>
    <row r="61" spans="1:7" ht="5.0999999999999996" customHeight="1" x14ac:dyDescent="0.2">
      <c r="A61" s="11"/>
      <c r="B61" s="20"/>
      <c r="C61" s="20"/>
      <c r="D61" s="20"/>
      <c r="E61" s="20"/>
      <c r="F61" s="20"/>
      <c r="G61" s="20"/>
    </row>
    <row r="62" spans="1:7" x14ac:dyDescent="0.2">
      <c r="A62" s="9" t="s">
        <v>63</v>
      </c>
      <c r="B62" s="24">
        <f>B63</f>
        <v>133103977.62</v>
      </c>
      <c r="C62" s="24">
        <f t="shared" ref="C62:G62" si="9">C63</f>
        <v>-18058590.27</v>
      </c>
      <c r="D62" s="24">
        <f t="shared" si="9"/>
        <v>115045387.35000001</v>
      </c>
      <c r="E62" s="24">
        <f t="shared" si="9"/>
        <v>76887958.480000004</v>
      </c>
      <c r="F62" s="24">
        <f t="shared" si="9"/>
        <v>76887958.480000004</v>
      </c>
      <c r="G62" s="24">
        <f t="shared" si="9"/>
        <v>-56216019.140000001</v>
      </c>
    </row>
    <row r="63" spans="1:7" x14ac:dyDescent="0.2">
      <c r="A63" s="18" t="s">
        <v>64</v>
      </c>
      <c r="B63" s="20">
        <v>133103977.62</v>
      </c>
      <c r="C63" s="20">
        <v>-18058590.27</v>
      </c>
      <c r="D63" s="20">
        <v>115045387.35000001</v>
      </c>
      <c r="E63" s="20">
        <v>76887958.480000004</v>
      </c>
      <c r="F63" s="20">
        <v>76887958.480000004</v>
      </c>
      <c r="G63" s="20">
        <f t="shared" ref="G63" si="10">E63-B63</f>
        <v>-56216019.140000001</v>
      </c>
    </row>
    <row r="64" spans="1:7" ht="5.0999999999999996" customHeight="1" x14ac:dyDescent="0.2">
      <c r="A64" s="11"/>
      <c r="B64" s="20"/>
      <c r="C64" s="20"/>
      <c r="D64" s="20"/>
      <c r="E64" s="20"/>
      <c r="F64" s="20"/>
      <c r="G64" s="20"/>
    </row>
    <row r="65" spans="1:7" x14ac:dyDescent="0.2">
      <c r="A65" s="9" t="s">
        <v>65</v>
      </c>
      <c r="B65" s="24">
        <f>B60+B37+B62</f>
        <v>622253800.18999994</v>
      </c>
      <c r="C65" s="24">
        <f t="shared" ref="C65:F65" si="11">C60+C37+C62</f>
        <v>-34115764.629999995</v>
      </c>
      <c r="D65" s="24">
        <f t="shared" si="11"/>
        <v>588138035.55999994</v>
      </c>
      <c r="E65" s="24">
        <f t="shared" si="11"/>
        <v>497884968.5200001</v>
      </c>
      <c r="F65" s="24">
        <f t="shared" si="11"/>
        <v>497884968.5200001</v>
      </c>
      <c r="G65" s="24">
        <f>G60+G37+G62</f>
        <v>-124368831.66999997</v>
      </c>
    </row>
    <row r="66" spans="1:7" ht="5.0999999999999996" customHeight="1" x14ac:dyDescent="0.2">
      <c r="A66" s="11"/>
      <c r="B66" s="20"/>
      <c r="C66" s="20"/>
      <c r="D66" s="20"/>
      <c r="E66" s="20"/>
      <c r="F66" s="20"/>
      <c r="G66" s="20"/>
    </row>
    <row r="67" spans="1:7" x14ac:dyDescent="0.2">
      <c r="A67" s="9" t="s">
        <v>66</v>
      </c>
      <c r="B67" s="20"/>
      <c r="C67" s="20"/>
      <c r="D67" s="20"/>
      <c r="E67" s="20"/>
      <c r="F67" s="20"/>
      <c r="G67" s="20"/>
    </row>
    <row r="68" spans="1:7" x14ac:dyDescent="0.2">
      <c r="A68" s="18" t="s">
        <v>67</v>
      </c>
      <c r="B68" s="20">
        <v>18569274.289999999</v>
      </c>
      <c r="C68" s="20">
        <v>6057415.9199999999</v>
      </c>
      <c r="D68" s="20">
        <v>24626690.210000001</v>
      </c>
      <c r="E68" s="20">
        <v>8024829.0700000003</v>
      </c>
      <c r="F68" s="20">
        <v>8024829.0700000003</v>
      </c>
      <c r="G68" s="20">
        <f t="shared" ref="G68:G69" si="12">E68-B68</f>
        <v>-10544445.219999999</v>
      </c>
    </row>
    <row r="69" spans="1:7" x14ac:dyDescent="0.2">
      <c r="A69" s="18" t="s">
        <v>68</v>
      </c>
      <c r="B69" s="20">
        <v>114534703.33</v>
      </c>
      <c r="C69" s="20">
        <v>-24116006.190000001</v>
      </c>
      <c r="D69" s="20">
        <v>90418697.140000001</v>
      </c>
      <c r="E69" s="20">
        <v>68863129.409999996</v>
      </c>
      <c r="F69" s="20">
        <v>68863129.409999996</v>
      </c>
      <c r="G69" s="20">
        <f t="shared" si="12"/>
        <v>-45671573.920000002</v>
      </c>
    </row>
    <row r="70" spans="1:7" x14ac:dyDescent="0.2">
      <c r="A70" s="9" t="s">
        <v>69</v>
      </c>
      <c r="B70" s="21">
        <f>B68+B69</f>
        <v>133103977.62</v>
      </c>
      <c r="C70" s="21">
        <f t="shared" ref="C70:G70" si="13">C68+C69</f>
        <v>-18058590.270000003</v>
      </c>
      <c r="D70" s="21">
        <f t="shared" si="13"/>
        <v>115045387.34999999</v>
      </c>
      <c r="E70" s="21">
        <f t="shared" si="13"/>
        <v>76887958.479999989</v>
      </c>
      <c r="F70" s="21">
        <f t="shared" si="13"/>
        <v>76887958.479999989</v>
      </c>
      <c r="G70" s="21">
        <f t="shared" si="13"/>
        <v>-56216019.140000001</v>
      </c>
    </row>
    <row r="71" spans="1:7" ht="5.0999999999999996" customHeight="1" x14ac:dyDescent="0.2">
      <c r="A71" s="12"/>
      <c r="B71" s="23"/>
      <c r="C71" s="23"/>
      <c r="D71" s="23"/>
      <c r="E71" s="23"/>
      <c r="F71" s="23"/>
      <c r="G71" s="23"/>
    </row>
    <row r="73" spans="1:7" ht="12.75" x14ac:dyDescent="0.2">
      <c r="E73" s="17"/>
      <c r="F73" s="16"/>
    </row>
  </sheetData>
  <mergeCells count="2">
    <mergeCell ref="A1:G1"/>
    <mergeCell ref="B2:F2"/>
  </mergeCells>
  <pageMargins left="0.70866141732283472" right="0.70866141732283472" top="0.74803149606299213" bottom="0.74803149606299213" header="0.31496062992125984" footer="0.31496062992125984"/>
  <pageSetup scale="62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F5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Lucero</cp:lastModifiedBy>
  <cp:lastPrinted>2018-01-29T23:38:41Z</cp:lastPrinted>
  <dcterms:created xsi:type="dcterms:W3CDTF">2017-01-11T17:22:08Z</dcterms:created>
  <dcterms:modified xsi:type="dcterms:W3CDTF">2018-01-29T23:38:42Z</dcterms:modified>
</cp:coreProperties>
</file>