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2018\DIGITAL\"/>
    </mc:Choice>
  </mc:AlternateContent>
  <bookViews>
    <workbookView xWindow="0" yWindow="0" windowWidth="13605" windowHeight="757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5" i="63" l="1"/>
  <c r="C8" i="60"/>
  <c r="D8" i="63" l="1"/>
  <c r="D21" i="63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7" i="60"/>
  <c r="C205" i="60"/>
  <c r="C203" i="60"/>
  <c r="C197" i="60"/>
  <c r="C194" i="60"/>
  <c r="C185" i="60"/>
  <c r="C181" i="60"/>
  <c r="C179" i="60"/>
  <c r="C176" i="60"/>
  <c r="C173" i="60"/>
  <c r="C170" i="60"/>
  <c r="C166" i="60"/>
  <c r="C163" i="60"/>
  <c r="C160" i="60"/>
  <c r="C156" i="60"/>
  <c r="C150" i="60"/>
  <c r="C148" i="60"/>
  <c r="C145" i="60"/>
  <c r="C141" i="60"/>
  <c r="C136" i="60"/>
  <c r="C133" i="60"/>
  <c r="C130" i="60"/>
  <c r="C127" i="60"/>
  <c r="C116" i="60"/>
  <c r="C106" i="60"/>
  <c r="C99" i="60"/>
  <c r="C85" i="60"/>
  <c r="C83" i="60"/>
  <c r="C81" i="60"/>
  <c r="C75" i="60"/>
  <c r="C72" i="60"/>
  <c r="C217" i="60"/>
  <c r="C216" i="60"/>
  <c r="C61" i="60"/>
  <c r="C57" i="60"/>
  <c r="C53" i="60"/>
  <c r="C48" i="60"/>
  <c r="C38" i="60"/>
  <c r="C33" i="60"/>
  <c r="C27" i="60"/>
  <c r="C25" i="60"/>
  <c r="C19" i="60"/>
  <c r="C10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56" i="60" l="1"/>
  <c r="C46" i="62"/>
  <c r="C184" i="60"/>
  <c r="C169" i="60"/>
  <c r="C159" i="60"/>
  <c r="C126" i="60"/>
  <c r="C98" i="60"/>
  <c r="C71" i="60"/>
  <c r="C9" i="60"/>
  <c r="D15" i="62"/>
  <c r="C15" i="62"/>
  <c r="C97" i="60" l="1"/>
  <c r="H3" i="65"/>
  <c r="H2" i="65"/>
  <c r="H1" i="65"/>
  <c r="E3" i="60"/>
  <c r="E2" i="60"/>
  <c r="H3" i="59"/>
  <c r="H2" i="59"/>
  <c r="A3" i="65"/>
  <c r="A1" i="65"/>
  <c r="D26" i="64" l="1"/>
  <c r="D7" i="64"/>
  <c r="D35" i="64" s="1"/>
  <c r="E3" i="62" l="1"/>
  <c r="E2" i="62"/>
  <c r="E3" i="61"/>
  <c r="E2" i="61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F14" i="59"/>
  <c r="G14" i="59" s="1"/>
  <c r="E14" i="59"/>
  <c r="E60" i="59"/>
  <c r="D60" i="59"/>
  <c r="C60" i="59"/>
</calcChain>
</file>

<file path=xl/sharedStrings.xml><?xml version="1.0" encoding="utf-8"?>
<sst xmlns="http://schemas.openxmlformats.org/spreadsheetml/2006/main" count="873" uniqueCount="634">
  <si>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</si>
  <si>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</si>
  <si>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</si>
  <si>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</si>
  <si>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</si>
  <si>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</si>
  <si>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</si>
  <si>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</si>
  <si>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</si>
  <si>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</si>
  <si>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</si>
  <si>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</si>
  <si>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</si>
  <si>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</si>
  <si>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</si>
  <si>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</si>
  <si>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</si>
  <si>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</si>
  <si>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</si>
  <si>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</si>
  <si>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</si>
  <si>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</si>
  <si>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</si>
  <si>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</si>
  <si>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</si>
  <si>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</si>
  <si>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</si>
  <si>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</si>
  <si>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</si>
  <si>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</si>
  <si>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</si>
  <si>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</si>
  <si>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</si>
  <si>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</si>
  <si>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</si>
  <si>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</si>
  <si>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</si>
  <si>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</si>
  <si>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</si>
  <si>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</si>
  <si>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</si>
  <si>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</si>
  <si>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</si>
  <si>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</si>
  <si>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</si>
  <si>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</si>
  <si>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</si>
  <si>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</si>
  <si>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</si>
  <si>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</si>
  <si>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</si>
  <si>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</si>
  <si>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</si>
  <si>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</si>
  <si>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</si>
  <si>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</si>
  <si>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</si>
  <si>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</si>
  <si>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</si>
  <si>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</si>
  <si>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</si>
  <si>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</si>
  <si>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</si>
  <si>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</si>
  <si>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</si>
  <si>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</si>
  <si>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</si>
  <si>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</si>
  <si>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</si>
  <si>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</si>
  <si>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</si>
  <si>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</si>
  <si>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</si>
  <si>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</si>
  <si>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</si>
  <si>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</si>
  <si>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</si>
  <si>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</si>
  <si>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</si>
  <si>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</si>
  <si>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</si>
  <si>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</si>
  <si>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</si>
  <si>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</si>
  <si>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</si>
  <si>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</si>
  <si>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</si>
  <si>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</si>
  <si>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</si>
  <si>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</si>
  <si>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</si>
  <si>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</si>
  <si>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</si>
  <si>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</si>
  <si>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</si>
  <si>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</si>
  <si>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</si>
  <si>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</si>
  <si>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</si>
  <si>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</si>
  <si>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</si>
  <si>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</si>
  <si>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</si>
  <si>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</si>
  <si>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</si>
  <si>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</si>
  <si>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</si>
  <si>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</si>
  <si>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</si>
  <si>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</si>
  <si>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</si>
  <si>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</si>
  <si>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</si>
  <si>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</si>
  <si>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</si>
  <si>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</si>
  <si>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</si>
  <si>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</si>
  <si>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</si>
  <si>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</si>
  <si>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</si>
  <si>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</si>
  <si>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</si>
  <si>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</si>
  <si>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</si>
  <si>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</si>
  <si>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</si>
  <si>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</si>
  <si>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</si>
  <si>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</si>
  <si>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</si>
  <si>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</si>
  <si>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</si>
  <si>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</si>
  <si>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</si>
  <si>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</si>
  <si>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</si>
  <si>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</si>
  <si>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</si>
  <si>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</si>
  <si>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</si>
  <si>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</si>
  <si>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</si>
  <si>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</si>
  <si>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</si>
  <si>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</si>
  <si>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</si>
  <si>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</si>
  <si>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</si>
  <si>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</si>
  <si>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</si>
  <si>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</si>
  <si>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</si>
  <si>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</si>
  <si>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</si>
  <si>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</si>
  <si>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</si>
  <si>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</si>
  <si>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</si>
  <si>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</si>
  <si>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</si>
  <si>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</si>
  <si>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</si>
  <si>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</si>
  <si>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</si>
  <si>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</si>
  <si>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</si>
  <si>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</si>
  <si>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</si>
  <si>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</si>
  <si>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</si>
  <si>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</si>
  <si>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</si>
  <si>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</si>
  <si>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</si>
  <si>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</si>
  <si>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</si>
  <si>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</si>
  <si>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</si>
  <si>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</si>
  <si>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</si>
  <si>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</si>
  <si>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</si>
  <si>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</si>
  <si>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</si>
  <si>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</si>
  <si>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</si>
  <si>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</si>
  <si>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</si>
  <si>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</si>
  <si>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</si>
  <si>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</si>
  <si>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</si>
  <si>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</si>
  <si>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</si>
  <si>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</si>
  <si>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</si>
  <si>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</si>
  <si>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</si>
  <si>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</si>
  <si>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</si>
  <si>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</si>
  <si>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</si>
  <si>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</si>
  <si>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</si>
  <si>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</si>
  <si>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</si>
  <si>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</si>
  <si>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</si>
  <si>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</si>
  <si>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</si>
  <si>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</si>
  <si>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</si>
  <si>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</si>
  <si>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</si>
  <si>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</si>
  <si>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</si>
  <si>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</si>
  <si>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</si>
  <si>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</si>
  <si>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</si>
  <si>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</si>
  <si>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</si>
  <si>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</si>
  <si>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</si>
  <si>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</si>
  <si>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</si>
  <si>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</si>
  <si>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</si>
  <si>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</si>
  <si>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</si>
  <si>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</si>
  <si>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</si>
  <si>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</si>
  <si>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</si>
  <si>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</si>
  <si>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</si>
  <si>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</si>
  <si>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</si>
  <si>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</si>
  <si>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</si>
  <si>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</si>
  <si>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</si>
  <si>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</si>
  <si>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</si>
  <si>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</si>
  <si>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</si>
  <si>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</si>
  <si>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</si>
  <si>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</si>
  <si>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</si>
  <si>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</si>
  <si>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</si>
  <si>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</si>
  <si>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</si>
  <si>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</si>
  <si>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</si>
  <si>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</si>
  <si>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</si>
  <si>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</si>
  <si>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</si>
  <si>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</si>
  <si>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</si>
  <si>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</si>
  <si>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</si>
  <si>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</si>
  <si>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</si>
  <si>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</si>
  <si>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</si>
  <si>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</si>
  <si>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</si>
  <si>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</si>
  <si>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</si>
  <si>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</si>
  <si>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</si>
  <si>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</si>
  <si>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</si>
  <si>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</si>
  <si>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</si>
  <si>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</si>
  <si>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</si>
  <si>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</si>
  <si>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</si>
  <si>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</si>
  <si>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</si>
  <si>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</si>
  <si>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</si>
  <si>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</si>
  <si>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</si>
  <si>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</si>
  <si>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</si>
  <si>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</si>
  <si>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</si>
  <si>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</si>
  <si>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</si>
  <si>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</si>
  <si>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</si>
  <si>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</si>
  <si>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</si>
  <si>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</si>
  <si>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</si>
  <si>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</si>
  <si>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</si>
  <si>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</si>
  <si>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</si>
  <si>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</si>
  <si>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</si>
  <si>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</si>
  <si>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</si>
  <si>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</si>
  <si>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</si>
  <si>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</si>
  <si>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</si>
  <si>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</si>
  <si>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</si>
  <si>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</si>
  <si>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</si>
  <si>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</si>
  <si>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</si>
  <si>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</si>
  <si>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</si>
  <si>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</si>
  <si>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</si>
  <si>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</si>
  <si>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</si>
  <si>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</si>
  <si>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</si>
  <si>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</si>
  <si>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</si>
  <si>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</si>
  <si>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</si>
  <si>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</si>
  <si>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</si>
  <si>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</si>
  <si>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</si>
  <si>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</si>
  <si>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</si>
  <si>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</si>
  <si>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</si>
  <si>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</si>
  <si>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</si>
  <si>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</si>
  <si>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</si>
  <si>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</si>
  <si>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</si>
  <si>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</si>
  <si>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</si>
  <si>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</si>
  <si>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</si>
  <si>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</si>
  <si>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</si>
  <si>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</si>
  <si>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</si>
  <si>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</si>
  <si>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</si>
  <si>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</si>
  <si>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</si>
  <si>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</si>
  <si>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</si>
  <si>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</si>
  <si>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</si>
  <si>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</si>
  <si>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</si>
  <si>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</si>
  <si>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</si>
  <si>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</si>
  <si>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</si>
  <si>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</si>
  <si>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</si>
  <si>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</si>
  <si>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</si>
  <si>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</si>
  <si>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</si>
  <si>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</si>
  <si>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</si>
  <si>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</si>
  <si>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</si>
  <si>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</si>
  <si>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</si>
  <si>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</si>
  <si>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</si>
  <si>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</si>
  <si>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</si>
  <si>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</si>
  <si>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</si>
  <si>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</si>
  <si>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</si>
  <si>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</si>
  <si>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</si>
  <si>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</si>
  <si>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</si>
  <si>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</si>
  <si>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</si>
  <si>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</si>
  <si>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</si>
  <si>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</si>
  <si>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</si>
  <si>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</si>
  <si>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</si>
  <si>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</si>
  <si>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</si>
  <si>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</si>
  <si>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</si>
  <si>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</si>
  <si>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</si>
  <si>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</si>
  <si>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</si>
  <si>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</si>
  <si>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</si>
  <si>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</si>
  <si>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</si>
  <si>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</si>
  <si>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</si>
  <si>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</si>
  <si>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</si>
  <si>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</si>
  <si>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</si>
  <si>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</si>
  <si>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</si>
  <si>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</si>
  <si>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</si>
  <si>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</si>
  <si>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</si>
  <si>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</si>
  <si>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</si>
  <si>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</si>
  <si>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</si>
  <si>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</si>
  <si>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</si>
  <si>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</si>
  <si>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</si>
  <si>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</si>
  <si>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</si>
  <si>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</si>
  <si>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</si>
  <si>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</si>
  <si>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</si>
  <si>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</si>
  <si>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</si>
  <si>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</si>
  <si>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</si>
  <si>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</si>
  <si>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</si>
  <si>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</si>
  <si>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</si>
  <si>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</si>
  <si>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</si>
  <si>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</si>
  <si>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</si>
  <si>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</si>
  <si>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</si>
  <si>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</si>
  <si>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</si>
  <si>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</si>
  <si>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</si>
  <si>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</si>
  <si>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</si>
  <si>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</si>
  <si>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</si>
  <si>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</si>
  <si>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</si>
  <si>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</si>
  <si>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</si>
  <si>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</si>
  <si>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</si>
  <si>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</si>
  <si>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</si>
  <si>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</si>
  <si>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</si>
  <si>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</si>
  <si>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</si>
  <si>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</si>
  <si>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</si>
  <si>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</si>
  <si>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</si>
  <si>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</si>
  <si>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</si>
  <si>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</si>
  <si>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</si>
  <si>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</si>
  <si>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</si>
  <si>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</si>
  <si>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</si>
  <si>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</si>
  <si>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</si>
  <si>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</si>
  <si>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</si>
  <si>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</si>
  <si>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</si>
  <si>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</si>
  <si>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</si>
  <si>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</si>
  <si>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</si>
  <si>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</si>
  <si>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</si>
  <si>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</si>
  <si>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</si>
  <si>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</si>
  <si>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</si>
  <si>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</si>
  <si>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</si>
  <si>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</si>
  <si>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</si>
  <si>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</si>
  <si>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</si>
  <si>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</si>
  <si>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</si>
  <si>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</si>
  <si>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</si>
  <si>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</si>
  <si>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</si>
  <si>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</si>
  <si>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</si>
  <si>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</si>
  <si>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</si>
  <si>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</si>
  <si>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</si>
  <si>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</si>
  <si>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</si>
  <si>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</si>
  <si>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</si>
  <si>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</si>
  <si>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</si>
  <si>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</si>
  <si>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</si>
  <si>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</si>
  <si>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</si>
  <si>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</si>
  <si>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</si>
  <si>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</si>
  <si>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</si>
  <si>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</si>
  <si>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</si>
  <si>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</si>
  <si>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</si>
  <si>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</si>
  <si>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</si>
  <si>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</si>
  <si>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</si>
  <si>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</si>
  <si>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</si>
  <si>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</si>
  <si>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</si>
  <si>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</si>
  <si>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</si>
  <si>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</si>
  <si>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</si>
  <si>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</si>
  <si>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</si>
  <si>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</si>
  <si>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</si>
  <si>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</si>
  <si>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</si>
  <si>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</si>
  <si>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</si>
  <si>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</si>
  <si>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</si>
  <si>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</si>
  <si>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</si>
  <si>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</si>
  <si>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</si>
  <si>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</si>
  <si>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</si>
  <si>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</si>
  <si>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</si>
  <si>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</si>
  <si>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</si>
  <si>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</si>
  <si>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</si>
  <si>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</si>
  <si>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</si>
  <si>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</si>
  <si>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</si>
  <si>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</si>
  <si>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</si>
  <si>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</si>
  <si>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</si>
  <si>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</si>
  <si>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</si>
  <si>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</si>
  <si>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</si>
  <si>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</si>
  <si>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</si>
  <si>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</si>
  <si>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</si>
  <si>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</si>
  <si>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</si>
  <si>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</si>
  <si>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</si>
  <si>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</si>
  <si>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</si>
  <si>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</si>
  <si>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</si>
  <si>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</si>
  <si>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</si>
  <si>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</si>
  <si>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</si>
  <si>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</si>
  <si>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</si>
  <si>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</si>
  <si>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</si>
  <si>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</si>
  <si>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</si>
  <si>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</si>
  <si>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</si>
  <si>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</si>
  <si>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</si>
  <si>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</si>
  <si>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</si>
  <si>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</si>
  <si>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</si>
  <si>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</si>
  <si>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</si>
  <si>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</si>
  <si>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</si>
  <si>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</si>
  <si>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</si>
  <si>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</si>
  <si>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</si>
  <si>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</si>
  <si>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MUNICIPIO DE VALLE DE SANTIAGO GTO</t>
  </si>
  <si>
    <t>CORRESPONDIENTE DEL 1 DE ENERO AL 30 DE JUNIO DEL 2018</t>
  </si>
  <si>
    <t>NOTAS DE DESGLOSE Y MEMORIA</t>
  </si>
  <si>
    <t>“Bajo protesta de decir verdad declaramos que los Estados Financieros y sus notas, son razonablemente correctos y son responsabilidad del emisor”.</t>
  </si>
  <si>
    <t xml:space="preserve">NOTAS DE DESGLOSE ESTADO DE SITUACION FINANCIERA </t>
  </si>
  <si>
    <t>NOTAS DE DESGLOSE ESTADO DE ACTIVIDADES</t>
  </si>
  <si>
    <t>Ingresos</t>
  </si>
  <si>
    <t xml:space="preserve">NOTAS DE DESGLOSE ESTADO DE VARIACIÓN EN LA HACIENDA PÚBLICA </t>
  </si>
  <si>
    <t xml:space="preserve">NOTAS DE DESGLOSE ESTADO DE FLUJOS DE EFECTIVO </t>
  </si>
  <si>
    <t xml:space="preserve">CONCILIACIÓN ENTRE LOS INGRESOS PRESUPUESTARIOS Y CONTABLES </t>
  </si>
  <si>
    <t>CORESPONDIENTE DEL 1 DE ENERO AL 30 DE JUNIO DEL 2018</t>
  </si>
  <si>
    <t>CONCILIACIÓN ENTRE  LOS INGRESOS PRESUPUESTARIOS Y LOS GASTOS CONTABLES</t>
  </si>
  <si>
    <t xml:space="preserve">NOTAS DE MEMORIA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</si>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</sst>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8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4" fontId="14" fillId="0" borderId="1" xfId="10" applyNumberFormat="1" applyFont="1" applyFill="1" applyBorder="1" applyAlignment="1">
      <alignment vertical="center" wrapText="1"/>
    </xf>
    <xf numFmtId="4" fontId="14" fillId="0" borderId="1" xfId="10" applyNumberFormat="1" applyFont="1" applyFill="1" applyBorder="1" applyAlignment="1">
      <alignment vertical="center"/>
    </xf>
    <xf numFmtId="4" fontId="13" fillId="0" borderId="1" xfId="10" applyNumberFormat="1" applyFont="1" applyFill="1" applyBorder="1" applyAlignment="1">
      <alignment vertical="center" wrapText="1"/>
    </xf>
    <xf numFmtId="4" fontId="14" fillId="0" borderId="10" xfId="10" applyNumberFormat="1" applyFont="1" applyFill="1" applyBorder="1" applyAlignment="1">
      <alignment vertical="center" wrapText="1"/>
    </xf>
    <xf numFmtId="4" fontId="14" fillId="0" borderId="12" xfId="10" applyNumberFormat="1" applyFont="1" applyFill="1" applyBorder="1" applyAlignment="1">
      <alignment vertical="center"/>
    </xf>
    <xf numFmtId="4" fontId="13" fillId="0" borderId="25" xfId="10" applyNumberFormat="1" applyFont="1" applyFill="1" applyBorder="1" applyAlignment="1">
      <alignment vertical="center"/>
    </xf>
    <xf numFmtId="0" fontId="13" fillId="0" borderId="24" xfId="10" applyFont="1" applyFill="1" applyBorder="1" applyAlignment="1">
      <alignment vertical="center"/>
    </xf>
    <xf numFmtId="43" fontId="13" fillId="0" borderId="0" xfId="12" applyFont="1" applyFill="1" applyBorder="1" applyAlignment="1">
      <alignment vertical="center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wrapText="1"/>
      <protection locked="0"/>
    </xf>
    <xf numFmtId="0" fontId="3" fillId="0" borderId="0" xfId="3" applyFont="1" applyAlignment="1">
      <alignment vertical="top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Alignment="1">
      <alignment vertical="top" wrapText="1"/>
    </xf>
    <xf numFmtId="4" fontId="3" fillId="0" borderId="0" xfId="3" applyNumberFormat="1" applyFont="1" applyAlignment="1">
      <alignment vertical="top"/>
    </xf>
    <xf numFmtId="0" fontId="18" fillId="0" borderId="0" xfId="8" applyFont="1" applyFill="1"/>
    <xf numFmtId="0" fontId="14" fillId="0" borderId="0" xfId="8" applyFont="1" applyFill="1"/>
    <xf numFmtId="0" fontId="12" fillId="0" borderId="0" xfId="8" applyFont="1" applyFill="1"/>
    <xf numFmtId="0" fontId="8" fillId="0" borderId="0" xfId="8" applyFont="1" applyFill="1" applyAlignment="1">
      <alignment horizontal="center"/>
    </xf>
    <xf numFmtId="4" fontId="12" fillId="0" borderId="0" xfId="8" applyNumberFormat="1" applyFont="1" applyFill="1"/>
    <xf numFmtId="4" fontId="14" fillId="0" borderId="0" xfId="10" applyNumberFormat="1" applyFont="1" applyFill="1" applyBorder="1" applyAlignment="1">
      <alignment vertical="center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13" fillId="0" borderId="0" xfId="9" applyFont="1" applyAlignment="1">
      <alignment horizontal="center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48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65" t="s">
        <v>620</v>
      </c>
      <c r="B1" s="165"/>
      <c r="C1" s="73"/>
      <c r="D1" s="70" t="s">
        <v>288</v>
      </c>
      <c r="E1" s="71">
        <v>2018</v>
      </c>
    </row>
    <row r="2" spans="1:5" ht="18.95" customHeight="1" x14ac:dyDescent="0.2">
      <c r="A2" s="166" t="s">
        <v>622</v>
      </c>
      <c r="B2" s="166"/>
      <c r="C2" s="93"/>
      <c r="D2" s="70" t="s">
        <v>289</v>
      </c>
      <c r="E2" s="73" t="s">
        <v>290</v>
      </c>
    </row>
    <row r="3" spans="1:5" ht="18.95" customHeight="1" x14ac:dyDescent="0.2">
      <c r="A3" s="167" t="s">
        <v>621</v>
      </c>
      <c r="B3" s="167"/>
      <c r="C3" s="73"/>
      <c r="D3" s="70" t="s">
        <v>291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39" t="s">
        <v>1</v>
      </c>
      <c r="B9" s="140" t="s">
        <v>2</v>
      </c>
    </row>
    <row r="10" spans="1:5" x14ac:dyDescent="0.2">
      <c r="A10" s="139" t="s">
        <v>3</v>
      </c>
      <c r="B10" s="140" t="s">
        <v>4</v>
      </c>
    </row>
    <row r="11" spans="1:5" x14ac:dyDescent="0.2">
      <c r="A11" s="139" t="s">
        <v>5</v>
      </c>
      <c r="B11" s="140" t="s">
        <v>6</v>
      </c>
    </row>
    <row r="12" spans="1:5" x14ac:dyDescent="0.2">
      <c r="A12" s="139" t="s">
        <v>218</v>
      </c>
      <c r="B12" s="140" t="s">
        <v>281</v>
      </c>
    </row>
    <row r="13" spans="1:5" x14ac:dyDescent="0.2">
      <c r="A13" s="139" t="s">
        <v>7</v>
      </c>
      <c r="B13" s="140" t="s">
        <v>280</v>
      </c>
    </row>
    <row r="14" spans="1:5" x14ac:dyDescent="0.2">
      <c r="A14" s="139" t="s">
        <v>8</v>
      </c>
      <c r="B14" s="140" t="s">
        <v>217</v>
      </c>
    </row>
    <row r="15" spans="1:5" x14ac:dyDescent="0.2">
      <c r="A15" s="139" t="s">
        <v>9</v>
      </c>
      <c r="B15" s="140" t="s">
        <v>10</v>
      </c>
    </row>
    <row r="16" spans="1:5" x14ac:dyDescent="0.2">
      <c r="A16" s="139" t="s">
        <v>11</v>
      </c>
      <c r="B16" s="140" t="s">
        <v>12</v>
      </c>
    </row>
    <row r="17" spans="1:2" x14ac:dyDescent="0.2">
      <c r="A17" s="139" t="s">
        <v>13</v>
      </c>
      <c r="B17" s="140" t="s">
        <v>14</v>
      </c>
    </row>
    <row r="18" spans="1:2" x14ac:dyDescent="0.2">
      <c r="A18" s="139" t="s">
        <v>15</v>
      </c>
      <c r="B18" s="140" t="s">
        <v>16</v>
      </c>
    </row>
    <row r="19" spans="1:2" x14ac:dyDescent="0.2">
      <c r="A19" s="139" t="s">
        <v>17</v>
      </c>
      <c r="B19" s="140" t="s">
        <v>18</v>
      </c>
    </row>
    <row r="20" spans="1:2" x14ac:dyDescent="0.2">
      <c r="A20" s="139" t="s">
        <v>19</v>
      </c>
      <c r="B20" s="140" t="s">
        <v>20</v>
      </c>
    </row>
    <row r="21" spans="1:2" x14ac:dyDescent="0.2">
      <c r="A21" s="139" t="s">
        <v>21</v>
      </c>
      <c r="B21" s="140" t="s">
        <v>275</v>
      </c>
    </row>
    <row r="22" spans="1:2" x14ac:dyDescent="0.2">
      <c r="A22" s="139" t="s">
        <v>22</v>
      </c>
      <c r="B22" s="140" t="s">
        <v>23</v>
      </c>
    </row>
    <row r="23" spans="1:2" x14ac:dyDescent="0.2">
      <c r="A23" s="139" t="s">
        <v>122</v>
      </c>
      <c r="B23" s="140" t="s">
        <v>24</v>
      </c>
    </row>
    <row r="24" spans="1:2" x14ac:dyDescent="0.2">
      <c r="A24" s="139" t="s">
        <v>123</v>
      </c>
      <c r="B24" s="140" t="s">
        <v>25</v>
      </c>
    </row>
    <row r="25" spans="1:2" x14ac:dyDescent="0.2">
      <c r="A25" s="139" t="s">
        <v>124</v>
      </c>
      <c r="B25" s="140" t="s">
        <v>26</v>
      </c>
    </row>
    <row r="26" spans="1:2" x14ac:dyDescent="0.2">
      <c r="A26" s="139" t="s">
        <v>27</v>
      </c>
      <c r="B26" s="140" t="s">
        <v>28</v>
      </c>
    </row>
    <row r="27" spans="1:2" x14ac:dyDescent="0.2">
      <c r="A27" s="139" t="s">
        <v>29</v>
      </c>
      <c r="B27" s="140" t="s">
        <v>30</v>
      </c>
    </row>
    <row r="28" spans="1:2" x14ac:dyDescent="0.2">
      <c r="A28" s="139" t="s">
        <v>31</v>
      </c>
      <c r="B28" s="140" t="s">
        <v>32</v>
      </c>
    </row>
    <row r="29" spans="1:2" x14ac:dyDescent="0.2">
      <c r="A29" s="139" t="s">
        <v>33</v>
      </c>
      <c r="B29" s="140" t="s">
        <v>34</v>
      </c>
    </row>
    <row r="30" spans="1:2" x14ac:dyDescent="0.2">
      <c r="A30" s="139" t="s">
        <v>120</v>
      </c>
      <c r="B30" s="140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8" x14ac:dyDescent="0.2">
      <c r="A33" s="139" t="s">
        <v>90</v>
      </c>
      <c r="B33" s="140" t="s">
        <v>85</v>
      </c>
    </row>
    <row r="34" spans="1:8" x14ac:dyDescent="0.2">
      <c r="A34" s="139" t="s">
        <v>91</v>
      </c>
      <c r="B34" s="140" t="s">
        <v>86</v>
      </c>
    </row>
    <row r="35" spans="1:8" x14ac:dyDescent="0.2">
      <c r="A35" s="40"/>
      <c r="B35" s="43"/>
    </row>
    <row r="36" spans="1:8" x14ac:dyDescent="0.2">
      <c r="A36" s="40"/>
      <c r="B36" s="41" t="s">
        <v>88</v>
      </c>
    </row>
    <row r="37" spans="1:8" x14ac:dyDescent="0.2">
      <c r="A37" s="40" t="s">
        <v>89</v>
      </c>
      <c r="B37" s="140" t="s">
        <v>36</v>
      </c>
    </row>
    <row r="38" spans="1:8" x14ac:dyDescent="0.2">
      <c r="A38" s="40"/>
      <c r="B38" s="140" t="s">
        <v>37</v>
      </c>
    </row>
    <row r="39" spans="1:8" ht="12" thickBot="1" x14ac:dyDescent="0.25">
      <c r="A39" s="44"/>
      <c r="B39" s="45"/>
    </row>
    <row r="41" spans="1:8" x14ac:dyDescent="0.2">
      <c r="A41" s="37" t="s">
        <v>623</v>
      </c>
    </row>
    <row r="43" spans="1:8" ht="15" x14ac:dyDescent="0.25">
      <c r="A43" s="151"/>
      <c r="B43" s="152"/>
      <c r="C43" s="151"/>
      <c r="D43" s="151"/>
      <c r="E43"/>
      <c r="F43" s="153"/>
      <c r="G43" s="153"/>
      <c r="H43" s="153"/>
    </row>
    <row r="44" spans="1:8" ht="15" x14ac:dyDescent="0.25">
      <c r="A44" s="151"/>
      <c r="B44" s="154"/>
      <c r="C44" s="155"/>
      <c r="D44" s="156"/>
      <c r="E44"/>
      <c r="F44" s="153"/>
      <c r="G44" s="153"/>
      <c r="H44" s="153"/>
    </row>
    <row r="45" spans="1:8" x14ac:dyDescent="0.2">
      <c r="A45" s="153"/>
      <c r="B45" s="157"/>
      <c r="C45" s="157"/>
      <c r="D45" s="158"/>
      <c r="E45" s="153"/>
      <c r="F45" s="153"/>
      <c r="G45" s="153"/>
      <c r="H45" s="153"/>
    </row>
    <row r="46" spans="1:8" x14ac:dyDescent="0.2">
      <c r="A46" s="153"/>
      <c r="B46" s="157"/>
      <c r="C46" s="157"/>
      <c r="D46" s="158"/>
      <c r="E46" s="153"/>
      <c r="F46" s="153"/>
      <c r="G46" s="153"/>
      <c r="H46" s="153"/>
    </row>
    <row r="47" spans="1:8" x14ac:dyDescent="0.2">
      <c r="A47" s="153"/>
      <c r="B47" s="157"/>
      <c r="C47" s="157"/>
      <c r="D47" s="158"/>
      <c r="E47" s="153"/>
      <c r="F47" s="153"/>
      <c r="G47" s="153"/>
      <c r="H47" s="153"/>
    </row>
    <row r="48" spans="1:8" x14ac:dyDescent="0.2">
      <c r="A48" s="153"/>
      <c r="B48" s="157"/>
      <c r="C48" s="157"/>
      <c r="D48" s="158"/>
      <c r="E48" s="153"/>
      <c r="F48" s="153"/>
      <c r="G48" s="153"/>
      <c r="H48" s="15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2" sqref="A2:D2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71" t="s">
        <v>620</v>
      </c>
      <c r="B1" s="171"/>
      <c r="C1" s="171"/>
      <c r="D1" s="171"/>
    </row>
    <row r="2" spans="1:4" s="94" customFormat="1" ht="18.95" customHeight="1" x14ac:dyDescent="0.25">
      <c r="A2" s="171" t="s">
        <v>629</v>
      </c>
      <c r="B2" s="171"/>
      <c r="C2" s="171"/>
      <c r="D2" s="171"/>
    </row>
    <row r="3" spans="1:4" s="94" customFormat="1" ht="18.95" customHeight="1" x14ac:dyDescent="0.25">
      <c r="A3" s="171" t="s">
        <v>630</v>
      </c>
      <c r="B3" s="171"/>
      <c r="C3" s="171"/>
      <c r="D3" s="171"/>
    </row>
    <row r="4" spans="1:4" s="97" customFormat="1" ht="18.95" customHeight="1" x14ac:dyDescent="0.2">
      <c r="A4" s="172" t="s">
        <v>616</v>
      </c>
      <c r="B4" s="172"/>
      <c r="C4" s="172"/>
      <c r="D4" s="172"/>
    </row>
    <row r="5" spans="1:4" s="95" customFormat="1" x14ac:dyDescent="0.2">
      <c r="A5" s="98"/>
      <c r="B5" s="99"/>
      <c r="C5" s="142"/>
      <c r="D5" s="99"/>
    </row>
    <row r="6" spans="1:4" x14ac:dyDescent="0.2">
      <c r="A6" s="120" t="s">
        <v>146</v>
      </c>
      <c r="B6" s="100"/>
      <c r="C6" s="150"/>
      <c r="D6" s="101">
        <v>317292590.76999998</v>
      </c>
    </row>
    <row r="7" spans="1:4" x14ac:dyDescent="0.2">
      <c r="B7" s="102"/>
      <c r="C7" s="149"/>
      <c r="D7" s="103"/>
    </row>
    <row r="8" spans="1:4" x14ac:dyDescent="0.2">
      <c r="A8" s="104" t="s">
        <v>145</v>
      </c>
      <c r="B8" s="105"/>
      <c r="C8" s="145"/>
      <c r="D8" s="145">
        <f>SUM(C9:C13)</f>
        <v>0</v>
      </c>
    </row>
    <row r="9" spans="1:4" x14ac:dyDescent="0.2">
      <c r="A9" s="106"/>
      <c r="B9" s="107" t="s">
        <v>144</v>
      </c>
      <c r="C9" s="143">
        <v>0</v>
      </c>
      <c r="D9" s="109"/>
    </row>
    <row r="10" spans="1:4" x14ac:dyDescent="0.2">
      <c r="A10" s="106"/>
      <c r="B10" s="107" t="s">
        <v>143</v>
      </c>
      <c r="C10" s="143">
        <v>0</v>
      </c>
      <c r="D10" s="110"/>
    </row>
    <row r="11" spans="1:4" x14ac:dyDescent="0.2">
      <c r="A11" s="106"/>
      <c r="B11" s="107" t="s">
        <v>142</v>
      </c>
      <c r="C11" s="143">
        <v>0</v>
      </c>
      <c r="D11" s="110"/>
    </row>
    <row r="12" spans="1:4" x14ac:dyDescent="0.2">
      <c r="A12" s="106"/>
      <c r="B12" s="107" t="s">
        <v>141</v>
      </c>
      <c r="C12" s="143">
        <v>0</v>
      </c>
      <c r="D12" s="110"/>
    </row>
    <row r="13" spans="1:4" x14ac:dyDescent="0.2">
      <c r="A13" s="111" t="s">
        <v>140</v>
      </c>
      <c r="B13" s="107"/>
      <c r="C13" s="143">
        <v>0</v>
      </c>
      <c r="D13" s="110"/>
    </row>
    <row r="14" spans="1:4" x14ac:dyDescent="0.2">
      <c r="B14" s="112"/>
      <c r="C14" s="146"/>
      <c r="D14" s="113"/>
    </row>
    <row r="15" spans="1:4" x14ac:dyDescent="0.2">
      <c r="A15" s="104" t="s">
        <v>139</v>
      </c>
      <c r="B15" s="105"/>
      <c r="C15" s="145"/>
      <c r="D15" s="145">
        <f>C18</f>
        <v>108897071.20999999</v>
      </c>
    </row>
    <row r="16" spans="1:4" x14ac:dyDescent="0.2">
      <c r="A16" s="106"/>
      <c r="B16" s="107" t="s">
        <v>138</v>
      </c>
      <c r="C16" s="143">
        <v>0</v>
      </c>
      <c r="D16" s="164"/>
    </row>
    <row r="17" spans="1:4" x14ac:dyDescent="0.2">
      <c r="A17" s="106"/>
      <c r="B17" s="107" t="s">
        <v>137</v>
      </c>
      <c r="C17" s="143">
        <v>0</v>
      </c>
      <c r="D17" s="110"/>
    </row>
    <row r="18" spans="1:4" x14ac:dyDescent="0.2">
      <c r="A18" s="106"/>
      <c r="B18" s="107" t="s">
        <v>136</v>
      </c>
      <c r="C18" s="144">
        <v>108897071.20999999</v>
      </c>
      <c r="D18" s="110"/>
    </row>
    <row r="19" spans="1:4" x14ac:dyDescent="0.2">
      <c r="A19" s="111" t="s">
        <v>135</v>
      </c>
      <c r="B19" s="114"/>
      <c r="C19" s="144">
        <v>0</v>
      </c>
      <c r="D19" s="110"/>
    </row>
    <row r="20" spans="1:4" x14ac:dyDescent="0.2">
      <c r="B20" s="116"/>
      <c r="C20" s="147"/>
      <c r="D20" s="113"/>
    </row>
    <row r="21" spans="1:4" x14ac:dyDescent="0.2">
      <c r="A21" s="100" t="s">
        <v>134</v>
      </c>
      <c r="B21" s="100"/>
      <c r="C21" s="148"/>
      <c r="D21" s="101">
        <f>D6+D8-D15</f>
        <v>208395519.56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E18" sqref="E18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36" customWidth="1"/>
    <col min="5" max="16384" width="11.42578125" style="96"/>
  </cols>
  <sheetData>
    <row r="1" spans="1:4" s="117" customFormat="1" ht="18.95" customHeight="1" x14ac:dyDescent="0.25">
      <c r="A1" s="173" t="s">
        <v>620</v>
      </c>
      <c r="B1" s="173"/>
      <c r="C1" s="173"/>
      <c r="D1" s="173"/>
    </row>
    <row r="2" spans="1:4" s="117" customFormat="1" ht="18.95" customHeight="1" x14ac:dyDescent="0.25">
      <c r="A2" s="173" t="s">
        <v>631</v>
      </c>
      <c r="B2" s="173"/>
      <c r="C2" s="173"/>
      <c r="D2" s="173"/>
    </row>
    <row r="3" spans="1:4" s="117" customFormat="1" ht="18.95" customHeight="1" x14ac:dyDescent="0.25">
      <c r="A3" s="173" t="s">
        <v>621</v>
      </c>
      <c r="B3" s="173"/>
      <c r="C3" s="173"/>
      <c r="D3" s="173"/>
    </row>
    <row r="4" spans="1:4" s="118" customFormat="1" x14ac:dyDescent="0.2">
      <c r="A4" s="174"/>
      <c r="B4" s="174"/>
      <c r="C4" s="174"/>
      <c r="D4" s="174"/>
    </row>
    <row r="5" spans="1:4" x14ac:dyDescent="0.2">
      <c r="A5" s="119" t="s">
        <v>168</v>
      </c>
      <c r="B5" s="120"/>
      <c r="C5" s="121"/>
      <c r="D5" s="122">
        <v>224360886.28999999</v>
      </c>
    </row>
    <row r="6" spans="1:4" x14ac:dyDescent="0.2">
      <c r="A6" s="123"/>
      <c r="B6" s="102"/>
      <c r="C6" s="124"/>
      <c r="D6" s="125"/>
    </row>
    <row r="7" spans="1:4" x14ac:dyDescent="0.2">
      <c r="A7" s="104" t="s">
        <v>167</v>
      </c>
      <c r="B7" s="126"/>
      <c r="C7" s="121"/>
      <c r="D7" s="127">
        <f>SUM(C8:C24)</f>
        <v>108092490.97</v>
      </c>
    </row>
    <row r="8" spans="1:4" x14ac:dyDescent="0.2">
      <c r="A8" s="106"/>
      <c r="B8" s="128" t="s">
        <v>166</v>
      </c>
      <c r="C8" s="108">
        <v>280007.69</v>
      </c>
      <c r="D8" s="129"/>
    </row>
    <row r="9" spans="1:4" x14ac:dyDescent="0.2">
      <c r="A9" s="106"/>
      <c r="B9" s="128" t="s">
        <v>165</v>
      </c>
      <c r="C9" s="108">
        <v>434000</v>
      </c>
      <c r="D9" s="130"/>
    </row>
    <row r="10" spans="1:4" x14ac:dyDescent="0.2">
      <c r="A10" s="106"/>
      <c r="B10" s="128" t="s">
        <v>164</v>
      </c>
      <c r="C10" s="108">
        <v>0</v>
      </c>
      <c r="D10" s="130"/>
    </row>
    <row r="11" spans="1:4" x14ac:dyDescent="0.2">
      <c r="A11" s="106"/>
      <c r="B11" s="128" t="s">
        <v>163</v>
      </c>
      <c r="C11" s="108">
        <v>0</v>
      </c>
      <c r="D11" s="130"/>
    </row>
    <row r="12" spans="1:4" x14ac:dyDescent="0.2">
      <c r="A12" s="106"/>
      <c r="B12" s="128" t="s">
        <v>162</v>
      </c>
      <c r="C12" s="108">
        <v>0</v>
      </c>
      <c r="D12" s="130"/>
    </row>
    <row r="13" spans="1:4" x14ac:dyDescent="0.2">
      <c r="A13" s="106"/>
      <c r="B13" s="128" t="s">
        <v>161</v>
      </c>
      <c r="C13" s="108">
        <v>28307.49</v>
      </c>
      <c r="D13" s="130"/>
    </row>
    <row r="14" spans="1:4" x14ac:dyDescent="0.2">
      <c r="A14" s="106"/>
      <c r="B14" s="128" t="s">
        <v>160</v>
      </c>
      <c r="C14" s="108">
        <v>0</v>
      </c>
      <c r="D14" s="130"/>
    </row>
    <row r="15" spans="1:4" x14ac:dyDescent="0.2">
      <c r="A15" s="106"/>
      <c r="B15" s="128" t="s">
        <v>159</v>
      </c>
      <c r="C15" s="108">
        <v>106426764.56999999</v>
      </c>
      <c r="D15" s="130"/>
    </row>
    <row r="16" spans="1:4" x14ac:dyDescent="0.2">
      <c r="A16" s="106"/>
      <c r="B16" s="128" t="s">
        <v>158</v>
      </c>
      <c r="C16" s="108">
        <v>0</v>
      </c>
      <c r="D16" s="130"/>
    </row>
    <row r="17" spans="1:4" x14ac:dyDescent="0.2">
      <c r="A17" s="106"/>
      <c r="B17" s="128" t="s">
        <v>157</v>
      </c>
      <c r="C17" s="108">
        <v>0</v>
      </c>
      <c r="D17" s="130"/>
    </row>
    <row r="18" spans="1:4" x14ac:dyDescent="0.2">
      <c r="A18" s="106"/>
      <c r="B18" s="128" t="s">
        <v>156</v>
      </c>
      <c r="C18" s="108">
        <v>0</v>
      </c>
      <c r="D18" s="130"/>
    </row>
    <row r="19" spans="1:4" x14ac:dyDescent="0.2">
      <c r="A19" s="106"/>
      <c r="B19" s="128" t="s">
        <v>155</v>
      </c>
      <c r="C19" s="108">
        <v>0</v>
      </c>
      <c r="D19" s="130"/>
    </row>
    <row r="20" spans="1:4" x14ac:dyDescent="0.2">
      <c r="A20" s="106"/>
      <c r="B20" s="128" t="s">
        <v>154</v>
      </c>
      <c r="C20" s="108">
        <v>0</v>
      </c>
      <c r="D20" s="130"/>
    </row>
    <row r="21" spans="1:4" x14ac:dyDescent="0.2">
      <c r="A21" s="106"/>
      <c r="B21" s="128" t="s">
        <v>153</v>
      </c>
      <c r="C21" s="108">
        <v>0</v>
      </c>
      <c r="D21" s="130"/>
    </row>
    <row r="22" spans="1:4" x14ac:dyDescent="0.2">
      <c r="A22" s="106"/>
      <c r="B22" s="128" t="s">
        <v>152</v>
      </c>
      <c r="C22" s="108">
        <v>923411.22</v>
      </c>
      <c r="D22" s="130"/>
    </row>
    <row r="23" spans="1:4" x14ac:dyDescent="0.2">
      <c r="A23" s="106"/>
      <c r="B23" s="128" t="s">
        <v>151</v>
      </c>
      <c r="C23" s="108">
        <v>0</v>
      </c>
      <c r="D23" s="130"/>
    </row>
    <row r="24" spans="1:4" x14ac:dyDescent="0.2">
      <c r="A24" s="106"/>
      <c r="B24" s="131" t="s">
        <v>150</v>
      </c>
      <c r="C24" s="108">
        <v>0</v>
      </c>
      <c r="D24" s="130"/>
    </row>
    <row r="25" spans="1:4" x14ac:dyDescent="0.2">
      <c r="A25" s="123"/>
      <c r="B25" s="132"/>
      <c r="C25" s="133"/>
      <c r="D25" s="134"/>
    </row>
    <row r="26" spans="1:4" x14ac:dyDescent="0.2">
      <c r="A26" s="104" t="s">
        <v>149</v>
      </c>
      <c r="B26" s="126"/>
      <c r="C26" s="135"/>
      <c r="D26" s="127">
        <f>SUM(D27:D33)</f>
        <v>0</v>
      </c>
    </row>
    <row r="27" spans="1:4" x14ac:dyDescent="0.2">
      <c r="A27" s="106"/>
      <c r="B27" s="128" t="s">
        <v>133</v>
      </c>
      <c r="C27" s="108">
        <v>0</v>
      </c>
      <c r="D27" s="129"/>
    </row>
    <row r="28" spans="1:4" x14ac:dyDescent="0.2">
      <c r="A28" s="106"/>
      <c r="B28" s="128" t="s">
        <v>131</v>
      </c>
      <c r="C28" s="108">
        <v>0</v>
      </c>
      <c r="D28" s="130"/>
    </row>
    <row r="29" spans="1:4" x14ac:dyDescent="0.2">
      <c r="A29" s="106"/>
      <c r="B29" s="128" t="s">
        <v>130</v>
      </c>
      <c r="C29" s="108">
        <v>0</v>
      </c>
      <c r="D29" s="130"/>
    </row>
    <row r="30" spans="1:4" x14ac:dyDescent="0.2">
      <c r="A30" s="106"/>
      <c r="B30" s="128" t="s">
        <v>129</v>
      </c>
      <c r="C30" s="108">
        <v>0</v>
      </c>
      <c r="D30" s="130"/>
    </row>
    <row r="31" spans="1:4" x14ac:dyDescent="0.2">
      <c r="A31" s="106"/>
      <c r="B31" s="128" t="s">
        <v>128</v>
      </c>
      <c r="C31" s="108">
        <v>0</v>
      </c>
      <c r="D31" s="130"/>
    </row>
    <row r="32" spans="1:4" x14ac:dyDescent="0.2">
      <c r="A32" s="106"/>
      <c r="B32" s="128" t="s">
        <v>127</v>
      </c>
      <c r="C32" s="108">
        <v>0</v>
      </c>
      <c r="D32" s="130"/>
    </row>
    <row r="33" spans="1:4" x14ac:dyDescent="0.2">
      <c r="A33" s="106"/>
      <c r="B33" s="131" t="s">
        <v>148</v>
      </c>
      <c r="C33" s="115">
        <v>0</v>
      </c>
      <c r="D33" s="130"/>
    </row>
    <row r="34" spans="1:4" x14ac:dyDescent="0.2">
      <c r="A34" s="123"/>
      <c r="B34" s="132"/>
      <c r="C34" s="133"/>
      <c r="D34" s="134"/>
    </row>
    <row r="35" spans="1:4" x14ac:dyDescent="0.2">
      <c r="A35" s="120" t="s">
        <v>147</v>
      </c>
      <c r="B35" s="120"/>
      <c r="C35" s="121"/>
      <c r="D35" s="122">
        <f>+D5-D7+D26</f>
        <v>116268395.31999999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7" orientation="portrait" r:id="rId1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4" sqref="F1:F1048576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70" t="str">
        <f>'Notas a los Edos Financieros'!A1</f>
        <v>MUNICIPIO DE VALLE DE SANTIAGO GTO</v>
      </c>
      <c r="B1" s="175"/>
      <c r="C1" s="175"/>
      <c r="D1" s="175"/>
      <c r="E1" s="175"/>
      <c r="F1" s="175"/>
      <c r="G1" s="84" t="s">
        <v>288</v>
      </c>
      <c r="H1" s="85">
        <f>'Notas a los Edos Financieros'!E1</f>
        <v>2018</v>
      </c>
    </row>
    <row r="2" spans="1:10" ht="18.95" customHeight="1" x14ac:dyDescent="0.2">
      <c r="A2" s="170" t="s">
        <v>632</v>
      </c>
      <c r="B2" s="175"/>
      <c r="C2" s="175"/>
      <c r="D2" s="175"/>
      <c r="E2" s="175"/>
      <c r="F2" s="175"/>
      <c r="G2" s="84" t="s">
        <v>289</v>
      </c>
      <c r="H2" s="85" t="str">
        <f>'Notas a los Edos Financieros'!E2</f>
        <v>Trimestral</v>
      </c>
    </row>
    <row r="3" spans="1:10" ht="18.95" customHeight="1" x14ac:dyDescent="0.2">
      <c r="A3" s="176" t="str">
        <f>'Notas a los Edos Financieros'!A3</f>
        <v>CORRESPONDIENTE DEL 1 DE ENERO AL 30 DE JUNIO DEL 2018</v>
      </c>
      <c r="B3" s="177"/>
      <c r="C3" s="177"/>
      <c r="D3" s="177"/>
      <c r="E3" s="177"/>
      <c r="F3" s="177"/>
      <c r="G3" s="84" t="s">
        <v>291</v>
      </c>
      <c r="H3" s="85">
        <f>'Notas a los Edos Financieros'!E3</f>
        <v>1</v>
      </c>
    </row>
    <row r="4" spans="1:10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617</v>
      </c>
      <c r="C7" s="89" t="s">
        <v>270</v>
      </c>
      <c r="D7" s="89" t="s">
        <v>618</v>
      </c>
      <c r="E7" s="89" t="s">
        <v>619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38" customFormat="1" x14ac:dyDescent="0.2">
      <c r="A8" s="137">
        <v>7000</v>
      </c>
      <c r="B8" s="138" t="s">
        <v>209</v>
      </c>
      <c r="C8" s="178" t="s">
        <v>633</v>
      </c>
      <c r="D8" s="178"/>
      <c r="E8" s="178"/>
      <c r="F8" s="178"/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38" customFormat="1" x14ac:dyDescent="0.2">
      <c r="A35" s="137">
        <v>8000</v>
      </c>
      <c r="B35" s="138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C8:F8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D31" sqref="D31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79" t="s">
        <v>40</v>
      </c>
      <c r="B5" s="179"/>
      <c r="C5" s="179"/>
      <c r="D5" s="179"/>
      <c r="E5" s="17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80" t="s">
        <v>44</v>
      </c>
      <c r="C10" s="180"/>
      <c r="D10" s="180"/>
      <c r="E10" s="180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80" t="s">
        <v>48</v>
      </c>
      <c r="C12" s="180"/>
      <c r="D12" s="180"/>
      <c r="E12" s="180"/>
    </row>
    <row r="13" spans="1:8" s="11" customFormat="1" ht="26.1" customHeight="1" x14ac:dyDescent="0.2">
      <c r="A13" s="29" t="s">
        <v>49</v>
      </c>
      <c r="B13" s="180" t="s">
        <v>50</v>
      </c>
      <c r="C13" s="180"/>
      <c r="D13" s="180"/>
      <c r="E13" s="180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81" t="s">
        <v>56</v>
      </c>
      <c r="C22" s="181"/>
      <c r="D22" s="181"/>
      <c r="E22" s="181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A3" sqref="A3:F3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68" t="s">
        <v>620</v>
      </c>
      <c r="B1" s="169"/>
      <c r="C1" s="169"/>
      <c r="D1" s="169"/>
      <c r="E1" s="169"/>
      <c r="F1" s="169"/>
      <c r="G1" s="70" t="s">
        <v>288</v>
      </c>
      <c r="H1" s="81">
        <v>2018</v>
      </c>
    </row>
    <row r="2" spans="1:8" s="72" customFormat="1" ht="18.95" customHeight="1" x14ac:dyDescent="0.25">
      <c r="A2" s="168" t="s">
        <v>624</v>
      </c>
      <c r="B2" s="169"/>
      <c r="C2" s="169"/>
      <c r="D2" s="169"/>
      <c r="E2" s="169"/>
      <c r="F2" s="169"/>
      <c r="G2" s="70" t="s">
        <v>289</v>
      </c>
      <c r="H2" s="81" t="str">
        <f>'Notas a los Edos Financieros'!E2</f>
        <v>Trimestral</v>
      </c>
    </row>
    <row r="3" spans="1:8" s="72" customFormat="1" ht="18.95" customHeight="1" x14ac:dyDescent="0.25">
      <c r="A3" s="168" t="s">
        <v>621</v>
      </c>
      <c r="B3" s="169"/>
      <c r="C3" s="169"/>
      <c r="D3" s="169"/>
      <c r="E3" s="169"/>
      <c r="F3" s="169"/>
      <c r="G3" s="70" t="s">
        <v>291</v>
      </c>
      <c r="H3" s="81">
        <f>'Notas a los Edos Financieros'!E3</f>
        <v>1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293</v>
      </c>
      <c r="C8" s="80">
        <v>79507686.260000005</v>
      </c>
    </row>
    <row r="9" spans="1:8" x14ac:dyDescent="0.2">
      <c r="A9" s="78">
        <v>1115</v>
      </c>
      <c r="B9" s="76" t="s">
        <v>294</v>
      </c>
      <c r="C9" s="80">
        <v>13252793.83</v>
      </c>
    </row>
    <row r="10" spans="1:8" x14ac:dyDescent="0.2">
      <c r="A10" s="78">
        <v>1121</v>
      </c>
      <c r="B10" s="76" t="s">
        <v>295</v>
      </c>
      <c r="C10" s="80">
        <v>0</v>
      </c>
    </row>
    <row r="11" spans="1:8" x14ac:dyDescent="0.2">
      <c r="A11" s="78">
        <v>1211</v>
      </c>
      <c r="B11" s="76" t="s">
        <v>296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297</v>
      </c>
      <c r="C15" s="80">
        <v>950771.85</v>
      </c>
      <c r="D15" s="80">
        <v>944512.65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298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299</v>
      </c>
      <c r="E19" s="77" t="s">
        <v>300</v>
      </c>
      <c r="F19" s="77" t="s">
        <v>301</v>
      </c>
      <c r="G19" s="77" t="s">
        <v>302</v>
      </c>
      <c r="H19" s="77" t="s">
        <v>303</v>
      </c>
    </row>
    <row r="20" spans="1:8" x14ac:dyDescent="0.2">
      <c r="A20" s="78">
        <v>1123</v>
      </c>
      <c r="B20" s="76" t="s">
        <v>304</v>
      </c>
      <c r="C20" s="80">
        <v>765307.12</v>
      </c>
      <c r="D20" s="80">
        <v>765307.12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305</v>
      </c>
      <c r="C21" s="80">
        <v>216554.01</v>
      </c>
      <c r="D21" s="80">
        <v>216554.01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306</v>
      </c>
      <c r="C22" s="80">
        <v>969092.84</v>
      </c>
      <c r="D22" s="80">
        <v>969092.84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308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309</v>
      </c>
      <c r="C25" s="80">
        <v>6593417.2000000002</v>
      </c>
      <c r="D25" s="80">
        <v>6593417.2000000002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311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312</v>
      </c>
      <c r="G29" s="77" t="s">
        <v>249</v>
      </c>
      <c r="H29" s="77"/>
    </row>
    <row r="30" spans="1:8" x14ac:dyDescent="0.2">
      <c r="A30" s="78">
        <v>1140</v>
      </c>
      <c r="B30" s="76" t="s">
        <v>313</v>
      </c>
      <c r="C30" s="80">
        <f>SUM(C31:C35)</f>
        <v>0</v>
      </c>
    </row>
    <row r="31" spans="1:8" x14ac:dyDescent="0.2">
      <c r="A31" s="78">
        <v>1141</v>
      </c>
      <c r="B31" s="76" t="s">
        <v>314</v>
      </c>
      <c r="C31" s="80">
        <v>0</v>
      </c>
    </row>
    <row r="32" spans="1:8" x14ac:dyDescent="0.2">
      <c r="A32" s="78">
        <v>1142</v>
      </c>
      <c r="B32" s="76" t="s">
        <v>315</v>
      </c>
      <c r="C32" s="80">
        <v>0</v>
      </c>
    </row>
    <row r="33" spans="1:8" x14ac:dyDescent="0.2">
      <c r="A33" s="78">
        <v>1143</v>
      </c>
      <c r="B33" s="76" t="s">
        <v>316</v>
      </c>
      <c r="C33" s="80">
        <v>0</v>
      </c>
    </row>
    <row r="34" spans="1:8" x14ac:dyDescent="0.2">
      <c r="A34" s="78">
        <v>1144</v>
      </c>
      <c r="B34" s="76" t="s">
        <v>317</v>
      </c>
      <c r="C34" s="80">
        <v>0</v>
      </c>
    </row>
    <row r="35" spans="1:8" x14ac:dyDescent="0.2">
      <c r="A35" s="78">
        <v>1145</v>
      </c>
      <c r="B35" s="76" t="s">
        <v>318</v>
      </c>
      <c r="C35" s="80">
        <v>0</v>
      </c>
    </row>
    <row r="37" spans="1:8" x14ac:dyDescent="0.2">
      <c r="A37" s="75" t="s">
        <v>319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320</v>
      </c>
      <c r="G38" s="77"/>
      <c r="H38" s="77"/>
    </row>
    <row r="39" spans="1:8" x14ac:dyDescent="0.2">
      <c r="A39" s="78">
        <v>1150</v>
      </c>
      <c r="B39" s="76" t="s">
        <v>321</v>
      </c>
      <c r="C39" s="80">
        <f>SUM(C40)</f>
        <v>0</v>
      </c>
    </row>
    <row r="40" spans="1:8" x14ac:dyDescent="0.2">
      <c r="A40" s="78">
        <v>1151</v>
      </c>
      <c r="B40" s="76" t="s">
        <v>322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303</v>
      </c>
      <c r="F43" s="77"/>
      <c r="G43" s="77"/>
      <c r="H43" s="77"/>
    </row>
    <row r="44" spans="1:8" x14ac:dyDescent="0.2">
      <c r="A44" s="78">
        <v>1213</v>
      </c>
      <c r="B44" s="76" t="s">
        <v>323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324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325</v>
      </c>
      <c r="H51" s="77" t="s">
        <v>254</v>
      </c>
      <c r="I51" s="77" t="s">
        <v>326</v>
      </c>
    </row>
    <row r="52" spans="1:9" x14ac:dyDescent="0.2">
      <c r="A52" s="78">
        <v>1230</v>
      </c>
      <c r="B52" s="76" t="s">
        <v>327</v>
      </c>
      <c r="C52" s="80">
        <f>SUM(C53:C59)</f>
        <v>171599899.90000004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328</v>
      </c>
      <c r="C53" s="80">
        <v>15520834.859999999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329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330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331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332</v>
      </c>
      <c r="C57" s="80">
        <v>153158523.05000001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333</v>
      </c>
      <c r="C58" s="80">
        <v>2920541.99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334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335</v>
      </c>
      <c r="C60" s="80">
        <f ca="1">SUM(C60:C68)</f>
        <v>0</v>
      </c>
      <c r="D60" s="80">
        <f t="shared" ref="D60:E60" ca="1" si="1">SUM(D60:D68)</f>
        <v>0</v>
      </c>
      <c r="E60" s="80">
        <f t="shared" ca="1" si="1"/>
        <v>0</v>
      </c>
    </row>
    <row r="61" spans="1:9" x14ac:dyDescent="0.2">
      <c r="A61" s="78">
        <v>1241</v>
      </c>
      <c r="B61" s="76" t="s">
        <v>336</v>
      </c>
      <c r="C61" s="80">
        <v>9574258.8399999999</v>
      </c>
      <c r="D61" s="80">
        <v>0</v>
      </c>
      <c r="E61" s="80">
        <v>-3244619.39</v>
      </c>
    </row>
    <row r="62" spans="1:9" x14ac:dyDescent="0.2">
      <c r="A62" s="78">
        <v>1242</v>
      </c>
      <c r="B62" s="76" t="s">
        <v>337</v>
      </c>
      <c r="C62" s="80">
        <v>1580718.49</v>
      </c>
      <c r="D62" s="80">
        <v>0</v>
      </c>
      <c r="E62" s="80">
        <v>-170583.8</v>
      </c>
    </row>
    <row r="63" spans="1:9" x14ac:dyDescent="0.2">
      <c r="A63" s="78">
        <v>1243</v>
      </c>
      <c r="B63" s="76" t="s">
        <v>338</v>
      </c>
      <c r="C63" s="80">
        <v>217961</v>
      </c>
      <c r="D63" s="80">
        <v>0</v>
      </c>
      <c r="E63" s="80">
        <v>-54433.09</v>
      </c>
    </row>
    <row r="64" spans="1:9" x14ac:dyDescent="0.2">
      <c r="A64" s="78">
        <v>1244</v>
      </c>
      <c r="B64" s="76" t="s">
        <v>339</v>
      </c>
      <c r="C64" s="80">
        <v>47632352.539999999</v>
      </c>
      <c r="D64" s="80">
        <v>0</v>
      </c>
      <c r="E64" s="80">
        <v>-20947826.34</v>
      </c>
    </row>
    <row r="65" spans="1:9" x14ac:dyDescent="0.2">
      <c r="A65" s="78">
        <v>1245</v>
      </c>
      <c r="B65" s="76" t="s">
        <v>340</v>
      </c>
      <c r="C65" s="80">
        <v>3804472.75</v>
      </c>
      <c r="D65" s="80">
        <v>0</v>
      </c>
      <c r="E65" s="80">
        <v>-163437.87</v>
      </c>
    </row>
    <row r="66" spans="1:9" x14ac:dyDescent="0.2">
      <c r="A66" s="78">
        <v>1246</v>
      </c>
      <c r="B66" s="76" t="s">
        <v>341</v>
      </c>
      <c r="C66" s="80">
        <v>7991680.5599999996</v>
      </c>
      <c r="D66" s="80">
        <v>0</v>
      </c>
      <c r="E66" s="80">
        <v>-1452686.04</v>
      </c>
    </row>
    <row r="67" spans="1:9" x14ac:dyDescent="0.2">
      <c r="A67" s="78">
        <v>1247</v>
      </c>
      <c r="B67" s="76" t="s">
        <v>342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343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344</v>
      </c>
      <c r="F71" s="77" t="s">
        <v>245</v>
      </c>
      <c r="G71" s="77" t="s">
        <v>325</v>
      </c>
      <c r="H71" s="77" t="s">
        <v>254</v>
      </c>
      <c r="I71" s="77" t="s">
        <v>326</v>
      </c>
    </row>
    <row r="72" spans="1:9" x14ac:dyDescent="0.2">
      <c r="A72" s="78">
        <v>1250</v>
      </c>
      <c r="B72" s="76" t="s">
        <v>345</v>
      </c>
      <c r="C72" s="80">
        <f>SUM(C73:C77)</f>
        <v>109817.91</v>
      </c>
      <c r="D72" s="80">
        <f t="shared" ref="D72:E72" si="2">SUM(D73:D77)</f>
        <v>0</v>
      </c>
      <c r="E72" s="80">
        <f t="shared" si="2"/>
        <v>0</v>
      </c>
    </row>
    <row r="73" spans="1:9" x14ac:dyDescent="0.2">
      <c r="A73" s="78">
        <v>1251</v>
      </c>
      <c r="B73" s="76" t="s">
        <v>346</v>
      </c>
      <c r="C73" s="80">
        <v>78877.91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347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348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349</v>
      </c>
      <c r="C76" s="80">
        <v>30940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350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351</v>
      </c>
      <c r="C78" s="80">
        <f>SUM(C79:C84)</f>
        <v>777794.22</v>
      </c>
      <c r="D78" s="80">
        <f t="shared" ref="D78:E78" si="3">SUM(D79:D84)</f>
        <v>0</v>
      </c>
      <c r="E78" s="80">
        <f t="shared" si="3"/>
        <v>0</v>
      </c>
    </row>
    <row r="79" spans="1:9" x14ac:dyDescent="0.2">
      <c r="A79" s="78">
        <v>1271</v>
      </c>
      <c r="B79" s="76" t="s">
        <v>352</v>
      </c>
      <c r="C79" s="80">
        <v>777794.22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353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354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355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356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357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358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359</v>
      </c>
      <c r="C88" s="80">
        <f>SUM(C89:C90)</f>
        <v>0</v>
      </c>
    </row>
    <row r="89" spans="1:8" x14ac:dyDescent="0.2">
      <c r="A89" s="78">
        <v>1161</v>
      </c>
      <c r="B89" s="76" t="s">
        <v>360</v>
      </c>
      <c r="C89" s="80">
        <v>0</v>
      </c>
    </row>
    <row r="90" spans="1:8" x14ac:dyDescent="0.2">
      <c r="A90" s="78">
        <v>1162</v>
      </c>
      <c r="B90" s="76" t="s">
        <v>361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303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362</v>
      </c>
      <c r="C94" s="80">
        <f>SUM(C95:C97)</f>
        <v>0</v>
      </c>
    </row>
    <row r="95" spans="1:8" x14ac:dyDescent="0.2">
      <c r="A95" s="78">
        <v>1291</v>
      </c>
      <c r="B95" s="76" t="s">
        <v>363</v>
      </c>
      <c r="C95" s="80">
        <v>0</v>
      </c>
    </row>
    <row r="96" spans="1:8" x14ac:dyDescent="0.2">
      <c r="A96" s="78">
        <v>1292</v>
      </c>
      <c r="B96" s="76" t="s">
        <v>364</v>
      </c>
      <c r="C96" s="80">
        <v>0</v>
      </c>
    </row>
    <row r="97" spans="1:8" x14ac:dyDescent="0.2">
      <c r="A97" s="78">
        <v>1293</v>
      </c>
      <c r="B97" s="76" t="s">
        <v>365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299</v>
      </c>
      <c r="E100" s="77" t="s">
        <v>300</v>
      </c>
      <c r="F100" s="77" t="s">
        <v>301</v>
      </c>
      <c r="G100" s="77" t="s">
        <v>366</v>
      </c>
      <c r="H100" s="77" t="s">
        <v>367</v>
      </c>
    </row>
    <row r="101" spans="1:8" x14ac:dyDescent="0.2">
      <c r="A101" s="78">
        <v>2110</v>
      </c>
      <c r="B101" s="76" t="s">
        <v>368</v>
      </c>
      <c r="C101" s="80">
        <f>SUM(C102:C110)</f>
        <v>16057321.060000001</v>
      </c>
      <c r="D101" s="80">
        <f t="shared" ref="D101:E101" si="4">SUM(D102:D110)</f>
        <v>0</v>
      </c>
      <c r="E101" s="80">
        <f t="shared" si="4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369</v>
      </c>
      <c r="C102" s="80">
        <v>29340.21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370</v>
      </c>
      <c r="C103" s="80">
        <v>2744323.87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371</v>
      </c>
      <c r="C104" s="80">
        <v>5937724.4299999997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372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373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374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375</v>
      </c>
      <c r="C108" s="80">
        <v>4526241.95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376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377</v>
      </c>
      <c r="C110" s="80">
        <v>2819690.6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378</v>
      </c>
      <c r="C111" s="80">
        <f>SUM(C112:C114)</f>
        <v>0</v>
      </c>
      <c r="D111" s="80">
        <f t="shared" ref="D111:E111" si="5">SUM(D112:D114)</f>
        <v>0</v>
      </c>
      <c r="E111" s="80">
        <f t="shared" si="5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379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380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381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303</v>
      </c>
      <c r="F117" s="77"/>
      <c r="G117" s="77"/>
      <c r="H117" s="77"/>
    </row>
    <row r="118" spans="1:8" x14ac:dyDescent="0.2">
      <c r="A118" s="78">
        <v>2160</v>
      </c>
      <c r="B118" s="76" t="s">
        <v>382</v>
      </c>
      <c r="C118" s="80">
        <f>SUM(C119:C124)</f>
        <v>0</v>
      </c>
    </row>
    <row r="119" spans="1:8" x14ac:dyDescent="0.2">
      <c r="A119" s="78">
        <v>2161</v>
      </c>
      <c r="B119" s="76" t="s">
        <v>383</v>
      </c>
      <c r="C119" s="80">
        <v>0</v>
      </c>
    </row>
    <row r="120" spans="1:8" x14ac:dyDescent="0.2">
      <c r="A120" s="78">
        <v>2162</v>
      </c>
      <c r="B120" s="76" t="s">
        <v>384</v>
      </c>
      <c r="C120" s="80">
        <v>0</v>
      </c>
    </row>
    <row r="121" spans="1:8" x14ac:dyDescent="0.2">
      <c r="A121" s="78">
        <v>2163</v>
      </c>
      <c r="B121" s="76" t="s">
        <v>385</v>
      </c>
      <c r="C121" s="80">
        <v>0</v>
      </c>
    </row>
    <row r="122" spans="1:8" x14ac:dyDescent="0.2">
      <c r="A122" s="78">
        <v>2164</v>
      </c>
      <c r="B122" s="76" t="s">
        <v>386</v>
      </c>
      <c r="C122" s="80">
        <v>0</v>
      </c>
    </row>
    <row r="123" spans="1:8" x14ac:dyDescent="0.2">
      <c r="A123" s="78">
        <v>2165</v>
      </c>
      <c r="B123" s="76" t="s">
        <v>387</v>
      </c>
      <c r="C123" s="80">
        <v>0</v>
      </c>
    </row>
    <row r="124" spans="1:8" x14ac:dyDescent="0.2">
      <c r="A124" s="78">
        <v>2166</v>
      </c>
      <c r="B124" s="76" t="s">
        <v>388</v>
      </c>
      <c r="C124" s="80">
        <v>0</v>
      </c>
    </row>
    <row r="125" spans="1:8" x14ac:dyDescent="0.2">
      <c r="A125" s="78">
        <v>2250</v>
      </c>
      <c r="B125" s="76" t="s">
        <v>389</v>
      </c>
      <c r="C125" s="80">
        <f>SUM(C126:C131)</f>
        <v>0</v>
      </c>
    </row>
    <row r="126" spans="1:8" x14ac:dyDescent="0.2">
      <c r="A126" s="78">
        <v>2251</v>
      </c>
      <c r="B126" s="76" t="s">
        <v>390</v>
      </c>
      <c r="C126" s="80">
        <v>0</v>
      </c>
    </row>
    <row r="127" spans="1:8" x14ac:dyDescent="0.2">
      <c r="A127" s="78">
        <v>2252</v>
      </c>
      <c r="B127" s="76" t="s">
        <v>391</v>
      </c>
      <c r="C127" s="80">
        <v>0</v>
      </c>
    </row>
    <row r="128" spans="1:8" x14ac:dyDescent="0.2">
      <c r="A128" s="78">
        <v>2253</v>
      </c>
      <c r="B128" s="76" t="s">
        <v>392</v>
      </c>
      <c r="C128" s="80">
        <v>0</v>
      </c>
    </row>
    <row r="129" spans="1:8" x14ac:dyDescent="0.2">
      <c r="A129" s="78">
        <v>2254</v>
      </c>
      <c r="B129" s="76" t="s">
        <v>393</v>
      </c>
      <c r="C129" s="80">
        <v>0</v>
      </c>
    </row>
    <row r="130" spans="1:8" x14ac:dyDescent="0.2">
      <c r="A130" s="78">
        <v>2255</v>
      </c>
      <c r="B130" s="76" t="s">
        <v>394</v>
      </c>
      <c r="C130" s="80">
        <v>0</v>
      </c>
    </row>
    <row r="131" spans="1:8" x14ac:dyDescent="0.2">
      <c r="A131" s="78">
        <v>2256</v>
      </c>
      <c r="B131" s="76" t="s">
        <v>395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303</v>
      </c>
      <c r="F134" s="79"/>
      <c r="G134" s="79"/>
      <c r="H134" s="79"/>
    </row>
    <row r="135" spans="1:8" x14ac:dyDescent="0.2">
      <c r="A135" s="78">
        <v>2159</v>
      </c>
      <c r="B135" s="76" t="s">
        <v>396</v>
      </c>
      <c r="C135" s="80">
        <v>0</v>
      </c>
    </row>
    <row r="136" spans="1:8" x14ac:dyDescent="0.2">
      <c r="A136" s="78">
        <v>2199</v>
      </c>
      <c r="B136" s="76" t="s">
        <v>397</v>
      </c>
      <c r="C136" s="80">
        <v>0</v>
      </c>
    </row>
    <row r="137" spans="1:8" x14ac:dyDescent="0.2">
      <c r="A137" s="78">
        <v>2240</v>
      </c>
      <c r="B137" s="76" t="s">
        <v>398</v>
      </c>
      <c r="C137" s="80">
        <f>SUM(C138:C140)</f>
        <v>0</v>
      </c>
    </row>
    <row r="138" spans="1:8" x14ac:dyDescent="0.2">
      <c r="A138" s="78">
        <v>2241</v>
      </c>
      <c r="B138" s="76" t="s">
        <v>399</v>
      </c>
      <c r="C138" s="80">
        <v>0</v>
      </c>
    </row>
    <row r="139" spans="1:8" x14ac:dyDescent="0.2">
      <c r="A139" s="78">
        <v>2242</v>
      </c>
      <c r="B139" s="76" t="s">
        <v>400</v>
      </c>
      <c r="C139" s="80">
        <v>0</v>
      </c>
    </row>
    <row r="140" spans="1:8" x14ac:dyDescent="0.2">
      <c r="A140" s="78">
        <v>2249</v>
      </c>
      <c r="B140" s="76" t="s">
        <v>401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17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C25" sqref="C25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  <row r="194" spans="3:3" x14ac:dyDescent="0.2">
      <c r="C194" s="9">
        <v>0</v>
      </c>
    </row>
    <row r="195" spans="3:3" x14ac:dyDescent="0.2">
      <c r="C195" s="9">
        <v>0</v>
      </c>
    </row>
    <row r="210" spans="3:3" x14ac:dyDescent="0.2">
      <c r="C210" s="9">
        <v>0</v>
      </c>
    </row>
    <row r="211" spans="3:3" x14ac:dyDescent="0.2">
      <c r="C211" s="9">
        <v>0</v>
      </c>
    </row>
    <row r="212" spans="3:3" x14ac:dyDescent="0.2">
      <c r="C212" s="9">
        <v>0</v>
      </c>
    </row>
    <row r="213" spans="3:3" x14ac:dyDescent="0.2">
      <c r="C213" s="9">
        <v>0</v>
      </c>
    </row>
    <row r="214" spans="3:3" x14ac:dyDescent="0.2">
      <c r="C214" s="9">
        <v>0</v>
      </c>
    </row>
    <row r="217" spans="3:3" x14ac:dyDescent="0.2">
      <c r="C217" s="9">
        <v>1352307.39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66" t="s">
        <v>620</v>
      </c>
      <c r="B1" s="166"/>
      <c r="C1" s="166"/>
      <c r="D1" s="70" t="s">
        <v>288</v>
      </c>
      <c r="E1" s="81">
        <v>2018</v>
      </c>
    </row>
    <row r="2" spans="1:5" s="72" customFormat="1" ht="18.95" customHeight="1" x14ac:dyDescent="0.25">
      <c r="A2" s="166" t="s">
        <v>625</v>
      </c>
      <c r="B2" s="166"/>
      <c r="C2" s="166"/>
      <c r="D2" s="70" t="s">
        <v>289</v>
      </c>
      <c r="E2" s="81" t="str">
        <f>'Notas a los Edos Financieros'!E2</f>
        <v>Trimestral</v>
      </c>
    </row>
    <row r="3" spans="1:5" s="72" customFormat="1" ht="18.95" customHeight="1" x14ac:dyDescent="0.25">
      <c r="A3" s="166" t="s">
        <v>621</v>
      </c>
      <c r="B3" s="166"/>
      <c r="C3" s="166"/>
      <c r="D3" s="70" t="s">
        <v>291</v>
      </c>
      <c r="E3" s="81">
        <f>'Notas a los Edos Financieros'!E3</f>
        <v>1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402</v>
      </c>
      <c r="E7" s="77"/>
    </row>
    <row r="8" spans="1:5" s="160" customFormat="1" x14ac:dyDescent="0.2">
      <c r="A8" s="162">
        <v>4000</v>
      </c>
      <c r="B8" s="161" t="s">
        <v>626</v>
      </c>
      <c r="C8" s="163">
        <f>C9+C56</f>
        <v>208395519.56</v>
      </c>
      <c r="D8" s="159"/>
      <c r="E8" s="159"/>
    </row>
    <row r="9" spans="1:5" x14ac:dyDescent="0.2">
      <c r="A9" s="78">
        <v>4100</v>
      </c>
      <c r="B9" s="76" t="s">
        <v>403</v>
      </c>
      <c r="C9" s="80">
        <f>SUM(C10+C19+C25+C27+C33+C38+C48+C53)</f>
        <v>33943117.469999991</v>
      </c>
    </row>
    <row r="10" spans="1:5" x14ac:dyDescent="0.2">
      <c r="A10" s="78">
        <v>4110</v>
      </c>
      <c r="B10" s="76" t="s">
        <v>404</v>
      </c>
      <c r="C10" s="80">
        <f>SUM(C11:C18)</f>
        <v>15205347.939999999</v>
      </c>
    </row>
    <row r="11" spans="1:5" x14ac:dyDescent="0.2">
      <c r="A11" s="78">
        <v>4111</v>
      </c>
      <c r="B11" s="76" t="s">
        <v>405</v>
      </c>
      <c r="C11" s="80">
        <v>0</v>
      </c>
    </row>
    <row r="12" spans="1:5" x14ac:dyDescent="0.2">
      <c r="A12" s="78">
        <v>4112</v>
      </c>
      <c r="B12" s="76" t="s">
        <v>406</v>
      </c>
      <c r="C12" s="80">
        <v>15023546.359999999</v>
      </c>
    </row>
    <row r="13" spans="1:5" x14ac:dyDescent="0.2">
      <c r="A13" s="78">
        <v>4113</v>
      </c>
      <c r="B13" s="76" t="s">
        <v>407</v>
      </c>
      <c r="C13" s="80">
        <v>161464.92000000001</v>
      </c>
    </row>
    <row r="14" spans="1:5" x14ac:dyDescent="0.2">
      <c r="A14" s="78">
        <v>4114</v>
      </c>
      <c r="B14" s="76" t="s">
        <v>408</v>
      </c>
      <c r="C14" s="80">
        <v>0</v>
      </c>
    </row>
    <row r="15" spans="1:5" x14ac:dyDescent="0.2">
      <c r="A15" s="78">
        <v>4115</v>
      </c>
      <c r="B15" s="76" t="s">
        <v>409</v>
      </c>
      <c r="C15" s="80">
        <v>0</v>
      </c>
    </row>
    <row r="16" spans="1:5" x14ac:dyDescent="0.2">
      <c r="A16" s="78">
        <v>4116</v>
      </c>
      <c r="B16" s="76" t="s">
        <v>410</v>
      </c>
      <c r="C16" s="80">
        <v>20336.66</v>
      </c>
    </row>
    <row r="17" spans="1:3" x14ac:dyDescent="0.2">
      <c r="A17" s="78">
        <v>4117</v>
      </c>
      <c r="B17" s="76" t="s">
        <v>411</v>
      </c>
      <c r="C17" s="80">
        <v>0</v>
      </c>
    </row>
    <row r="18" spans="1:3" x14ac:dyDescent="0.2">
      <c r="A18" s="78">
        <v>4119</v>
      </c>
      <c r="B18" s="76" t="s">
        <v>412</v>
      </c>
      <c r="C18" s="80">
        <v>0</v>
      </c>
    </row>
    <row r="19" spans="1:3" x14ac:dyDescent="0.2">
      <c r="A19" s="78">
        <v>4120</v>
      </c>
      <c r="B19" s="76" t="s">
        <v>413</v>
      </c>
      <c r="C19" s="80">
        <f>SUM(C20:C24)</f>
        <v>0</v>
      </c>
    </row>
    <row r="20" spans="1:3" x14ac:dyDescent="0.2">
      <c r="A20" s="78">
        <v>4121</v>
      </c>
      <c r="B20" s="76" t="s">
        <v>414</v>
      </c>
      <c r="C20" s="80">
        <v>0</v>
      </c>
    </row>
    <row r="21" spans="1:3" x14ac:dyDescent="0.2">
      <c r="A21" s="78">
        <v>4122</v>
      </c>
      <c r="B21" s="76" t="s">
        <v>415</v>
      </c>
      <c r="C21" s="80">
        <v>0</v>
      </c>
    </row>
    <row r="22" spans="1:3" x14ac:dyDescent="0.2">
      <c r="A22" s="78">
        <v>4123</v>
      </c>
      <c r="B22" s="76" t="s">
        <v>416</v>
      </c>
      <c r="C22" s="80">
        <v>0</v>
      </c>
    </row>
    <row r="23" spans="1:3" x14ac:dyDescent="0.2">
      <c r="A23" s="78">
        <v>4124</v>
      </c>
      <c r="B23" s="76" t="s">
        <v>417</v>
      </c>
      <c r="C23" s="80">
        <v>0</v>
      </c>
    </row>
    <row r="24" spans="1:3" x14ac:dyDescent="0.2">
      <c r="A24" s="78">
        <v>4129</v>
      </c>
      <c r="B24" s="76" t="s">
        <v>418</v>
      </c>
      <c r="C24" s="80">
        <v>0</v>
      </c>
    </row>
    <row r="25" spans="1:3" x14ac:dyDescent="0.2">
      <c r="A25" s="78">
        <v>4130</v>
      </c>
      <c r="B25" s="76" t="s">
        <v>419</v>
      </c>
      <c r="C25" s="80">
        <f>SUM(C26)</f>
        <v>4707547.75</v>
      </c>
    </row>
    <row r="26" spans="1:3" x14ac:dyDescent="0.2">
      <c r="A26" s="78">
        <v>4131</v>
      </c>
      <c r="B26" s="76" t="s">
        <v>420</v>
      </c>
      <c r="C26" s="80">
        <v>4707547.75</v>
      </c>
    </row>
    <row r="27" spans="1:3" x14ac:dyDescent="0.2">
      <c r="A27" s="78">
        <v>4140</v>
      </c>
      <c r="B27" s="76" t="s">
        <v>421</v>
      </c>
      <c r="C27" s="80">
        <f>SUM(C28:C32)</f>
        <v>11098576.369999999</v>
      </c>
    </row>
    <row r="28" spans="1:3" x14ac:dyDescent="0.2">
      <c r="A28" s="78">
        <v>4141</v>
      </c>
      <c r="B28" s="76" t="s">
        <v>422</v>
      </c>
      <c r="C28" s="80">
        <v>0</v>
      </c>
    </row>
    <row r="29" spans="1:3" x14ac:dyDescent="0.2">
      <c r="A29" s="78">
        <v>4142</v>
      </c>
      <c r="B29" s="76" t="s">
        <v>423</v>
      </c>
      <c r="C29" s="80">
        <v>0</v>
      </c>
    </row>
    <row r="30" spans="1:3" x14ac:dyDescent="0.2">
      <c r="A30" s="78">
        <v>4143</v>
      </c>
      <c r="B30" s="76" t="s">
        <v>424</v>
      </c>
      <c r="C30" s="80">
        <v>11003589.369999999</v>
      </c>
    </row>
    <row r="31" spans="1:3" x14ac:dyDescent="0.2">
      <c r="A31" s="78">
        <v>4144</v>
      </c>
      <c r="B31" s="76" t="s">
        <v>425</v>
      </c>
      <c r="C31" s="80">
        <v>0</v>
      </c>
    </row>
    <row r="32" spans="1:3" x14ac:dyDescent="0.2">
      <c r="A32" s="78">
        <v>4149</v>
      </c>
      <c r="B32" s="76" t="s">
        <v>426</v>
      </c>
      <c r="C32" s="80">
        <v>94987</v>
      </c>
    </row>
    <row r="33" spans="1:3" x14ac:dyDescent="0.2">
      <c r="A33" s="78">
        <v>4150</v>
      </c>
      <c r="B33" s="76" t="s">
        <v>427</v>
      </c>
      <c r="C33" s="80">
        <f>SUM(C34:C37)</f>
        <v>2090195.04</v>
      </c>
    </row>
    <row r="34" spans="1:3" x14ac:dyDescent="0.2">
      <c r="A34" s="78">
        <v>4151</v>
      </c>
      <c r="B34" s="76" t="s">
        <v>428</v>
      </c>
      <c r="C34" s="80">
        <v>2090195.04</v>
      </c>
    </row>
    <row r="35" spans="1:3" x14ac:dyDescent="0.2">
      <c r="A35" s="78">
        <v>4152</v>
      </c>
      <c r="B35" s="76" t="s">
        <v>429</v>
      </c>
      <c r="C35" s="80">
        <v>0</v>
      </c>
    </row>
    <row r="36" spans="1:3" x14ac:dyDescent="0.2">
      <c r="A36" s="78">
        <v>4153</v>
      </c>
      <c r="B36" s="76" t="s">
        <v>430</v>
      </c>
      <c r="C36" s="80">
        <v>0</v>
      </c>
    </row>
    <row r="37" spans="1:3" x14ac:dyDescent="0.2">
      <c r="A37" s="78">
        <v>4159</v>
      </c>
      <c r="B37" s="76" t="s">
        <v>431</v>
      </c>
      <c r="C37" s="80">
        <v>0</v>
      </c>
    </row>
    <row r="38" spans="1:3" x14ac:dyDescent="0.2">
      <c r="A38" s="78">
        <v>4160</v>
      </c>
      <c r="B38" s="76" t="s">
        <v>432</v>
      </c>
      <c r="C38" s="80">
        <f>SUM(C39:C47)</f>
        <v>841450.36999999988</v>
      </c>
    </row>
    <row r="39" spans="1:3" x14ac:dyDescent="0.2">
      <c r="A39" s="78">
        <v>4161</v>
      </c>
      <c r="B39" s="76" t="s">
        <v>433</v>
      </c>
      <c r="C39" s="80">
        <v>184444.75</v>
      </c>
    </row>
    <row r="40" spans="1:3" x14ac:dyDescent="0.2">
      <c r="A40" s="78">
        <v>4162</v>
      </c>
      <c r="B40" s="76" t="s">
        <v>434</v>
      </c>
      <c r="C40" s="80">
        <v>529183.68999999994</v>
      </c>
    </row>
    <row r="41" spans="1:3" x14ac:dyDescent="0.2">
      <c r="A41" s="78">
        <v>4163</v>
      </c>
      <c r="B41" s="76" t="s">
        <v>435</v>
      </c>
      <c r="C41" s="80">
        <v>0</v>
      </c>
    </row>
    <row r="42" spans="1:3" x14ac:dyDescent="0.2">
      <c r="A42" s="78">
        <v>4164</v>
      </c>
      <c r="B42" s="76" t="s">
        <v>436</v>
      </c>
      <c r="C42" s="80">
        <v>109003.11</v>
      </c>
    </row>
    <row r="43" spans="1:3" x14ac:dyDescent="0.2">
      <c r="A43" s="78">
        <v>4165</v>
      </c>
      <c r="B43" s="76" t="s">
        <v>437</v>
      </c>
      <c r="C43" s="80">
        <v>0</v>
      </c>
    </row>
    <row r="44" spans="1:3" x14ac:dyDescent="0.2">
      <c r="A44" s="78">
        <v>4166</v>
      </c>
      <c r="B44" s="76" t="s">
        <v>438</v>
      </c>
      <c r="C44" s="80">
        <v>0</v>
      </c>
    </row>
    <row r="45" spans="1:3" x14ac:dyDescent="0.2">
      <c r="A45" s="78">
        <v>4167</v>
      </c>
      <c r="B45" s="76" t="s">
        <v>439</v>
      </c>
      <c r="C45" s="80">
        <v>16456.11</v>
      </c>
    </row>
    <row r="46" spans="1:3" x14ac:dyDescent="0.2">
      <c r="A46" s="78">
        <v>4168</v>
      </c>
      <c r="B46" s="76" t="s">
        <v>440</v>
      </c>
      <c r="C46" s="80">
        <v>0</v>
      </c>
    </row>
    <row r="47" spans="1:3" x14ac:dyDescent="0.2">
      <c r="A47" s="78">
        <v>4169</v>
      </c>
      <c r="B47" s="76" t="s">
        <v>441</v>
      </c>
      <c r="C47" s="80">
        <v>2362.71</v>
      </c>
    </row>
    <row r="48" spans="1:3" x14ac:dyDescent="0.2">
      <c r="A48" s="78">
        <v>4170</v>
      </c>
      <c r="B48" s="76" t="s">
        <v>442</v>
      </c>
      <c r="C48" s="80">
        <f>SUM(C49:C52)</f>
        <v>0</v>
      </c>
    </row>
    <row r="49" spans="1:3" x14ac:dyDescent="0.2">
      <c r="A49" s="78">
        <v>4171</v>
      </c>
      <c r="B49" s="76" t="s">
        <v>443</v>
      </c>
      <c r="C49" s="80">
        <v>0</v>
      </c>
    </row>
    <row r="50" spans="1:3" x14ac:dyDescent="0.2">
      <c r="A50" s="78">
        <v>4172</v>
      </c>
      <c r="B50" s="76" t="s">
        <v>444</v>
      </c>
      <c r="C50" s="80">
        <v>0</v>
      </c>
    </row>
    <row r="51" spans="1:3" x14ac:dyDescent="0.2">
      <c r="A51" s="78">
        <v>4173</v>
      </c>
      <c r="B51" s="76" t="s">
        <v>445</v>
      </c>
      <c r="C51" s="80">
        <v>0</v>
      </c>
    </row>
    <row r="52" spans="1:3" x14ac:dyDescent="0.2">
      <c r="A52" s="78">
        <v>4174</v>
      </c>
      <c r="B52" s="76" t="s">
        <v>446</v>
      </c>
      <c r="C52" s="80">
        <v>0</v>
      </c>
    </row>
    <row r="53" spans="1:3" x14ac:dyDescent="0.2">
      <c r="A53" s="78">
        <v>4190</v>
      </c>
      <c r="B53" s="76" t="s">
        <v>447</v>
      </c>
      <c r="C53" s="80">
        <f>SUM(C54:C55)</f>
        <v>0</v>
      </c>
    </row>
    <row r="54" spans="1:3" x14ac:dyDescent="0.2">
      <c r="A54" s="78">
        <v>4191</v>
      </c>
      <c r="B54" s="76" t="s">
        <v>448</v>
      </c>
      <c r="C54" s="80">
        <v>0</v>
      </c>
    </row>
    <row r="55" spans="1:3" x14ac:dyDescent="0.2">
      <c r="A55" s="78">
        <v>4192</v>
      </c>
      <c r="B55" s="76" t="s">
        <v>449</v>
      </c>
      <c r="C55" s="80">
        <v>0</v>
      </c>
    </row>
    <row r="56" spans="1:3" x14ac:dyDescent="0.2">
      <c r="A56" s="78">
        <v>4200</v>
      </c>
      <c r="B56" s="76" t="s">
        <v>450</v>
      </c>
      <c r="C56" s="80">
        <f>SUM(C57+C61)</f>
        <v>174452402.09</v>
      </c>
    </row>
    <row r="57" spans="1:3" x14ac:dyDescent="0.2">
      <c r="A57" s="78">
        <v>4210</v>
      </c>
      <c r="B57" s="76" t="s">
        <v>451</v>
      </c>
      <c r="C57" s="80">
        <f>SUM(C58:C60)</f>
        <v>174452402.09</v>
      </c>
    </row>
    <row r="58" spans="1:3" x14ac:dyDescent="0.2">
      <c r="A58" s="78">
        <v>4211</v>
      </c>
      <c r="B58" s="76" t="s">
        <v>452</v>
      </c>
      <c r="C58" s="80">
        <v>71789248.760000005</v>
      </c>
    </row>
    <row r="59" spans="1:3" x14ac:dyDescent="0.2">
      <c r="A59" s="78">
        <v>4212</v>
      </c>
      <c r="B59" s="76" t="s">
        <v>453</v>
      </c>
      <c r="C59" s="80">
        <v>87831364.269999996</v>
      </c>
    </row>
    <row r="60" spans="1:3" x14ac:dyDescent="0.2">
      <c r="A60" s="78">
        <v>4213</v>
      </c>
      <c r="B60" s="76" t="s">
        <v>454</v>
      </c>
      <c r="C60" s="80">
        <v>14831789.060000001</v>
      </c>
    </row>
    <row r="61" spans="1:3" x14ac:dyDescent="0.2">
      <c r="A61" s="78">
        <v>4220</v>
      </c>
      <c r="B61" s="76" t="s">
        <v>455</v>
      </c>
      <c r="C61" s="80">
        <f>SUM(C62:C67)</f>
        <v>0</v>
      </c>
    </row>
    <row r="62" spans="1:3" x14ac:dyDescent="0.2">
      <c r="A62" s="78">
        <v>4221</v>
      </c>
      <c r="B62" s="76" t="s">
        <v>456</v>
      </c>
      <c r="C62" s="80">
        <v>0</v>
      </c>
    </row>
    <row r="63" spans="1:3" x14ac:dyDescent="0.2">
      <c r="A63" s="78">
        <v>4222</v>
      </c>
      <c r="B63" s="76" t="s">
        <v>457</v>
      </c>
      <c r="C63" s="80">
        <v>0</v>
      </c>
    </row>
    <row r="64" spans="1:3" x14ac:dyDescent="0.2">
      <c r="A64" s="78">
        <v>4223</v>
      </c>
      <c r="B64" s="76" t="s">
        <v>458</v>
      </c>
      <c r="C64" s="80">
        <v>0</v>
      </c>
    </row>
    <row r="65" spans="1:5" x14ac:dyDescent="0.2">
      <c r="A65" s="78">
        <v>4224</v>
      </c>
      <c r="B65" s="76" t="s">
        <v>459</v>
      </c>
      <c r="C65" s="80">
        <v>0</v>
      </c>
    </row>
    <row r="66" spans="1:5" x14ac:dyDescent="0.2">
      <c r="A66" s="78">
        <v>4225</v>
      </c>
      <c r="B66" s="76" t="s">
        <v>460</v>
      </c>
      <c r="C66" s="80">
        <v>0</v>
      </c>
    </row>
    <row r="67" spans="1:5" x14ac:dyDescent="0.2">
      <c r="A67" s="78">
        <v>4226</v>
      </c>
      <c r="B67" s="76" t="s">
        <v>461</v>
      </c>
      <c r="C67" s="80">
        <v>0</v>
      </c>
    </row>
    <row r="69" spans="1:5" x14ac:dyDescent="0.2">
      <c r="A69" s="75" t="s">
        <v>231</v>
      </c>
      <c r="B69" s="75"/>
      <c r="C69" s="75"/>
      <c r="D69" s="75"/>
      <c r="E69" s="75"/>
    </row>
    <row r="70" spans="1:5" x14ac:dyDescent="0.2">
      <c r="A70" s="77" t="s">
        <v>233</v>
      </c>
      <c r="B70" s="77" t="s">
        <v>229</v>
      </c>
      <c r="C70" s="77" t="s">
        <v>230</v>
      </c>
      <c r="D70" s="77" t="s">
        <v>234</v>
      </c>
      <c r="E70" s="77" t="s">
        <v>303</v>
      </c>
    </row>
    <row r="71" spans="1:5" x14ac:dyDescent="0.2">
      <c r="A71" s="78">
        <v>4300</v>
      </c>
      <c r="B71" s="76" t="s">
        <v>462</v>
      </c>
      <c r="C71" s="80">
        <f>SUM(C72+C75+C81+C83+C85)</f>
        <v>0</v>
      </c>
    </row>
    <row r="72" spans="1:5" x14ac:dyDescent="0.2">
      <c r="A72" s="78">
        <v>4310</v>
      </c>
      <c r="B72" s="76" t="s">
        <v>463</v>
      </c>
      <c r="C72" s="80">
        <f>SUM(C73:C74)</f>
        <v>0</v>
      </c>
    </row>
    <row r="73" spans="1:5" x14ac:dyDescent="0.2">
      <c r="A73" s="78">
        <v>4311</v>
      </c>
      <c r="B73" s="76" t="s">
        <v>464</v>
      </c>
      <c r="C73" s="80">
        <v>0</v>
      </c>
    </row>
    <row r="74" spans="1:5" x14ac:dyDescent="0.2">
      <c r="A74" s="78">
        <v>4319</v>
      </c>
      <c r="B74" s="76" t="s">
        <v>465</v>
      </c>
      <c r="C74" s="80">
        <v>0</v>
      </c>
    </row>
    <row r="75" spans="1:5" x14ac:dyDescent="0.2">
      <c r="A75" s="78">
        <v>4320</v>
      </c>
      <c r="B75" s="76" t="s">
        <v>466</v>
      </c>
      <c r="C75" s="80">
        <f>SUM(C76:C80)</f>
        <v>0</v>
      </c>
    </row>
    <row r="76" spans="1:5" x14ac:dyDescent="0.2">
      <c r="A76" s="78">
        <v>4321</v>
      </c>
      <c r="B76" s="76" t="s">
        <v>467</v>
      </c>
      <c r="C76" s="80">
        <v>0</v>
      </c>
    </row>
    <row r="77" spans="1:5" x14ac:dyDescent="0.2">
      <c r="A77" s="78">
        <v>4322</v>
      </c>
      <c r="B77" s="76" t="s">
        <v>468</v>
      </c>
      <c r="C77" s="80">
        <v>0</v>
      </c>
    </row>
    <row r="78" spans="1:5" x14ac:dyDescent="0.2">
      <c r="A78" s="78">
        <v>4323</v>
      </c>
      <c r="B78" s="76" t="s">
        <v>469</v>
      </c>
      <c r="C78" s="80">
        <v>0</v>
      </c>
    </row>
    <row r="79" spans="1:5" x14ac:dyDescent="0.2">
      <c r="A79" s="78">
        <v>4324</v>
      </c>
      <c r="B79" s="76" t="s">
        <v>470</v>
      </c>
      <c r="C79" s="80">
        <v>0</v>
      </c>
    </row>
    <row r="80" spans="1:5" x14ac:dyDescent="0.2">
      <c r="A80" s="78">
        <v>4325</v>
      </c>
      <c r="B80" s="76" t="s">
        <v>471</v>
      </c>
      <c r="C80" s="80">
        <v>0</v>
      </c>
    </row>
    <row r="81" spans="1:5" x14ac:dyDescent="0.2">
      <c r="A81" s="78">
        <v>4330</v>
      </c>
      <c r="B81" s="76" t="s">
        <v>472</v>
      </c>
      <c r="C81" s="80">
        <f>SUM(C82)</f>
        <v>0</v>
      </c>
    </row>
    <row r="82" spans="1:5" x14ac:dyDescent="0.2">
      <c r="A82" s="78">
        <v>4331</v>
      </c>
      <c r="B82" s="76" t="s">
        <v>472</v>
      </c>
      <c r="C82" s="80">
        <v>0</v>
      </c>
    </row>
    <row r="83" spans="1:5" x14ac:dyDescent="0.2">
      <c r="A83" s="78">
        <v>4340</v>
      </c>
      <c r="B83" s="76" t="s">
        <v>473</v>
      </c>
      <c r="C83" s="80">
        <f>SUM(C84)</f>
        <v>0</v>
      </c>
    </row>
    <row r="84" spans="1:5" x14ac:dyDescent="0.2">
      <c r="A84" s="78">
        <v>4341</v>
      </c>
      <c r="B84" s="76" t="s">
        <v>474</v>
      </c>
      <c r="C84" s="80">
        <v>0</v>
      </c>
    </row>
    <row r="85" spans="1:5" x14ac:dyDescent="0.2">
      <c r="A85" s="78">
        <v>4390</v>
      </c>
      <c r="B85" s="76" t="s">
        <v>475</v>
      </c>
      <c r="C85" s="80">
        <f>SUM(C86:C92)</f>
        <v>0</v>
      </c>
    </row>
    <row r="86" spans="1:5" x14ac:dyDescent="0.2">
      <c r="A86" s="78">
        <v>4391</v>
      </c>
      <c r="B86" s="76" t="s">
        <v>476</v>
      </c>
      <c r="C86" s="80">
        <v>0</v>
      </c>
    </row>
    <row r="87" spans="1:5" x14ac:dyDescent="0.2">
      <c r="A87" s="78">
        <v>4392</v>
      </c>
      <c r="B87" s="76" t="s">
        <v>477</v>
      </c>
      <c r="C87" s="80">
        <v>0</v>
      </c>
    </row>
    <row r="88" spans="1:5" x14ac:dyDescent="0.2">
      <c r="A88" s="78">
        <v>4393</v>
      </c>
      <c r="B88" s="76" t="s">
        <v>478</v>
      </c>
      <c r="C88" s="80">
        <v>0</v>
      </c>
    </row>
    <row r="89" spans="1:5" x14ac:dyDescent="0.2">
      <c r="A89" s="78">
        <v>4394</v>
      </c>
      <c r="B89" s="76" t="s">
        <v>479</v>
      </c>
      <c r="C89" s="80">
        <v>0</v>
      </c>
    </row>
    <row r="90" spans="1:5" x14ac:dyDescent="0.2">
      <c r="A90" s="78">
        <v>4395</v>
      </c>
      <c r="B90" s="76" t="s">
        <v>480</v>
      </c>
      <c r="C90" s="80">
        <v>0</v>
      </c>
    </row>
    <row r="91" spans="1:5" x14ac:dyDescent="0.2">
      <c r="A91" s="78">
        <v>4396</v>
      </c>
      <c r="B91" s="76" t="s">
        <v>481</v>
      </c>
      <c r="C91" s="80">
        <v>0</v>
      </c>
    </row>
    <row r="92" spans="1:5" x14ac:dyDescent="0.2">
      <c r="A92" s="78">
        <v>4399</v>
      </c>
      <c r="B92" s="76" t="s">
        <v>475</v>
      </c>
      <c r="C92" s="80">
        <v>0</v>
      </c>
    </row>
    <row r="95" spans="1:5" x14ac:dyDescent="0.2">
      <c r="A95" s="75" t="s">
        <v>235</v>
      </c>
      <c r="B95" s="75"/>
      <c r="C95" s="75"/>
      <c r="D95" s="75"/>
      <c r="E95" s="75"/>
    </row>
    <row r="96" spans="1:5" x14ac:dyDescent="0.2">
      <c r="A96" s="77" t="s">
        <v>233</v>
      </c>
      <c r="B96" s="77" t="s">
        <v>229</v>
      </c>
      <c r="C96" s="77" t="s">
        <v>230</v>
      </c>
      <c r="D96" s="77" t="s">
        <v>482</v>
      </c>
      <c r="E96" s="77" t="s">
        <v>303</v>
      </c>
    </row>
    <row r="97" spans="1:4" x14ac:dyDescent="0.2">
      <c r="A97" s="78">
        <v>5000</v>
      </c>
      <c r="B97" s="76" t="s">
        <v>483</v>
      </c>
      <c r="C97" s="80">
        <f>SUM(C98+C126+C159+C169+C184+C216)</f>
        <v>116268395.31999999</v>
      </c>
      <c r="D97" s="83">
        <f>C97/C97</f>
        <v>1</v>
      </c>
    </row>
    <row r="98" spans="1:4" x14ac:dyDescent="0.2">
      <c r="A98" s="78">
        <v>5100</v>
      </c>
      <c r="B98" s="76" t="s">
        <v>484</v>
      </c>
      <c r="C98" s="80">
        <f>SUM(C99+C106+C116)</f>
        <v>87831338.459999993</v>
      </c>
      <c r="D98" s="83">
        <f>C98/$C$97</f>
        <v>0.75541885839454448</v>
      </c>
    </row>
    <row r="99" spans="1:4" x14ac:dyDescent="0.2">
      <c r="A99" s="78">
        <v>5110</v>
      </c>
      <c r="B99" s="76" t="s">
        <v>485</v>
      </c>
      <c r="C99" s="80">
        <f>SUM(C100:C105)</f>
        <v>56976442.420000002</v>
      </c>
      <c r="D99" s="83">
        <f t="shared" ref="D99:D162" si="0">C99/$C$97</f>
        <v>0.49004239082500828</v>
      </c>
    </row>
    <row r="100" spans="1:4" x14ac:dyDescent="0.2">
      <c r="A100" s="78">
        <v>5111</v>
      </c>
      <c r="B100" s="76" t="s">
        <v>486</v>
      </c>
      <c r="C100" s="80">
        <v>41612658.210000001</v>
      </c>
      <c r="D100" s="83">
        <f t="shared" si="0"/>
        <v>0.3579017160722951</v>
      </c>
    </row>
    <row r="101" spans="1:4" x14ac:dyDescent="0.2">
      <c r="A101" s="78">
        <v>5112</v>
      </c>
      <c r="B101" s="76" t="s">
        <v>487</v>
      </c>
      <c r="C101" s="80">
        <v>939486.03</v>
      </c>
      <c r="D101" s="83">
        <f t="shared" si="0"/>
        <v>8.0803216335298793E-3</v>
      </c>
    </row>
    <row r="102" spans="1:4" x14ac:dyDescent="0.2">
      <c r="A102" s="78">
        <v>5113</v>
      </c>
      <c r="B102" s="76" t="s">
        <v>488</v>
      </c>
      <c r="C102" s="80">
        <v>1199543.04</v>
      </c>
      <c r="D102" s="83">
        <f t="shared" si="0"/>
        <v>1.0317017248742056E-2</v>
      </c>
    </row>
    <row r="103" spans="1:4" x14ac:dyDescent="0.2">
      <c r="A103" s="78">
        <v>5114</v>
      </c>
      <c r="B103" s="76" t="s">
        <v>489</v>
      </c>
      <c r="C103" s="80">
        <v>3195348.59</v>
      </c>
      <c r="D103" s="83">
        <f t="shared" si="0"/>
        <v>2.7482520776222923E-2</v>
      </c>
    </row>
    <row r="104" spans="1:4" x14ac:dyDescent="0.2">
      <c r="A104" s="78">
        <v>5115</v>
      </c>
      <c r="B104" s="76" t="s">
        <v>490</v>
      </c>
      <c r="C104" s="80">
        <v>10014406.550000001</v>
      </c>
      <c r="D104" s="83">
        <f t="shared" si="0"/>
        <v>8.6131803250899128E-2</v>
      </c>
    </row>
    <row r="105" spans="1:4" x14ac:dyDescent="0.2">
      <c r="A105" s="78">
        <v>5116</v>
      </c>
      <c r="B105" s="76" t="s">
        <v>491</v>
      </c>
      <c r="C105" s="80">
        <v>15000</v>
      </c>
      <c r="D105" s="83">
        <f t="shared" si="0"/>
        <v>1.2901184331921164E-4</v>
      </c>
    </row>
    <row r="106" spans="1:4" x14ac:dyDescent="0.2">
      <c r="A106" s="78">
        <v>5120</v>
      </c>
      <c r="B106" s="76" t="s">
        <v>492</v>
      </c>
      <c r="C106" s="80">
        <f>SUM(C107:C115)</f>
        <v>13000550.219999999</v>
      </c>
      <c r="D106" s="83">
        <f t="shared" si="0"/>
        <v>0.11181499653641216</v>
      </c>
    </row>
    <row r="107" spans="1:4" x14ac:dyDescent="0.2">
      <c r="A107" s="78">
        <v>5121</v>
      </c>
      <c r="B107" s="76" t="s">
        <v>493</v>
      </c>
      <c r="C107" s="80">
        <v>1239684.6200000001</v>
      </c>
      <c r="D107" s="83">
        <f t="shared" si="0"/>
        <v>1.0662266530711763E-2</v>
      </c>
    </row>
    <row r="108" spans="1:4" x14ac:dyDescent="0.2">
      <c r="A108" s="78">
        <v>5122</v>
      </c>
      <c r="B108" s="76" t="s">
        <v>494</v>
      </c>
      <c r="C108" s="80">
        <v>469237.94</v>
      </c>
      <c r="D108" s="83">
        <f t="shared" si="0"/>
        <v>4.0358167729806424E-3</v>
      </c>
    </row>
    <row r="109" spans="1:4" x14ac:dyDescent="0.2">
      <c r="A109" s="78">
        <v>5123</v>
      </c>
      <c r="B109" s="76" t="s">
        <v>495</v>
      </c>
      <c r="C109" s="80">
        <v>59.86</v>
      </c>
      <c r="D109" s="83">
        <f t="shared" si="0"/>
        <v>5.1484326273920062E-7</v>
      </c>
    </row>
    <row r="110" spans="1:4" x14ac:dyDescent="0.2">
      <c r="A110" s="78">
        <v>5124</v>
      </c>
      <c r="B110" s="76" t="s">
        <v>496</v>
      </c>
      <c r="C110" s="80">
        <v>2312361.39</v>
      </c>
      <c r="D110" s="83">
        <f t="shared" si="0"/>
        <v>1.9888133689604966E-2</v>
      </c>
    </row>
    <row r="111" spans="1:4" x14ac:dyDescent="0.2">
      <c r="A111" s="78">
        <v>5125</v>
      </c>
      <c r="B111" s="76" t="s">
        <v>497</v>
      </c>
      <c r="C111" s="80">
        <v>211666.59</v>
      </c>
      <c r="D111" s="83">
        <f t="shared" si="0"/>
        <v>1.8204997963327874E-3</v>
      </c>
    </row>
    <row r="112" spans="1:4" x14ac:dyDescent="0.2">
      <c r="A112" s="78">
        <v>5126</v>
      </c>
      <c r="B112" s="76" t="s">
        <v>498</v>
      </c>
      <c r="C112" s="80">
        <v>5884985.4299999997</v>
      </c>
      <c r="D112" s="83">
        <f t="shared" si="0"/>
        <v>5.0615521215400222E-2</v>
      </c>
    </row>
    <row r="113" spans="1:4" x14ac:dyDescent="0.2">
      <c r="A113" s="78">
        <v>5127</v>
      </c>
      <c r="B113" s="76" t="s">
        <v>499</v>
      </c>
      <c r="C113" s="80">
        <v>1184067.4099999999</v>
      </c>
      <c r="D113" s="83">
        <f t="shared" si="0"/>
        <v>1.0183914611886983E-2</v>
      </c>
    </row>
    <row r="114" spans="1:4" x14ac:dyDescent="0.2">
      <c r="A114" s="78">
        <v>5128</v>
      </c>
      <c r="B114" s="76" t="s">
        <v>500</v>
      </c>
      <c r="C114" s="80">
        <v>673592.28</v>
      </c>
      <c r="D114" s="83">
        <f t="shared" si="0"/>
        <v>5.7934254458927035E-3</v>
      </c>
    </row>
    <row r="115" spans="1:4" x14ac:dyDescent="0.2">
      <c r="A115" s="78">
        <v>5129</v>
      </c>
      <c r="B115" s="76" t="s">
        <v>501</v>
      </c>
      <c r="C115" s="80">
        <v>1024894.7</v>
      </c>
      <c r="D115" s="83">
        <f t="shared" si="0"/>
        <v>8.8149036303393612E-3</v>
      </c>
    </row>
    <row r="116" spans="1:4" x14ac:dyDescent="0.2">
      <c r="A116" s="78">
        <v>5130</v>
      </c>
      <c r="B116" s="76" t="s">
        <v>502</v>
      </c>
      <c r="C116" s="80">
        <f>SUM(C117:C125)</f>
        <v>17854345.819999997</v>
      </c>
      <c r="D116" s="83">
        <f t="shared" si="0"/>
        <v>0.15356147103312406</v>
      </c>
    </row>
    <row r="117" spans="1:4" x14ac:dyDescent="0.2">
      <c r="A117" s="78">
        <v>5131</v>
      </c>
      <c r="B117" s="76" t="s">
        <v>503</v>
      </c>
      <c r="C117" s="80">
        <v>4901045.7699999996</v>
      </c>
      <c r="D117" s="83">
        <f t="shared" si="0"/>
        <v>4.2152863265301661E-2</v>
      </c>
    </row>
    <row r="118" spans="1:4" x14ac:dyDescent="0.2">
      <c r="A118" s="78">
        <v>5132</v>
      </c>
      <c r="B118" s="76" t="s">
        <v>504</v>
      </c>
      <c r="C118" s="80">
        <v>202617.35</v>
      </c>
      <c r="D118" s="83">
        <f t="shared" si="0"/>
        <v>1.7426691874635912E-3</v>
      </c>
    </row>
    <row r="119" spans="1:4" x14ac:dyDescent="0.2">
      <c r="A119" s="78">
        <v>5133</v>
      </c>
      <c r="B119" s="76" t="s">
        <v>505</v>
      </c>
      <c r="C119" s="80">
        <v>2282842.0699999998</v>
      </c>
      <c r="D119" s="83">
        <f t="shared" si="0"/>
        <v>1.963424423048965E-2</v>
      </c>
    </row>
    <row r="120" spans="1:4" x14ac:dyDescent="0.2">
      <c r="A120" s="78">
        <v>5134</v>
      </c>
      <c r="B120" s="76" t="s">
        <v>506</v>
      </c>
      <c r="C120" s="80">
        <v>752199.44</v>
      </c>
      <c r="D120" s="83">
        <f t="shared" si="0"/>
        <v>6.4695090865385827E-3</v>
      </c>
    </row>
    <row r="121" spans="1:4" x14ac:dyDescent="0.2">
      <c r="A121" s="78">
        <v>5135</v>
      </c>
      <c r="B121" s="76" t="s">
        <v>507</v>
      </c>
      <c r="C121" s="80">
        <v>527689.80000000005</v>
      </c>
      <c r="D121" s="83">
        <f t="shared" si="0"/>
        <v>4.5385489199164094E-3</v>
      </c>
    </row>
    <row r="122" spans="1:4" x14ac:dyDescent="0.2">
      <c r="A122" s="78">
        <v>5136</v>
      </c>
      <c r="B122" s="76" t="s">
        <v>508</v>
      </c>
      <c r="C122" s="80">
        <v>663502.37</v>
      </c>
      <c r="D122" s="83">
        <f t="shared" si="0"/>
        <v>5.7066442533577066E-3</v>
      </c>
    </row>
    <row r="123" spans="1:4" x14ac:dyDescent="0.2">
      <c r="A123" s="78">
        <v>5137</v>
      </c>
      <c r="B123" s="76" t="s">
        <v>509</v>
      </c>
      <c r="C123" s="80">
        <v>76946.039999999994</v>
      </c>
      <c r="D123" s="83">
        <f t="shared" si="0"/>
        <v>6.6179669710091939E-4</v>
      </c>
    </row>
    <row r="124" spans="1:4" x14ac:dyDescent="0.2">
      <c r="A124" s="78">
        <v>5138</v>
      </c>
      <c r="B124" s="76" t="s">
        <v>510</v>
      </c>
      <c r="C124" s="80">
        <v>331902.09999999998</v>
      </c>
      <c r="D124" s="83">
        <f t="shared" si="0"/>
        <v>2.8546201148344874E-3</v>
      </c>
    </row>
    <row r="125" spans="1:4" x14ac:dyDescent="0.2">
      <c r="A125" s="78">
        <v>5139</v>
      </c>
      <c r="B125" s="76" t="s">
        <v>511</v>
      </c>
      <c r="C125" s="80">
        <v>8115600.8799999999</v>
      </c>
      <c r="D125" s="83">
        <f t="shared" si="0"/>
        <v>6.9800575278121071E-2</v>
      </c>
    </row>
    <row r="126" spans="1:4" x14ac:dyDescent="0.2">
      <c r="A126" s="78">
        <v>5200</v>
      </c>
      <c r="B126" s="76" t="s">
        <v>512</v>
      </c>
      <c r="C126" s="80">
        <f>SUM(C127+C130+C133+C136+C141+C145+C148+C150+C156)</f>
        <v>28437056.859999999</v>
      </c>
      <c r="D126" s="83">
        <f t="shared" si="0"/>
        <v>0.24458114160545552</v>
      </c>
    </row>
    <row r="127" spans="1:4" x14ac:dyDescent="0.2">
      <c r="A127" s="78">
        <v>5210</v>
      </c>
      <c r="B127" s="76" t="s">
        <v>513</v>
      </c>
      <c r="C127" s="80">
        <f>SUM(C128:C129)</f>
        <v>0</v>
      </c>
      <c r="D127" s="83">
        <f t="shared" si="0"/>
        <v>0</v>
      </c>
    </row>
    <row r="128" spans="1:4" x14ac:dyDescent="0.2">
      <c r="A128" s="78">
        <v>5211</v>
      </c>
      <c r="B128" s="76" t="s">
        <v>514</v>
      </c>
      <c r="C128" s="80">
        <v>0</v>
      </c>
      <c r="D128" s="83">
        <f t="shared" si="0"/>
        <v>0</v>
      </c>
    </row>
    <row r="129" spans="1:4" x14ac:dyDescent="0.2">
      <c r="A129" s="78">
        <v>5212</v>
      </c>
      <c r="B129" s="76" t="s">
        <v>515</v>
      </c>
      <c r="C129" s="80">
        <v>0</v>
      </c>
      <c r="D129" s="83">
        <f t="shared" si="0"/>
        <v>0</v>
      </c>
    </row>
    <row r="130" spans="1:4" x14ac:dyDescent="0.2">
      <c r="A130" s="78">
        <v>5220</v>
      </c>
      <c r="B130" s="76" t="s">
        <v>516</v>
      </c>
      <c r="C130" s="80">
        <f>SUM(C131:C132)</f>
        <v>6581571.5999999996</v>
      </c>
      <c r="D130" s="83">
        <f t="shared" si="0"/>
        <v>5.6606712270224874E-2</v>
      </c>
    </row>
    <row r="131" spans="1:4" x14ac:dyDescent="0.2">
      <c r="A131" s="78">
        <v>5221</v>
      </c>
      <c r="B131" s="76" t="s">
        <v>517</v>
      </c>
      <c r="C131" s="80">
        <v>6581571.5999999996</v>
      </c>
      <c r="D131" s="83">
        <f t="shared" si="0"/>
        <v>5.6606712270224874E-2</v>
      </c>
    </row>
    <row r="132" spans="1:4" x14ac:dyDescent="0.2">
      <c r="A132" s="78">
        <v>5222</v>
      </c>
      <c r="B132" s="76" t="s">
        <v>518</v>
      </c>
      <c r="C132" s="80">
        <v>0</v>
      </c>
      <c r="D132" s="83">
        <f t="shared" si="0"/>
        <v>0</v>
      </c>
    </row>
    <row r="133" spans="1:4" x14ac:dyDescent="0.2">
      <c r="A133" s="78">
        <v>5230</v>
      </c>
      <c r="B133" s="76" t="s">
        <v>458</v>
      </c>
      <c r="C133" s="80">
        <f>SUM(C134:C135)</f>
        <v>9661840</v>
      </c>
      <c r="D133" s="83">
        <f t="shared" si="0"/>
        <v>8.3099452550352795E-2</v>
      </c>
    </row>
    <row r="134" spans="1:4" x14ac:dyDescent="0.2">
      <c r="A134" s="78">
        <v>5231</v>
      </c>
      <c r="B134" s="76" t="s">
        <v>519</v>
      </c>
      <c r="C134" s="80">
        <v>9661840</v>
      </c>
      <c r="D134" s="83">
        <f t="shared" si="0"/>
        <v>8.3099452550352795E-2</v>
      </c>
    </row>
    <row r="135" spans="1:4" x14ac:dyDescent="0.2">
      <c r="A135" s="78">
        <v>5232</v>
      </c>
      <c r="B135" s="76" t="s">
        <v>520</v>
      </c>
      <c r="C135" s="80">
        <v>0</v>
      </c>
      <c r="D135" s="83">
        <f t="shared" si="0"/>
        <v>0</v>
      </c>
    </row>
    <row r="136" spans="1:4" x14ac:dyDescent="0.2">
      <c r="A136" s="78">
        <v>5240</v>
      </c>
      <c r="B136" s="76" t="s">
        <v>459</v>
      </c>
      <c r="C136" s="80">
        <f>SUM(C137:C140)</f>
        <v>10063622.27</v>
      </c>
      <c r="D136" s="83">
        <f t="shared" si="0"/>
        <v>8.6555097301397932E-2</v>
      </c>
    </row>
    <row r="137" spans="1:4" x14ac:dyDescent="0.2">
      <c r="A137" s="78">
        <v>5241</v>
      </c>
      <c r="B137" s="76" t="s">
        <v>521</v>
      </c>
      <c r="C137" s="80">
        <v>5608006.2699999996</v>
      </c>
      <c r="D137" s="83">
        <f t="shared" si="0"/>
        <v>4.8233281749226434E-2</v>
      </c>
    </row>
    <row r="138" spans="1:4" x14ac:dyDescent="0.2">
      <c r="A138" s="78">
        <v>5242</v>
      </c>
      <c r="B138" s="76" t="s">
        <v>522</v>
      </c>
      <c r="C138" s="80">
        <v>4064340</v>
      </c>
      <c r="D138" s="83">
        <f t="shared" si="0"/>
        <v>3.4956533018400314E-2</v>
      </c>
    </row>
    <row r="139" spans="1:4" x14ac:dyDescent="0.2">
      <c r="A139" s="78">
        <v>5243</v>
      </c>
      <c r="B139" s="76" t="s">
        <v>523</v>
      </c>
      <c r="C139" s="80">
        <v>391276</v>
      </c>
      <c r="D139" s="83">
        <f t="shared" si="0"/>
        <v>3.3652825337711903E-3</v>
      </c>
    </row>
    <row r="140" spans="1:4" x14ac:dyDescent="0.2">
      <c r="A140" s="78">
        <v>5244</v>
      </c>
      <c r="B140" s="76" t="s">
        <v>524</v>
      </c>
      <c r="C140" s="80">
        <v>0</v>
      </c>
      <c r="D140" s="83">
        <f t="shared" si="0"/>
        <v>0</v>
      </c>
    </row>
    <row r="141" spans="1:4" x14ac:dyDescent="0.2">
      <c r="A141" s="78">
        <v>5250</v>
      </c>
      <c r="B141" s="76" t="s">
        <v>460</v>
      </c>
      <c r="C141" s="80">
        <f>SUM(C142:C144)</f>
        <v>2110022.9900000002</v>
      </c>
      <c r="D141" s="83">
        <f t="shared" si="0"/>
        <v>1.8147863692387634E-2</v>
      </c>
    </row>
    <row r="142" spans="1:4" x14ac:dyDescent="0.2">
      <c r="A142" s="78">
        <v>5251</v>
      </c>
      <c r="B142" s="76" t="s">
        <v>525</v>
      </c>
      <c r="C142" s="80">
        <v>0</v>
      </c>
      <c r="D142" s="83">
        <f t="shared" si="0"/>
        <v>0</v>
      </c>
    </row>
    <row r="143" spans="1:4" x14ac:dyDescent="0.2">
      <c r="A143" s="78">
        <v>5252</v>
      </c>
      <c r="B143" s="76" t="s">
        <v>526</v>
      </c>
      <c r="C143" s="80">
        <v>2110022.9900000002</v>
      </c>
      <c r="D143" s="83">
        <f t="shared" si="0"/>
        <v>1.8147863692387634E-2</v>
      </c>
    </row>
    <row r="144" spans="1:4" x14ac:dyDescent="0.2">
      <c r="A144" s="78">
        <v>5259</v>
      </c>
      <c r="B144" s="76" t="s">
        <v>527</v>
      </c>
      <c r="C144" s="80">
        <v>0</v>
      </c>
      <c r="D144" s="83">
        <f t="shared" si="0"/>
        <v>0</v>
      </c>
    </row>
    <row r="145" spans="1:4" x14ac:dyDescent="0.2">
      <c r="A145" s="78">
        <v>5260</v>
      </c>
      <c r="B145" s="76" t="s">
        <v>528</v>
      </c>
      <c r="C145" s="80">
        <f>SUM(C146:C147)</f>
        <v>0</v>
      </c>
      <c r="D145" s="83">
        <f t="shared" si="0"/>
        <v>0</v>
      </c>
    </row>
    <row r="146" spans="1:4" x14ac:dyDescent="0.2">
      <c r="A146" s="78">
        <v>5261</v>
      </c>
      <c r="B146" s="76" t="s">
        <v>529</v>
      </c>
      <c r="C146" s="80">
        <v>0</v>
      </c>
      <c r="D146" s="83">
        <f t="shared" si="0"/>
        <v>0</v>
      </c>
    </row>
    <row r="147" spans="1:4" x14ac:dyDescent="0.2">
      <c r="A147" s="78">
        <v>5262</v>
      </c>
      <c r="B147" s="76" t="s">
        <v>530</v>
      </c>
      <c r="C147" s="80">
        <v>0</v>
      </c>
      <c r="D147" s="83">
        <f t="shared" si="0"/>
        <v>0</v>
      </c>
    </row>
    <row r="148" spans="1:4" x14ac:dyDescent="0.2">
      <c r="A148" s="78">
        <v>5270</v>
      </c>
      <c r="B148" s="76" t="s">
        <v>531</v>
      </c>
      <c r="C148" s="80">
        <f>SUM(C149)</f>
        <v>0</v>
      </c>
      <c r="D148" s="83">
        <f t="shared" si="0"/>
        <v>0</v>
      </c>
    </row>
    <row r="149" spans="1:4" x14ac:dyDescent="0.2">
      <c r="A149" s="78">
        <v>5271</v>
      </c>
      <c r="B149" s="76" t="s">
        <v>532</v>
      </c>
      <c r="C149" s="80">
        <v>0</v>
      </c>
      <c r="D149" s="83">
        <f t="shared" si="0"/>
        <v>0</v>
      </c>
    </row>
    <row r="150" spans="1:4" x14ac:dyDescent="0.2">
      <c r="A150" s="78">
        <v>5280</v>
      </c>
      <c r="B150" s="76" t="s">
        <v>533</v>
      </c>
      <c r="C150" s="80">
        <f>SUM(C151:C155)</f>
        <v>0</v>
      </c>
      <c r="D150" s="83">
        <f t="shared" si="0"/>
        <v>0</v>
      </c>
    </row>
    <row r="151" spans="1:4" x14ac:dyDescent="0.2">
      <c r="A151" s="78">
        <v>5281</v>
      </c>
      <c r="B151" s="76" t="s">
        <v>534</v>
      </c>
      <c r="C151" s="80">
        <v>0</v>
      </c>
      <c r="D151" s="83">
        <f t="shared" si="0"/>
        <v>0</v>
      </c>
    </row>
    <row r="152" spans="1:4" x14ac:dyDescent="0.2">
      <c r="A152" s="78">
        <v>5282</v>
      </c>
      <c r="B152" s="76" t="s">
        <v>535</v>
      </c>
      <c r="C152" s="80">
        <v>0</v>
      </c>
      <c r="D152" s="83">
        <f t="shared" si="0"/>
        <v>0</v>
      </c>
    </row>
    <row r="153" spans="1:4" x14ac:dyDescent="0.2">
      <c r="A153" s="78">
        <v>5283</v>
      </c>
      <c r="B153" s="76" t="s">
        <v>536</v>
      </c>
      <c r="C153" s="80">
        <v>0</v>
      </c>
      <c r="D153" s="83">
        <f t="shared" si="0"/>
        <v>0</v>
      </c>
    </row>
    <row r="154" spans="1:4" x14ac:dyDescent="0.2">
      <c r="A154" s="78">
        <v>5284</v>
      </c>
      <c r="B154" s="76" t="s">
        <v>537</v>
      </c>
      <c r="C154" s="80">
        <v>0</v>
      </c>
      <c r="D154" s="83">
        <f t="shared" si="0"/>
        <v>0</v>
      </c>
    </row>
    <row r="155" spans="1:4" x14ac:dyDescent="0.2">
      <c r="A155" s="78">
        <v>5285</v>
      </c>
      <c r="B155" s="76" t="s">
        <v>538</v>
      </c>
      <c r="C155" s="80">
        <v>0</v>
      </c>
      <c r="D155" s="83">
        <f t="shared" si="0"/>
        <v>0</v>
      </c>
    </row>
    <row r="156" spans="1:4" x14ac:dyDescent="0.2">
      <c r="A156" s="78">
        <v>5290</v>
      </c>
      <c r="B156" s="76" t="s">
        <v>539</v>
      </c>
      <c r="C156" s="80">
        <f>SUM(C157:C158)</f>
        <v>20000</v>
      </c>
      <c r="D156" s="83">
        <f t="shared" si="0"/>
        <v>1.720157910922822E-4</v>
      </c>
    </row>
    <row r="157" spans="1:4" x14ac:dyDescent="0.2">
      <c r="A157" s="78">
        <v>5291</v>
      </c>
      <c r="B157" s="76" t="s">
        <v>540</v>
      </c>
      <c r="C157" s="80">
        <v>0</v>
      </c>
      <c r="D157" s="83">
        <f t="shared" si="0"/>
        <v>0</v>
      </c>
    </row>
    <row r="158" spans="1:4" x14ac:dyDescent="0.2">
      <c r="A158" s="78">
        <v>5292</v>
      </c>
      <c r="B158" s="76" t="s">
        <v>541</v>
      </c>
      <c r="C158" s="80">
        <v>20000</v>
      </c>
      <c r="D158" s="83">
        <f t="shared" si="0"/>
        <v>1.720157910922822E-4</v>
      </c>
    </row>
    <row r="159" spans="1:4" x14ac:dyDescent="0.2">
      <c r="A159" s="78">
        <v>5300</v>
      </c>
      <c r="B159" s="76" t="s">
        <v>542</v>
      </c>
      <c r="C159" s="80">
        <f>SUM(C160+C163+C166)</f>
        <v>0</v>
      </c>
      <c r="D159" s="83">
        <f t="shared" si="0"/>
        <v>0</v>
      </c>
    </row>
    <row r="160" spans="1:4" x14ac:dyDescent="0.2">
      <c r="A160" s="78">
        <v>5310</v>
      </c>
      <c r="B160" s="76" t="s">
        <v>452</v>
      </c>
      <c r="C160" s="80">
        <f>SUM(C161:C162)</f>
        <v>0</v>
      </c>
      <c r="D160" s="83">
        <f t="shared" si="0"/>
        <v>0</v>
      </c>
    </row>
    <row r="161" spans="1:4" x14ac:dyDescent="0.2">
      <c r="A161" s="78">
        <v>5311</v>
      </c>
      <c r="B161" s="76" t="s">
        <v>543</v>
      </c>
      <c r="C161" s="80">
        <v>0</v>
      </c>
      <c r="D161" s="83">
        <f t="shared" si="0"/>
        <v>0</v>
      </c>
    </row>
    <row r="162" spans="1:4" x14ac:dyDescent="0.2">
      <c r="A162" s="78">
        <v>5312</v>
      </c>
      <c r="B162" s="76" t="s">
        <v>544</v>
      </c>
      <c r="C162" s="80">
        <v>0</v>
      </c>
      <c r="D162" s="83">
        <f t="shared" si="0"/>
        <v>0</v>
      </c>
    </row>
    <row r="163" spans="1:4" x14ac:dyDescent="0.2">
      <c r="A163" s="78">
        <v>5320</v>
      </c>
      <c r="B163" s="76" t="s">
        <v>453</v>
      </c>
      <c r="C163" s="80">
        <f>SUM(C164:C165)</f>
        <v>0</v>
      </c>
      <c r="D163" s="83">
        <f t="shared" ref="D163:D218" si="1">C163/$C$97</f>
        <v>0</v>
      </c>
    </row>
    <row r="164" spans="1:4" x14ac:dyDescent="0.2">
      <c r="A164" s="78">
        <v>5321</v>
      </c>
      <c r="B164" s="76" t="s">
        <v>545</v>
      </c>
      <c r="C164" s="80">
        <v>0</v>
      </c>
      <c r="D164" s="83">
        <f t="shared" si="1"/>
        <v>0</v>
      </c>
    </row>
    <row r="165" spans="1:4" x14ac:dyDescent="0.2">
      <c r="A165" s="78">
        <v>5322</v>
      </c>
      <c r="B165" s="76" t="s">
        <v>546</v>
      </c>
      <c r="C165" s="80">
        <v>0</v>
      </c>
      <c r="D165" s="83">
        <f t="shared" si="1"/>
        <v>0</v>
      </c>
    </row>
    <row r="166" spans="1:4" x14ac:dyDescent="0.2">
      <c r="A166" s="78">
        <v>5330</v>
      </c>
      <c r="B166" s="76" t="s">
        <v>454</v>
      </c>
      <c r="C166" s="80">
        <f>SUM(C167:C168)</f>
        <v>0</v>
      </c>
      <c r="D166" s="83">
        <f t="shared" si="1"/>
        <v>0</v>
      </c>
    </row>
    <row r="167" spans="1:4" x14ac:dyDescent="0.2">
      <c r="A167" s="78">
        <v>5331</v>
      </c>
      <c r="B167" s="76" t="s">
        <v>547</v>
      </c>
      <c r="C167" s="80">
        <v>0</v>
      </c>
      <c r="D167" s="83">
        <f t="shared" si="1"/>
        <v>0</v>
      </c>
    </row>
    <row r="168" spans="1:4" x14ac:dyDescent="0.2">
      <c r="A168" s="78">
        <v>5332</v>
      </c>
      <c r="B168" s="76" t="s">
        <v>548</v>
      </c>
      <c r="C168" s="80">
        <v>0</v>
      </c>
      <c r="D168" s="83">
        <f t="shared" si="1"/>
        <v>0</v>
      </c>
    </row>
    <row r="169" spans="1:4" x14ac:dyDescent="0.2">
      <c r="A169" s="78">
        <v>5400</v>
      </c>
      <c r="B169" s="76" t="s">
        <v>549</v>
      </c>
      <c r="C169" s="80">
        <f>SUM(C170+C173+C176+C179+C181)</f>
        <v>0</v>
      </c>
      <c r="D169" s="83">
        <f t="shared" si="1"/>
        <v>0</v>
      </c>
    </row>
    <row r="170" spans="1:4" x14ac:dyDescent="0.2">
      <c r="A170" s="78">
        <v>5410</v>
      </c>
      <c r="B170" s="76" t="s">
        <v>550</v>
      </c>
      <c r="C170" s="80">
        <f>SUM(C171:C172)</f>
        <v>0</v>
      </c>
      <c r="D170" s="83">
        <f t="shared" si="1"/>
        <v>0</v>
      </c>
    </row>
    <row r="171" spans="1:4" x14ac:dyDescent="0.2">
      <c r="A171" s="78">
        <v>5411</v>
      </c>
      <c r="B171" s="76" t="s">
        <v>551</v>
      </c>
      <c r="C171" s="80">
        <v>0</v>
      </c>
      <c r="D171" s="83">
        <f t="shared" si="1"/>
        <v>0</v>
      </c>
    </row>
    <row r="172" spans="1:4" x14ac:dyDescent="0.2">
      <c r="A172" s="78">
        <v>5412</v>
      </c>
      <c r="B172" s="76" t="s">
        <v>552</v>
      </c>
      <c r="C172" s="80">
        <v>0</v>
      </c>
      <c r="D172" s="83">
        <f t="shared" si="1"/>
        <v>0</v>
      </c>
    </row>
    <row r="173" spans="1:4" x14ac:dyDescent="0.2">
      <c r="A173" s="78">
        <v>5420</v>
      </c>
      <c r="B173" s="76" t="s">
        <v>553</v>
      </c>
      <c r="C173" s="80">
        <f>SUM(C174:C175)</f>
        <v>0</v>
      </c>
      <c r="D173" s="83">
        <f t="shared" si="1"/>
        <v>0</v>
      </c>
    </row>
    <row r="174" spans="1:4" x14ac:dyDescent="0.2">
      <c r="A174" s="78">
        <v>5421</v>
      </c>
      <c r="B174" s="76" t="s">
        <v>554</v>
      </c>
      <c r="C174" s="80">
        <v>0</v>
      </c>
      <c r="D174" s="83">
        <f t="shared" si="1"/>
        <v>0</v>
      </c>
    </row>
    <row r="175" spans="1:4" x14ac:dyDescent="0.2">
      <c r="A175" s="78">
        <v>5422</v>
      </c>
      <c r="B175" s="76" t="s">
        <v>555</v>
      </c>
      <c r="C175" s="80">
        <v>0</v>
      </c>
      <c r="D175" s="83">
        <f t="shared" si="1"/>
        <v>0</v>
      </c>
    </row>
    <row r="176" spans="1:4" x14ac:dyDescent="0.2">
      <c r="A176" s="78">
        <v>5430</v>
      </c>
      <c r="B176" s="76" t="s">
        <v>556</v>
      </c>
      <c r="C176" s="80">
        <f>SUM(C177:C178)</f>
        <v>0</v>
      </c>
      <c r="D176" s="83">
        <f t="shared" si="1"/>
        <v>0</v>
      </c>
    </row>
    <row r="177" spans="1:4" x14ac:dyDescent="0.2">
      <c r="A177" s="78">
        <v>5431</v>
      </c>
      <c r="B177" s="76" t="s">
        <v>557</v>
      </c>
      <c r="C177" s="80">
        <v>0</v>
      </c>
      <c r="D177" s="83">
        <f t="shared" si="1"/>
        <v>0</v>
      </c>
    </row>
    <row r="178" spans="1:4" x14ac:dyDescent="0.2">
      <c r="A178" s="78">
        <v>5432</v>
      </c>
      <c r="B178" s="76" t="s">
        <v>558</v>
      </c>
      <c r="C178" s="80">
        <v>0</v>
      </c>
      <c r="D178" s="83">
        <f t="shared" si="1"/>
        <v>0</v>
      </c>
    </row>
    <row r="179" spans="1:4" x14ac:dyDescent="0.2">
      <c r="A179" s="78">
        <v>5440</v>
      </c>
      <c r="B179" s="76" t="s">
        <v>559</v>
      </c>
      <c r="C179" s="80">
        <f>SUM(C180)</f>
        <v>0</v>
      </c>
      <c r="D179" s="83">
        <f t="shared" si="1"/>
        <v>0</v>
      </c>
    </row>
    <row r="180" spans="1:4" x14ac:dyDescent="0.2">
      <c r="A180" s="78">
        <v>5441</v>
      </c>
      <c r="B180" s="76" t="s">
        <v>559</v>
      </c>
      <c r="C180" s="80">
        <v>0</v>
      </c>
      <c r="D180" s="83">
        <f t="shared" si="1"/>
        <v>0</v>
      </c>
    </row>
    <row r="181" spans="1:4" x14ac:dyDescent="0.2">
      <c r="A181" s="78">
        <v>5450</v>
      </c>
      <c r="B181" s="76" t="s">
        <v>560</v>
      </c>
      <c r="C181" s="80">
        <f>SUM(C182:C183)</f>
        <v>0</v>
      </c>
      <c r="D181" s="83">
        <f t="shared" si="1"/>
        <v>0</v>
      </c>
    </row>
    <row r="182" spans="1:4" x14ac:dyDescent="0.2">
      <c r="A182" s="78">
        <v>5451</v>
      </c>
      <c r="B182" s="76" t="s">
        <v>561</v>
      </c>
      <c r="C182" s="80">
        <v>0</v>
      </c>
      <c r="D182" s="83">
        <f t="shared" si="1"/>
        <v>0</v>
      </c>
    </row>
    <row r="183" spans="1:4" x14ac:dyDescent="0.2">
      <c r="A183" s="78">
        <v>5452</v>
      </c>
      <c r="B183" s="76" t="s">
        <v>562</v>
      </c>
      <c r="C183" s="80">
        <v>0</v>
      </c>
      <c r="D183" s="83">
        <f t="shared" si="1"/>
        <v>0</v>
      </c>
    </row>
    <row r="184" spans="1:4" x14ac:dyDescent="0.2">
      <c r="A184" s="78">
        <v>5500</v>
      </c>
      <c r="B184" s="76" t="s">
        <v>563</v>
      </c>
      <c r="C184" s="80">
        <f>SUM(C185+C194+C197+C203+C205+C207)</f>
        <v>0</v>
      </c>
      <c r="D184" s="83">
        <f t="shared" si="1"/>
        <v>0</v>
      </c>
    </row>
    <row r="185" spans="1:4" x14ac:dyDescent="0.2">
      <c r="A185" s="78">
        <v>5510</v>
      </c>
      <c r="B185" s="76" t="s">
        <v>564</v>
      </c>
      <c r="C185" s="80">
        <f>SUM(C186:C193)</f>
        <v>0</v>
      </c>
      <c r="D185" s="83">
        <f t="shared" si="1"/>
        <v>0</v>
      </c>
    </row>
    <row r="186" spans="1:4" x14ac:dyDescent="0.2">
      <c r="A186" s="78">
        <v>5511</v>
      </c>
      <c r="B186" s="76" t="s">
        <v>565</v>
      </c>
      <c r="C186" s="80">
        <v>0</v>
      </c>
      <c r="D186" s="83">
        <f t="shared" si="1"/>
        <v>0</v>
      </c>
    </row>
    <row r="187" spans="1:4" x14ac:dyDescent="0.2">
      <c r="A187" s="78">
        <v>5512</v>
      </c>
      <c r="B187" s="76" t="s">
        <v>566</v>
      </c>
      <c r="C187" s="80">
        <v>0</v>
      </c>
      <c r="D187" s="83">
        <f t="shared" si="1"/>
        <v>0</v>
      </c>
    </row>
    <row r="188" spans="1:4" x14ac:dyDescent="0.2">
      <c r="A188" s="78">
        <v>5513</v>
      </c>
      <c r="B188" s="76" t="s">
        <v>567</v>
      </c>
      <c r="C188" s="80">
        <v>0</v>
      </c>
      <c r="D188" s="83">
        <f t="shared" si="1"/>
        <v>0</v>
      </c>
    </row>
    <row r="189" spans="1:4" x14ac:dyDescent="0.2">
      <c r="A189" s="78">
        <v>5514</v>
      </c>
      <c r="B189" s="76" t="s">
        <v>568</v>
      </c>
      <c r="C189" s="80">
        <v>0</v>
      </c>
      <c r="D189" s="83">
        <f t="shared" si="1"/>
        <v>0</v>
      </c>
    </row>
    <row r="190" spans="1:4" x14ac:dyDescent="0.2">
      <c r="A190" s="78">
        <v>5515</v>
      </c>
      <c r="B190" s="76" t="s">
        <v>569</v>
      </c>
      <c r="C190" s="80">
        <v>0</v>
      </c>
      <c r="D190" s="83">
        <f t="shared" si="1"/>
        <v>0</v>
      </c>
    </row>
    <row r="191" spans="1:4" x14ac:dyDescent="0.2">
      <c r="A191" s="78">
        <v>5516</v>
      </c>
      <c r="B191" s="76" t="s">
        <v>570</v>
      </c>
      <c r="C191" s="80">
        <v>0</v>
      </c>
      <c r="D191" s="83">
        <f t="shared" si="1"/>
        <v>0</v>
      </c>
    </row>
    <row r="192" spans="1:4" x14ac:dyDescent="0.2">
      <c r="A192" s="78">
        <v>5517</v>
      </c>
      <c r="B192" s="76" t="s">
        <v>571</v>
      </c>
      <c r="C192" s="80">
        <v>0</v>
      </c>
      <c r="D192" s="83">
        <f t="shared" si="1"/>
        <v>0</v>
      </c>
    </row>
    <row r="193" spans="1:4" x14ac:dyDescent="0.2">
      <c r="A193" s="78">
        <v>5518</v>
      </c>
      <c r="B193" s="76" t="s">
        <v>132</v>
      </c>
      <c r="C193" s="80">
        <v>0</v>
      </c>
      <c r="D193" s="83">
        <f t="shared" si="1"/>
        <v>0</v>
      </c>
    </row>
    <row r="194" spans="1:4" x14ac:dyDescent="0.2">
      <c r="A194" s="78">
        <v>5520</v>
      </c>
      <c r="B194" s="76" t="s">
        <v>131</v>
      </c>
      <c r="C194" s="80">
        <f>SUM(C195:C196)</f>
        <v>0</v>
      </c>
      <c r="D194" s="83">
        <f t="shared" si="1"/>
        <v>0</v>
      </c>
    </row>
    <row r="195" spans="1:4" x14ac:dyDescent="0.2">
      <c r="A195" s="78">
        <v>5521</v>
      </c>
      <c r="B195" s="76" t="s">
        <v>572</v>
      </c>
      <c r="C195" s="80">
        <v>0</v>
      </c>
      <c r="D195" s="83">
        <f t="shared" si="1"/>
        <v>0</v>
      </c>
    </row>
    <row r="196" spans="1:4" x14ac:dyDescent="0.2">
      <c r="A196" s="78">
        <v>5522</v>
      </c>
      <c r="B196" s="76" t="s">
        <v>573</v>
      </c>
      <c r="C196" s="80">
        <v>0</v>
      </c>
      <c r="D196" s="83">
        <f t="shared" si="1"/>
        <v>0</v>
      </c>
    </row>
    <row r="197" spans="1:4" x14ac:dyDescent="0.2">
      <c r="A197" s="78">
        <v>5530</v>
      </c>
      <c r="B197" s="76" t="s">
        <v>574</v>
      </c>
      <c r="C197" s="80">
        <f>SUM(C198:C202)</f>
        <v>0</v>
      </c>
      <c r="D197" s="83">
        <f t="shared" si="1"/>
        <v>0</v>
      </c>
    </row>
    <row r="198" spans="1:4" x14ac:dyDescent="0.2">
      <c r="A198" s="78">
        <v>5531</v>
      </c>
      <c r="B198" s="76" t="s">
        <v>575</v>
      </c>
      <c r="C198" s="80">
        <v>0</v>
      </c>
      <c r="D198" s="83">
        <f t="shared" si="1"/>
        <v>0</v>
      </c>
    </row>
    <row r="199" spans="1:4" x14ac:dyDescent="0.2">
      <c r="A199" s="78">
        <v>5532</v>
      </c>
      <c r="B199" s="76" t="s">
        <v>576</v>
      </c>
      <c r="C199" s="80">
        <v>0</v>
      </c>
      <c r="D199" s="83">
        <f t="shared" si="1"/>
        <v>0</v>
      </c>
    </row>
    <row r="200" spans="1:4" x14ac:dyDescent="0.2">
      <c r="A200" s="78">
        <v>5533</v>
      </c>
      <c r="B200" s="76" t="s">
        <v>577</v>
      </c>
      <c r="C200" s="80">
        <v>0</v>
      </c>
      <c r="D200" s="83">
        <f t="shared" si="1"/>
        <v>0</v>
      </c>
    </row>
    <row r="201" spans="1:4" x14ac:dyDescent="0.2">
      <c r="A201" s="78">
        <v>5534</v>
      </c>
      <c r="B201" s="76" t="s">
        <v>578</v>
      </c>
      <c r="C201" s="80">
        <v>0</v>
      </c>
      <c r="D201" s="83">
        <f t="shared" si="1"/>
        <v>0</v>
      </c>
    </row>
    <row r="202" spans="1:4" x14ac:dyDescent="0.2">
      <c r="A202" s="78">
        <v>5535</v>
      </c>
      <c r="B202" s="76" t="s">
        <v>579</v>
      </c>
      <c r="C202" s="80">
        <v>0</v>
      </c>
      <c r="D202" s="83">
        <f t="shared" si="1"/>
        <v>0</v>
      </c>
    </row>
    <row r="203" spans="1:4" x14ac:dyDescent="0.2">
      <c r="A203" s="78">
        <v>5540</v>
      </c>
      <c r="B203" s="76" t="s">
        <v>580</v>
      </c>
      <c r="C203" s="80">
        <f>SUM(C204)</f>
        <v>0</v>
      </c>
      <c r="D203" s="83">
        <f t="shared" si="1"/>
        <v>0</v>
      </c>
    </row>
    <row r="204" spans="1:4" x14ac:dyDescent="0.2">
      <c r="A204" s="78">
        <v>5541</v>
      </c>
      <c r="B204" s="76" t="s">
        <v>580</v>
      </c>
      <c r="C204" s="80">
        <v>0</v>
      </c>
      <c r="D204" s="83">
        <f t="shared" si="1"/>
        <v>0</v>
      </c>
    </row>
    <row r="205" spans="1:4" x14ac:dyDescent="0.2">
      <c r="A205" s="78">
        <v>5550</v>
      </c>
      <c r="B205" s="76" t="s">
        <v>581</v>
      </c>
      <c r="C205" s="80">
        <f>SUM(C206)</f>
        <v>0</v>
      </c>
      <c r="D205" s="83">
        <f t="shared" si="1"/>
        <v>0</v>
      </c>
    </row>
    <row r="206" spans="1:4" x14ac:dyDescent="0.2">
      <c r="A206" s="78">
        <v>5551</v>
      </c>
      <c r="B206" s="76" t="s">
        <v>581</v>
      </c>
      <c r="C206" s="80">
        <v>0</v>
      </c>
      <c r="D206" s="83">
        <f t="shared" si="1"/>
        <v>0</v>
      </c>
    </row>
    <row r="207" spans="1:4" x14ac:dyDescent="0.2">
      <c r="A207" s="78">
        <v>5590</v>
      </c>
      <c r="B207" s="76" t="s">
        <v>582</v>
      </c>
      <c r="C207" s="80">
        <f>SUM(C208:C215)</f>
        <v>0</v>
      </c>
      <c r="D207" s="83">
        <f t="shared" si="1"/>
        <v>0</v>
      </c>
    </row>
    <row r="208" spans="1:4" x14ac:dyDescent="0.2">
      <c r="A208" s="78">
        <v>5591</v>
      </c>
      <c r="B208" s="76" t="s">
        <v>583</v>
      </c>
      <c r="C208" s="80">
        <v>0</v>
      </c>
      <c r="D208" s="83">
        <f t="shared" si="1"/>
        <v>0</v>
      </c>
    </row>
    <row r="209" spans="1:4" x14ac:dyDescent="0.2">
      <c r="A209" s="78">
        <v>5592</v>
      </c>
      <c r="B209" s="76" t="s">
        <v>584</v>
      </c>
      <c r="C209" s="80">
        <v>0</v>
      </c>
      <c r="D209" s="83">
        <f t="shared" si="1"/>
        <v>0</v>
      </c>
    </row>
    <row r="210" spans="1:4" x14ac:dyDescent="0.2">
      <c r="A210" s="78">
        <v>5593</v>
      </c>
      <c r="B210" s="76" t="s">
        <v>585</v>
      </c>
      <c r="C210" s="80">
        <v>0</v>
      </c>
      <c r="D210" s="83">
        <f t="shared" si="1"/>
        <v>0</v>
      </c>
    </row>
    <row r="211" spans="1:4" x14ac:dyDescent="0.2">
      <c r="A211" s="78">
        <v>5594</v>
      </c>
      <c r="B211" s="76" t="s">
        <v>586</v>
      </c>
      <c r="C211" s="80">
        <v>0</v>
      </c>
      <c r="D211" s="83">
        <f t="shared" si="1"/>
        <v>0</v>
      </c>
    </row>
    <row r="212" spans="1:4" x14ac:dyDescent="0.2">
      <c r="A212" s="78">
        <v>5595</v>
      </c>
      <c r="B212" s="76" t="s">
        <v>587</v>
      </c>
      <c r="C212" s="80">
        <v>0</v>
      </c>
      <c r="D212" s="83">
        <f t="shared" si="1"/>
        <v>0</v>
      </c>
    </row>
    <row r="213" spans="1:4" x14ac:dyDescent="0.2">
      <c r="A213" s="78">
        <v>5596</v>
      </c>
      <c r="B213" s="76" t="s">
        <v>480</v>
      </c>
      <c r="C213" s="80">
        <v>0</v>
      </c>
      <c r="D213" s="83">
        <f t="shared" si="1"/>
        <v>0</v>
      </c>
    </row>
    <row r="214" spans="1:4" x14ac:dyDescent="0.2">
      <c r="A214" s="78">
        <v>5597</v>
      </c>
      <c r="B214" s="76" t="s">
        <v>588</v>
      </c>
      <c r="C214" s="80">
        <v>0</v>
      </c>
      <c r="D214" s="83">
        <f t="shared" si="1"/>
        <v>0</v>
      </c>
    </row>
    <row r="215" spans="1:4" x14ac:dyDescent="0.2">
      <c r="A215" s="78">
        <v>5599</v>
      </c>
      <c r="B215" s="76" t="s">
        <v>589</v>
      </c>
      <c r="C215" s="80">
        <v>0</v>
      </c>
      <c r="D215" s="83">
        <f t="shared" si="1"/>
        <v>0</v>
      </c>
    </row>
    <row r="216" spans="1:4" x14ac:dyDescent="0.2">
      <c r="A216" s="78">
        <v>5600</v>
      </c>
      <c r="B216" s="76" t="s">
        <v>126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5610</v>
      </c>
      <c r="B217" s="76" t="s">
        <v>590</v>
      </c>
      <c r="C217" s="80">
        <f>SUM(C218)</f>
        <v>0</v>
      </c>
      <c r="D217" s="83">
        <f t="shared" si="1"/>
        <v>0</v>
      </c>
    </row>
    <row r="218" spans="1:4" x14ac:dyDescent="0.2">
      <c r="A218" s="78">
        <v>5611</v>
      </c>
      <c r="B218" s="76" t="s">
        <v>591</v>
      </c>
      <c r="C218" s="80">
        <v>0</v>
      </c>
      <c r="D218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D97:D21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4" sqref="C14"/>
    </sheetView>
  </sheetViews>
  <sheetFormatPr baseColWidth="10" defaultColWidth="9.140625" defaultRowHeight="11.25" x14ac:dyDescent="0.2"/>
  <cols>
    <col min="1" max="1" width="10" style="86" customWidth="1"/>
    <col min="2" max="2" width="39" style="86" customWidth="1"/>
    <col min="3" max="3" width="17.7109375" style="86" customWidth="1"/>
    <col min="4" max="4" width="10.7109375" style="86" customWidth="1"/>
    <col min="5" max="5" width="9.42578125" style="86" customWidth="1"/>
    <col min="6" max="16384" width="9.140625" style="86"/>
  </cols>
  <sheetData>
    <row r="1" spans="1:5" ht="18.95" customHeight="1" x14ac:dyDescent="0.2">
      <c r="A1" s="170" t="s">
        <v>620</v>
      </c>
      <c r="B1" s="170"/>
      <c r="C1" s="170"/>
      <c r="D1" s="84" t="s">
        <v>288</v>
      </c>
      <c r="E1" s="85">
        <v>2018</v>
      </c>
    </row>
    <row r="2" spans="1:5" ht="18.95" customHeight="1" x14ac:dyDescent="0.2">
      <c r="A2" s="170" t="s">
        <v>627</v>
      </c>
      <c r="B2" s="170"/>
      <c r="C2" s="170"/>
      <c r="D2" s="84" t="s">
        <v>289</v>
      </c>
      <c r="E2" s="85" t="str">
        <f>ESF!H2</f>
        <v>Trimestral</v>
      </c>
    </row>
    <row r="3" spans="1:5" ht="18.95" customHeight="1" x14ac:dyDescent="0.2">
      <c r="A3" s="170" t="s">
        <v>621</v>
      </c>
      <c r="B3" s="170"/>
      <c r="C3" s="170"/>
      <c r="D3" s="84" t="s">
        <v>291</v>
      </c>
      <c r="E3" s="85">
        <f>ESF!H3</f>
        <v>1</v>
      </c>
    </row>
    <row r="5" spans="1:5" x14ac:dyDescent="0.2">
      <c r="A5" s="87" t="s">
        <v>292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453</v>
      </c>
      <c r="C8" s="91">
        <v>18641978.239999998</v>
      </c>
    </row>
    <row r="9" spans="1:5" x14ac:dyDescent="0.2">
      <c r="A9" s="90">
        <v>3120</v>
      </c>
      <c r="B9" s="86" t="s">
        <v>592</v>
      </c>
      <c r="C9" s="91">
        <v>343900.68</v>
      </c>
    </row>
    <row r="10" spans="1:5" x14ac:dyDescent="0.2">
      <c r="A10" s="90">
        <v>3130</v>
      </c>
      <c r="B10" s="86" t="s">
        <v>593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594</v>
      </c>
      <c r="E13" s="89"/>
    </row>
    <row r="14" spans="1:5" x14ac:dyDescent="0.2">
      <c r="A14" s="90">
        <v>3210</v>
      </c>
      <c r="B14" s="86" t="s">
        <v>595</v>
      </c>
      <c r="C14" s="91">
        <v>90774816.849999994</v>
      </c>
    </row>
    <row r="15" spans="1:5" x14ac:dyDescent="0.2">
      <c r="A15" s="90">
        <v>3220</v>
      </c>
      <c r="B15" s="86" t="s">
        <v>596</v>
      </c>
      <c r="C15" s="91">
        <v>271815660.36000001</v>
      </c>
    </row>
    <row r="16" spans="1:5" x14ac:dyDescent="0.2">
      <c r="A16" s="90">
        <v>3230</v>
      </c>
      <c r="B16" s="86" t="s">
        <v>597</v>
      </c>
      <c r="C16" s="91">
        <f>SUM(C17:C20)</f>
        <v>0</v>
      </c>
    </row>
    <row r="17" spans="1:3" x14ac:dyDescent="0.2">
      <c r="A17" s="90">
        <v>3231</v>
      </c>
      <c r="B17" s="86" t="s">
        <v>598</v>
      </c>
      <c r="C17" s="91">
        <v>0</v>
      </c>
    </row>
    <row r="18" spans="1:3" x14ac:dyDescent="0.2">
      <c r="A18" s="90">
        <v>3232</v>
      </c>
      <c r="B18" s="86" t="s">
        <v>599</v>
      </c>
      <c r="C18" s="91">
        <v>0</v>
      </c>
    </row>
    <row r="19" spans="1:3" x14ac:dyDescent="0.2">
      <c r="A19" s="90">
        <v>3233</v>
      </c>
      <c r="B19" s="86" t="s">
        <v>600</v>
      </c>
      <c r="C19" s="91">
        <v>0</v>
      </c>
    </row>
    <row r="20" spans="1:3" x14ac:dyDescent="0.2">
      <c r="A20" s="90">
        <v>3239</v>
      </c>
      <c r="B20" s="86" t="s">
        <v>601</v>
      </c>
      <c r="C20" s="91">
        <v>0</v>
      </c>
    </row>
    <row r="21" spans="1:3" x14ac:dyDescent="0.2">
      <c r="A21" s="90">
        <v>3240</v>
      </c>
      <c r="B21" s="86" t="s">
        <v>602</v>
      </c>
      <c r="C21" s="91">
        <f>SUM(C22:C24)</f>
        <v>0</v>
      </c>
    </row>
    <row r="22" spans="1:3" x14ac:dyDescent="0.2">
      <c r="A22" s="90">
        <v>3241</v>
      </c>
      <c r="B22" s="86" t="s">
        <v>603</v>
      </c>
      <c r="C22" s="91">
        <v>0</v>
      </c>
    </row>
    <row r="23" spans="1:3" x14ac:dyDescent="0.2">
      <c r="A23" s="90">
        <v>3242</v>
      </c>
      <c r="B23" s="86" t="s">
        <v>604</v>
      </c>
      <c r="C23" s="91">
        <v>0</v>
      </c>
    </row>
    <row r="24" spans="1:3" x14ac:dyDescent="0.2">
      <c r="A24" s="90">
        <v>3243</v>
      </c>
      <c r="B24" s="86" t="s">
        <v>605</v>
      </c>
      <c r="C24" s="91">
        <v>0</v>
      </c>
    </row>
    <row r="25" spans="1:3" x14ac:dyDescent="0.2">
      <c r="A25" s="90">
        <v>3250</v>
      </c>
      <c r="B25" s="86" t="s">
        <v>606</v>
      </c>
      <c r="C25" s="91">
        <f>SUM(C26:C27)</f>
        <v>67111.3</v>
      </c>
    </row>
    <row r="26" spans="1:3" x14ac:dyDescent="0.2">
      <c r="A26" s="90">
        <v>3251</v>
      </c>
      <c r="B26" s="86" t="s">
        <v>607</v>
      </c>
      <c r="C26" s="91">
        <v>0</v>
      </c>
    </row>
    <row r="27" spans="1:3" x14ac:dyDescent="0.2">
      <c r="A27" s="90">
        <v>3252</v>
      </c>
      <c r="B27" s="86" t="s">
        <v>608</v>
      </c>
      <c r="C27" s="9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86" customWidth="1"/>
    <col min="2" max="2" width="62.28515625" style="86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70" t="s">
        <v>620</v>
      </c>
      <c r="B1" s="170"/>
      <c r="C1" s="170"/>
      <c r="D1" s="84" t="s">
        <v>288</v>
      </c>
      <c r="E1" s="85">
        <v>2018</v>
      </c>
    </row>
    <row r="2" spans="1:5" s="92" customFormat="1" ht="18.95" customHeight="1" x14ac:dyDescent="0.25">
      <c r="A2" s="170" t="s">
        <v>628</v>
      </c>
      <c r="B2" s="170"/>
      <c r="C2" s="170"/>
      <c r="D2" s="84" t="s">
        <v>289</v>
      </c>
      <c r="E2" s="85" t="str">
        <f>ESF!H2</f>
        <v>Trimestral</v>
      </c>
    </row>
    <row r="3" spans="1:5" s="92" customFormat="1" ht="18.95" customHeight="1" x14ac:dyDescent="0.25">
      <c r="A3" s="170" t="s">
        <v>621</v>
      </c>
      <c r="B3" s="170"/>
      <c r="C3" s="170"/>
      <c r="D3" s="84" t="s">
        <v>291</v>
      </c>
      <c r="E3" s="85">
        <f>ESF!H3</f>
        <v>1</v>
      </c>
    </row>
    <row r="4" spans="1:5" x14ac:dyDescent="0.2">
      <c r="A4" s="87" t="s">
        <v>292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609</v>
      </c>
      <c r="C8" s="91">
        <v>0</v>
      </c>
      <c r="D8" s="91">
        <v>0</v>
      </c>
    </row>
    <row r="9" spans="1:5" x14ac:dyDescent="0.2">
      <c r="A9" s="90">
        <v>1112</v>
      </c>
      <c r="B9" s="86" t="s">
        <v>610</v>
      </c>
      <c r="C9" s="91">
        <v>70211215.170000002</v>
      </c>
      <c r="D9" s="91">
        <v>13747463.57</v>
      </c>
    </row>
    <row r="10" spans="1:5" x14ac:dyDescent="0.2">
      <c r="A10" s="90">
        <v>1113</v>
      </c>
      <c r="B10" s="86" t="s">
        <v>611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293</v>
      </c>
      <c r="C11" s="91">
        <v>79507686.260000005</v>
      </c>
      <c r="D11" s="91">
        <v>119652802.16</v>
      </c>
    </row>
    <row r="12" spans="1:5" x14ac:dyDescent="0.2">
      <c r="A12" s="90">
        <v>1115</v>
      </c>
      <c r="B12" s="86" t="s">
        <v>294</v>
      </c>
      <c r="C12" s="91">
        <v>13252793.83</v>
      </c>
      <c r="D12" s="91">
        <v>39018233.020000003</v>
      </c>
    </row>
    <row r="13" spans="1:5" x14ac:dyDescent="0.2">
      <c r="A13" s="90">
        <v>1116</v>
      </c>
      <c r="B13" s="86" t="s">
        <v>612</v>
      </c>
      <c r="C13" s="91">
        <v>217123.09</v>
      </c>
      <c r="D13" s="91">
        <v>375444.49</v>
      </c>
    </row>
    <row r="14" spans="1:5" x14ac:dyDescent="0.2">
      <c r="A14" s="90">
        <v>1119</v>
      </c>
      <c r="B14" s="86" t="s">
        <v>613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614</v>
      </c>
      <c r="C15" s="91">
        <f>SUM(C8:C14)</f>
        <v>163188818.35000002</v>
      </c>
      <c r="D15" s="91">
        <f>SUM(D8:D14)</f>
        <v>172793943.24000001</v>
      </c>
    </row>
    <row r="16" spans="1:5" x14ac:dyDescent="0.2">
      <c r="D16" s="141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615</v>
      </c>
      <c r="E19" s="89" t="s">
        <v>271</v>
      </c>
    </row>
    <row r="20" spans="1:5" x14ac:dyDescent="0.2">
      <c r="A20" s="90">
        <v>1230</v>
      </c>
      <c r="B20" s="86" t="s">
        <v>327</v>
      </c>
      <c r="C20" s="91">
        <f>SUM(C21:C27)</f>
        <v>171599899.90000004</v>
      </c>
    </row>
    <row r="21" spans="1:5" x14ac:dyDescent="0.2">
      <c r="A21" s="90">
        <v>1231</v>
      </c>
      <c r="B21" s="86" t="s">
        <v>328</v>
      </c>
      <c r="C21" s="91">
        <v>15520834.859999999</v>
      </c>
    </row>
    <row r="22" spans="1:5" x14ac:dyDescent="0.2">
      <c r="A22" s="90">
        <v>1232</v>
      </c>
      <c r="B22" s="86" t="s">
        <v>329</v>
      </c>
      <c r="C22" s="91">
        <v>0</v>
      </c>
    </row>
    <row r="23" spans="1:5" x14ac:dyDescent="0.2">
      <c r="A23" s="90">
        <v>1233</v>
      </c>
      <c r="B23" s="86" t="s">
        <v>330</v>
      </c>
      <c r="C23" s="91">
        <v>0</v>
      </c>
    </row>
    <row r="24" spans="1:5" x14ac:dyDescent="0.2">
      <c r="A24" s="90">
        <v>1234</v>
      </c>
      <c r="B24" s="86" t="s">
        <v>331</v>
      </c>
      <c r="C24" s="91">
        <v>0</v>
      </c>
    </row>
    <row r="25" spans="1:5" x14ac:dyDescent="0.2">
      <c r="A25" s="90">
        <v>1235</v>
      </c>
      <c r="B25" s="86" t="s">
        <v>332</v>
      </c>
      <c r="C25" s="91">
        <v>153158523.05000001</v>
      </c>
    </row>
    <row r="26" spans="1:5" x14ac:dyDescent="0.2">
      <c r="A26" s="90">
        <v>1236</v>
      </c>
      <c r="B26" s="86" t="s">
        <v>333</v>
      </c>
      <c r="C26" s="91">
        <v>2920541.99</v>
      </c>
    </row>
    <row r="27" spans="1:5" x14ac:dyDescent="0.2">
      <c r="A27" s="90">
        <v>1239</v>
      </c>
      <c r="B27" s="86" t="s">
        <v>334</v>
      </c>
      <c r="C27" s="91">
        <v>0</v>
      </c>
    </row>
    <row r="28" spans="1:5" x14ac:dyDescent="0.2">
      <c r="A28" s="90">
        <v>1240</v>
      </c>
      <c r="B28" s="86" t="s">
        <v>335</v>
      </c>
      <c r="C28" s="91">
        <f>SUM(C29:C36)</f>
        <v>70801444.179999992</v>
      </c>
    </row>
    <row r="29" spans="1:5" x14ac:dyDescent="0.2">
      <c r="A29" s="90">
        <v>1241</v>
      </c>
      <c r="B29" s="86" t="s">
        <v>336</v>
      </c>
      <c r="C29" s="91">
        <v>9574258.8399999999</v>
      </c>
    </row>
    <row r="30" spans="1:5" x14ac:dyDescent="0.2">
      <c r="A30" s="90">
        <v>1242</v>
      </c>
      <c r="B30" s="86" t="s">
        <v>337</v>
      </c>
      <c r="C30" s="91">
        <v>1580718.49</v>
      </c>
    </row>
    <row r="31" spans="1:5" x14ac:dyDescent="0.2">
      <c r="A31" s="90">
        <v>1243</v>
      </c>
      <c r="B31" s="86" t="s">
        <v>338</v>
      </c>
      <c r="C31" s="91">
        <v>217961</v>
      </c>
    </row>
    <row r="32" spans="1:5" x14ac:dyDescent="0.2">
      <c r="A32" s="90">
        <v>1244</v>
      </c>
      <c r="B32" s="86" t="s">
        <v>339</v>
      </c>
      <c r="C32" s="91">
        <v>47632352.539999999</v>
      </c>
    </row>
    <row r="33" spans="1:5" x14ac:dyDescent="0.2">
      <c r="A33" s="90">
        <v>1245</v>
      </c>
      <c r="B33" s="86" t="s">
        <v>340</v>
      </c>
      <c r="C33" s="91">
        <v>3804472.75</v>
      </c>
    </row>
    <row r="34" spans="1:5" x14ac:dyDescent="0.2">
      <c r="A34" s="90">
        <v>1246</v>
      </c>
      <c r="B34" s="86" t="s">
        <v>341</v>
      </c>
      <c r="C34" s="91">
        <v>7991680.5599999996</v>
      </c>
    </row>
    <row r="35" spans="1:5" x14ac:dyDescent="0.2">
      <c r="A35" s="90">
        <v>1247</v>
      </c>
      <c r="B35" s="86" t="s">
        <v>342</v>
      </c>
      <c r="C35" s="91">
        <v>0</v>
      </c>
    </row>
    <row r="36" spans="1:5" x14ac:dyDescent="0.2">
      <c r="A36" s="90">
        <v>1248</v>
      </c>
      <c r="B36" s="86" t="s">
        <v>343</v>
      </c>
      <c r="C36" s="91">
        <v>0</v>
      </c>
    </row>
    <row r="37" spans="1:5" x14ac:dyDescent="0.2">
      <c r="A37" s="90">
        <v>1250</v>
      </c>
      <c r="B37" s="86" t="s">
        <v>345</v>
      </c>
      <c r="C37" s="91">
        <f>SUM(C38:C42)</f>
        <v>109817.91</v>
      </c>
    </row>
    <row r="38" spans="1:5" x14ac:dyDescent="0.2">
      <c r="A38" s="90">
        <v>1251</v>
      </c>
      <c r="B38" s="86" t="s">
        <v>346</v>
      </c>
      <c r="C38" s="91">
        <v>78877.91</v>
      </c>
    </row>
    <row r="39" spans="1:5" x14ac:dyDescent="0.2">
      <c r="A39" s="90">
        <v>1252</v>
      </c>
      <c r="B39" s="86" t="s">
        <v>347</v>
      </c>
      <c r="C39" s="91">
        <v>0</v>
      </c>
    </row>
    <row r="40" spans="1:5" x14ac:dyDescent="0.2">
      <c r="A40" s="90">
        <v>1253</v>
      </c>
      <c r="B40" s="86" t="s">
        <v>348</v>
      </c>
      <c r="C40" s="91">
        <v>0</v>
      </c>
    </row>
    <row r="41" spans="1:5" x14ac:dyDescent="0.2">
      <c r="A41" s="90">
        <v>1254</v>
      </c>
      <c r="B41" s="86" t="s">
        <v>349</v>
      </c>
      <c r="C41" s="91">
        <v>30940</v>
      </c>
    </row>
    <row r="42" spans="1:5" x14ac:dyDescent="0.2">
      <c r="A42" s="90">
        <v>1259</v>
      </c>
      <c r="B42" s="86" t="s">
        <v>350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563</v>
      </c>
      <c r="C46" s="91">
        <f>SUM(C47+C56+C59+C65+C67+C69)</f>
        <v>0</v>
      </c>
      <c r="D46" s="91">
        <v>0</v>
      </c>
    </row>
    <row r="47" spans="1:5" x14ac:dyDescent="0.2">
      <c r="A47" s="90">
        <v>5510</v>
      </c>
      <c r="B47" s="86" t="s">
        <v>564</v>
      </c>
      <c r="C47" s="91">
        <f>SUM(C48:C55)</f>
        <v>0</v>
      </c>
      <c r="D47" s="91">
        <v>0</v>
      </c>
    </row>
    <row r="48" spans="1:5" x14ac:dyDescent="0.2">
      <c r="A48" s="90">
        <v>5511</v>
      </c>
      <c r="B48" s="86" t="s">
        <v>565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566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567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568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569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570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571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572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573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574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575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576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577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578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579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580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580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581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581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582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583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584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585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586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587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480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588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589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1352307.39</v>
      </c>
      <c r="D78" s="91">
        <v>0</v>
      </c>
    </row>
    <row r="79" spans="1:4" x14ac:dyDescent="0.2">
      <c r="A79" s="90">
        <v>5610</v>
      </c>
      <c r="B79" s="86" t="s">
        <v>590</v>
      </c>
      <c r="C79" s="91">
        <f>SUM(C80)</f>
        <v>1352307.39</v>
      </c>
      <c r="D79" s="91">
        <v>0</v>
      </c>
    </row>
    <row r="80" spans="1:4" x14ac:dyDescent="0.2">
      <c r="A80" s="90">
        <v>5611</v>
      </c>
      <c r="B80" s="86" t="s">
        <v>591</v>
      </c>
      <c r="C80" s="91">
        <v>1352307.39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2018-07-26T15:42:42Z</cp:lastPrinted>
  <dcterms:created xsi:type="dcterms:W3CDTF">2012-12-11T20:36:24Z</dcterms:created>
  <dcterms:modified xsi:type="dcterms:W3CDTF">2018-07-27T17:39:28Z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