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F:\Archivos\Documents\CUENTA PUBLICA 2016-2018\ABRIL-JUNIO 2018\LDF DIGITAL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13755" windowHeight="10815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b)'!$A$67</definedName>
    <definedName name="GASTO_E_FIN">'Formato 6 b)'!$A$86</definedName>
    <definedName name="GASTO_E_FIN_01">'Formato 6 b)'!$B$86</definedName>
    <definedName name="GASTO_E_FIN_02">'Formato 6 b)'!$C$86</definedName>
    <definedName name="GASTO_E_FIN_03">'Formato 6 b)'!$D$86</definedName>
    <definedName name="GASTO_E_FIN_04">'Formato 6 b)'!$E$86</definedName>
    <definedName name="GASTO_E_FIN_05">'Formato 6 b)'!$F$86</definedName>
    <definedName name="GASTO_E_FIN_06">'Formato 6 b)'!$G$86</definedName>
    <definedName name="GASTO_E_T1">'Formato 6 b)'!$B$67</definedName>
    <definedName name="GASTO_E_T2">'Formato 6 b)'!$C$67</definedName>
    <definedName name="GASTO_E_T3">'Formato 6 b)'!$D$67</definedName>
    <definedName name="GASTO_E_T4">'Formato 6 b)'!$E$67</definedName>
    <definedName name="GASTO_E_T5">'Formato 6 b)'!$F$67</definedName>
    <definedName name="GASTO_E_T6">'Formato 6 b)'!$G$67</definedName>
    <definedName name="GASTO_NE">'Formato 6 b)'!$A$9</definedName>
    <definedName name="GASTO_NE_FIN">'Formato 6 b)'!$A$66</definedName>
    <definedName name="GASTO_NE_FIN_01">'Formato 6 b)'!$B$66</definedName>
    <definedName name="GASTO_NE_FIN_02">'Formato 6 b)'!$C$66</definedName>
    <definedName name="GASTO_NE_FIN_03">'Formato 6 b)'!$D$66</definedName>
    <definedName name="GASTO_NE_FIN_04">'Formato 6 b)'!$E$66</definedName>
    <definedName name="GASTO_NE_FIN_05">'Formato 6 b)'!$F$66</definedName>
    <definedName name="GASTO_NE_FIN_06">'Formato 6 b)'!$G$66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_xlnm.Print_Titles" localSheetId="13">'Formato 6 a)'!$1:$8</definedName>
    <definedName name="_xlnm.Print_Titles" localSheetId="15">'Formato 6 b)'!$1:$8</definedName>
    <definedName name="_xlnm.Print_Titles" localSheetId="17">'Formato 6 c)'!$1:$8</definedName>
    <definedName name="TOTAL_E_T1">'Formato 6 b)'!$B$87</definedName>
    <definedName name="TOTAL_E_T2">'Formato 6 b)'!$C$87</definedName>
    <definedName name="TOTAL_E_T3">'Formato 6 b)'!$D$87</definedName>
    <definedName name="TOTAL_E_T4">'Formato 6 b)'!$E$87</definedName>
    <definedName name="TOTAL_E_T5">'Formato 6 b)'!$F$87</definedName>
    <definedName name="TOTAL_E_T6">'Formato 6 b)'!$G$87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3" i="4" l="1"/>
  <c r="C57" i="4"/>
  <c r="B50" i="4"/>
  <c r="C49" i="4"/>
  <c r="C59" i="4"/>
  <c r="C70" i="4"/>
  <c r="D19" i="4"/>
  <c r="G67" i="7" l="1"/>
  <c r="F67" i="7"/>
  <c r="E67" i="7"/>
  <c r="D67" i="7"/>
  <c r="C67" i="7"/>
  <c r="B67" i="7"/>
  <c r="G9" i="7"/>
  <c r="F9" i="7"/>
  <c r="E9" i="7"/>
  <c r="D9" i="7"/>
  <c r="C9" i="7"/>
  <c r="B9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18" i="13"/>
  <c r="G7" i="13"/>
  <c r="G29" i="13" s="1"/>
  <c r="G21" i="12"/>
  <c r="G7" i="12"/>
  <c r="G36" i="12"/>
  <c r="G28" i="12"/>
  <c r="G31" i="12" l="1"/>
  <c r="C18" i="13" l="1"/>
  <c r="D18" i="13"/>
  <c r="E18" i="13"/>
  <c r="F18" i="13"/>
  <c r="B18" i="13"/>
  <c r="C7" i="13"/>
  <c r="C29" i="13" s="1"/>
  <c r="D7" i="13"/>
  <c r="D29" i="13" s="1"/>
  <c r="E7" i="13"/>
  <c r="E29" i="13" s="1"/>
  <c r="F7" i="13"/>
  <c r="B7" i="13"/>
  <c r="B29" i="13" s="1"/>
  <c r="F36" i="12"/>
  <c r="E36" i="12"/>
  <c r="D36" i="12"/>
  <c r="C36" i="12"/>
  <c r="B36" i="12"/>
  <c r="F31" i="12"/>
  <c r="E31" i="12"/>
  <c r="D31" i="12"/>
  <c r="C31" i="12"/>
  <c r="B31" i="12"/>
  <c r="F28" i="12"/>
  <c r="E28" i="12"/>
  <c r="D28" i="12"/>
  <c r="C28" i="12"/>
  <c r="B28" i="12"/>
  <c r="F21" i="12"/>
  <c r="E21" i="12"/>
  <c r="D21" i="12"/>
  <c r="C21" i="12"/>
  <c r="B21" i="12"/>
  <c r="F7" i="12"/>
  <c r="E7" i="12"/>
  <c r="D7" i="12"/>
  <c r="C7" i="12"/>
  <c r="B7" i="12"/>
  <c r="G30" i="11"/>
  <c r="F30" i="11"/>
  <c r="E30" i="11"/>
  <c r="D30" i="11"/>
  <c r="C30" i="11"/>
  <c r="B30" i="11"/>
  <c r="G19" i="11"/>
  <c r="F19" i="11"/>
  <c r="E19" i="11"/>
  <c r="D19" i="11"/>
  <c r="C19" i="11"/>
  <c r="B19" i="11"/>
  <c r="G8" i="11"/>
  <c r="F8" i="11"/>
  <c r="E8" i="11"/>
  <c r="D8" i="11"/>
  <c r="C8" i="11"/>
  <c r="B8" i="11"/>
  <c r="C37" i="10"/>
  <c r="D37" i="10"/>
  <c r="E37" i="10"/>
  <c r="F37" i="10"/>
  <c r="G37" i="10"/>
  <c r="B37" i="10"/>
  <c r="G32" i="10"/>
  <c r="F32" i="10"/>
  <c r="E32" i="10"/>
  <c r="D32" i="10"/>
  <c r="C32" i="10"/>
  <c r="B32" i="10"/>
  <c r="C29" i="10"/>
  <c r="D29" i="10"/>
  <c r="E29" i="10"/>
  <c r="F29" i="10"/>
  <c r="G29" i="10"/>
  <c r="B29" i="10"/>
  <c r="C22" i="10"/>
  <c r="D22" i="10"/>
  <c r="E22" i="10"/>
  <c r="F22" i="10"/>
  <c r="G22" i="10"/>
  <c r="B22" i="10"/>
  <c r="C8" i="10"/>
  <c r="D8" i="10"/>
  <c r="E8" i="10"/>
  <c r="F8" i="10"/>
  <c r="G8" i="10"/>
  <c r="B8" i="10"/>
  <c r="D14" i="10"/>
  <c r="E14" i="10" s="1"/>
  <c r="F14" i="10" s="1"/>
  <c r="G14" i="10" s="1"/>
  <c r="C14" i="10"/>
  <c r="C13" i="10"/>
  <c r="D13" i="10" s="1"/>
  <c r="E13" i="10" s="1"/>
  <c r="F13" i="10" s="1"/>
  <c r="G13" i="10" s="1"/>
  <c r="C12" i="10"/>
  <c r="D12" i="10" s="1"/>
  <c r="E12" i="10" s="1"/>
  <c r="F12" i="10" s="1"/>
  <c r="G12" i="10" s="1"/>
  <c r="C11" i="10"/>
  <c r="D11" i="10" s="1"/>
  <c r="E11" i="10" s="1"/>
  <c r="F11" i="10" s="1"/>
  <c r="G11" i="10" s="1"/>
  <c r="D9" i="10"/>
  <c r="E9" i="10" s="1"/>
  <c r="F9" i="10" s="1"/>
  <c r="G9" i="10" s="1"/>
  <c r="C9" i="10"/>
  <c r="F29" i="13" l="1"/>
  <c r="G22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BA28" i="9"/>
  <c r="BB28" i="9"/>
  <c r="BC28" i="9"/>
  <c r="BD28" i="9"/>
  <c r="BE28" i="9"/>
  <c r="BF28" i="9"/>
  <c r="BG28" i="9"/>
  <c r="BH28" i="9"/>
  <c r="BI28" i="9"/>
  <c r="BJ28" i="9"/>
  <c r="BK28" i="9"/>
  <c r="BL28" i="9"/>
  <c r="BM28" i="9"/>
  <c r="BN28" i="9"/>
  <c r="BO28" i="9"/>
  <c r="BP28" i="9"/>
  <c r="BQ28" i="9"/>
  <c r="BR28" i="9"/>
  <c r="BS28" i="9"/>
  <c r="BT28" i="9"/>
  <c r="BU28" i="9"/>
  <c r="BV28" i="9"/>
  <c r="BW28" i="9"/>
  <c r="BX28" i="9"/>
  <c r="BY28" i="9"/>
  <c r="BZ28" i="9"/>
  <c r="CA28" i="9"/>
  <c r="CB28" i="9"/>
  <c r="CC28" i="9"/>
  <c r="CD28" i="9"/>
  <c r="CE28" i="9"/>
  <c r="CF28" i="9"/>
  <c r="CG28" i="9"/>
  <c r="CH28" i="9"/>
  <c r="CI28" i="9"/>
  <c r="CJ28" i="9"/>
  <c r="CK28" i="9"/>
  <c r="CL28" i="9"/>
  <c r="CM28" i="9"/>
  <c r="CN28" i="9"/>
  <c r="CO28" i="9"/>
  <c r="CP28" i="9"/>
  <c r="CQ28" i="9"/>
  <c r="CR28" i="9"/>
  <c r="CS28" i="9"/>
  <c r="CT28" i="9"/>
  <c r="CU28" i="9"/>
  <c r="CV28" i="9"/>
  <c r="CW28" i="9"/>
  <c r="CX28" i="9"/>
  <c r="CY28" i="9"/>
  <c r="CZ28" i="9"/>
  <c r="DA28" i="9"/>
  <c r="DB28" i="9"/>
  <c r="DC28" i="9"/>
  <c r="DD28" i="9"/>
  <c r="DE28" i="9"/>
  <c r="DF28" i="9"/>
  <c r="DG28" i="9"/>
  <c r="DH28" i="9"/>
  <c r="DI28" i="9"/>
  <c r="DJ28" i="9"/>
  <c r="DK28" i="9"/>
  <c r="DL28" i="9"/>
  <c r="DM28" i="9"/>
  <c r="DN28" i="9"/>
  <c r="DO28" i="9"/>
  <c r="DP28" i="9"/>
  <c r="DQ28" i="9"/>
  <c r="DR28" i="9"/>
  <c r="DS28" i="9"/>
  <c r="DT28" i="9"/>
  <c r="DU28" i="9"/>
  <c r="DV28" i="9"/>
  <c r="DW28" i="9"/>
  <c r="DX28" i="9"/>
  <c r="DY28" i="9"/>
  <c r="DZ28" i="9"/>
  <c r="EA28" i="9"/>
  <c r="EB28" i="9"/>
  <c r="EC28" i="9"/>
  <c r="ED28" i="9"/>
  <c r="EE28" i="9"/>
  <c r="EF28" i="9"/>
  <c r="EG28" i="9"/>
  <c r="EH28" i="9"/>
  <c r="EI28" i="9"/>
  <c r="EJ28" i="9"/>
  <c r="EK28" i="9"/>
  <c r="EL28" i="9"/>
  <c r="EM28" i="9"/>
  <c r="EN28" i="9"/>
  <c r="EO28" i="9"/>
  <c r="EP28" i="9"/>
  <c r="EQ28" i="9"/>
  <c r="ER28" i="9"/>
  <c r="ES28" i="9"/>
  <c r="ET28" i="9"/>
  <c r="EU28" i="9"/>
  <c r="EV28" i="9"/>
  <c r="EW28" i="9"/>
  <c r="EX28" i="9"/>
  <c r="EY28" i="9"/>
  <c r="EZ28" i="9"/>
  <c r="FA28" i="9"/>
  <c r="FB28" i="9"/>
  <c r="FC28" i="9"/>
  <c r="FD28" i="9"/>
  <c r="FE28" i="9"/>
  <c r="FF28" i="9"/>
  <c r="FG28" i="9"/>
  <c r="FH28" i="9"/>
  <c r="FI28" i="9"/>
  <c r="FJ28" i="9"/>
  <c r="FK28" i="9"/>
  <c r="FL28" i="9"/>
  <c r="FM28" i="9"/>
  <c r="FN28" i="9"/>
  <c r="FO28" i="9"/>
  <c r="FP28" i="9"/>
  <c r="FQ28" i="9"/>
  <c r="FR28" i="9"/>
  <c r="FS28" i="9"/>
  <c r="FT28" i="9"/>
  <c r="FU28" i="9"/>
  <c r="FV28" i="9"/>
  <c r="FW28" i="9"/>
  <c r="FX28" i="9"/>
  <c r="FY28" i="9"/>
  <c r="FZ28" i="9"/>
  <c r="GA28" i="9"/>
  <c r="GB28" i="9"/>
  <c r="GC28" i="9"/>
  <c r="GD28" i="9"/>
  <c r="GE28" i="9"/>
  <c r="GF28" i="9"/>
  <c r="GG28" i="9"/>
  <c r="GH28" i="9"/>
  <c r="GI28" i="9"/>
  <c r="GJ28" i="9"/>
  <c r="GK28" i="9"/>
  <c r="GL28" i="9"/>
  <c r="GM28" i="9"/>
  <c r="GN28" i="9"/>
  <c r="GO28" i="9"/>
  <c r="GP28" i="9"/>
  <c r="GQ28" i="9"/>
  <c r="GR28" i="9"/>
  <c r="GS28" i="9"/>
  <c r="GT28" i="9"/>
  <c r="GU28" i="9"/>
  <c r="GV28" i="9"/>
  <c r="GW28" i="9"/>
  <c r="GX28" i="9"/>
  <c r="GY28" i="9"/>
  <c r="GZ28" i="9"/>
  <c r="HA28" i="9"/>
  <c r="HB28" i="9"/>
  <c r="HC28" i="9"/>
  <c r="HD28" i="9"/>
  <c r="HE28" i="9"/>
  <c r="HF28" i="9"/>
  <c r="HG28" i="9"/>
  <c r="HH28" i="9"/>
  <c r="HI28" i="9"/>
  <c r="HJ28" i="9"/>
  <c r="HK28" i="9"/>
  <c r="HL28" i="9"/>
  <c r="HM28" i="9"/>
  <c r="HN28" i="9"/>
  <c r="HO28" i="9"/>
  <c r="HP28" i="9"/>
  <c r="HQ28" i="9"/>
  <c r="HR28" i="9"/>
  <c r="HS28" i="9"/>
  <c r="HT28" i="9"/>
  <c r="HU28" i="9"/>
  <c r="HV28" i="9"/>
  <c r="HW28" i="9"/>
  <c r="HX28" i="9"/>
  <c r="HY28" i="9"/>
  <c r="HZ28" i="9"/>
  <c r="IA28" i="9"/>
  <c r="IB28" i="9"/>
  <c r="IC28" i="9"/>
  <c r="ID28" i="9"/>
  <c r="IE28" i="9"/>
  <c r="IF28" i="9"/>
  <c r="IG28" i="9"/>
  <c r="IH28" i="9"/>
  <c r="II28" i="9"/>
  <c r="IJ28" i="9"/>
  <c r="IK28" i="9"/>
  <c r="IL28" i="9"/>
  <c r="IM28" i="9"/>
  <c r="IN28" i="9"/>
  <c r="IO28" i="9"/>
  <c r="IP28" i="9"/>
  <c r="IQ28" i="9"/>
  <c r="IR28" i="9"/>
  <c r="IS28" i="9"/>
  <c r="IT28" i="9"/>
  <c r="IU28" i="9"/>
  <c r="IV28" i="9"/>
  <c r="IW28" i="9"/>
  <c r="IX28" i="9"/>
  <c r="IY28" i="9"/>
  <c r="IZ28" i="9"/>
  <c r="JA28" i="9"/>
  <c r="JB28" i="9"/>
  <c r="JC28" i="9"/>
  <c r="JD28" i="9"/>
  <c r="JE28" i="9"/>
  <c r="JF28" i="9"/>
  <c r="JG28" i="9"/>
  <c r="JH28" i="9"/>
  <c r="JI28" i="9"/>
  <c r="JJ28" i="9"/>
  <c r="JK28" i="9"/>
  <c r="JL28" i="9"/>
  <c r="JM28" i="9"/>
  <c r="JN28" i="9"/>
  <c r="JO28" i="9"/>
  <c r="JP28" i="9"/>
  <c r="JQ28" i="9"/>
  <c r="JR28" i="9"/>
  <c r="JS28" i="9"/>
  <c r="JT28" i="9"/>
  <c r="JU28" i="9"/>
  <c r="JV28" i="9"/>
  <c r="JW28" i="9"/>
  <c r="JX28" i="9"/>
  <c r="JY28" i="9"/>
  <c r="JZ28" i="9"/>
  <c r="KA28" i="9"/>
  <c r="KB28" i="9"/>
  <c r="KC28" i="9"/>
  <c r="KD28" i="9"/>
  <c r="KE28" i="9"/>
  <c r="KF28" i="9"/>
  <c r="KG28" i="9"/>
  <c r="KH28" i="9"/>
  <c r="KI28" i="9"/>
  <c r="KJ28" i="9"/>
  <c r="KK28" i="9"/>
  <c r="KL28" i="9"/>
  <c r="KM28" i="9"/>
  <c r="KN28" i="9"/>
  <c r="KO28" i="9"/>
  <c r="KP28" i="9"/>
  <c r="KQ28" i="9"/>
  <c r="KR28" i="9"/>
  <c r="KS28" i="9"/>
  <c r="KT28" i="9"/>
  <c r="KU28" i="9"/>
  <c r="KV28" i="9"/>
  <c r="KW28" i="9"/>
  <c r="KX28" i="9"/>
  <c r="KY28" i="9"/>
  <c r="KZ28" i="9"/>
  <c r="LA28" i="9"/>
  <c r="LB28" i="9"/>
  <c r="LC28" i="9"/>
  <c r="LD28" i="9"/>
  <c r="LE28" i="9"/>
  <c r="LF28" i="9"/>
  <c r="LG28" i="9"/>
  <c r="LH28" i="9"/>
  <c r="LI28" i="9"/>
  <c r="LJ28" i="9"/>
  <c r="LK28" i="9"/>
  <c r="LL28" i="9"/>
  <c r="LM28" i="9"/>
  <c r="LN28" i="9"/>
  <c r="LO28" i="9"/>
  <c r="LP28" i="9"/>
  <c r="LQ28" i="9"/>
  <c r="LR28" i="9"/>
  <c r="LS28" i="9"/>
  <c r="LT28" i="9"/>
  <c r="LU28" i="9"/>
  <c r="LV28" i="9"/>
  <c r="LW28" i="9"/>
  <c r="LX28" i="9"/>
  <c r="LY28" i="9"/>
  <c r="LZ28" i="9"/>
  <c r="MA28" i="9"/>
  <c r="MB28" i="9"/>
  <c r="MC28" i="9"/>
  <c r="MD28" i="9"/>
  <c r="ME28" i="9"/>
  <c r="MF28" i="9"/>
  <c r="MG28" i="9"/>
  <c r="MH28" i="9"/>
  <c r="MI28" i="9"/>
  <c r="MJ28" i="9"/>
  <c r="MK28" i="9"/>
  <c r="ML28" i="9"/>
  <c r="MM28" i="9"/>
  <c r="MN28" i="9"/>
  <c r="MO28" i="9"/>
  <c r="MP28" i="9"/>
  <c r="MQ28" i="9"/>
  <c r="MR28" i="9"/>
  <c r="MS28" i="9"/>
  <c r="MT28" i="9"/>
  <c r="MU28" i="9"/>
  <c r="MV28" i="9"/>
  <c r="MW28" i="9"/>
  <c r="MX28" i="9"/>
  <c r="MY28" i="9"/>
  <c r="MZ28" i="9"/>
  <c r="NA28" i="9"/>
  <c r="NB28" i="9"/>
  <c r="NC28" i="9"/>
  <c r="ND28" i="9"/>
  <c r="NE28" i="9"/>
  <c r="NF28" i="9"/>
  <c r="NG28" i="9"/>
  <c r="NH28" i="9"/>
  <c r="NI28" i="9"/>
  <c r="NJ28" i="9"/>
  <c r="NK28" i="9"/>
  <c r="NL28" i="9"/>
  <c r="NM28" i="9"/>
  <c r="NN28" i="9"/>
  <c r="NO28" i="9"/>
  <c r="NP28" i="9"/>
  <c r="NQ28" i="9"/>
  <c r="NR28" i="9"/>
  <c r="NS28" i="9"/>
  <c r="NT28" i="9"/>
  <c r="NU28" i="9"/>
  <c r="NV28" i="9"/>
  <c r="NW28" i="9"/>
  <c r="NX28" i="9"/>
  <c r="NY28" i="9"/>
  <c r="NZ28" i="9"/>
  <c r="OA28" i="9"/>
  <c r="OB28" i="9"/>
  <c r="OC28" i="9"/>
  <c r="OD28" i="9"/>
  <c r="OE28" i="9"/>
  <c r="OF28" i="9"/>
  <c r="OG28" i="9"/>
  <c r="OH28" i="9"/>
  <c r="OI28" i="9"/>
  <c r="OJ28" i="9"/>
  <c r="OK28" i="9"/>
  <c r="OL28" i="9"/>
  <c r="OM28" i="9"/>
  <c r="ON28" i="9"/>
  <c r="OO28" i="9"/>
  <c r="OP28" i="9"/>
  <c r="OQ28" i="9"/>
  <c r="OR28" i="9"/>
  <c r="OS28" i="9"/>
  <c r="OT28" i="9"/>
  <c r="OU28" i="9"/>
  <c r="OV28" i="9"/>
  <c r="OW28" i="9"/>
  <c r="OX28" i="9"/>
  <c r="OY28" i="9"/>
  <c r="OZ28" i="9"/>
  <c r="PA28" i="9"/>
  <c r="PB28" i="9"/>
  <c r="PC28" i="9"/>
  <c r="PD28" i="9"/>
  <c r="PE28" i="9"/>
  <c r="PF28" i="9"/>
  <c r="PG28" i="9"/>
  <c r="PH28" i="9"/>
  <c r="PI28" i="9"/>
  <c r="PJ28" i="9"/>
  <c r="PK28" i="9"/>
  <c r="PL28" i="9"/>
  <c r="PM28" i="9"/>
  <c r="PN28" i="9"/>
  <c r="PO28" i="9"/>
  <c r="PP28" i="9"/>
  <c r="PQ28" i="9"/>
  <c r="PR28" i="9"/>
  <c r="PS28" i="9"/>
  <c r="PT28" i="9"/>
  <c r="PU28" i="9"/>
  <c r="PV28" i="9"/>
  <c r="PW28" i="9"/>
  <c r="PX28" i="9"/>
  <c r="PY28" i="9"/>
  <c r="PZ28" i="9"/>
  <c r="QA28" i="9"/>
  <c r="QB28" i="9"/>
  <c r="QC28" i="9"/>
  <c r="QD28" i="9"/>
  <c r="QE28" i="9"/>
  <c r="QF28" i="9"/>
  <c r="QG28" i="9"/>
  <c r="QH28" i="9"/>
  <c r="QI28" i="9"/>
  <c r="QJ28" i="9"/>
  <c r="QK28" i="9"/>
  <c r="QL28" i="9"/>
  <c r="QM28" i="9"/>
  <c r="QN28" i="9"/>
  <c r="QO28" i="9"/>
  <c r="QP28" i="9"/>
  <c r="QQ28" i="9"/>
  <c r="QR28" i="9"/>
  <c r="QS28" i="9"/>
  <c r="QT28" i="9"/>
  <c r="QU28" i="9"/>
  <c r="QV28" i="9"/>
  <c r="QW28" i="9"/>
  <c r="QX28" i="9"/>
  <c r="QY28" i="9"/>
  <c r="QZ28" i="9"/>
  <c r="RA28" i="9"/>
  <c r="RB28" i="9"/>
  <c r="RC28" i="9"/>
  <c r="RD28" i="9"/>
  <c r="RE28" i="9"/>
  <c r="RF28" i="9"/>
  <c r="RG28" i="9"/>
  <c r="RH28" i="9"/>
  <c r="RI28" i="9"/>
  <c r="RJ28" i="9"/>
  <c r="RK28" i="9"/>
  <c r="RL28" i="9"/>
  <c r="RM28" i="9"/>
  <c r="RN28" i="9"/>
  <c r="RO28" i="9"/>
  <c r="RP28" i="9"/>
  <c r="RQ28" i="9"/>
  <c r="RR28" i="9"/>
  <c r="RS28" i="9"/>
  <c r="RT28" i="9"/>
  <c r="RU28" i="9"/>
  <c r="RV28" i="9"/>
  <c r="RW28" i="9"/>
  <c r="RX28" i="9"/>
  <c r="RY28" i="9"/>
  <c r="RZ28" i="9"/>
  <c r="SA28" i="9"/>
  <c r="SB28" i="9"/>
  <c r="SC28" i="9"/>
  <c r="SD28" i="9"/>
  <c r="SE28" i="9"/>
  <c r="SF28" i="9"/>
  <c r="SG28" i="9"/>
  <c r="SH28" i="9"/>
  <c r="SI28" i="9"/>
  <c r="SJ28" i="9"/>
  <c r="SK28" i="9"/>
  <c r="SL28" i="9"/>
  <c r="SM28" i="9"/>
  <c r="SN28" i="9"/>
  <c r="SO28" i="9"/>
  <c r="SP28" i="9"/>
  <c r="SQ28" i="9"/>
  <c r="SR28" i="9"/>
  <c r="SS28" i="9"/>
  <c r="ST28" i="9"/>
  <c r="SU28" i="9"/>
  <c r="SV28" i="9"/>
  <c r="SW28" i="9"/>
  <c r="SX28" i="9"/>
  <c r="SY28" i="9"/>
  <c r="SZ28" i="9"/>
  <c r="TA28" i="9"/>
  <c r="TB28" i="9"/>
  <c r="TC28" i="9"/>
  <c r="TD28" i="9"/>
  <c r="TE28" i="9"/>
  <c r="TF28" i="9"/>
  <c r="TG28" i="9"/>
  <c r="TH28" i="9"/>
  <c r="TI28" i="9"/>
  <c r="TJ28" i="9"/>
  <c r="TK28" i="9"/>
  <c r="TL28" i="9"/>
  <c r="TM28" i="9"/>
  <c r="TN28" i="9"/>
  <c r="TO28" i="9"/>
  <c r="TP28" i="9"/>
  <c r="TQ28" i="9"/>
  <c r="TR28" i="9"/>
  <c r="TS28" i="9"/>
  <c r="TT28" i="9"/>
  <c r="TU28" i="9"/>
  <c r="TV28" i="9"/>
  <c r="TW28" i="9"/>
  <c r="TX28" i="9"/>
  <c r="TY28" i="9"/>
  <c r="TZ28" i="9"/>
  <c r="UA28" i="9"/>
  <c r="UB28" i="9"/>
  <c r="UC28" i="9"/>
  <c r="UD28" i="9"/>
  <c r="UE28" i="9"/>
  <c r="UF28" i="9"/>
  <c r="UG28" i="9"/>
  <c r="UH28" i="9"/>
  <c r="UI28" i="9"/>
  <c r="UJ28" i="9"/>
  <c r="UK28" i="9"/>
  <c r="UL28" i="9"/>
  <c r="UM28" i="9"/>
  <c r="UN28" i="9"/>
  <c r="UO28" i="9"/>
  <c r="UP28" i="9"/>
  <c r="UQ28" i="9"/>
  <c r="UR28" i="9"/>
  <c r="US28" i="9"/>
  <c r="UT28" i="9"/>
  <c r="UU28" i="9"/>
  <c r="UV28" i="9"/>
  <c r="UW28" i="9"/>
  <c r="UX28" i="9"/>
  <c r="UY28" i="9"/>
  <c r="UZ28" i="9"/>
  <c r="VA28" i="9"/>
  <c r="VB28" i="9"/>
  <c r="VC28" i="9"/>
  <c r="VD28" i="9"/>
  <c r="VE28" i="9"/>
  <c r="VF28" i="9"/>
  <c r="VG28" i="9"/>
  <c r="VH28" i="9"/>
  <c r="VI28" i="9"/>
  <c r="VJ28" i="9"/>
  <c r="VK28" i="9"/>
  <c r="VL28" i="9"/>
  <c r="VM28" i="9"/>
  <c r="VN28" i="9"/>
  <c r="VO28" i="9"/>
  <c r="VP28" i="9"/>
  <c r="VQ28" i="9"/>
  <c r="VR28" i="9"/>
  <c r="VS28" i="9"/>
  <c r="VT28" i="9"/>
  <c r="VU28" i="9"/>
  <c r="VV28" i="9"/>
  <c r="VW28" i="9"/>
  <c r="VX28" i="9"/>
  <c r="VY28" i="9"/>
  <c r="VZ28" i="9"/>
  <c r="WA28" i="9"/>
  <c r="WB28" i="9"/>
  <c r="WC28" i="9"/>
  <c r="WD28" i="9"/>
  <c r="WE28" i="9"/>
  <c r="WF28" i="9"/>
  <c r="WG28" i="9"/>
  <c r="WH28" i="9"/>
  <c r="WI28" i="9"/>
  <c r="WJ28" i="9"/>
  <c r="WK28" i="9"/>
  <c r="WL28" i="9"/>
  <c r="WM28" i="9"/>
  <c r="WN28" i="9"/>
  <c r="WO28" i="9"/>
  <c r="WP28" i="9"/>
  <c r="WQ28" i="9"/>
  <c r="WR28" i="9"/>
  <c r="WS28" i="9"/>
  <c r="WT28" i="9"/>
  <c r="WU28" i="9"/>
  <c r="WV28" i="9"/>
  <c r="WW28" i="9"/>
  <c r="WX28" i="9"/>
  <c r="WY28" i="9"/>
  <c r="WZ28" i="9"/>
  <c r="XA28" i="9"/>
  <c r="XB28" i="9"/>
  <c r="XC28" i="9"/>
  <c r="XD28" i="9"/>
  <c r="XE28" i="9"/>
  <c r="XF28" i="9"/>
  <c r="XG28" i="9"/>
  <c r="XH28" i="9"/>
  <c r="XI28" i="9"/>
  <c r="XJ28" i="9"/>
  <c r="XK28" i="9"/>
  <c r="XL28" i="9"/>
  <c r="XM28" i="9"/>
  <c r="XN28" i="9"/>
  <c r="XO28" i="9"/>
  <c r="XP28" i="9"/>
  <c r="XQ28" i="9"/>
  <c r="XR28" i="9"/>
  <c r="XS28" i="9"/>
  <c r="XT28" i="9"/>
  <c r="XU28" i="9"/>
  <c r="XV28" i="9"/>
  <c r="XW28" i="9"/>
  <c r="XX28" i="9"/>
  <c r="XY28" i="9"/>
  <c r="XZ28" i="9"/>
  <c r="YA28" i="9"/>
  <c r="YB28" i="9"/>
  <c r="YC28" i="9"/>
  <c r="YD28" i="9"/>
  <c r="YE28" i="9"/>
  <c r="YF28" i="9"/>
  <c r="YG28" i="9"/>
  <c r="YH28" i="9"/>
  <c r="YI28" i="9"/>
  <c r="YJ28" i="9"/>
  <c r="YK28" i="9"/>
  <c r="YL28" i="9"/>
  <c r="YM28" i="9"/>
  <c r="YN28" i="9"/>
  <c r="YO28" i="9"/>
  <c r="YP28" i="9"/>
  <c r="YQ28" i="9"/>
  <c r="YR28" i="9"/>
  <c r="YS28" i="9"/>
  <c r="YT28" i="9"/>
  <c r="YU28" i="9"/>
  <c r="YV28" i="9"/>
  <c r="YW28" i="9"/>
  <c r="YX28" i="9"/>
  <c r="YY28" i="9"/>
  <c r="YZ28" i="9"/>
  <c r="ZA28" i="9"/>
  <c r="ZB28" i="9"/>
  <c r="ZC28" i="9"/>
  <c r="ZD28" i="9"/>
  <c r="ZE28" i="9"/>
  <c r="ZF28" i="9"/>
  <c r="ZG28" i="9"/>
  <c r="ZH28" i="9"/>
  <c r="ZI28" i="9"/>
  <c r="ZJ28" i="9"/>
  <c r="ZK28" i="9"/>
  <c r="ZL28" i="9"/>
  <c r="ZM28" i="9"/>
  <c r="ZN28" i="9"/>
  <c r="ZO28" i="9"/>
  <c r="ZP28" i="9"/>
  <c r="ZQ28" i="9"/>
  <c r="ZR28" i="9"/>
  <c r="ZS28" i="9"/>
  <c r="ZT28" i="9"/>
  <c r="ZU28" i="9"/>
  <c r="ZV28" i="9"/>
  <c r="ZW28" i="9"/>
  <c r="ZX28" i="9"/>
  <c r="ZY28" i="9"/>
  <c r="ZZ28" i="9"/>
  <c r="AAA28" i="9"/>
  <c r="AAB28" i="9"/>
  <c r="AAC28" i="9"/>
  <c r="AAD28" i="9"/>
  <c r="AAE28" i="9"/>
  <c r="AAF28" i="9"/>
  <c r="AAG28" i="9"/>
  <c r="AAH28" i="9"/>
  <c r="AAI28" i="9"/>
  <c r="AAJ28" i="9"/>
  <c r="AAK28" i="9"/>
  <c r="AAL28" i="9"/>
  <c r="AAM28" i="9"/>
  <c r="AAN28" i="9"/>
  <c r="AAO28" i="9"/>
  <c r="AAP28" i="9"/>
  <c r="AAQ28" i="9"/>
  <c r="AAR28" i="9"/>
  <c r="AAS28" i="9"/>
  <c r="AAT28" i="9"/>
  <c r="AAU28" i="9"/>
  <c r="AAV28" i="9"/>
  <c r="AAW28" i="9"/>
  <c r="AAX28" i="9"/>
  <c r="AAY28" i="9"/>
  <c r="AAZ28" i="9"/>
  <c r="ABA28" i="9"/>
  <c r="ABB28" i="9"/>
  <c r="ABC28" i="9"/>
  <c r="ABD28" i="9"/>
  <c r="ABE28" i="9"/>
  <c r="ABF28" i="9"/>
  <c r="ABG28" i="9"/>
  <c r="ABH28" i="9"/>
  <c r="ABI28" i="9"/>
  <c r="ABJ28" i="9"/>
  <c r="ABK28" i="9"/>
  <c r="ABL28" i="9"/>
  <c r="ABM28" i="9"/>
  <c r="ABN28" i="9"/>
  <c r="ABO28" i="9"/>
  <c r="ABP28" i="9"/>
  <c r="ABQ28" i="9"/>
  <c r="ABR28" i="9"/>
  <c r="ABS28" i="9"/>
  <c r="ABT28" i="9"/>
  <c r="ABU28" i="9"/>
  <c r="ABV28" i="9"/>
  <c r="ABW28" i="9"/>
  <c r="ABX28" i="9"/>
  <c r="ABY28" i="9"/>
  <c r="ABZ28" i="9"/>
  <c r="ACA28" i="9"/>
  <c r="ACB28" i="9"/>
  <c r="ACC28" i="9"/>
  <c r="ACD28" i="9"/>
  <c r="ACE28" i="9"/>
  <c r="ACF28" i="9"/>
  <c r="ACG28" i="9"/>
  <c r="ACH28" i="9"/>
  <c r="ACI28" i="9"/>
  <c r="ACJ28" i="9"/>
  <c r="ACK28" i="9"/>
  <c r="ACL28" i="9"/>
  <c r="ACM28" i="9"/>
  <c r="ACN28" i="9"/>
  <c r="ACO28" i="9"/>
  <c r="ACP28" i="9"/>
  <c r="ACQ28" i="9"/>
  <c r="ACR28" i="9"/>
  <c r="ACS28" i="9"/>
  <c r="ACT28" i="9"/>
  <c r="ACU28" i="9"/>
  <c r="ACV28" i="9"/>
  <c r="ACW28" i="9"/>
  <c r="ACX28" i="9"/>
  <c r="ACY28" i="9"/>
  <c r="ACZ28" i="9"/>
  <c r="ADA28" i="9"/>
  <c r="ADB28" i="9"/>
  <c r="ADC28" i="9"/>
  <c r="ADD28" i="9"/>
  <c r="ADE28" i="9"/>
  <c r="ADF28" i="9"/>
  <c r="ADG28" i="9"/>
  <c r="ADH28" i="9"/>
  <c r="ADI28" i="9"/>
  <c r="ADJ28" i="9"/>
  <c r="ADK28" i="9"/>
  <c r="ADL28" i="9"/>
  <c r="ADM28" i="9"/>
  <c r="ADN28" i="9"/>
  <c r="ADO28" i="9"/>
  <c r="ADP28" i="9"/>
  <c r="ADQ28" i="9"/>
  <c r="ADR28" i="9"/>
  <c r="ADS28" i="9"/>
  <c r="ADT28" i="9"/>
  <c r="ADU28" i="9"/>
  <c r="ADV28" i="9"/>
  <c r="ADW28" i="9"/>
  <c r="ADX28" i="9"/>
  <c r="ADY28" i="9"/>
  <c r="ADZ28" i="9"/>
  <c r="AEA28" i="9"/>
  <c r="AEB28" i="9"/>
  <c r="AEC28" i="9"/>
  <c r="AED28" i="9"/>
  <c r="AEE28" i="9"/>
  <c r="AEF28" i="9"/>
  <c r="AEG28" i="9"/>
  <c r="AEH28" i="9"/>
  <c r="AEI28" i="9"/>
  <c r="AEJ28" i="9"/>
  <c r="AEK28" i="9"/>
  <c r="AEL28" i="9"/>
  <c r="AEM28" i="9"/>
  <c r="AEN28" i="9"/>
  <c r="AEO28" i="9"/>
  <c r="AEP28" i="9"/>
  <c r="AEQ28" i="9"/>
  <c r="AER28" i="9"/>
  <c r="AES28" i="9"/>
  <c r="AET28" i="9"/>
  <c r="AEU28" i="9"/>
  <c r="AEV28" i="9"/>
  <c r="AEW28" i="9"/>
  <c r="AEX28" i="9"/>
  <c r="AEY28" i="9"/>
  <c r="AEZ28" i="9"/>
  <c r="AFA28" i="9"/>
  <c r="AFB28" i="9"/>
  <c r="AFC28" i="9"/>
  <c r="AFD28" i="9"/>
  <c r="AFE28" i="9"/>
  <c r="AFF28" i="9"/>
  <c r="AFG28" i="9"/>
  <c r="AFH28" i="9"/>
  <c r="AFI28" i="9"/>
  <c r="AFJ28" i="9"/>
  <c r="AFK28" i="9"/>
  <c r="AFL28" i="9"/>
  <c r="AFM28" i="9"/>
  <c r="AFN28" i="9"/>
  <c r="AFO28" i="9"/>
  <c r="AFP28" i="9"/>
  <c r="AFQ28" i="9"/>
  <c r="AFR28" i="9"/>
  <c r="AFS28" i="9"/>
  <c r="AFT28" i="9"/>
  <c r="AFU28" i="9"/>
  <c r="AFV28" i="9"/>
  <c r="AFW28" i="9"/>
  <c r="AFX28" i="9"/>
  <c r="AFY28" i="9"/>
  <c r="AFZ28" i="9"/>
  <c r="AGA28" i="9"/>
  <c r="AGB28" i="9"/>
  <c r="AGC28" i="9"/>
  <c r="AGD28" i="9"/>
  <c r="AGE28" i="9"/>
  <c r="AGF28" i="9"/>
  <c r="AGG28" i="9"/>
  <c r="AGH28" i="9"/>
  <c r="AGI28" i="9"/>
  <c r="AGJ28" i="9"/>
  <c r="AGK28" i="9"/>
  <c r="AGL28" i="9"/>
  <c r="AGM28" i="9"/>
  <c r="AGN28" i="9"/>
  <c r="AGO28" i="9"/>
  <c r="AGP28" i="9"/>
  <c r="AGQ28" i="9"/>
  <c r="AGR28" i="9"/>
  <c r="AGS28" i="9"/>
  <c r="AGT28" i="9"/>
  <c r="AGU28" i="9"/>
  <c r="AGV28" i="9"/>
  <c r="AGW28" i="9"/>
  <c r="AGX28" i="9"/>
  <c r="AGY28" i="9"/>
  <c r="AGZ28" i="9"/>
  <c r="AHA28" i="9"/>
  <c r="AHB28" i="9"/>
  <c r="AHC28" i="9"/>
  <c r="AHD28" i="9"/>
  <c r="AHE28" i="9"/>
  <c r="AHF28" i="9"/>
  <c r="AHG28" i="9"/>
  <c r="AHH28" i="9"/>
  <c r="AHI28" i="9"/>
  <c r="AHJ28" i="9"/>
  <c r="AHK28" i="9"/>
  <c r="AHL28" i="9"/>
  <c r="AHM28" i="9"/>
  <c r="AHN28" i="9"/>
  <c r="AHO28" i="9"/>
  <c r="AHP28" i="9"/>
  <c r="AHQ28" i="9"/>
  <c r="AHR28" i="9"/>
  <c r="AHS28" i="9"/>
  <c r="AHT28" i="9"/>
  <c r="AHU28" i="9"/>
  <c r="AHV28" i="9"/>
  <c r="AHW28" i="9"/>
  <c r="AHX28" i="9"/>
  <c r="AHY28" i="9"/>
  <c r="AHZ28" i="9"/>
  <c r="AIA28" i="9"/>
  <c r="AIB28" i="9"/>
  <c r="AIC28" i="9"/>
  <c r="AID28" i="9"/>
  <c r="AIE28" i="9"/>
  <c r="AIF28" i="9"/>
  <c r="AIG28" i="9"/>
  <c r="AIH28" i="9"/>
  <c r="AII28" i="9"/>
  <c r="AIJ28" i="9"/>
  <c r="AIK28" i="9"/>
  <c r="AIL28" i="9"/>
  <c r="AIM28" i="9"/>
  <c r="AIN28" i="9"/>
  <c r="AIO28" i="9"/>
  <c r="AIP28" i="9"/>
  <c r="AIQ28" i="9"/>
  <c r="AIR28" i="9"/>
  <c r="AIS28" i="9"/>
  <c r="AIT28" i="9"/>
  <c r="AIU28" i="9"/>
  <c r="AIV28" i="9"/>
  <c r="AIW28" i="9"/>
  <c r="AIX28" i="9"/>
  <c r="AIY28" i="9"/>
  <c r="AIZ28" i="9"/>
  <c r="AJA28" i="9"/>
  <c r="AJB28" i="9"/>
  <c r="AJC28" i="9"/>
  <c r="AJD28" i="9"/>
  <c r="AJE28" i="9"/>
  <c r="AJF28" i="9"/>
  <c r="AJG28" i="9"/>
  <c r="AJH28" i="9"/>
  <c r="AJI28" i="9"/>
  <c r="AJJ28" i="9"/>
  <c r="AJK28" i="9"/>
  <c r="AJL28" i="9"/>
  <c r="AJM28" i="9"/>
  <c r="AJN28" i="9"/>
  <c r="AJO28" i="9"/>
  <c r="AJP28" i="9"/>
  <c r="AJQ28" i="9"/>
  <c r="AJR28" i="9"/>
  <c r="AJS28" i="9"/>
  <c r="AJT28" i="9"/>
  <c r="AJU28" i="9"/>
  <c r="AJV28" i="9"/>
  <c r="AJW28" i="9"/>
  <c r="AJX28" i="9"/>
  <c r="AJY28" i="9"/>
  <c r="AJZ28" i="9"/>
  <c r="AKA28" i="9"/>
  <c r="AKB28" i="9"/>
  <c r="AKC28" i="9"/>
  <c r="AKD28" i="9"/>
  <c r="AKE28" i="9"/>
  <c r="AKF28" i="9"/>
  <c r="AKG28" i="9"/>
  <c r="AKH28" i="9"/>
  <c r="AKI28" i="9"/>
  <c r="AKJ28" i="9"/>
  <c r="AKK28" i="9"/>
  <c r="AKL28" i="9"/>
  <c r="AKM28" i="9"/>
  <c r="AKN28" i="9"/>
  <c r="AKO28" i="9"/>
  <c r="AKP28" i="9"/>
  <c r="AKQ28" i="9"/>
  <c r="AKR28" i="9"/>
  <c r="AKS28" i="9"/>
  <c r="AKT28" i="9"/>
  <c r="AKU28" i="9"/>
  <c r="AKV28" i="9"/>
  <c r="AKW28" i="9"/>
  <c r="AKX28" i="9"/>
  <c r="AKY28" i="9"/>
  <c r="AKZ28" i="9"/>
  <c r="ALA28" i="9"/>
  <c r="ALB28" i="9"/>
  <c r="ALC28" i="9"/>
  <c r="ALD28" i="9"/>
  <c r="ALE28" i="9"/>
  <c r="ALF28" i="9"/>
  <c r="ALG28" i="9"/>
  <c r="ALH28" i="9"/>
  <c r="ALI28" i="9"/>
  <c r="ALJ28" i="9"/>
  <c r="ALK28" i="9"/>
  <c r="ALL28" i="9"/>
  <c r="ALM28" i="9"/>
  <c r="ALN28" i="9"/>
  <c r="ALO28" i="9"/>
  <c r="ALP28" i="9"/>
  <c r="ALQ28" i="9"/>
  <c r="ALR28" i="9"/>
  <c r="ALS28" i="9"/>
  <c r="ALT28" i="9"/>
  <c r="ALU28" i="9"/>
  <c r="ALV28" i="9"/>
  <c r="ALW28" i="9"/>
  <c r="ALX28" i="9"/>
  <c r="ALY28" i="9"/>
  <c r="ALZ28" i="9"/>
  <c r="AMA28" i="9"/>
  <c r="AMB28" i="9"/>
  <c r="AMC28" i="9"/>
  <c r="AMD28" i="9"/>
  <c r="AME28" i="9"/>
  <c r="AMF28" i="9"/>
  <c r="AMG28" i="9"/>
  <c r="AMH28" i="9"/>
  <c r="AMI28" i="9"/>
  <c r="AMJ28" i="9"/>
  <c r="AMK28" i="9"/>
  <c r="AML28" i="9"/>
  <c r="AMM28" i="9"/>
  <c r="AMN28" i="9"/>
  <c r="AMO28" i="9"/>
  <c r="AMP28" i="9"/>
  <c r="AMQ28" i="9"/>
  <c r="AMR28" i="9"/>
  <c r="AMS28" i="9"/>
  <c r="AMT28" i="9"/>
  <c r="AMU28" i="9"/>
  <c r="AMV28" i="9"/>
  <c r="AMW28" i="9"/>
  <c r="AMX28" i="9"/>
  <c r="AMY28" i="9"/>
  <c r="AMZ28" i="9"/>
  <c r="ANA28" i="9"/>
  <c r="ANB28" i="9"/>
  <c r="ANC28" i="9"/>
  <c r="AND28" i="9"/>
  <c r="ANE28" i="9"/>
  <c r="ANF28" i="9"/>
  <c r="ANG28" i="9"/>
  <c r="ANH28" i="9"/>
  <c r="ANI28" i="9"/>
  <c r="ANJ28" i="9"/>
  <c r="ANK28" i="9"/>
  <c r="ANL28" i="9"/>
  <c r="ANM28" i="9"/>
  <c r="ANN28" i="9"/>
  <c r="ANO28" i="9"/>
  <c r="ANP28" i="9"/>
  <c r="ANQ28" i="9"/>
  <c r="ANR28" i="9"/>
  <c r="ANS28" i="9"/>
  <c r="ANT28" i="9"/>
  <c r="ANU28" i="9"/>
  <c r="ANV28" i="9"/>
  <c r="ANW28" i="9"/>
  <c r="ANX28" i="9"/>
  <c r="ANY28" i="9"/>
  <c r="ANZ28" i="9"/>
  <c r="AOA28" i="9"/>
  <c r="AOB28" i="9"/>
  <c r="AOC28" i="9"/>
  <c r="AOD28" i="9"/>
  <c r="AOE28" i="9"/>
  <c r="AOF28" i="9"/>
  <c r="AOG28" i="9"/>
  <c r="AOH28" i="9"/>
  <c r="AOI28" i="9"/>
  <c r="AOJ28" i="9"/>
  <c r="AOK28" i="9"/>
  <c r="AOL28" i="9"/>
  <c r="AOM28" i="9"/>
  <c r="AON28" i="9"/>
  <c r="AOO28" i="9"/>
  <c r="AOP28" i="9"/>
  <c r="AOQ28" i="9"/>
  <c r="AOR28" i="9"/>
  <c r="AOS28" i="9"/>
  <c r="AOT28" i="9"/>
  <c r="AOU28" i="9"/>
  <c r="AOV28" i="9"/>
  <c r="AOW28" i="9"/>
  <c r="AOX28" i="9"/>
  <c r="AOY28" i="9"/>
  <c r="AOZ28" i="9"/>
  <c r="APA28" i="9"/>
  <c r="APB28" i="9"/>
  <c r="APC28" i="9"/>
  <c r="APD28" i="9"/>
  <c r="APE28" i="9"/>
  <c r="APF28" i="9"/>
  <c r="APG28" i="9"/>
  <c r="APH28" i="9"/>
  <c r="API28" i="9"/>
  <c r="APJ28" i="9"/>
  <c r="APK28" i="9"/>
  <c r="APL28" i="9"/>
  <c r="APM28" i="9"/>
  <c r="APN28" i="9"/>
  <c r="APO28" i="9"/>
  <c r="APP28" i="9"/>
  <c r="APQ28" i="9"/>
  <c r="APR28" i="9"/>
  <c r="APS28" i="9"/>
  <c r="APT28" i="9"/>
  <c r="APU28" i="9"/>
  <c r="APV28" i="9"/>
  <c r="APW28" i="9"/>
  <c r="APX28" i="9"/>
  <c r="APY28" i="9"/>
  <c r="APZ28" i="9"/>
  <c r="AQA28" i="9"/>
  <c r="AQB28" i="9"/>
  <c r="AQC28" i="9"/>
  <c r="AQD28" i="9"/>
  <c r="AQE28" i="9"/>
  <c r="AQF28" i="9"/>
  <c r="AQG28" i="9"/>
  <c r="AQH28" i="9"/>
  <c r="AQI28" i="9"/>
  <c r="AQJ28" i="9"/>
  <c r="AQK28" i="9"/>
  <c r="AQL28" i="9"/>
  <c r="AQM28" i="9"/>
  <c r="AQN28" i="9"/>
  <c r="AQO28" i="9"/>
  <c r="AQP28" i="9"/>
  <c r="AQQ28" i="9"/>
  <c r="AQR28" i="9"/>
  <c r="AQS28" i="9"/>
  <c r="AQT28" i="9"/>
  <c r="AQU28" i="9"/>
  <c r="AQV28" i="9"/>
  <c r="AQW28" i="9"/>
  <c r="AQX28" i="9"/>
  <c r="AQY28" i="9"/>
  <c r="AQZ28" i="9"/>
  <c r="ARA28" i="9"/>
  <c r="ARB28" i="9"/>
  <c r="ARC28" i="9"/>
  <c r="ARD28" i="9"/>
  <c r="ARE28" i="9"/>
  <c r="ARF28" i="9"/>
  <c r="ARG28" i="9"/>
  <c r="ARH28" i="9"/>
  <c r="ARI28" i="9"/>
  <c r="ARJ28" i="9"/>
  <c r="ARK28" i="9"/>
  <c r="ARL28" i="9"/>
  <c r="ARM28" i="9"/>
  <c r="ARN28" i="9"/>
  <c r="ARO28" i="9"/>
  <c r="ARP28" i="9"/>
  <c r="ARQ28" i="9"/>
  <c r="ARR28" i="9"/>
  <c r="ARS28" i="9"/>
  <c r="ART28" i="9"/>
  <c r="ARU28" i="9"/>
  <c r="ARV28" i="9"/>
  <c r="ARW28" i="9"/>
  <c r="ARX28" i="9"/>
  <c r="ARY28" i="9"/>
  <c r="ARZ28" i="9"/>
  <c r="ASA28" i="9"/>
  <c r="ASB28" i="9"/>
  <c r="ASC28" i="9"/>
  <c r="ASD28" i="9"/>
  <c r="ASE28" i="9"/>
  <c r="ASF28" i="9"/>
  <c r="ASG28" i="9"/>
  <c r="ASH28" i="9"/>
  <c r="ASI28" i="9"/>
  <c r="ASJ28" i="9"/>
  <c r="ASK28" i="9"/>
  <c r="ASL28" i="9"/>
  <c r="ASM28" i="9"/>
  <c r="ASN28" i="9"/>
  <c r="ASO28" i="9"/>
  <c r="ASP28" i="9"/>
  <c r="ASQ28" i="9"/>
  <c r="ASR28" i="9"/>
  <c r="ASS28" i="9"/>
  <c r="AST28" i="9"/>
  <c r="ASU28" i="9"/>
  <c r="ASV28" i="9"/>
  <c r="ASW28" i="9"/>
  <c r="ASX28" i="9"/>
  <c r="ASY28" i="9"/>
  <c r="ASZ28" i="9"/>
  <c r="ATA28" i="9"/>
  <c r="ATB28" i="9"/>
  <c r="ATC28" i="9"/>
  <c r="ATD28" i="9"/>
  <c r="ATE28" i="9"/>
  <c r="ATF28" i="9"/>
  <c r="ATG28" i="9"/>
  <c r="ATH28" i="9"/>
  <c r="ATI28" i="9"/>
  <c r="ATJ28" i="9"/>
  <c r="ATK28" i="9"/>
  <c r="ATL28" i="9"/>
  <c r="ATM28" i="9"/>
  <c r="ATN28" i="9"/>
  <c r="ATO28" i="9"/>
  <c r="ATP28" i="9"/>
  <c r="ATQ28" i="9"/>
  <c r="ATR28" i="9"/>
  <c r="ATS28" i="9"/>
  <c r="ATT28" i="9"/>
  <c r="ATU28" i="9"/>
  <c r="ATV28" i="9"/>
  <c r="ATW28" i="9"/>
  <c r="ATX28" i="9"/>
  <c r="ATY28" i="9"/>
  <c r="ATZ28" i="9"/>
  <c r="AUA28" i="9"/>
  <c r="AUB28" i="9"/>
  <c r="AUC28" i="9"/>
  <c r="AUD28" i="9"/>
  <c r="AUE28" i="9"/>
  <c r="AUF28" i="9"/>
  <c r="AUG28" i="9"/>
  <c r="AUH28" i="9"/>
  <c r="AUI28" i="9"/>
  <c r="AUJ28" i="9"/>
  <c r="AUK28" i="9"/>
  <c r="AUL28" i="9"/>
  <c r="AUM28" i="9"/>
  <c r="AUN28" i="9"/>
  <c r="AUO28" i="9"/>
  <c r="AUP28" i="9"/>
  <c r="AUQ28" i="9"/>
  <c r="AUR28" i="9"/>
  <c r="AUS28" i="9"/>
  <c r="AUT28" i="9"/>
  <c r="AUU28" i="9"/>
  <c r="AUV28" i="9"/>
  <c r="AUW28" i="9"/>
  <c r="AUX28" i="9"/>
  <c r="AUY28" i="9"/>
  <c r="AUZ28" i="9"/>
  <c r="AVA28" i="9"/>
  <c r="AVB28" i="9"/>
  <c r="AVC28" i="9"/>
  <c r="AVD28" i="9"/>
  <c r="AVE28" i="9"/>
  <c r="AVF28" i="9"/>
  <c r="AVG28" i="9"/>
  <c r="AVH28" i="9"/>
  <c r="AVI28" i="9"/>
  <c r="AVJ28" i="9"/>
  <c r="AVK28" i="9"/>
  <c r="AVL28" i="9"/>
  <c r="AVM28" i="9"/>
  <c r="AVN28" i="9"/>
  <c r="AVO28" i="9"/>
  <c r="AVP28" i="9"/>
  <c r="AVQ28" i="9"/>
  <c r="AVR28" i="9"/>
  <c r="AVS28" i="9"/>
  <c r="AVT28" i="9"/>
  <c r="AVU28" i="9"/>
  <c r="AVV28" i="9"/>
  <c r="AVW28" i="9"/>
  <c r="AVX28" i="9"/>
  <c r="AVY28" i="9"/>
  <c r="AVZ28" i="9"/>
  <c r="AWA28" i="9"/>
  <c r="AWB28" i="9"/>
  <c r="AWC28" i="9"/>
  <c r="AWD28" i="9"/>
  <c r="AWE28" i="9"/>
  <c r="AWF28" i="9"/>
  <c r="AWG28" i="9"/>
  <c r="AWH28" i="9"/>
  <c r="AWI28" i="9"/>
  <c r="AWJ28" i="9"/>
  <c r="AWK28" i="9"/>
  <c r="AWL28" i="9"/>
  <c r="AWM28" i="9"/>
  <c r="AWN28" i="9"/>
  <c r="AWO28" i="9"/>
  <c r="AWP28" i="9"/>
  <c r="AWQ28" i="9"/>
  <c r="AWR28" i="9"/>
  <c r="AWS28" i="9"/>
  <c r="AWT28" i="9"/>
  <c r="AWU28" i="9"/>
  <c r="AWV28" i="9"/>
  <c r="AWW28" i="9"/>
  <c r="AWX28" i="9"/>
  <c r="AWY28" i="9"/>
  <c r="AWZ28" i="9"/>
  <c r="AXA28" i="9"/>
  <c r="AXB28" i="9"/>
  <c r="AXC28" i="9"/>
  <c r="AXD28" i="9"/>
  <c r="AXE28" i="9"/>
  <c r="AXF28" i="9"/>
  <c r="AXG28" i="9"/>
  <c r="AXH28" i="9"/>
  <c r="AXI28" i="9"/>
  <c r="AXJ28" i="9"/>
  <c r="AXK28" i="9"/>
  <c r="AXL28" i="9"/>
  <c r="AXM28" i="9"/>
  <c r="AXN28" i="9"/>
  <c r="AXO28" i="9"/>
  <c r="AXP28" i="9"/>
  <c r="AXQ28" i="9"/>
  <c r="AXR28" i="9"/>
  <c r="AXS28" i="9"/>
  <c r="AXT28" i="9"/>
  <c r="AXU28" i="9"/>
  <c r="AXV28" i="9"/>
  <c r="AXW28" i="9"/>
  <c r="AXX28" i="9"/>
  <c r="AXY28" i="9"/>
  <c r="AXZ28" i="9"/>
  <c r="AYA28" i="9"/>
  <c r="AYB28" i="9"/>
  <c r="AYC28" i="9"/>
  <c r="AYD28" i="9"/>
  <c r="AYE28" i="9"/>
  <c r="AYF28" i="9"/>
  <c r="AYG28" i="9"/>
  <c r="AYH28" i="9"/>
  <c r="AYI28" i="9"/>
  <c r="AYJ28" i="9"/>
  <c r="AYK28" i="9"/>
  <c r="AYL28" i="9"/>
  <c r="AYM28" i="9"/>
  <c r="AYN28" i="9"/>
  <c r="AYO28" i="9"/>
  <c r="AYP28" i="9"/>
  <c r="AYQ28" i="9"/>
  <c r="AYR28" i="9"/>
  <c r="AYS28" i="9"/>
  <c r="AYT28" i="9"/>
  <c r="AYU28" i="9"/>
  <c r="AYV28" i="9"/>
  <c r="AYW28" i="9"/>
  <c r="AYX28" i="9"/>
  <c r="AYY28" i="9"/>
  <c r="AYZ28" i="9"/>
  <c r="AZA28" i="9"/>
  <c r="AZB28" i="9"/>
  <c r="AZC28" i="9"/>
  <c r="AZD28" i="9"/>
  <c r="AZE28" i="9"/>
  <c r="AZF28" i="9"/>
  <c r="AZG28" i="9"/>
  <c r="AZH28" i="9"/>
  <c r="AZI28" i="9"/>
  <c r="AZJ28" i="9"/>
  <c r="AZK28" i="9"/>
  <c r="AZL28" i="9"/>
  <c r="AZM28" i="9"/>
  <c r="AZN28" i="9"/>
  <c r="AZO28" i="9"/>
  <c r="AZP28" i="9"/>
  <c r="AZQ28" i="9"/>
  <c r="AZR28" i="9"/>
  <c r="AZS28" i="9"/>
  <c r="AZT28" i="9"/>
  <c r="AZU28" i="9"/>
  <c r="AZV28" i="9"/>
  <c r="AZW28" i="9"/>
  <c r="AZX28" i="9"/>
  <c r="AZY28" i="9"/>
  <c r="AZZ28" i="9"/>
  <c r="BAA28" i="9"/>
  <c r="BAB28" i="9"/>
  <c r="BAC28" i="9"/>
  <c r="BAD28" i="9"/>
  <c r="BAE28" i="9"/>
  <c r="BAF28" i="9"/>
  <c r="BAG28" i="9"/>
  <c r="BAH28" i="9"/>
  <c r="BAI28" i="9"/>
  <c r="BAJ28" i="9"/>
  <c r="BAK28" i="9"/>
  <c r="BAL28" i="9"/>
  <c r="BAM28" i="9"/>
  <c r="BAN28" i="9"/>
  <c r="BAO28" i="9"/>
  <c r="BAP28" i="9"/>
  <c r="BAQ28" i="9"/>
  <c r="BAR28" i="9"/>
  <c r="BAS28" i="9"/>
  <c r="BAT28" i="9"/>
  <c r="BAU28" i="9"/>
  <c r="BAV28" i="9"/>
  <c r="BAW28" i="9"/>
  <c r="BAX28" i="9"/>
  <c r="BAY28" i="9"/>
  <c r="BAZ28" i="9"/>
  <c r="BBA28" i="9"/>
  <c r="BBB28" i="9"/>
  <c r="BBC28" i="9"/>
  <c r="BBD28" i="9"/>
  <c r="BBE28" i="9"/>
  <c r="BBF28" i="9"/>
  <c r="BBG28" i="9"/>
  <c r="BBH28" i="9"/>
  <c r="BBI28" i="9"/>
  <c r="BBJ28" i="9"/>
  <c r="BBK28" i="9"/>
  <c r="BBL28" i="9"/>
  <c r="BBM28" i="9"/>
  <c r="BBN28" i="9"/>
  <c r="BBO28" i="9"/>
  <c r="BBP28" i="9"/>
  <c r="BBQ28" i="9"/>
  <c r="BBR28" i="9"/>
  <c r="BBS28" i="9"/>
  <c r="BBT28" i="9"/>
  <c r="BBU28" i="9"/>
  <c r="BBV28" i="9"/>
  <c r="BBW28" i="9"/>
  <c r="BBX28" i="9"/>
  <c r="BBY28" i="9"/>
  <c r="BBZ28" i="9"/>
  <c r="BCA28" i="9"/>
  <c r="BCB28" i="9"/>
  <c r="BCC28" i="9"/>
  <c r="BCD28" i="9"/>
  <c r="BCE28" i="9"/>
  <c r="BCF28" i="9"/>
  <c r="BCG28" i="9"/>
  <c r="BCH28" i="9"/>
  <c r="BCI28" i="9"/>
  <c r="BCJ28" i="9"/>
  <c r="BCK28" i="9"/>
  <c r="BCL28" i="9"/>
  <c r="BCM28" i="9"/>
  <c r="BCN28" i="9"/>
  <c r="BCO28" i="9"/>
  <c r="BCP28" i="9"/>
  <c r="BCQ28" i="9"/>
  <c r="BCR28" i="9"/>
  <c r="BCS28" i="9"/>
  <c r="BCT28" i="9"/>
  <c r="BCU28" i="9"/>
  <c r="BCV28" i="9"/>
  <c r="BCW28" i="9"/>
  <c r="BCX28" i="9"/>
  <c r="BCY28" i="9"/>
  <c r="BCZ28" i="9"/>
  <c r="BDA28" i="9"/>
  <c r="BDB28" i="9"/>
  <c r="BDC28" i="9"/>
  <c r="BDD28" i="9"/>
  <c r="BDE28" i="9"/>
  <c r="BDF28" i="9"/>
  <c r="BDG28" i="9"/>
  <c r="BDH28" i="9"/>
  <c r="BDI28" i="9"/>
  <c r="BDJ28" i="9"/>
  <c r="BDK28" i="9"/>
  <c r="BDL28" i="9"/>
  <c r="BDM28" i="9"/>
  <c r="BDN28" i="9"/>
  <c r="BDO28" i="9"/>
  <c r="BDP28" i="9"/>
  <c r="BDQ28" i="9"/>
  <c r="BDR28" i="9"/>
  <c r="BDS28" i="9"/>
  <c r="BDT28" i="9"/>
  <c r="BDU28" i="9"/>
  <c r="BDV28" i="9"/>
  <c r="BDW28" i="9"/>
  <c r="BDX28" i="9"/>
  <c r="BDY28" i="9"/>
  <c r="BDZ28" i="9"/>
  <c r="BEA28" i="9"/>
  <c r="BEB28" i="9"/>
  <c r="BEC28" i="9"/>
  <c r="BED28" i="9"/>
  <c r="BEE28" i="9"/>
  <c r="BEF28" i="9"/>
  <c r="BEG28" i="9"/>
  <c r="BEH28" i="9"/>
  <c r="BEI28" i="9"/>
  <c r="BEJ28" i="9"/>
  <c r="BEK28" i="9"/>
  <c r="BEL28" i="9"/>
  <c r="BEM28" i="9"/>
  <c r="BEN28" i="9"/>
  <c r="BEO28" i="9"/>
  <c r="BEP28" i="9"/>
  <c r="BEQ28" i="9"/>
  <c r="BER28" i="9"/>
  <c r="BES28" i="9"/>
  <c r="BET28" i="9"/>
  <c r="BEU28" i="9"/>
  <c r="BEV28" i="9"/>
  <c r="BEW28" i="9"/>
  <c r="BEX28" i="9"/>
  <c r="BEY28" i="9"/>
  <c r="BEZ28" i="9"/>
  <c r="BFA28" i="9"/>
  <c r="BFB28" i="9"/>
  <c r="BFC28" i="9"/>
  <c r="BFD28" i="9"/>
  <c r="BFE28" i="9"/>
  <c r="BFF28" i="9"/>
  <c r="BFG28" i="9"/>
  <c r="BFH28" i="9"/>
  <c r="BFI28" i="9"/>
  <c r="BFJ28" i="9"/>
  <c r="BFK28" i="9"/>
  <c r="BFL28" i="9"/>
  <c r="BFM28" i="9"/>
  <c r="BFN28" i="9"/>
  <c r="BFO28" i="9"/>
  <c r="BFP28" i="9"/>
  <c r="BFQ28" i="9"/>
  <c r="BFR28" i="9"/>
  <c r="BFS28" i="9"/>
  <c r="BFT28" i="9"/>
  <c r="BFU28" i="9"/>
  <c r="BFV28" i="9"/>
  <c r="BFW28" i="9"/>
  <c r="BFX28" i="9"/>
  <c r="BFY28" i="9"/>
  <c r="BFZ28" i="9"/>
  <c r="BGA28" i="9"/>
  <c r="BGB28" i="9"/>
  <c r="BGC28" i="9"/>
  <c r="BGD28" i="9"/>
  <c r="BGE28" i="9"/>
  <c r="BGF28" i="9"/>
  <c r="BGG28" i="9"/>
  <c r="BGH28" i="9"/>
  <c r="BGI28" i="9"/>
  <c r="BGJ28" i="9"/>
  <c r="BGK28" i="9"/>
  <c r="BGL28" i="9"/>
  <c r="BGM28" i="9"/>
  <c r="BGN28" i="9"/>
  <c r="BGO28" i="9"/>
  <c r="BGP28" i="9"/>
  <c r="BGQ28" i="9"/>
  <c r="BGR28" i="9"/>
  <c r="BGS28" i="9"/>
  <c r="BGT28" i="9"/>
  <c r="BGU28" i="9"/>
  <c r="BGV28" i="9"/>
  <c r="BGW28" i="9"/>
  <c r="BGX28" i="9"/>
  <c r="BGY28" i="9"/>
  <c r="BGZ28" i="9"/>
  <c r="BHA28" i="9"/>
  <c r="BHB28" i="9"/>
  <c r="BHC28" i="9"/>
  <c r="BHD28" i="9"/>
  <c r="BHE28" i="9"/>
  <c r="BHF28" i="9"/>
  <c r="BHG28" i="9"/>
  <c r="BHH28" i="9"/>
  <c r="BHI28" i="9"/>
  <c r="BHJ28" i="9"/>
  <c r="BHK28" i="9"/>
  <c r="BHL28" i="9"/>
  <c r="BHM28" i="9"/>
  <c r="BHN28" i="9"/>
  <c r="BHO28" i="9"/>
  <c r="BHP28" i="9"/>
  <c r="BHQ28" i="9"/>
  <c r="BHR28" i="9"/>
  <c r="BHS28" i="9"/>
  <c r="BHT28" i="9"/>
  <c r="BHU28" i="9"/>
  <c r="BHV28" i="9"/>
  <c r="BHW28" i="9"/>
  <c r="BHX28" i="9"/>
  <c r="BHY28" i="9"/>
  <c r="BHZ28" i="9"/>
  <c r="BIA28" i="9"/>
  <c r="BIB28" i="9"/>
  <c r="BIC28" i="9"/>
  <c r="BID28" i="9"/>
  <c r="BIE28" i="9"/>
  <c r="BIF28" i="9"/>
  <c r="BIG28" i="9"/>
  <c r="BIH28" i="9"/>
  <c r="BII28" i="9"/>
  <c r="BIJ28" i="9"/>
  <c r="BIK28" i="9"/>
  <c r="BIL28" i="9"/>
  <c r="BIM28" i="9"/>
  <c r="BIN28" i="9"/>
  <c r="BIO28" i="9"/>
  <c r="BIP28" i="9"/>
  <c r="BIQ28" i="9"/>
  <c r="BIR28" i="9"/>
  <c r="BIS28" i="9"/>
  <c r="BIT28" i="9"/>
  <c r="BIU28" i="9"/>
  <c r="BIV28" i="9"/>
  <c r="BIW28" i="9"/>
  <c r="BIX28" i="9"/>
  <c r="BIY28" i="9"/>
  <c r="BIZ28" i="9"/>
  <c r="BJA28" i="9"/>
  <c r="BJB28" i="9"/>
  <c r="BJC28" i="9"/>
  <c r="BJD28" i="9"/>
  <c r="BJE28" i="9"/>
  <c r="BJF28" i="9"/>
  <c r="BJG28" i="9"/>
  <c r="BJH28" i="9"/>
  <c r="BJI28" i="9"/>
  <c r="BJJ28" i="9"/>
  <c r="BJK28" i="9"/>
  <c r="BJL28" i="9"/>
  <c r="BJM28" i="9"/>
  <c r="BJN28" i="9"/>
  <c r="BJO28" i="9"/>
  <c r="BJP28" i="9"/>
  <c r="BJQ28" i="9"/>
  <c r="BJR28" i="9"/>
  <c r="BJS28" i="9"/>
  <c r="BJT28" i="9"/>
  <c r="BJU28" i="9"/>
  <c r="BJV28" i="9"/>
  <c r="BJW28" i="9"/>
  <c r="BJX28" i="9"/>
  <c r="BJY28" i="9"/>
  <c r="BJZ28" i="9"/>
  <c r="BKA28" i="9"/>
  <c r="BKB28" i="9"/>
  <c r="BKC28" i="9"/>
  <c r="BKD28" i="9"/>
  <c r="BKE28" i="9"/>
  <c r="BKF28" i="9"/>
  <c r="BKG28" i="9"/>
  <c r="BKH28" i="9"/>
  <c r="BKI28" i="9"/>
  <c r="BKJ28" i="9"/>
  <c r="BKK28" i="9"/>
  <c r="BKL28" i="9"/>
  <c r="BKM28" i="9"/>
  <c r="BKN28" i="9"/>
  <c r="BKO28" i="9"/>
  <c r="BKP28" i="9"/>
  <c r="BKQ28" i="9"/>
  <c r="BKR28" i="9"/>
  <c r="BKS28" i="9"/>
  <c r="BKT28" i="9"/>
  <c r="BKU28" i="9"/>
  <c r="BKV28" i="9"/>
  <c r="BKW28" i="9"/>
  <c r="BKX28" i="9"/>
  <c r="BKY28" i="9"/>
  <c r="BKZ28" i="9"/>
  <c r="BLA28" i="9"/>
  <c r="BLB28" i="9"/>
  <c r="BLC28" i="9"/>
  <c r="BLD28" i="9"/>
  <c r="BLE28" i="9"/>
  <c r="BLF28" i="9"/>
  <c r="BLG28" i="9"/>
  <c r="BLH28" i="9"/>
  <c r="BLI28" i="9"/>
  <c r="BLJ28" i="9"/>
  <c r="BLK28" i="9"/>
  <c r="BLL28" i="9"/>
  <c r="BLM28" i="9"/>
  <c r="BLN28" i="9"/>
  <c r="BLO28" i="9"/>
  <c r="BLP28" i="9"/>
  <c r="BLQ28" i="9"/>
  <c r="BLR28" i="9"/>
  <c r="BLS28" i="9"/>
  <c r="BLT28" i="9"/>
  <c r="BLU28" i="9"/>
  <c r="BLV28" i="9"/>
  <c r="BLW28" i="9"/>
  <c r="BLX28" i="9"/>
  <c r="BLY28" i="9"/>
  <c r="BLZ28" i="9"/>
  <c r="BMA28" i="9"/>
  <c r="BMB28" i="9"/>
  <c r="BMC28" i="9"/>
  <c r="BMD28" i="9"/>
  <c r="BME28" i="9"/>
  <c r="BMF28" i="9"/>
  <c r="BMG28" i="9"/>
  <c r="BMH28" i="9"/>
  <c r="BMI28" i="9"/>
  <c r="BMJ28" i="9"/>
  <c r="BMK28" i="9"/>
  <c r="BML28" i="9"/>
  <c r="BMM28" i="9"/>
  <c r="BMN28" i="9"/>
  <c r="BMO28" i="9"/>
  <c r="BMP28" i="9"/>
  <c r="BMQ28" i="9"/>
  <c r="BMR28" i="9"/>
  <c r="BMS28" i="9"/>
  <c r="BMT28" i="9"/>
  <c r="BMU28" i="9"/>
  <c r="BMV28" i="9"/>
  <c r="BMW28" i="9"/>
  <c r="BMX28" i="9"/>
  <c r="BMY28" i="9"/>
  <c r="BMZ28" i="9"/>
  <c r="BNA28" i="9"/>
  <c r="BNB28" i="9"/>
  <c r="BNC28" i="9"/>
  <c r="BND28" i="9"/>
  <c r="BNE28" i="9"/>
  <c r="BNF28" i="9"/>
  <c r="BNG28" i="9"/>
  <c r="BNH28" i="9"/>
  <c r="BNI28" i="9"/>
  <c r="BNJ28" i="9"/>
  <c r="BNK28" i="9"/>
  <c r="BNL28" i="9"/>
  <c r="BNM28" i="9"/>
  <c r="BNN28" i="9"/>
  <c r="BNO28" i="9"/>
  <c r="BNP28" i="9"/>
  <c r="BNQ28" i="9"/>
  <c r="BNR28" i="9"/>
  <c r="BNS28" i="9"/>
  <c r="BNT28" i="9"/>
  <c r="BNU28" i="9"/>
  <c r="BNV28" i="9"/>
  <c r="BNW28" i="9"/>
  <c r="BNX28" i="9"/>
  <c r="BNY28" i="9"/>
  <c r="BNZ28" i="9"/>
  <c r="BOA28" i="9"/>
  <c r="BOB28" i="9"/>
  <c r="BOC28" i="9"/>
  <c r="BOD28" i="9"/>
  <c r="BOE28" i="9"/>
  <c r="BOF28" i="9"/>
  <c r="BOG28" i="9"/>
  <c r="BOH28" i="9"/>
  <c r="BOI28" i="9"/>
  <c r="BOJ28" i="9"/>
  <c r="BOK28" i="9"/>
  <c r="BOL28" i="9"/>
  <c r="BOM28" i="9"/>
  <c r="BON28" i="9"/>
  <c r="BOO28" i="9"/>
  <c r="BOP28" i="9"/>
  <c r="BOQ28" i="9"/>
  <c r="BOR28" i="9"/>
  <c r="BOS28" i="9"/>
  <c r="BOT28" i="9"/>
  <c r="BOU28" i="9"/>
  <c r="BOV28" i="9"/>
  <c r="BOW28" i="9"/>
  <c r="BOX28" i="9"/>
  <c r="BOY28" i="9"/>
  <c r="BOZ28" i="9"/>
  <c r="BPA28" i="9"/>
  <c r="BPB28" i="9"/>
  <c r="BPC28" i="9"/>
  <c r="BPD28" i="9"/>
  <c r="BPE28" i="9"/>
  <c r="BPF28" i="9"/>
  <c r="BPG28" i="9"/>
  <c r="BPH28" i="9"/>
  <c r="BPI28" i="9"/>
  <c r="BPJ28" i="9"/>
  <c r="BPK28" i="9"/>
  <c r="BPL28" i="9"/>
  <c r="BPM28" i="9"/>
  <c r="BPN28" i="9"/>
  <c r="BPO28" i="9"/>
  <c r="BPP28" i="9"/>
  <c r="BPQ28" i="9"/>
  <c r="BPR28" i="9"/>
  <c r="BPS28" i="9"/>
  <c r="BPT28" i="9"/>
  <c r="BPU28" i="9"/>
  <c r="BPV28" i="9"/>
  <c r="BPW28" i="9"/>
  <c r="BPX28" i="9"/>
  <c r="BPY28" i="9"/>
  <c r="BPZ28" i="9"/>
  <c r="BQA28" i="9"/>
  <c r="BQB28" i="9"/>
  <c r="BQC28" i="9"/>
  <c r="BQD28" i="9"/>
  <c r="BQE28" i="9"/>
  <c r="BQF28" i="9"/>
  <c r="BQG28" i="9"/>
  <c r="BQH28" i="9"/>
  <c r="BQI28" i="9"/>
  <c r="BQJ28" i="9"/>
  <c r="BQK28" i="9"/>
  <c r="BQL28" i="9"/>
  <c r="BQM28" i="9"/>
  <c r="BQN28" i="9"/>
  <c r="BQO28" i="9"/>
  <c r="BQP28" i="9"/>
  <c r="BQQ28" i="9"/>
  <c r="BQR28" i="9"/>
  <c r="BQS28" i="9"/>
  <c r="BQT28" i="9"/>
  <c r="BQU28" i="9"/>
  <c r="BQV28" i="9"/>
  <c r="BQW28" i="9"/>
  <c r="BQX28" i="9"/>
  <c r="BQY28" i="9"/>
  <c r="BQZ28" i="9"/>
  <c r="BRA28" i="9"/>
  <c r="BRB28" i="9"/>
  <c r="BRC28" i="9"/>
  <c r="BRD28" i="9"/>
  <c r="BRE28" i="9"/>
  <c r="BRF28" i="9"/>
  <c r="BRG28" i="9"/>
  <c r="BRH28" i="9"/>
  <c r="BRI28" i="9"/>
  <c r="BRJ28" i="9"/>
  <c r="BRK28" i="9"/>
  <c r="BRL28" i="9"/>
  <c r="BRM28" i="9"/>
  <c r="BRN28" i="9"/>
  <c r="BRO28" i="9"/>
  <c r="BRP28" i="9"/>
  <c r="BRQ28" i="9"/>
  <c r="BRR28" i="9"/>
  <c r="BRS28" i="9"/>
  <c r="BRT28" i="9"/>
  <c r="BRU28" i="9"/>
  <c r="BRV28" i="9"/>
  <c r="BRW28" i="9"/>
  <c r="BRX28" i="9"/>
  <c r="BRY28" i="9"/>
  <c r="BRZ28" i="9"/>
  <c r="BSA28" i="9"/>
  <c r="BSB28" i="9"/>
  <c r="BSC28" i="9"/>
  <c r="BSD28" i="9"/>
  <c r="BSE28" i="9"/>
  <c r="BSF28" i="9"/>
  <c r="BSG28" i="9"/>
  <c r="BSH28" i="9"/>
  <c r="BSI28" i="9"/>
  <c r="BSJ28" i="9"/>
  <c r="BSK28" i="9"/>
  <c r="BSL28" i="9"/>
  <c r="BSM28" i="9"/>
  <c r="BSN28" i="9"/>
  <c r="BSO28" i="9"/>
  <c r="BSP28" i="9"/>
  <c r="BSQ28" i="9"/>
  <c r="BSR28" i="9"/>
  <c r="BSS28" i="9"/>
  <c r="BST28" i="9"/>
  <c r="BSU28" i="9"/>
  <c r="BSV28" i="9"/>
  <c r="BSW28" i="9"/>
  <c r="BSX28" i="9"/>
  <c r="BSY28" i="9"/>
  <c r="BSZ28" i="9"/>
  <c r="BTA28" i="9"/>
  <c r="BTB28" i="9"/>
  <c r="BTC28" i="9"/>
  <c r="BTD28" i="9"/>
  <c r="BTE28" i="9"/>
  <c r="BTF28" i="9"/>
  <c r="BTG28" i="9"/>
  <c r="BTH28" i="9"/>
  <c r="BTI28" i="9"/>
  <c r="BTJ28" i="9"/>
  <c r="BTK28" i="9"/>
  <c r="BTL28" i="9"/>
  <c r="BTM28" i="9"/>
  <c r="BTN28" i="9"/>
  <c r="BTO28" i="9"/>
  <c r="BTP28" i="9"/>
  <c r="BTQ28" i="9"/>
  <c r="BTR28" i="9"/>
  <c r="BTS28" i="9"/>
  <c r="BTT28" i="9"/>
  <c r="BTU28" i="9"/>
  <c r="BTV28" i="9"/>
  <c r="BTW28" i="9"/>
  <c r="BTX28" i="9"/>
  <c r="BTY28" i="9"/>
  <c r="BTZ28" i="9"/>
  <c r="BUA28" i="9"/>
  <c r="BUB28" i="9"/>
  <c r="BUC28" i="9"/>
  <c r="BUD28" i="9"/>
  <c r="BUE28" i="9"/>
  <c r="BUF28" i="9"/>
  <c r="BUG28" i="9"/>
  <c r="BUH28" i="9"/>
  <c r="BUI28" i="9"/>
  <c r="BUJ28" i="9"/>
  <c r="BUK28" i="9"/>
  <c r="BUL28" i="9"/>
  <c r="BUM28" i="9"/>
  <c r="BUN28" i="9"/>
  <c r="BUO28" i="9"/>
  <c r="BUP28" i="9"/>
  <c r="BUQ28" i="9"/>
  <c r="BUR28" i="9"/>
  <c r="BUS28" i="9"/>
  <c r="BUT28" i="9"/>
  <c r="BUU28" i="9"/>
  <c r="BUV28" i="9"/>
  <c r="BUW28" i="9"/>
  <c r="BUX28" i="9"/>
  <c r="BUY28" i="9"/>
  <c r="BUZ28" i="9"/>
  <c r="BVA28" i="9"/>
  <c r="BVB28" i="9"/>
  <c r="BVC28" i="9"/>
  <c r="BVD28" i="9"/>
  <c r="BVE28" i="9"/>
  <c r="BVF28" i="9"/>
  <c r="BVG28" i="9"/>
  <c r="BVH28" i="9"/>
  <c r="BVI28" i="9"/>
  <c r="BVJ28" i="9"/>
  <c r="BVK28" i="9"/>
  <c r="BVL28" i="9"/>
  <c r="BVM28" i="9"/>
  <c r="BVN28" i="9"/>
  <c r="BVO28" i="9"/>
  <c r="BVP28" i="9"/>
  <c r="BVQ28" i="9"/>
  <c r="BVR28" i="9"/>
  <c r="BVS28" i="9"/>
  <c r="BVT28" i="9"/>
  <c r="BVU28" i="9"/>
  <c r="BVV28" i="9"/>
  <c r="BVW28" i="9"/>
  <c r="BVX28" i="9"/>
  <c r="BVY28" i="9"/>
  <c r="BVZ28" i="9"/>
  <c r="BWA28" i="9"/>
  <c r="BWB28" i="9"/>
  <c r="BWC28" i="9"/>
  <c r="BWD28" i="9"/>
  <c r="BWE28" i="9"/>
  <c r="BWF28" i="9"/>
  <c r="BWG28" i="9"/>
  <c r="BWH28" i="9"/>
  <c r="BWI28" i="9"/>
  <c r="BWJ28" i="9"/>
  <c r="BWK28" i="9"/>
  <c r="BWL28" i="9"/>
  <c r="BWM28" i="9"/>
  <c r="BWN28" i="9"/>
  <c r="BWO28" i="9"/>
  <c r="BWP28" i="9"/>
  <c r="BWQ28" i="9"/>
  <c r="BWR28" i="9"/>
  <c r="BWS28" i="9"/>
  <c r="BWT28" i="9"/>
  <c r="BWU28" i="9"/>
  <c r="BWV28" i="9"/>
  <c r="BWW28" i="9"/>
  <c r="BWX28" i="9"/>
  <c r="BWY28" i="9"/>
  <c r="BWZ28" i="9"/>
  <c r="BXA28" i="9"/>
  <c r="BXB28" i="9"/>
  <c r="BXC28" i="9"/>
  <c r="BXD28" i="9"/>
  <c r="BXE28" i="9"/>
  <c r="BXF28" i="9"/>
  <c r="BXG28" i="9"/>
  <c r="BXH28" i="9"/>
  <c r="BXI28" i="9"/>
  <c r="BXJ28" i="9"/>
  <c r="BXK28" i="9"/>
  <c r="BXL28" i="9"/>
  <c r="BXM28" i="9"/>
  <c r="BXN28" i="9"/>
  <c r="BXO28" i="9"/>
  <c r="BXP28" i="9"/>
  <c r="BXQ28" i="9"/>
  <c r="BXR28" i="9"/>
  <c r="BXS28" i="9"/>
  <c r="BXT28" i="9"/>
  <c r="BXU28" i="9"/>
  <c r="BXV28" i="9"/>
  <c r="BXW28" i="9"/>
  <c r="BXX28" i="9"/>
  <c r="BXY28" i="9"/>
  <c r="BXZ28" i="9"/>
  <c r="BYA28" i="9"/>
  <c r="BYB28" i="9"/>
  <c r="BYC28" i="9"/>
  <c r="BYD28" i="9"/>
  <c r="BYE28" i="9"/>
  <c r="BYF28" i="9"/>
  <c r="BYG28" i="9"/>
  <c r="BYH28" i="9"/>
  <c r="BYI28" i="9"/>
  <c r="BYJ28" i="9"/>
  <c r="BYK28" i="9"/>
  <c r="BYL28" i="9"/>
  <c r="BYM28" i="9"/>
  <c r="BYN28" i="9"/>
  <c r="BYO28" i="9"/>
  <c r="BYP28" i="9"/>
  <c r="BYQ28" i="9"/>
  <c r="BYR28" i="9"/>
  <c r="BYS28" i="9"/>
  <c r="BYT28" i="9"/>
  <c r="BYU28" i="9"/>
  <c r="BYV28" i="9"/>
  <c r="BYW28" i="9"/>
  <c r="BYX28" i="9"/>
  <c r="BYY28" i="9"/>
  <c r="BYZ28" i="9"/>
  <c r="BZA28" i="9"/>
  <c r="BZB28" i="9"/>
  <c r="BZC28" i="9"/>
  <c r="BZD28" i="9"/>
  <c r="BZE28" i="9"/>
  <c r="BZF28" i="9"/>
  <c r="BZG28" i="9"/>
  <c r="BZH28" i="9"/>
  <c r="BZI28" i="9"/>
  <c r="BZJ28" i="9"/>
  <c r="BZK28" i="9"/>
  <c r="BZL28" i="9"/>
  <c r="BZM28" i="9"/>
  <c r="BZN28" i="9"/>
  <c r="BZO28" i="9"/>
  <c r="BZP28" i="9"/>
  <c r="BZQ28" i="9"/>
  <c r="BZR28" i="9"/>
  <c r="BZS28" i="9"/>
  <c r="BZT28" i="9"/>
  <c r="BZU28" i="9"/>
  <c r="BZV28" i="9"/>
  <c r="BZW28" i="9"/>
  <c r="BZX28" i="9"/>
  <c r="BZY28" i="9"/>
  <c r="BZZ28" i="9"/>
  <c r="CAA28" i="9"/>
  <c r="CAB28" i="9"/>
  <c r="CAC28" i="9"/>
  <c r="CAD28" i="9"/>
  <c r="CAE28" i="9"/>
  <c r="CAF28" i="9"/>
  <c r="CAG28" i="9"/>
  <c r="CAH28" i="9"/>
  <c r="CAI28" i="9"/>
  <c r="CAJ28" i="9"/>
  <c r="CAK28" i="9"/>
  <c r="CAL28" i="9"/>
  <c r="CAM28" i="9"/>
  <c r="CAN28" i="9"/>
  <c r="CAO28" i="9"/>
  <c r="CAP28" i="9"/>
  <c r="CAQ28" i="9"/>
  <c r="CAR28" i="9"/>
  <c r="CAS28" i="9"/>
  <c r="CAT28" i="9"/>
  <c r="CAU28" i="9"/>
  <c r="CAV28" i="9"/>
  <c r="CAW28" i="9"/>
  <c r="CAX28" i="9"/>
  <c r="CAY28" i="9"/>
  <c r="CAZ28" i="9"/>
  <c r="CBA28" i="9"/>
  <c r="CBB28" i="9"/>
  <c r="CBC28" i="9"/>
  <c r="CBD28" i="9"/>
  <c r="CBE28" i="9"/>
  <c r="CBF28" i="9"/>
  <c r="CBG28" i="9"/>
  <c r="CBH28" i="9"/>
  <c r="CBI28" i="9"/>
  <c r="CBJ28" i="9"/>
  <c r="CBK28" i="9"/>
  <c r="CBL28" i="9"/>
  <c r="CBM28" i="9"/>
  <c r="CBN28" i="9"/>
  <c r="CBO28" i="9"/>
  <c r="CBP28" i="9"/>
  <c r="CBQ28" i="9"/>
  <c r="CBR28" i="9"/>
  <c r="CBS28" i="9"/>
  <c r="CBT28" i="9"/>
  <c r="CBU28" i="9"/>
  <c r="CBV28" i="9"/>
  <c r="CBW28" i="9"/>
  <c r="CBX28" i="9"/>
  <c r="CBY28" i="9"/>
  <c r="CBZ28" i="9"/>
  <c r="CCA28" i="9"/>
  <c r="CCB28" i="9"/>
  <c r="CCC28" i="9"/>
  <c r="CCD28" i="9"/>
  <c r="CCE28" i="9"/>
  <c r="CCF28" i="9"/>
  <c r="CCG28" i="9"/>
  <c r="CCH28" i="9"/>
  <c r="CCI28" i="9"/>
  <c r="CCJ28" i="9"/>
  <c r="CCK28" i="9"/>
  <c r="CCL28" i="9"/>
  <c r="CCM28" i="9"/>
  <c r="CCN28" i="9"/>
  <c r="CCO28" i="9"/>
  <c r="CCP28" i="9"/>
  <c r="CCQ28" i="9"/>
  <c r="CCR28" i="9"/>
  <c r="CCS28" i="9"/>
  <c r="CCT28" i="9"/>
  <c r="CCU28" i="9"/>
  <c r="CCV28" i="9"/>
  <c r="CCW28" i="9"/>
  <c r="CCX28" i="9"/>
  <c r="CCY28" i="9"/>
  <c r="CCZ28" i="9"/>
  <c r="CDA28" i="9"/>
  <c r="CDB28" i="9"/>
  <c r="CDC28" i="9"/>
  <c r="CDD28" i="9"/>
  <c r="CDE28" i="9"/>
  <c r="CDF28" i="9"/>
  <c r="CDG28" i="9"/>
  <c r="CDH28" i="9"/>
  <c r="CDI28" i="9"/>
  <c r="CDJ28" i="9"/>
  <c r="CDK28" i="9"/>
  <c r="CDL28" i="9"/>
  <c r="CDM28" i="9"/>
  <c r="CDN28" i="9"/>
  <c r="CDO28" i="9"/>
  <c r="CDP28" i="9"/>
  <c r="CDQ28" i="9"/>
  <c r="CDR28" i="9"/>
  <c r="CDS28" i="9"/>
  <c r="CDT28" i="9"/>
  <c r="CDU28" i="9"/>
  <c r="CDV28" i="9"/>
  <c r="CDW28" i="9"/>
  <c r="CDX28" i="9"/>
  <c r="CDY28" i="9"/>
  <c r="CDZ28" i="9"/>
  <c r="CEA28" i="9"/>
  <c r="CEB28" i="9"/>
  <c r="CEC28" i="9"/>
  <c r="CED28" i="9"/>
  <c r="CEE28" i="9"/>
  <c r="CEF28" i="9"/>
  <c r="CEG28" i="9"/>
  <c r="CEH28" i="9"/>
  <c r="CEI28" i="9"/>
  <c r="CEJ28" i="9"/>
  <c r="CEK28" i="9"/>
  <c r="CEL28" i="9"/>
  <c r="CEM28" i="9"/>
  <c r="CEN28" i="9"/>
  <c r="CEO28" i="9"/>
  <c r="CEP28" i="9"/>
  <c r="CEQ28" i="9"/>
  <c r="CER28" i="9"/>
  <c r="CES28" i="9"/>
  <c r="CET28" i="9"/>
  <c r="CEU28" i="9"/>
  <c r="CEV28" i="9"/>
  <c r="CEW28" i="9"/>
  <c r="CEX28" i="9"/>
  <c r="CEY28" i="9"/>
  <c r="CEZ28" i="9"/>
  <c r="CFA28" i="9"/>
  <c r="CFB28" i="9"/>
  <c r="CFC28" i="9"/>
  <c r="CFD28" i="9"/>
  <c r="CFE28" i="9"/>
  <c r="CFF28" i="9"/>
  <c r="CFG28" i="9"/>
  <c r="CFH28" i="9"/>
  <c r="CFI28" i="9"/>
  <c r="CFJ28" i="9"/>
  <c r="CFK28" i="9"/>
  <c r="CFL28" i="9"/>
  <c r="CFM28" i="9"/>
  <c r="CFN28" i="9"/>
  <c r="CFO28" i="9"/>
  <c r="CFP28" i="9"/>
  <c r="CFQ28" i="9"/>
  <c r="CFR28" i="9"/>
  <c r="CFS28" i="9"/>
  <c r="CFT28" i="9"/>
  <c r="CFU28" i="9"/>
  <c r="CFV28" i="9"/>
  <c r="CFW28" i="9"/>
  <c r="CFX28" i="9"/>
  <c r="CFY28" i="9"/>
  <c r="CFZ28" i="9"/>
  <c r="CGA28" i="9"/>
  <c r="CGB28" i="9"/>
  <c r="CGC28" i="9"/>
  <c r="CGD28" i="9"/>
  <c r="CGE28" i="9"/>
  <c r="CGF28" i="9"/>
  <c r="CGG28" i="9"/>
  <c r="CGH28" i="9"/>
  <c r="CGI28" i="9"/>
  <c r="CGJ28" i="9"/>
  <c r="CGK28" i="9"/>
  <c r="CGL28" i="9"/>
  <c r="CGM28" i="9"/>
  <c r="CGN28" i="9"/>
  <c r="CGO28" i="9"/>
  <c r="CGP28" i="9"/>
  <c r="CGQ28" i="9"/>
  <c r="CGR28" i="9"/>
  <c r="CGS28" i="9"/>
  <c r="CGT28" i="9"/>
  <c r="CGU28" i="9"/>
  <c r="CGV28" i="9"/>
  <c r="CGW28" i="9"/>
  <c r="CGX28" i="9"/>
  <c r="CGY28" i="9"/>
  <c r="CGZ28" i="9"/>
  <c r="CHA28" i="9"/>
  <c r="CHB28" i="9"/>
  <c r="CHC28" i="9"/>
  <c r="CHD28" i="9"/>
  <c r="CHE28" i="9"/>
  <c r="CHF28" i="9"/>
  <c r="CHG28" i="9"/>
  <c r="CHH28" i="9"/>
  <c r="CHI28" i="9"/>
  <c r="CHJ28" i="9"/>
  <c r="CHK28" i="9"/>
  <c r="CHL28" i="9"/>
  <c r="CHM28" i="9"/>
  <c r="CHN28" i="9"/>
  <c r="CHO28" i="9"/>
  <c r="CHP28" i="9"/>
  <c r="CHQ28" i="9"/>
  <c r="CHR28" i="9"/>
  <c r="CHS28" i="9"/>
  <c r="CHT28" i="9"/>
  <c r="CHU28" i="9"/>
  <c r="CHV28" i="9"/>
  <c r="CHW28" i="9"/>
  <c r="CHX28" i="9"/>
  <c r="CHY28" i="9"/>
  <c r="CHZ28" i="9"/>
  <c r="CIA28" i="9"/>
  <c r="CIB28" i="9"/>
  <c r="CIC28" i="9"/>
  <c r="CID28" i="9"/>
  <c r="CIE28" i="9"/>
  <c r="CIF28" i="9"/>
  <c r="CIG28" i="9"/>
  <c r="CIH28" i="9"/>
  <c r="CII28" i="9"/>
  <c r="CIJ28" i="9"/>
  <c r="CIK28" i="9"/>
  <c r="CIL28" i="9"/>
  <c r="CIM28" i="9"/>
  <c r="CIN28" i="9"/>
  <c r="CIO28" i="9"/>
  <c r="CIP28" i="9"/>
  <c r="CIQ28" i="9"/>
  <c r="CIR28" i="9"/>
  <c r="CIS28" i="9"/>
  <c r="CIT28" i="9"/>
  <c r="CIU28" i="9"/>
  <c r="CIV28" i="9"/>
  <c r="CIW28" i="9"/>
  <c r="CIX28" i="9"/>
  <c r="CIY28" i="9"/>
  <c r="CIZ28" i="9"/>
  <c r="CJA28" i="9"/>
  <c r="CJB28" i="9"/>
  <c r="CJC28" i="9"/>
  <c r="CJD28" i="9"/>
  <c r="CJE28" i="9"/>
  <c r="CJF28" i="9"/>
  <c r="CJG28" i="9"/>
  <c r="CJH28" i="9"/>
  <c r="CJI28" i="9"/>
  <c r="CJJ28" i="9"/>
  <c r="CJK28" i="9"/>
  <c r="CJL28" i="9"/>
  <c r="CJM28" i="9"/>
  <c r="CJN28" i="9"/>
  <c r="CJO28" i="9"/>
  <c r="CJP28" i="9"/>
  <c r="CJQ28" i="9"/>
  <c r="CJR28" i="9"/>
  <c r="CJS28" i="9"/>
  <c r="CJT28" i="9"/>
  <c r="CJU28" i="9"/>
  <c r="CJV28" i="9"/>
  <c r="CJW28" i="9"/>
  <c r="CJX28" i="9"/>
  <c r="CJY28" i="9"/>
  <c r="CJZ28" i="9"/>
  <c r="CKA28" i="9"/>
  <c r="CKB28" i="9"/>
  <c r="CKC28" i="9"/>
  <c r="CKD28" i="9"/>
  <c r="CKE28" i="9"/>
  <c r="CKF28" i="9"/>
  <c r="CKG28" i="9"/>
  <c r="CKH28" i="9"/>
  <c r="CKI28" i="9"/>
  <c r="CKJ28" i="9"/>
  <c r="CKK28" i="9"/>
  <c r="CKL28" i="9"/>
  <c r="CKM28" i="9"/>
  <c r="CKN28" i="9"/>
  <c r="CKO28" i="9"/>
  <c r="CKP28" i="9"/>
  <c r="CKQ28" i="9"/>
  <c r="CKR28" i="9"/>
  <c r="CKS28" i="9"/>
  <c r="CKT28" i="9"/>
  <c r="CKU28" i="9"/>
  <c r="CKV28" i="9"/>
  <c r="CKW28" i="9"/>
  <c r="CKX28" i="9"/>
  <c r="CKY28" i="9"/>
  <c r="CKZ28" i="9"/>
  <c r="CLA28" i="9"/>
  <c r="CLB28" i="9"/>
  <c r="CLC28" i="9"/>
  <c r="CLD28" i="9"/>
  <c r="CLE28" i="9"/>
  <c r="CLF28" i="9"/>
  <c r="CLG28" i="9"/>
  <c r="CLH28" i="9"/>
  <c r="CLI28" i="9"/>
  <c r="CLJ28" i="9"/>
  <c r="CLK28" i="9"/>
  <c r="CLL28" i="9"/>
  <c r="CLM28" i="9"/>
  <c r="CLN28" i="9"/>
  <c r="CLO28" i="9"/>
  <c r="CLP28" i="9"/>
  <c r="CLQ28" i="9"/>
  <c r="CLR28" i="9"/>
  <c r="CLS28" i="9"/>
  <c r="CLT28" i="9"/>
  <c r="CLU28" i="9"/>
  <c r="CLV28" i="9"/>
  <c r="CLW28" i="9"/>
  <c r="CLX28" i="9"/>
  <c r="CLY28" i="9"/>
  <c r="CLZ28" i="9"/>
  <c r="CMA28" i="9"/>
  <c r="CMB28" i="9"/>
  <c r="CMC28" i="9"/>
  <c r="CMD28" i="9"/>
  <c r="CME28" i="9"/>
  <c r="CMF28" i="9"/>
  <c r="CMG28" i="9"/>
  <c r="CMH28" i="9"/>
  <c r="CMI28" i="9"/>
  <c r="CMJ28" i="9"/>
  <c r="CMK28" i="9"/>
  <c r="CML28" i="9"/>
  <c r="CMM28" i="9"/>
  <c r="CMN28" i="9"/>
  <c r="CMO28" i="9"/>
  <c r="CMP28" i="9"/>
  <c r="CMQ28" i="9"/>
  <c r="CMR28" i="9"/>
  <c r="CMS28" i="9"/>
  <c r="CMT28" i="9"/>
  <c r="CMU28" i="9"/>
  <c r="CMV28" i="9"/>
  <c r="CMW28" i="9"/>
  <c r="CMX28" i="9"/>
  <c r="CMY28" i="9"/>
  <c r="CMZ28" i="9"/>
  <c r="CNA28" i="9"/>
  <c r="CNB28" i="9"/>
  <c r="CNC28" i="9"/>
  <c r="CND28" i="9"/>
  <c r="CNE28" i="9"/>
  <c r="CNF28" i="9"/>
  <c r="CNG28" i="9"/>
  <c r="CNH28" i="9"/>
  <c r="CNI28" i="9"/>
  <c r="CNJ28" i="9"/>
  <c r="CNK28" i="9"/>
  <c r="CNL28" i="9"/>
  <c r="CNM28" i="9"/>
  <c r="CNN28" i="9"/>
  <c r="CNO28" i="9"/>
  <c r="CNP28" i="9"/>
  <c r="CNQ28" i="9"/>
  <c r="CNR28" i="9"/>
  <c r="CNS28" i="9"/>
  <c r="CNT28" i="9"/>
  <c r="CNU28" i="9"/>
  <c r="CNV28" i="9"/>
  <c r="CNW28" i="9"/>
  <c r="CNX28" i="9"/>
  <c r="CNY28" i="9"/>
  <c r="CNZ28" i="9"/>
  <c r="COA28" i="9"/>
  <c r="COB28" i="9"/>
  <c r="COC28" i="9"/>
  <c r="COD28" i="9"/>
  <c r="COE28" i="9"/>
  <c r="COF28" i="9"/>
  <c r="COG28" i="9"/>
  <c r="COH28" i="9"/>
  <c r="COI28" i="9"/>
  <c r="COJ28" i="9"/>
  <c r="COK28" i="9"/>
  <c r="COL28" i="9"/>
  <c r="COM28" i="9"/>
  <c r="CON28" i="9"/>
  <c r="COO28" i="9"/>
  <c r="COP28" i="9"/>
  <c r="COQ28" i="9"/>
  <c r="COR28" i="9"/>
  <c r="COS28" i="9"/>
  <c r="COT28" i="9"/>
  <c r="COU28" i="9"/>
  <c r="COV28" i="9"/>
  <c r="COW28" i="9"/>
  <c r="COX28" i="9"/>
  <c r="COY28" i="9"/>
  <c r="COZ28" i="9"/>
  <c r="CPA28" i="9"/>
  <c r="CPB28" i="9"/>
  <c r="CPC28" i="9"/>
  <c r="CPD28" i="9"/>
  <c r="CPE28" i="9"/>
  <c r="CPF28" i="9"/>
  <c r="CPG28" i="9"/>
  <c r="CPH28" i="9"/>
  <c r="CPI28" i="9"/>
  <c r="CPJ28" i="9"/>
  <c r="CPK28" i="9"/>
  <c r="CPL28" i="9"/>
  <c r="CPM28" i="9"/>
  <c r="CPN28" i="9"/>
  <c r="CPO28" i="9"/>
  <c r="CPP28" i="9"/>
  <c r="CPQ28" i="9"/>
  <c r="CPR28" i="9"/>
  <c r="CPS28" i="9"/>
  <c r="CPT28" i="9"/>
  <c r="CPU28" i="9"/>
  <c r="CPV28" i="9"/>
  <c r="CPW28" i="9"/>
  <c r="CPX28" i="9"/>
  <c r="CPY28" i="9"/>
  <c r="CPZ28" i="9"/>
  <c r="CQA28" i="9"/>
  <c r="CQB28" i="9"/>
  <c r="CQC28" i="9"/>
  <c r="CQD28" i="9"/>
  <c r="CQE28" i="9"/>
  <c r="CQF28" i="9"/>
  <c r="CQG28" i="9"/>
  <c r="CQH28" i="9"/>
  <c r="CQI28" i="9"/>
  <c r="CQJ28" i="9"/>
  <c r="CQK28" i="9"/>
  <c r="CQL28" i="9"/>
  <c r="CQM28" i="9"/>
  <c r="CQN28" i="9"/>
  <c r="CQO28" i="9"/>
  <c r="CQP28" i="9"/>
  <c r="CQQ28" i="9"/>
  <c r="CQR28" i="9"/>
  <c r="CQS28" i="9"/>
  <c r="CQT28" i="9"/>
  <c r="CQU28" i="9"/>
  <c r="CQV28" i="9"/>
  <c r="CQW28" i="9"/>
  <c r="CQX28" i="9"/>
  <c r="CQY28" i="9"/>
  <c r="CQZ28" i="9"/>
  <c r="CRA28" i="9"/>
  <c r="CRB28" i="9"/>
  <c r="CRC28" i="9"/>
  <c r="CRD28" i="9"/>
  <c r="CRE28" i="9"/>
  <c r="CRF28" i="9"/>
  <c r="CRG28" i="9"/>
  <c r="CRH28" i="9"/>
  <c r="CRI28" i="9"/>
  <c r="CRJ28" i="9"/>
  <c r="CRK28" i="9"/>
  <c r="CRL28" i="9"/>
  <c r="CRM28" i="9"/>
  <c r="CRN28" i="9"/>
  <c r="CRO28" i="9"/>
  <c r="CRP28" i="9"/>
  <c r="CRQ28" i="9"/>
  <c r="CRR28" i="9"/>
  <c r="CRS28" i="9"/>
  <c r="CRT28" i="9"/>
  <c r="CRU28" i="9"/>
  <c r="CRV28" i="9"/>
  <c r="CRW28" i="9"/>
  <c r="CRX28" i="9"/>
  <c r="CRY28" i="9"/>
  <c r="CRZ28" i="9"/>
  <c r="CSA28" i="9"/>
  <c r="CSB28" i="9"/>
  <c r="CSC28" i="9"/>
  <c r="CSD28" i="9"/>
  <c r="CSE28" i="9"/>
  <c r="CSF28" i="9"/>
  <c r="CSG28" i="9"/>
  <c r="CSH28" i="9"/>
  <c r="CSI28" i="9"/>
  <c r="CSJ28" i="9"/>
  <c r="CSK28" i="9"/>
  <c r="CSL28" i="9"/>
  <c r="CSM28" i="9"/>
  <c r="CSN28" i="9"/>
  <c r="CSO28" i="9"/>
  <c r="CSP28" i="9"/>
  <c r="CSQ28" i="9"/>
  <c r="CSR28" i="9"/>
  <c r="CSS28" i="9"/>
  <c r="CST28" i="9"/>
  <c r="CSU28" i="9"/>
  <c r="CSV28" i="9"/>
  <c r="CSW28" i="9"/>
  <c r="CSX28" i="9"/>
  <c r="CSY28" i="9"/>
  <c r="CSZ28" i="9"/>
  <c r="CTA28" i="9"/>
  <c r="CTB28" i="9"/>
  <c r="CTC28" i="9"/>
  <c r="CTD28" i="9"/>
  <c r="CTE28" i="9"/>
  <c r="CTF28" i="9"/>
  <c r="CTG28" i="9"/>
  <c r="CTH28" i="9"/>
  <c r="CTI28" i="9"/>
  <c r="CTJ28" i="9"/>
  <c r="CTK28" i="9"/>
  <c r="CTL28" i="9"/>
  <c r="CTM28" i="9"/>
  <c r="CTN28" i="9"/>
  <c r="CTO28" i="9"/>
  <c r="CTP28" i="9"/>
  <c r="CTQ28" i="9"/>
  <c r="CTR28" i="9"/>
  <c r="CTS28" i="9"/>
  <c r="CTT28" i="9"/>
  <c r="CTU28" i="9"/>
  <c r="CTV28" i="9"/>
  <c r="CTW28" i="9"/>
  <c r="CTX28" i="9"/>
  <c r="CTY28" i="9"/>
  <c r="CTZ28" i="9"/>
  <c r="CUA28" i="9"/>
  <c r="CUB28" i="9"/>
  <c r="CUC28" i="9"/>
  <c r="CUD28" i="9"/>
  <c r="CUE28" i="9"/>
  <c r="CUF28" i="9"/>
  <c r="CUG28" i="9"/>
  <c r="CUH28" i="9"/>
  <c r="CUI28" i="9"/>
  <c r="CUJ28" i="9"/>
  <c r="CUK28" i="9"/>
  <c r="CUL28" i="9"/>
  <c r="CUM28" i="9"/>
  <c r="CUN28" i="9"/>
  <c r="CUO28" i="9"/>
  <c r="CUP28" i="9"/>
  <c r="CUQ28" i="9"/>
  <c r="CUR28" i="9"/>
  <c r="CUS28" i="9"/>
  <c r="CUT28" i="9"/>
  <c r="CUU28" i="9"/>
  <c r="CUV28" i="9"/>
  <c r="CUW28" i="9"/>
  <c r="CUX28" i="9"/>
  <c r="CUY28" i="9"/>
  <c r="CUZ28" i="9"/>
  <c r="CVA28" i="9"/>
  <c r="CVB28" i="9"/>
  <c r="CVC28" i="9"/>
  <c r="CVD28" i="9"/>
  <c r="CVE28" i="9"/>
  <c r="CVF28" i="9"/>
  <c r="CVG28" i="9"/>
  <c r="CVH28" i="9"/>
  <c r="CVI28" i="9"/>
  <c r="CVJ28" i="9"/>
  <c r="CVK28" i="9"/>
  <c r="CVL28" i="9"/>
  <c r="CVM28" i="9"/>
  <c r="CVN28" i="9"/>
  <c r="CVO28" i="9"/>
  <c r="CVP28" i="9"/>
  <c r="CVQ28" i="9"/>
  <c r="CVR28" i="9"/>
  <c r="CVS28" i="9"/>
  <c r="CVT28" i="9"/>
  <c r="CVU28" i="9"/>
  <c r="CVV28" i="9"/>
  <c r="CVW28" i="9"/>
  <c r="CVX28" i="9"/>
  <c r="CVY28" i="9"/>
  <c r="CVZ28" i="9"/>
  <c r="CWA28" i="9"/>
  <c r="CWB28" i="9"/>
  <c r="CWC28" i="9"/>
  <c r="CWD28" i="9"/>
  <c r="CWE28" i="9"/>
  <c r="CWF28" i="9"/>
  <c r="CWG28" i="9"/>
  <c r="CWH28" i="9"/>
  <c r="CWI28" i="9"/>
  <c r="CWJ28" i="9"/>
  <c r="CWK28" i="9"/>
  <c r="CWL28" i="9"/>
  <c r="CWM28" i="9"/>
  <c r="CWN28" i="9"/>
  <c r="CWO28" i="9"/>
  <c r="CWP28" i="9"/>
  <c r="CWQ28" i="9"/>
  <c r="CWR28" i="9"/>
  <c r="CWS28" i="9"/>
  <c r="CWT28" i="9"/>
  <c r="CWU28" i="9"/>
  <c r="CWV28" i="9"/>
  <c r="CWW28" i="9"/>
  <c r="CWX28" i="9"/>
  <c r="CWY28" i="9"/>
  <c r="CWZ28" i="9"/>
  <c r="CXA28" i="9"/>
  <c r="CXB28" i="9"/>
  <c r="CXC28" i="9"/>
  <c r="CXD28" i="9"/>
  <c r="CXE28" i="9"/>
  <c r="CXF28" i="9"/>
  <c r="CXG28" i="9"/>
  <c r="CXH28" i="9"/>
  <c r="CXI28" i="9"/>
  <c r="CXJ28" i="9"/>
  <c r="CXK28" i="9"/>
  <c r="CXL28" i="9"/>
  <c r="CXM28" i="9"/>
  <c r="CXN28" i="9"/>
  <c r="CXO28" i="9"/>
  <c r="CXP28" i="9"/>
  <c r="CXQ28" i="9"/>
  <c r="CXR28" i="9"/>
  <c r="CXS28" i="9"/>
  <c r="CXT28" i="9"/>
  <c r="CXU28" i="9"/>
  <c r="CXV28" i="9"/>
  <c r="CXW28" i="9"/>
  <c r="CXX28" i="9"/>
  <c r="CXY28" i="9"/>
  <c r="CXZ28" i="9"/>
  <c r="CYA28" i="9"/>
  <c r="CYB28" i="9"/>
  <c r="CYC28" i="9"/>
  <c r="CYD28" i="9"/>
  <c r="CYE28" i="9"/>
  <c r="CYF28" i="9"/>
  <c r="CYG28" i="9"/>
  <c r="CYH28" i="9"/>
  <c r="CYI28" i="9"/>
  <c r="CYJ28" i="9"/>
  <c r="CYK28" i="9"/>
  <c r="CYL28" i="9"/>
  <c r="CYM28" i="9"/>
  <c r="CYN28" i="9"/>
  <c r="CYO28" i="9"/>
  <c r="CYP28" i="9"/>
  <c r="CYQ28" i="9"/>
  <c r="CYR28" i="9"/>
  <c r="CYS28" i="9"/>
  <c r="CYT28" i="9"/>
  <c r="CYU28" i="9"/>
  <c r="CYV28" i="9"/>
  <c r="CYW28" i="9"/>
  <c r="CYX28" i="9"/>
  <c r="CYY28" i="9"/>
  <c r="CYZ28" i="9"/>
  <c r="CZA28" i="9"/>
  <c r="CZB28" i="9"/>
  <c r="CZC28" i="9"/>
  <c r="CZD28" i="9"/>
  <c r="CZE28" i="9"/>
  <c r="CZF28" i="9"/>
  <c r="CZG28" i="9"/>
  <c r="CZH28" i="9"/>
  <c r="CZI28" i="9"/>
  <c r="CZJ28" i="9"/>
  <c r="CZK28" i="9"/>
  <c r="CZL28" i="9"/>
  <c r="CZM28" i="9"/>
  <c r="CZN28" i="9"/>
  <c r="CZO28" i="9"/>
  <c r="CZP28" i="9"/>
  <c r="CZQ28" i="9"/>
  <c r="CZR28" i="9"/>
  <c r="CZS28" i="9"/>
  <c r="CZT28" i="9"/>
  <c r="CZU28" i="9"/>
  <c r="CZV28" i="9"/>
  <c r="CZW28" i="9"/>
  <c r="CZX28" i="9"/>
  <c r="CZY28" i="9"/>
  <c r="CZZ28" i="9"/>
  <c r="DAA28" i="9"/>
  <c r="DAB28" i="9"/>
  <c r="DAC28" i="9"/>
  <c r="DAD28" i="9"/>
  <c r="DAE28" i="9"/>
  <c r="DAF28" i="9"/>
  <c r="DAG28" i="9"/>
  <c r="DAH28" i="9"/>
  <c r="DAI28" i="9"/>
  <c r="DAJ28" i="9"/>
  <c r="DAK28" i="9"/>
  <c r="DAL28" i="9"/>
  <c r="DAM28" i="9"/>
  <c r="DAN28" i="9"/>
  <c r="DAO28" i="9"/>
  <c r="DAP28" i="9"/>
  <c r="DAQ28" i="9"/>
  <c r="DAR28" i="9"/>
  <c r="DAS28" i="9"/>
  <c r="DAT28" i="9"/>
  <c r="DAU28" i="9"/>
  <c r="DAV28" i="9"/>
  <c r="DAW28" i="9"/>
  <c r="DAX28" i="9"/>
  <c r="DAY28" i="9"/>
  <c r="DAZ28" i="9"/>
  <c r="DBA28" i="9"/>
  <c r="DBB28" i="9"/>
  <c r="DBC28" i="9"/>
  <c r="DBD28" i="9"/>
  <c r="DBE28" i="9"/>
  <c r="DBF28" i="9"/>
  <c r="DBG28" i="9"/>
  <c r="DBH28" i="9"/>
  <c r="DBI28" i="9"/>
  <c r="DBJ28" i="9"/>
  <c r="DBK28" i="9"/>
  <c r="DBL28" i="9"/>
  <c r="DBM28" i="9"/>
  <c r="DBN28" i="9"/>
  <c r="DBO28" i="9"/>
  <c r="DBP28" i="9"/>
  <c r="DBQ28" i="9"/>
  <c r="DBR28" i="9"/>
  <c r="DBS28" i="9"/>
  <c r="DBT28" i="9"/>
  <c r="DBU28" i="9"/>
  <c r="DBV28" i="9"/>
  <c r="DBW28" i="9"/>
  <c r="DBX28" i="9"/>
  <c r="DBY28" i="9"/>
  <c r="DBZ28" i="9"/>
  <c r="DCA28" i="9"/>
  <c r="DCB28" i="9"/>
  <c r="DCC28" i="9"/>
  <c r="DCD28" i="9"/>
  <c r="DCE28" i="9"/>
  <c r="DCF28" i="9"/>
  <c r="DCG28" i="9"/>
  <c r="DCH28" i="9"/>
  <c r="DCI28" i="9"/>
  <c r="DCJ28" i="9"/>
  <c r="DCK28" i="9"/>
  <c r="DCL28" i="9"/>
  <c r="DCM28" i="9"/>
  <c r="DCN28" i="9"/>
  <c r="DCO28" i="9"/>
  <c r="DCP28" i="9"/>
  <c r="DCQ28" i="9"/>
  <c r="DCR28" i="9"/>
  <c r="DCS28" i="9"/>
  <c r="DCT28" i="9"/>
  <c r="DCU28" i="9"/>
  <c r="DCV28" i="9"/>
  <c r="DCW28" i="9"/>
  <c r="DCX28" i="9"/>
  <c r="DCY28" i="9"/>
  <c r="DCZ28" i="9"/>
  <c r="DDA28" i="9"/>
  <c r="DDB28" i="9"/>
  <c r="DDC28" i="9"/>
  <c r="DDD28" i="9"/>
  <c r="DDE28" i="9"/>
  <c r="DDF28" i="9"/>
  <c r="DDG28" i="9"/>
  <c r="DDH28" i="9"/>
  <c r="DDI28" i="9"/>
  <c r="DDJ28" i="9"/>
  <c r="DDK28" i="9"/>
  <c r="DDL28" i="9"/>
  <c r="DDM28" i="9"/>
  <c r="DDN28" i="9"/>
  <c r="DDO28" i="9"/>
  <c r="DDP28" i="9"/>
  <c r="DDQ28" i="9"/>
  <c r="DDR28" i="9"/>
  <c r="DDS28" i="9"/>
  <c r="DDT28" i="9"/>
  <c r="DDU28" i="9"/>
  <c r="DDV28" i="9"/>
  <c r="DDW28" i="9"/>
  <c r="DDX28" i="9"/>
  <c r="DDY28" i="9"/>
  <c r="DDZ28" i="9"/>
  <c r="DEA28" i="9"/>
  <c r="DEB28" i="9"/>
  <c r="DEC28" i="9"/>
  <c r="DED28" i="9"/>
  <c r="DEE28" i="9"/>
  <c r="DEF28" i="9"/>
  <c r="DEG28" i="9"/>
  <c r="DEH28" i="9"/>
  <c r="DEI28" i="9"/>
  <c r="DEJ28" i="9"/>
  <c r="DEK28" i="9"/>
  <c r="DEL28" i="9"/>
  <c r="DEM28" i="9"/>
  <c r="DEN28" i="9"/>
  <c r="DEO28" i="9"/>
  <c r="DEP28" i="9"/>
  <c r="DEQ28" i="9"/>
  <c r="DER28" i="9"/>
  <c r="DES28" i="9"/>
  <c r="DET28" i="9"/>
  <c r="DEU28" i="9"/>
  <c r="DEV28" i="9"/>
  <c r="DEW28" i="9"/>
  <c r="DEX28" i="9"/>
  <c r="DEY28" i="9"/>
  <c r="DEZ28" i="9"/>
  <c r="DFA28" i="9"/>
  <c r="DFB28" i="9"/>
  <c r="DFC28" i="9"/>
  <c r="DFD28" i="9"/>
  <c r="DFE28" i="9"/>
  <c r="DFF28" i="9"/>
  <c r="DFG28" i="9"/>
  <c r="DFH28" i="9"/>
  <c r="DFI28" i="9"/>
  <c r="DFJ28" i="9"/>
  <c r="DFK28" i="9"/>
  <c r="DFL28" i="9"/>
  <c r="DFM28" i="9"/>
  <c r="DFN28" i="9"/>
  <c r="DFO28" i="9"/>
  <c r="DFP28" i="9"/>
  <c r="DFQ28" i="9"/>
  <c r="DFR28" i="9"/>
  <c r="DFS28" i="9"/>
  <c r="DFT28" i="9"/>
  <c r="DFU28" i="9"/>
  <c r="DFV28" i="9"/>
  <c r="DFW28" i="9"/>
  <c r="DFX28" i="9"/>
  <c r="DFY28" i="9"/>
  <c r="DFZ28" i="9"/>
  <c r="DGA28" i="9"/>
  <c r="DGB28" i="9"/>
  <c r="DGC28" i="9"/>
  <c r="DGD28" i="9"/>
  <c r="DGE28" i="9"/>
  <c r="DGF28" i="9"/>
  <c r="DGG28" i="9"/>
  <c r="DGH28" i="9"/>
  <c r="DGI28" i="9"/>
  <c r="DGJ28" i="9"/>
  <c r="DGK28" i="9"/>
  <c r="DGL28" i="9"/>
  <c r="DGM28" i="9"/>
  <c r="DGN28" i="9"/>
  <c r="DGO28" i="9"/>
  <c r="DGP28" i="9"/>
  <c r="DGQ28" i="9"/>
  <c r="DGR28" i="9"/>
  <c r="DGS28" i="9"/>
  <c r="DGT28" i="9"/>
  <c r="DGU28" i="9"/>
  <c r="DGV28" i="9"/>
  <c r="DGW28" i="9"/>
  <c r="DGX28" i="9"/>
  <c r="DGY28" i="9"/>
  <c r="DGZ28" i="9"/>
  <c r="DHA28" i="9"/>
  <c r="DHB28" i="9"/>
  <c r="DHC28" i="9"/>
  <c r="DHD28" i="9"/>
  <c r="DHE28" i="9"/>
  <c r="DHF28" i="9"/>
  <c r="DHG28" i="9"/>
  <c r="DHH28" i="9"/>
  <c r="DHI28" i="9"/>
  <c r="DHJ28" i="9"/>
  <c r="DHK28" i="9"/>
  <c r="DHL28" i="9"/>
  <c r="DHM28" i="9"/>
  <c r="DHN28" i="9"/>
  <c r="DHO28" i="9"/>
  <c r="DHP28" i="9"/>
  <c r="DHQ28" i="9"/>
  <c r="DHR28" i="9"/>
  <c r="DHS28" i="9"/>
  <c r="DHT28" i="9"/>
  <c r="DHU28" i="9"/>
  <c r="DHV28" i="9"/>
  <c r="DHW28" i="9"/>
  <c r="DHX28" i="9"/>
  <c r="DHY28" i="9"/>
  <c r="DHZ28" i="9"/>
  <c r="DIA28" i="9"/>
  <c r="DIB28" i="9"/>
  <c r="DIC28" i="9"/>
  <c r="DID28" i="9"/>
  <c r="DIE28" i="9"/>
  <c r="DIF28" i="9"/>
  <c r="DIG28" i="9"/>
  <c r="DIH28" i="9"/>
  <c r="DII28" i="9"/>
  <c r="DIJ28" i="9"/>
  <c r="DIK28" i="9"/>
  <c r="DIL28" i="9"/>
  <c r="DIM28" i="9"/>
  <c r="DIN28" i="9"/>
  <c r="DIO28" i="9"/>
  <c r="DIP28" i="9"/>
  <c r="DIQ28" i="9"/>
  <c r="DIR28" i="9"/>
  <c r="DIS28" i="9"/>
  <c r="DIT28" i="9"/>
  <c r="DIU28" i="9"/>
  <c r="DIV28" i="9"/>
  <c r="DIW28" i="9"/>
  <c r="DIX28" i="9"/>
  <c r="DIY28" i="9"/>
  <c r="DIZ28" i="9"/>
  <c r="DJA28" i="9"/>
  <c r="DJB28" i="9"/>
  <c r="DJC28" i="9"/>
  <c r="DJD28" i="9"/>
  <c r="DJE28" i="9"/>
  <c r="DJF28" i="9"/>
  <c r="DJG28" i="9"/>
  <c r="DJH28" i="9"/>
  <c r="DJI28" i="9"/>
  <c r="DJJ28" i="9"/>
  <c r="DJK28" i="9"/>
  <c r="DJL28" i="9"/>
  <c r="DJM28" i="9"/>
  <c r="DJN28" i="9"/>
  <c r="DJO28" i="9"/>
  <c r="DJP28" i="9"/>
  <c r="DJQ28" i="9"/>
  <c r="DJR28" i="9"/>
  <c r="DJS28" i="9"/>
  <c r="DJT28" i="9"/>
  <c r="DJU28" i="9"/>
  <c r="DJV28" i="9"/>
  <c r="DJW28" i="9"/>
  <c r="DJX28" i="9"/>
  <c r="DJY28" i="9"/>
  <c r="DJZ28" i="9"/>
  <c r="DKA28" i="9"/>
  <c r="DKB28" i="9"/>
  <c r="DKC28" i="9"/>
  <c r="DKD28" i="9"/>
  <c r="DKE28" i="9"/>
  <c r="DKF28" i="9"/>
  <c r="DKG28" i="9"/>
  <c r="DKH28" i="9"/>
  <c r="DKI28" i="9"/>
  <c r="DKJ28" i="9"/>
  <c r="DKK28" i="9"/>
  <c r="DKL28" i="9"/>
  <c r="DKM28" i="9"/>
  <c r="DKN28" i="9"/>
  <c r="DKO28" i="9"/>
  <c r="DKP28" i="9"/>
  <c r="DKQ28" i="9"/>
  <c r="DKR28" i="9"/>
  <c r="DKS28" i="9"/>
  <c r="DKT28" i="9"/>
  <c r="DKU28" i="9"/>
  <c r="DKV28" i="9"/>
  <c r="DKW28" i="9"/>
  <c r="DKX28" i="9"/>
  <c r="DKY28" i="9"/>
  <c r="DKZ28" i="9"/>
  <c r="DLA28" i="9"/>
  <c r="DLB28" i="9"/>
  <c r="DLC28" i="9"/>
  <c r="DLD28" i="9"/>
  <c r="DLE28" i="9"/>
  <c r="DLF28" i="9"/>
  <c r="DLG28" i="9"/>
  <c r="DLH28" i="9"/>
  <c r="DLI28" i="9"/>
  <c r="DLJ28" i="9"/>
  <c r="DLK28" i="9"/>
  <c r="DLL28" i="9"/>
  <c r="DLM28" i="9"/>
  <c r="DLN28" i="9"/>
  <c r="DLO28" i="9"/>
  <c r="DLP28" i="9"/>
  <c r="DLQ28" i="9"/>
  <c r="DLR28" i="9"/>
  <c r="DLS28" i="9"/>
  <c r="DLT28" i="9"/>
  <c r="DLU28" i="9"/>
  <c r="DLV28" i="9"/>
  <c r="DLW28" i="9"/>
  <c r="DLX28" i="9"/>
  <c r="DLY28" i="9"/>
  <c r="DLZ28" i="9"/>
  <c r="DMA28" i="9"/>
  <c r="DMB28" i="9"/>
  <c r="DMC28" i="9"/>
  <c r="DMD28" i="9"/>
  <c r="DME28" i="9"/>
  <c r="DMF28" i="9"/>
  <c r="DMG28" i="9"/>
  <c r="DMH28" i="9"/>
  <c r="DMI28" i="9"/>
  <c r="DMJ28" i="9"/>
  <c r="DMK28" i="9"/>
  <c r="DML28" i="9"/>
  <c r="DMM28" i="9"/>
  <c r="DMN28" i="9"/>
  <c r="DMO28" i="9"/>
  <c r="DMP28" i="9"/>
  <c r="DMQ28" i="9"/>
  <c r="DMR28" i="9"/>
  <c r="DMS28" i="9"/>
  <c r="DMT28" i="9"/>
  <c r="DMU28" i="9"/>
  <c r="DMV28" i="9"/>
  <c r="DMW28" i="9"/>
  <c r="DMX28" i="9"/>
  <c r="DMY28" i="9"/>
  <c r="DMZ28" i="9"/>
  <c r="DNA28" i="9"/>
  <c r="DNB28" i="9"/>
  <c r="DNC28" i="9"/>
  <c r="DND28" i="9"/>
  <c r="DNE28" i="9"/>
  <c r="DNF28" i="9"/>
  <c r="DNG28" i="9"/>
  <c r="DNH28" i="9"/>
  <c r="DNI28" i="9"/>
  <c r="DNJ28" i="9"/>
  <c r="DNK28" i="9"/>
  <c r="DNL28" i="9"/>
  <c r="DNM28" i="9"/>
  <c r="DNN28" i="9"/>
  <c r="DNO28" i="9"/>
  <c r="DNP28" i="9"/>
  <c r="DNQ28" i="9"/>
  <c r="DNR28" i="9"/>
  <c r="DNS28" i="9"/>
  <c r="DNT28" i="9"/>
  <c r="DNU28" i="9"/>
  <c r="DNV28" i="9"/>
  <c r="DNW28" i="9"/>
  <c r="DNX28" i="9"/>
  <c r="DNY28" i="9"/>
  <c r="DNZ28" i="9"/>
  <c r="DOA28" i="9"/>
  <c r="DOB28" i="9"/>
  <c r="DOC28" i="9"/>
  <c r="DOD28" i="9"/>
  <c r="DOE28" i="9"/>
  <c r="DOF28" i="9"/>
  <c r="DOG28" i="9"/>
  <c r="DOH28" i="9"/>
  <c r="DOI28" i="9"/>
  <c r="DOJ28" i="9"/>
  <c r="DOK28" i="9"/>
  <c r="DOL28" i="9"/>
  <c r="DOM28" i="9"/>
  <c r="DON28" i="9"/>
  <c r="DOO28" i="9"/>
  <c r="DOP28" i="9"/>
  <c r="DOQ28" i="9"/>
  <c r="DOR28" i="9"/>
  <c r="DOS28" i="9"/>
  <c r="DOT28" i="9"/>
  <c r="DOU28" i="9"/>
  <c r="DOV28" i="9"/>
  <c r="DOW28" i="9"/>
  <c r="DOX28" i="9"/>
  <c r="DOY28" i="9"/>
  <c r="DOZ28" i="9"/>
  <c r="DPA28" i="9"/>
  <c r="DPB28" i="9"/>
  <c r="DPC28" i="9"/>
  <c r="DPD28" i="9"/>
  <c r="DPE28" i="9"/>
  <c r="DPF28" i="9"/>
  <c r="DPG28" i="9"/>
  <c r="DPH28" i="9"/>
  <c r="DPI28" i="9"/>
  <c r="DPJ28" i="9"/>
  <c r="DPK28" i="9"/>
  <c r="DPL28" i="9"/>
  <c r="DPM28" i="9"/>
  <c r="DPN28" i="9"/>
  <c r="DPO28" i="9"/>
  <c r="DPP28" i="9"/>
  <c r="DPQ28" i="9"/>
  <c r="DPR28" i="9"/>
  <c r="DPS28" i="9"/>
  <c r="DPT28" i="9"/>
  <c r="DPU28" i="9"/>
  <c r="DPV28" i="9"/>
  <c r="DPW28" i="9"/>
  <c r="DPX28" i="9"/>
  <c r="DPY28" i="9"/>
  <c r="DPZ28" i="9"/>
  <c r="DQA28" i="9"/>
  <c r="DQB28" i="9"/>
  <c r="DQC28" i="9"/>
  <c r="DQD28" i="9"/>
  <c r="DQE28" i="9"/>
  <c r="DQF28" i="9"/>
  <c r="DQG28" i="9"/>
  <c r="DQH28" i="9"/>
  <c r="DQI28" i="9"/>
  <c r="DQJ28" i="9"/>
  <c r="DQK28" i="9"/>
  <c r="DQL28" i="9"/>
  <c r="DQM28" i="9"/>
  <c r="DQN28" i="9"/>
  <c r="DQO28" i="9"/>
  <c r="DQP28" i="9"/>
  <c r="DQQ28" i="9"/>
  <c r="DQR28" i="9"/>
  <c r="DQS28" i="9"/>
  <c r="DQT28" i="9"/>
  <c r="DQU28" i="9"/>
  <c r="DQV28" i="9"/>
  <c r="DQW28" i="9"/>
  <c r="DQX28" i="9"/>
  <c r="DQY28" i="9"/>
  <c r="DQZ28" i="9"/>
  <c r="DRA28" i="9"/>
  <c r="DRB28" i="9"/>
  <c r="DRC28" i="9"/>
  <c r="DRD28" i="9"/>
  <c r="DRE28" i="9"/>
  <c r="DRF28" i="9"/>
  <c r="DRG28" i="9"/>
  <c r="DRH28" i="9"/>
  <c r="DRI28" i="9"/>
  <c r="DRJ28" i="9"/>
  <c r="DRK28" i="9"/>
  <c r="DRL28" i="9"/>
  <c r="DRM28" i="9"/>
  <c r="DRN28" i="9"/>
  <c r="DRO28" i="9"/>
  <c r="DRP28" i="9"/>
  <c r="DRQ28" i="9"/>
  <c r="DRR28" i="9"/>
  <c r="DRS28" i="9"/>
  <c r="DRT28" i="9"/>
  <c r="DRU28" i="9"/>
  <c r="DRV28" i="9"/>
  <c r="DRW28" i="9"/>
  <c r="DRX28" i="9"/>
  <c r="DRY28" i="9"/>
  <c r="DRZ28" i="9"/>
  <c r="DSA28" i="9"/>
  <c r="DSB28" i="9"/>
  <c r="DSC28" i="9"/>
  <c r="DSD28" i="9"/>
  <c r="DSE28" i="9"/>
  <c r="DSF28" i="9"/>
  <c r="DSG28" i="9"/>
  <c r="DSH28" i="9"/>
  <c r="DSI28" i="9"/>
  <c r="DSJ28" i="9"/>
  <c r="DSK28" i="9"/>
  <c r="DSL28" i="9"/>
  <c r="DSM28" i="9"/>
  <c r="DSN28" i="9"/>
  <c r="DSO28" i="9"/>
  <c r="DSP28" i="9"/>
  <c r="DSQ28" i="9"/>
  <c r="DSR28" i="9"/>
  <c r="DSS28" i="9"/>
  <c r="DST28" i="9"/>
  <c r="DSU28" i="9"/>
  <c r="DSV28" i="9"/>
  <c r="DSW28" i="9"/>
  <c r="DSX28" i="9"/>
  <c r="DSY28" i="9"/>
  <c r="DSZ28" i="9"/>
  <c r="DTA28" i="9"/>
  <c r="DTB28" i="9"/>
  <c r="DTC28" i="9"/>
  <c r="DTD28" i="9"/>
  <c r="DTE28" i="9"/>
  <c r="DTF28" i="9"/>
  <c r="DTG28" i="9"/>
  <c r="DTH28" i="9"/>
  <c r="DTI28" i="9"/>
  <c r="DTJ28" i="9"/>
  <c r="DTK28" i="9"/>
  <c r="DTL28" i="9"/>
  <c r="DTM28" i="9"/>
  <c r="DTN28" i="9"/>
  <c r="DTO28" i="9"/>
  <c r="DTP28" i="9"/>
  <c r="DTQ28" i="9"/>
  <c r="DTR28" i="9"/>
  <c r="DTS28" i="9"/>
  <c r="DTT28" i="9"/>
  <c r="DTU28" i="9"/>
  <c r="DTV28" i="9"/>
  <c r="DTW28" i="9"/>
  <c r="DTX28" i="9"/>
  <c r="DTY28" i="9"/>
  <c r="DTZ28" i="9"/>
  <c r="DUA28" i="9"/>
  <c r="DUB28" i="9"/>
  <c r="DUC28" i="9"/>
  <c r="DUD28" i="9"/>
  <c r="DUE28" i="9"/>
  <c r="DUF28" i="9"/>
  <c r="DUG28" i="9"/>
  <c r="DUH28" i="9"/>
  <c r="DUI28" i="9"/>
  <c r="DUJ28" i="9"/>
  <c r="DUK28" i="9"/>
  <c r="DUL28" i="9"/>
  <c r="DUM28" i="9"/>
  <c r="DUN28" i="9"/>
  <c r="DUO28" i="9"/>
  <c r="DUP28" i="9"/>
  <c r="DUQ28" i="9"/>
  <c r="DUR28" i="9"/>
  <c r="DUS28" i="9"/>
  <c r="DUT28" i="9"/>
  <c r="DUU28" i="9"/>
  <c r="DUV28" i="9"/>
  <c r="DUW28" i="9"/>
  <c r="DUX28" i="9"/>
  <c r="DUY28" i="9"/>
  <c r="DUZ28" i="9"/>
  <c r="DVA28" i="9"/>
  <c r="DVB28" i="9"/>
  <c r="DVC28" i="9"/>
  <c r="DVD28" i="9"/>
  <c r="DVE28" i="9"/>
  <c r="DVF28" i="9"/>
  <c r="DVG28" i="9"/>
  <c r="DVH28" i="9"/>
  <c r="DVI28" i="9"/>
  <c r="DVJ28" i="9"/>
  <c r="DVK28" i="9"/>
  <c r="DVL28" i="9"/>
  <c r="DVM28" i="9"/>
  <c r="DVN28" i="9"/>
  <c r="DVO28" i="9"/>
  <c r="DVP28" i="9"/>
  <c r="DVQ28" i="9"/>
  <c r="DVR28" i="9"/>
  <c r="DVS28" i="9"/>
  <c r="DVT28" i="9"/>
  <c r="DVU28" i="9"/>
  <c r="DVV28" i="9"/>
  <c r="DVW28" i="9"/>
  <c r="DVX28" i="9"/>
  <c r="DVY28" i="9"/>
  <c r="DVZ28" i="9"/>
  <c r="DWA28" i="9"/>
  <c r="DWB28" i="9"/>
  <c r="DWC28" i="9"/>
  <c r="DWD28" i="9"/>
  <c r="DWE28" i="9"/>
  <c r="DWF28" i="9"/>
  <c r="DWG28" i="9"/>
  <c r="DWH28" i="9"/>
  <c r="DWI28" i="9"/>
  <c r="DWJ28" i="9"/>
  <c r="DWK28" i="9"/>
  <c r="DWL28" i="9"/>
  <c r="DWM28" i="9"/>
  <c r="DWN28" i="9"/>
  <c r="DWO28" i="9"/>
  <c r="DWP28" i="9"/>
  <c r="DWQ28" i="9"/>
  <c r="DWR28" i="9"/>
  <c r="DWS28" i="9"/>
  <c r="DWT28" i="9"/>
  <c r="DWU28" i="9"/>
  <c r="DWV28" i="9"/>
  <c r="DWW28" i="9"/>
  <c r="DWX28" i="9"/>
  <c r="DWY28" i="9"/>
  <c r="DWZ28" i="9"/>
  <c r="DXA28" i="9"/>
  <c r="DXB28" i="9"/>
  <c r="DXC28" i="9"/>
  <c r="DXD28" i="9"/>
  <c r="DXE28" i="9"/>
  <c r="DXF28" i="9"/>
  <c r="DXG28" i="9"/>
  <c r="DXH28" i="9"/>
  <c r="DXI28" i="9"/>
  <c r="DXJ28" i="9"/>
  <c r="DXK28" i="9"/>
  <c r="DXL28" i="9"/>
  <c r="DXM28" i="9"/>
  <c r="DXN28" i="9"/>
  <c r="DXO28" i="9"/>
  <c r="DXP28" i="9"/>
  <c r="DXQ28" i="9"/>
  <c r="DXR28" i="9"/>
  <c r="DXS28" i="9"/>
  <c r="DXT28" i="9"/>
  <c r="DXU28" i="9"/>
  <c r="DXV28" i="9"/>
  <c r="DXW28" i="9"/>
  <c r="DXX28" i="9"/>
  <c r="DXY28" i="9"/>
  <c r="DXZ28" i="9"/>
  <c r="DYA28" i="9"/>
  <c r="DYB28" i="9"/>
  <c r="DYC28" i="9"/>
  <c r="DYD28" i="9"/>
  <c r="DYE28" i="9"/>
  <c r="DYF28" i="9"/>
  <c r="DYG28" i="9"/>
  <c r="DYH28" i="9"/>
  <c r="DYI28" i="9"/>
  <c r="DYJ28" i="9"/>
  <c r="DYK28" i="9"/>
  <c r="DYL28" i="9"/>
  <c r="DYM28" i="9"/>
  <c r="DYN28" i="9"/>
  <c r="DYO28" i="9"/>
  <c r="DYP28" i="9"/>
  <c r="DYQ28" i="9"/>
  <c r="DYR28" i="9"/>
  <c r="DYS28" i="9"/>
  <c r="DYT28" i="9"/>
  <c r="DYU28" i="9"/>
  <c r="DYV28" i="9"/>
  <c r="DYW28" i="9"/>
  <c r="DYX28" i="9"/>
  <c r="DYY28" i="9"/>
  <c r="DYZ28" i="9"/>
  <c r="DZA28" i="9"/>
  <c r="DZB28" i="9"/>
  <c r="DZC28" i="9"/>
  <c r="DZD28" i="9"/>
  <c r="DZE28" i="9"/>
  <c r="DZF28" i="9"/>
  <c r="DZG28" i="9"/>
  <c r="DZH28" i="9"/>
  <c r="DZI28" i="9"/>
  <c r="DZJ28" i="9"/>
  <c r="DZK28" i="9"/>
  <c r="DZL28" i="9"/>
  <c r="DZM28" i="9"/>
  <c r="DZN28" i="9"/>
  <c r="DZO28" i="9"/>
  <c r="DZP28" i="9"/>
  <c r="DZQ28" i="9"/>
  <c r="DZR28" i="9"/>
  <c r="DZS28" i="9"/>
  <c r="DZT28" i="9"/>
  <c r="DZU28" i="9"/>
  <c r="DZV28" i="9"/>
  <c r="DZW28" i="9"/>
  <c r="DZX28" i="9"/>
  <c r="DZY28" i="9"/>
  <c r="DZZ28" i="9"/>
  <c r="EAA28" i="9"/>
  <c r="EAB28" i="9"/>
  <c r="EAC28" i="9"/>
  <c r="EAD28" i="9"/>
  <c r="EAE28" i="9"/>
  <c r="EAF28" i="9"/>
  <c r="EAG28" i="9"/>
  <c r="EAH28" i="9"/>
  <c r="EAI28" i="9"/>
  <c r="EAJ28" i="9"/>
  <c r="EAK28" i="9"/>
  <c r="EAL28" i="9"/>
  <c r="EAM28" i="9"/>
  <c r="EAN28" i="9"/>
  <c r="EAO28" i="9"/>
  <c r="EAP28" i="9"/>
  <c r="EAQ28" i="9"/>
  <c r="EAR28" i="9"/>
  <c r="EAS28" i="9"/>
  <c r="EAT28" i="9"/>
  <c r="EAU28" i="9"/>
  <c r="EAV28" i="9"/>
  <c r="EAW28" i="9"/>
  <c r="EAX28" i="9"/>
  <c r="EAY28" i="9"/>
  <c r="EAZ28" i="9"/>
  <c r="EBA28" i="9"/>
  <c r="EBB28" i="9"/>
  <c r="EBC28" i="9"/>
  <c r="EBD28" i="9"/>
  <c r="EBE28" i="9"/>
  <c r="EBF28" i="9"/>
  <c r="EBG28" i="9"/>
  <c r="EBH28" i="9"/>
  <c r="EBI28" i="9"/>
  <c r="EBJ28" i="9"/>
  <c r="EBK28" i="9"/>
  <c r="EBL28" i="9"/>
  <c r="EBM28" i="9"/>
  <c r="EBN28" i="9"/>
  <c r="EBO28" i="9"/>
  <c r="EBP28" i="9"/>
  <c r="EBQ28" i="9"/>
  <c r="EBR28" i="9"/>
  <c r="EBS28" i="9"/>
  <c r="EBT28" i="9"/>
  <c r="EBU28" i="9"/>
  <c r="EBV28" i="9"/>
  <c r="EBW28" i="9"/>
  <c r="EBX28" i="9"/>
  <c r="EBY28" i="9"/>
  <c r="EBZ28" i="9"/>
  <c r="ECA28" i="9"/>
  <c r="ECB28" i="9"/>
  <c r="ECC28" i="9"/>
  <c r="ECD28" i="9"/>
  <c r="ECE28" i="9"/>
  <c r="ECF28" i="9"/>
  <c r="ECG28" i="9"/>
  <c r="ECH28" i="9"/>
  <c r="ECI28" i="9"/>
  <c r="ECJ28" i="9"/>
  <c r="ECK28" i="9"/>
  <c r="ECL28" i="9"/>
  <c r="ECM28" i="9"/>
  <c r="ECN28" i="9"/>
  <c r="ECO28" i="9"/>
  <c r="ECP28" i="9"/>
  <c r="ECQ28" i="9"/>
  <c r="ECR28" i="9"/>
  <c r="ECS28" i="9"/>
  <c r="ECT28" i="9"/>
  <c r="ECU28" i="9"/>
  <c r="ECV28" i="9"/>
  <c r="ECW28" i="9"/>
  <c r="ECX28" i="9"/>
  <c r="ECY28" i="9"/>
  <c r="ECZ28" i="9"/>
  <c r="EDA28" i="9"/>
  <c r="EDB28" i="9"/>
  <c r="EDC28" i="9"/>
  <c r="EDD28" i="9"/>
  <c r="EDE28" i="9"/>
  <c r="EDF28" i="9"/>
  <c r="EDG28" i="9"/>
  <c r="EDH28" i="9"/>
  <c r="EDI28" i="9"/>
  <c r="EDJ28" i="9"/>
  <c r="EDK28" i="9"/>
  <c r="EDL28" i="9"/>
  <c r="EDM28" i="9"/>
  <c r="EDN28" i="9"/>
  <c r="EDO28" i="9"/>
  <c r="EDP28" i="9"/>
  <c r="EDQ28" i="9"/>
  <c r="EDR28" i="9"/>
  <c r="EDS28" i="9"/>
  <c r="EDT28" i="9"/>
  <c r="EDU28" i="9"/>
  <c r="EDV28" i="9"/>
  <c r="EDW28" i="9"/>
  <c r="EDX28" i="9"/>
  <c r="EDY28" i="9"/>
  <c r="EDZ28" i="9"/>
  <c r="EEA28" i="9"/>
  <c r="EEB28" i="9"/>
  <c r="EEC28" i="9"/>
  <c r="EED28" i="9"/>
  <c r="EEE28" i="9"/>
  <c r="EEF28" i="9"/>
  <c r="EEG28" i="9"/>
  <c r="EEH28" i="9"/>
  <c r="EEI28" i="9"/>
  <c r="EEJ28" i="9"/>
  <c r="EEK28" i="9"/>
  <c r="EEL28" i="9"/>
  <c r="EEM28" i="9"/>
  <c r="EEN28" i="9"/>
  <c r="EEO28" i="9"/>
  <c r="EEP28" i="9"/>
  <c r="EEQ28" i="9"/>
  <c r="EER28" i="9"/>
  <c r="EES28" i="9"/>
  <c r="EET28" i="9"/>
  <c r="EEU28" i="9"/>
  <c r="EEV28" i="9"/>
  <c r="EEW28" i="9"/>
  <c r="EEX28" i="9"/>
  <c r="EEY28" i="9"/>
  <c r="EEZ28" i="9"/>
  <c r="EFA28" i="9"/>
  <c r="EFB28" i="9"/>
  <c r="EFC28" i="9"/>
  <c r="EFD28" i="9"/>
  <c r="EFE28" i="9"/>
  <c r="EFF28" i="9"/>
  <c r="EFG28" i="9"/>
  <c r="EFH28" i="9"/>
  <c r="EFI28" i="9"/>
  <c r="EFJ28" i="9"/>
  <c r="EFK28" i="9"/>
  <c r="EFL28" i="9"/>
  <c r="EFM28" i="9"/>
  <c r="EFN28" i="9"/>
  <c r="EFO28" i="9"/>
  <c r="EFP28" i="9"/>
  <c r="EFQ28" i="9"/>
  <c r="EFR28" i="9"/>
  <c r="EFS28" i="9"/>
  <c r="EFT28" i="9"/>
  <c r="EFU28" i="9"/>
  <c r="EFV28" i="9"/>
  <c r="EFW28" i="9"/>
  <c r="EFX28" i="9"/>
  <c r="EFY28" i="9"/>
  <c r="EFZ28" i="9"/>
  <c r="EGA28" i="9"/>
  <c r="EGB28" i="9"/>
  <c r="EGC28" i="9"/>
  <c r="EGD28" i="9"/>
  <c r="EGE28" i="9"/>
  <c r="EGF28" i="9"/>
  <c r="EGG28" i="9"/>
  <c r="EGH28" i="9"/>
  <c r="EGI28" i="9"/>
  <c r="EGJ28" i="9"/>
  <c r="EGK28" i="9"/>
  <c r="EGL28" i="9"/>
  <c r="EGM28" i="9"/>
  <c r="EGN28" i="9"/>
  <c r="EGO28" i="9"/>
  <c r="EGP28" i="9"/>
  <c r="EGQ28" i="9"/>
  <c r="EGR28" i="9"/>
  <c r="EGS28" i="9"/>
  <c r="EGT28" i="9"/>
  <c r="EGU28" i="9"/>
  <c r="EGV28" i="9"/>
  <c r="EGW28" i="9"/>
  <c r="EGX28" i="9"/>
  <c r="EGY28" i="9"/>
  <c r="EGZ28" i="9"/>
  <c r="EHA28" i="9"/>
  <c r="EHB28" i="9"/>
  <c r="EHC28" i="9"/>
  <c r="EHD28" i="9"/>
  <c r="EHE28" i="9"/>
  <c r="EHF28" i="9"/>
  <c r="EHG28" i="9"/>
  <c r="EHH28" i="9"/>
  <c r="EHI28" i="9"/>
  <c r="EHJ28" i="9"/>
  <c r="EHK28" i="9"/>
  <c r="EHL28" i="9"/>
  <c r="EHM28" i="9"/>
  <c r="EHN28" i="9"/>
  <c r="EHO28" i="9"/>
  <c r="EHP28" i="9"/>
  <c r="EHQ28" i="9"/>
  <c r="EHR28" i="9"/>
  <c r="EHS28" i="9"/>
  <c r="EHT28" i="9"/>
  <c r="EHU28" i="9"/>
  <c r="EHV28" i="9"/>
  <c r="EHW28" i="9"/>
  <c r="EHX28" i="9"/>
  <c r="EHY28" i="9"/>
  <c r="EHZ28" i="9"/>
  <c r="EIA28" i="9"/>
  <c r="EIB28" i="9"/>
  <c r="EIC28" i="9"/>
  <c r="EID28" i="9"/>
  <c r="EIE28" i="9"/>
  <c r="EIF28" i="9"/>
  <c r="EIG28" i="9"/>
  <c r="EIH28" i="9"/>
  <c r="EII28" i="9"/>
  <c r="EIJ28" i="9"/>
  <c r="EIK28" i="9"/>
  <c r="EIL28" i="9"/>
  <c r="EIM28" i="9"/>
  <c r="EIN28" i="9"/>
  <c r="EIO28" i="9"/>
  <c r="EIP28" i="9"/>
  <c r="EIQ28" i="9"/>
  <c r="EIR28" i="9"/>
  <c r="EIS28" i="9"/>
  <c r="EIT28" i="9"/>
  <c r="EIU28" i="9"/>
  <c r="EIV28" i="9"/>
  <c r="EIW28" i="9"/>
  <c r="EIX28" i="9"/>
  <c r="EIY28" i="9"/>
  <c r="EIZ28" i="9"/>
  <c r="EJA28" i="9"/>
  <c r="EJB28" i="9"/>
  <c r="EJC28" i="9"/>
  <c r="EJD28" i="9"/>
  <c r="EJE28" i="9"/>
  <c r="EJF28" i="9"/>
  <c r="EJG28" i="9"/>
  <c r="EJH28" i="9"/>
  <c r="EJI28" i="9"/>
  <c r="EJJ28" i="9"/>
  <c r="EJK28" i="9"/>
  <c r="EJL28" i="9"/>
  <c r="EJM28" i="9"/>
  <c r="EJN28" i="9"/>
  <c r="EJO28" i="9"/>
  <c r="EJP28" i="9"/>
  <c r="EJQ28" i="9"/>
  <c r="EJR28" i="9"/>
  <c r="EJS28" i="9"/>
  <c r="EJT28" i="9"/>
  <c r="EJU28" i="9"/>
  <c r="EJV28" i="9"/>
  <c r="EJW28" i="9"/>
  <c r="EJX28" i="9"/>
  <c r="EJY28" i="9"/>
  <c r="EJZ28" i="9"/>
  <c r="EKA28" i="9"/>
  <c r="EKB28" i="9"/>
  <c r="EKC28" i="9"/>
  <c r="EKD28" i="9"/>
  <c r="EKE28" i="9"/>
  <c r="EKF28" i="9"/>
  <c r="EKG28" i="9"/>
  <c r="EKH28" i="9"/>
  <c r="EKI28" i="9"/>
  <c r="EKJ28" i="9"/>
  <c r="EKK28" i="9"/>
  <c r="EKL28" i="9"/>
  <c r="EKM28" i="9"/>
  <c r="EKN28" i="9"/>
  <c r="EKO28" i="9"/>
  <c r="EKP28" i="9"/>
  <c r="EKQ28" i="9"/>
  <c r="EKR28" i="9"/>
  <c r="EKS28" i="9"/>
  <c r="EKT28" i="9"/>
  <c r="EKU28" i="9"/>
  <c r="EKV28" i="9"/>
  <c r="EKW28" i="9"/>
  <c r="EKX28" i="9"/>
  <c r="EKY28" i="9"/>
  <c r="EKZ28" i="9"/>
  <c r="ELA28" i="9"/>
  <c r="ELB28" i="9"/>
  <c r="ELC28" i="9"/>
  <c r="ELD28" i="9"/>
  <c r="ELE28" i="9"/>
  <c r="ELF28" i="9"/>
  <c r="ELG28" i="9"/>
  <c r="ELH28" i="9"/>
  <c r="ELI28" i="9"/>
  <c r="ELJ28" i="9"/>
  <c r="ELK28" i="9"/>
  <c r="ELL28" i="9"/>
  <c r="ELM28" i="9"/>
  <c r="ELN28" i="9"/>
  <c r="ELO28" i="9"/>
  <c r="ELP28" i="9"/>
  <c r="ELQ28" i="9"/>
  <c r="ELR28" i="9"/>
  <c r="ELS28" i="9"/>
  <c r="ELT28" i="9"/>
  <c r="ELU28" i="9"/>
  <c r="ELV28" i="9"/>
  <c r="ELW28" i="9"/>
  <c r="ELX28" i="9"/>
  <c r="ELY28" i="9"/>
  <c r="ELZ28" i="9"/>
  <c r="EMA28" i="9"/>
  <c r="EMB28" i="9"/>
  <c r="EMC28" i="9"/>
  <c r="EMD28" i="9"/>
  <c r="EME28" i="9"/>
  <c r="EMF28" i="9"/>
  <c r="EMG28" i="9"/>
  <c r="EMH28" i="9"/>
  <c r="EMI28" i="9"/>
  <c r="EMJ28" i="9"/>
  <c r="EMK28" i="9"/>
  <c r="EML28" i="9"/>
  <c r="EMM28" i="9"/>
  <c r="EMN28" i="9"/>
  <c r="EMO28" i="9"/>
  <c r="EMP28" i="9"/>
  <c r="EMQ28" i="9"/>
  <c r="EMR28" i="9"/>
  <c r="EMS28" i="9"/>
  <c r="EMT28" i="9"/>
  <c r="EMU28" i="9"/>
  <c r="EMV28" i="9"/>
  <c r="EMW28" i="9"/>
  <c r="EMX28" i="9"/>
  <c r="EMY28" i="9"/>
  <c r="EMZ28" i="9"/>
  <c r="ENA28" i="9"/>
  <c r="ENB28" i="9"/>
  <c r="ENC28" i="9"/>
  <c r="END28" i="9"/>
  <c r="ENE28" i="9"/>
  <c r="ENF28" i="9"/>
  <c r="ENG28" i="9"/>
  <c r="ENH28" i="9"/>
  <c r="ENI28" i="9"/>
  <c r="ENJ28" i="9"/>
  <c r="ENK28" i="9"/>
  <c r="ENL28" i="9"/>
  <c r="ENM28" i="9"/>
  <c r="ENN28" i="9"/>
  <c r="ENO28" i="9"/>
  <c r="ENP28" i="9"/>
  <c r="ENQ28" i="9"/>
  <c r="ENR28" i="9"/>
  <c r="ENS28" i="9"/>
  <c r="ENT28" i="9"/>
  <c r="ENU28" i="9"/>
  <c r="ENV28" i="9"/>
  <c r="ENW28" i="9"/>
  <c r="ENX28" i="9"/>
  <c r="ENY28" i="9"/>
  <c r="ENZ28" i="9"/>
  <c r="EOA28" i="9"/>
  <c r="EOB28" i="9"/>
  <c r="EOC28" i="9"/>
  <c r="EOD28" i="9"/>
  <c r="EOE28" i="9"/>
  <c r="EOF28" i="9"/>
  <c r="EOG28" i="9"/>
  <c r="EOH28" i="9"/>
  <c r="EOI28" i="9"/>
  <c r="EOJ28" i="9"/>
  <c r="EOK28" i="9"/>
  <c r="EOL28" i="9"/>
  <c r="EOM28" i="9"/>
  <c r="EON28" i="9"/>
  <c r="EOO28" i="9"/>
  <c r="EOP28" i="9"/>
  <c r="EOQ28" i="9"/>
  <c r="EOR28" i="9"/>
  <c r="EOS28" i="9"/>
  <c r="EOT28" i="9"/>
  <c r="EOU28" i="9"/>
  <c r="EOV28" i="9"/>
  <c r="EOW28" i="9"/>
  <c r="EOX28" i="9"/>
  <c r="EOY28" i="9"/>
  <c r="EOZ28" i="9"/>
  <c r="EPA28" i="9"/>
  <c r="EPB28" i="9"/>
  <c r="EPC28" i="9"/>
  <c r="EPD28" i="9"/>
  <c r="EPE28" i="9"/>
  <c r="EPF28" i="9"/>
  <c r="EPG28" i="9"/>
  <c r="EPH28" i="9"/>
  <c r="EPI28" i="9"/>
  <c r="EPJ28" i="9"/>
  <c r="EPK28" i="9"/>
  <c r="EPL28" i="9"/>
  <c r="EPM28" i="9"/>
  <c r="EPN28" i="9"/>
  <c r="EPO28" i="9"/>
  <c r="EPP28" i="9"/>
  <c r="EPQ28" i="9"/>
  <c r="EPR28" i="9"/>
  <c r="EPS28" i="9"/>
  <c r="EPT28" i="9"/>
  <c r="EPU28" i="9"/>
  <c r="EPV28" i="9"/>
  <c r="EPW28" i="9"/>
  <c r="EPX28" i="9"/>
  <c r="EPY28" i="9"/>
  <c r="EPZ28" i="9"/>
  <c r="EQA28" i="9"/>
  <c r="EQB28" i="9"/>
  <c r="EQC28" i="9"/>
  <c r="EQD28" i="9"/>
  <c r="EQE28" i="9"/>
  <c r="EQF28" i="9"/>
  <c r="EQG28" i="9"/>
  <c r="EQH28" i="9"/>
  <c r="EQI28" i="9"/>
  <c r="EQJ28" i="9"/>
  <c r="EQK28" i="9"/>
  <c r="EQL28" i="9"/>
  <c r="EQM28" i="9"/>
  <c r="EQN28" i="9"/>
  <c r="EQO28" i="9"/>
  <c r="EQP28" i="9"/>
  <c r="EQQ28" i="9"/>
  <c r="EQR28" i="9"/>
  <c r="EQS28" i="9"/>
  <c r="EQT28" i="9"/>
  <c r="EQU28" i="9"/>
  <c r="EQV28" i="9"/>
  <c r="EQW28" i="9"/>
  <c r="EQX28" i="9"/>
  <c r="EQY28" i="9"/>
  <c r="EQZ28" i="9"/>
  <c r="ERA28" i="9"/>
  <c r="ERB28" i="9"/>
  <c r="ERC28" i="9"/>
  <c r="ERD28" i="9"/>
  <c r="ERE28" i="9"/>
  <c r="ERF28" i="9"/>
  <c r="ERG28" i="9"/>
  <c r="ERH28" i="9"/>
  <c r="ERI28" i="9"/>
  <c r="ERJ28" i="9"/>
  <c r="ERK28" i="9"/>
  <c r="ERL28" i="9"/>
  <c r="ERM28" i="9"/>
  <c r="ERN28" i="9"/>
  <c r="ERO28" i="9"/>
  <c r="ERP28" i="9"/>
  <c r="ERQ28" i="9"/>
  <c r="ERR28" i="9"/>
  <c r="ERS28" i="9"/>
  <c r="ERT28" i="9"/>
  <c r="ERU28" i="9"/>
  <c r="ERV28" i="9"/>
  <c r="ERW28" i="9"/>
  <c r="ERX28" i="9"/>
  <c r="ERY28" i="9"/>
  <c r="ERZ28" i="9"/>
  <c r="ESA28" i="9"/>
  <c r="ESB28" i="9"/>
  <c r="ESC28" i="9"/>
  <c r="ESD28" i="9"/>
  <c r="ESE28" i="9"/>
  <c r="ESF28" i="9"/>
  <c r="ESG28" i="9"/>
  <c r="ESH28" i="9"/>
  <c r="ESI28" i="9"/>
  <c r="ESJ28" i="9"/>
  <c r="ESK28" i="9"/>
  <c r="ESL28" i="9"/>
  <c r="ESM28" i="9"/>
  <c r="ESN28" i="9"/>
  <c r="ESO28" i="9"/>
  <c r="ESP28" i="9"/>
  <c r="ESQ28" i="9"/>
  <c r="ESR28" i="9"/>
  <c r="ESS28" i="9"/>
  <c r="EST28" i="9"/>
  <c r="ESU28" i="9"/>
  <c r="ESV28" i="9"/>
  <c r="ESW28" i="9"/>
  <c r="ESX28" i="9"/>
  <c r="ESY28" i="9"/>
  <c r="ESZ28" i="9"/>
  <c r="ETA28" i="9"/>
  <c r="ETB28" i="9"/>
  <c r="ETC28" i="9"/>
  <c r="ETD28" i="9"/>
  <c r="ETE28" i="9"/>
  <c r="ETF28" i="9"/>
  <c r="ETG28" i="9"/>
  <c r="ETH28" i="9"/>
  <c r="ETI28" i="9"/>
  <c r="ETJ28" i="9"/>
  <c r="ETK28" i="9"/>
  <c r="ETL28" i="9"/>
  <c r="ETM28" i="9"/>
  <c r="ETN28" i="9"/>
  <c r="ETO28" i="9"/>
  <c r="ETP28" i="9"/>
  <c r="ETQ28" i="9"/>
  <c r="ETR28" i="9"/>
  <c r="ETS28" i="9"/>
  <c r="ETT28" i="9"/>
  <c r="ETU28" i="9"/>
  <c r="ETV28" i="9"/>
  <c r="ETW28" i="9"/>
  <c r="ETX28" i="9"/>
  <c r="ETY28" i="9"/>
  <c r="ETZ28" i="9"/>
  <c r="EUA28" i="9"/>
  <c r="EUB28" i="9"/>
  <c r="EUC28" i="9"/>
  <c r="EUD28" i="9"/>
  <c r="EUE28" i="9"/>
  <c r="EUF28" i="9"/>
  <c r="EUG28" i="9"/>
  <c r="EUH28" i="9"/>
  <c r="EUI28" i="9"/>
  <c r="EUJ28" i="9"/>
  <c r="EUK28" i="9"/>
  <c r="EUL28" i="9"/>
  <c r="EUM28" i="9"/>
  <c r="EUN28" i="9"/>
  <c r="EUO28" i="9"/>
  <c r="EUP28" i="9"/>
  <c r="EUQ28" i="9"/>
  <c r="EUR28" i="9"/>
  <c r="EUS28" i="9"/>
  <c r="EUT28" i="9"/>
  <c r="EUU28" i="9"/>
  <c r="EUV28" i="9"/>
  <c r="EUW28" i="9"/>
  <c r="EUX28" i="9"/>
  <c r="EUY28" i="9"/>
  <c r="EUZ28" i="9"/>
  <c r="EVA28" i="9"/>
  <c r="EVB28" i="9"/>
  <c r="EVC28" i="9"/>
  <c r="EVD28" i="9"/>
  <c r="EVE28" i="9"/>
  <c r="EVF28" i="9"/>
  <c r="EVG28" i="9"/>
  <c r="EVH28" i="9"/>
  <c r="EVI28" i="9"/>
  <c r="EVJ28" i="9"/>
  <c r="EVK28" i="9"/>
  <c r="EVL28" i="9"/>
  <c r="EVM28" i="9"/>
  <c r="EVN28" i="9"/>
  <c r="EVO28" i="9"/>
  <c r="EVP28" i="9"/>
  <c r="EVQ28" i="9"/>
  <c r="EVR28" i="9"/>
  <c r="EVS28" i="9"/>
  <c r="EVT28" i="9"/>
  <c r="EVU28" i="9"/>
  <c r="EVV28" i="9"/>
  <c r="EVW28" i="9"/>
  <c r="EVX28" i="9"/>
  <c r="EVY28" i="9"/>
  <c r="EVZ28" i="9"/>
  <c r="EWA28" i="9"/>
  <c r="EWB28" i="9"/>
  <c r="EWC28" i="9"/>
  <c r="EWD28" i="9"/>
  <c r="EWE28" i="9"/>
  <c r="EWF28" i="9"/>
  <c r="EWG28" i="9"/>
  <c r="EWH28" i="9"/>
  <c r="EWI28" i="9"/>
  <c r="EWJ28" i="9"/>
  <c r="EWK28" i="9"/>
  <c r="EWL28" i="9"/>
  <c r="EWM28" i="9"/>
  <c r="EWN28" i="9"/>
  <c r="EWO28" i="9"/>
  <c r="EWP28" i="9"/>
  <c r="EWQ28" i="9"/>
  <c r="EWR28" i="9"/>
  <c r="EWS28" i="9"/>
  <c r="EWT28" i="9"/>
  <c r="EWU28" i="9"/>
  <c r="EWV28" i="9"/>
  <c r="EWW28" i="9"/>
  <c r="EWX28" i="9"/>
  <c r="EWY28" i="9"/>
  <c r="EWZ28" i="9"/>
  <c r="EXA28" i="9"/>
  <c r="EXB28" i="9"/>
  <c r="EXC28" i="9"/>
  <c r="EXD28" i="9"/>
  <c r="EXE28" i="9"/>
  <c r="EXF28" i="9"/>
  <c r="EXG28" i="9"/>
  <c r="EXH28" i="9"/>
  <c r="EXI28" i="9"/>
  <c r="EXJ28" i="9"/>
  <c r="EXK28" i="9"/>
  <c r="EXL28" i="9"/>
  <c r="EXM28" i="9"/>
  <c r="EXN28" i="9"/>
  <c r="EXO28" i="9"/>
  <c r="EXP28" i="9"/>
  <c r="EXQ28" i="9"/>
  <c r="EXR28" i="9"/>
  <c r="EXS28" i="9"/>
  <c r="EXT28" i="9"/>
  <c r="EXU28" i="9"/>
  <c r="EXV28" i="9"/>
  <c r="EXW28" i="9"/>
  <c r="EXX28" i="9"/>
  <c r="EXY28" i="9"/>
  <c r="EXZ28" i="9"/>
  <c r="EYA28" i="9"/>
  <c r="EYB28" i="9"/>
  <c r="EYC28" i="9"/>
  <c r="EYD28" i="9"/>
  <c r="EYE28" i="9"/>
  <c r="EYF28" i="9"/>
  <c r="EYG28" i="9"/>
  <c r="EYH28" i="9"/>
  <c r="EYI28" i="9"/>
  <c r="EYJ28" i="9"/>
  <c r="EYK28" i="9"/>
  <c r="EYL28" i="9"/>
  <c r="EYM28" i="9"/>
  <c r="EYN28" i="9"/>
  <c r="EYO28" i="9"/>
  <c r="EYP28" i="9"/>
  <c r="EYQ28" i="9"/>
  <c r="EYR28" i="9"/>
  <c r="EYS28" i="9"/>
  <c r="EYT28" i="9"/>
  <c r="EYU28" i="9"/>
  <c r="EYV28" i="9"/>
  <c r="EYW28" i="9"/>
  <c r="EYX28" i="9"/>
  <c r="EYY28" i="9"/>
  <c r="EYZ28" i="9"/>
  <c r="EZA28" i="9"/>
  <c r="EZB28" i="9"/>
  <c r="EZC28" i="9"/>
  <c r="EZD28" i="9"/>
  <c r="EZE28" i="9"/>
  <c r="EZF28" i="9"/>
  <c r="EZG28" i="9"/>
  <c r="EZH28" i="9"/>
  <c r="EZI28" i="9"/>
  <c r="EZJ28" i="9"/>
  <c r="EZK28" i="9"/>
  <c r="EZL28" i="9"/>
  <c r="EZM28" i="9"/>
  <c r="EZN28" i="9"/>
  <c r="EZO28" i="9"/>
  <c r="EZP28" i="9"/>
  <c r="EZQ28" i="9"/>
  <c r="EZR28" i="9"/>
  <c r="EZS28" i="9"/>
  <c r="EZT28" i="9"/>
  <c r="EZU28" i="9"/>
  <c r="EZV28" i="9"/>
  <c r="EZW28" i="9"/>
  <c r="EZX28" i="9"/>
  <c r="EZY28" i="9"/>
  <c r="EZZ28" i="9"/>
  <c r="FAA28" i="9"/>
  <c r="FAB28" i="9"/>
  <c r="FAC28" i="9"/>
  <c r="FAD28" i="9"/>
  <c r="FAE28" i="9"/>
  <c r="FAF28" i="9"/>
  <c r="FAG28" i="9"/>
  <c r="FAH28" i="9"/>
  <c r="FAI28" i="9"/>
  <c r="FAJ28" i="9"/>
  <c r="FAK28" i="9"/>
  <c r="FAL28" i="9"/>
  <c r="FAM28" i="9"/>
  <c r="FAN28" i="9"/>
  <c r="FAO28" i="9"/>
  <c r="FAP28" i="9"/>
  <c r="FAQ28" i="9"/>
  <c r="FAR28" i="9"/>
  <c r="FAS28" i="9"/>
  <c r="FAT28" i="9"/>
  <c r="FAU28" i="9"/>
  <c r="FAV28" i="9"/>
  <c r="FAW28" i="9"/>
  <c r="FAX28" i="9"/>
  <c r="FAY28" i="9"/>
  <c r="FAZ28" i="9"/>
  <c r="FBA28" i="9"/>
  <c r="FBB28" i="9"/>
  <c r="FBC28" i="9"/>
  <c r="FBD28" i="9"/>
  <c r="FBE28" i="9"/>
  <c r="FBF28" i="9"/>
  <c r="FBG28" i="9"/>
  <c r="FBH28" i="9"/>
  <c r="FBI28" i="9"/>
  <c r="FBJ28" i="9"/>
  <c r="FBK28" i="9"/>
  <c r="FBL28" i="9"/>
  <c r="FBM28" i="9"/>
  <c r="FBN28" i="9"/>
  <c r="FBO28" i="9"/>
  <c r="FBP28" i="9"/>
  <c r="FBQ28" i="9"/>
  <c r="FBR28" i="9"/>
  <c r="FBS28" i="9"/>
  <c r="FBT28" i="9"/>
  <c r="FBU28" i="9"/>
  <c r="FBV28" i="9"/>
  <c r="FBW28" i="9"/>
  <c r="FBX28" i="9"/>
  <c r="FBY28" i="9"/>
  <c r="FBZ28" i="9"/>
  <c r="FCA28" i="9"/>
  <c r="FCB28" i="9"/>
  <c r="FCC28" i="9"/>
  <c r="FCD28" i="9"/>
  <c r="FCE28" i="9"/>
  <c r="FCF28" i="9"/>
  <c r="FCG28" i="9"/>
  <c r="FCH28" i="9"/>
  <c r="FCI28" i="9"/>
  <c r="FCJ28" i="9"/>
  <c r="FCK28" i="9"/>
  <c r="FCL28" i="9"/>
  <c r="FCM28" i="9"/>
  <c r="FCN28" i="9"/>
  <c r="FCO28" i="9"/>
  <c r="FCP28" i="9"/>
  <c r="FCQ28" i="9"/>
  <c r="FCR28" i="9"/>
  <c r="FCS28" i="9"/>
  <c r="FCT28" i="9"/>
  <c r="FCU28" i="9"/>
  <c r="FCV28" i="9"/>
  <c r="FCW28" i="9"/>
  <c r="FCX28" i="9"/>
  <c r="FCY28" i="9"/>
  <c r="FCZ28" i="9"/>
  <c r="FDA28" i="9"/>
  <c r="FDB28" i="9"/>
  <c r="FDC28" i="9"/>
  <c r="FDD28" i="9"/>
  <c r="FDE28" i="9"/>
  <c r="FDF28" i="9"/>
  <c r="FDG28" i="9"/>
  <c r="FDH28" i="9"/>
  <c r="FDI28" i="9"/>
  <c r="FDJ28" i="9"/>
  <c r="FDK28" i="9"/>
  <c r="FDL28" i="9"/>
  <c r="FDM28" i="9"/>
  <c r="FDN28" i="9"/>
  <c r="FDO28" i="9"/>
  <c r="FDP28" i="9"/>
  <c r="FDQ28" i="9"/>
  <c r="FDR28" i="9"/>
  <c r="FDS28" i="9"/>
  <c r="FDT28" i="9"/>
  <c r="FDU28" i="9"/>
  <c r="FDV28" i="9"/>
  <c r="FDW28" i="9"/>
  <c r="FDX28" i="9"/>
  <c r="FDY28" i="9"/>
  <c r="FDZ28" i="9"/>
  <c r="FEA28" i="9"/>
  <c r="FEB28" i="9"/>
  <c r="FEC28" i="9"/>
  <c r="FED28" i="9"/>
  <c r="FEE28" i="9"/>
  <c r="FEF28" i="9"/>
  <c r="FEG28" i="9"/>
  <c r="FEH28" i="9"/>
  <c r="FEI28" i="9"/>
  <c r="FEJ28" i="9"/>
  <c r="FEK28" i="9"/>
  <c r="FEL28" i="9"/>
  <c r="FEM28" i="9"/>
  <c r="FEN28" i="9"/>
  <c r="FEO28" i="9"/>
  <c r="FEP28" i="9"/>
  <c r="FEQ28" i="9"/>
  <c r="FER28" i="9"/>
  <c r="FES28" i="9"/>
  <c r="FET28" i="9"/>
  <c r="FEU28" i="9"/>
  <c r="FEV28" i="9"/>
  <c r="FEW28" i="9"/>
  <c r="FEX28" i="9"/>
  <c r="FEY28" i="9"/>
  <c r="FEZ28" i="9"/>
  <c r="FFA28" i="9"/>
  <c r="FFB28" i="9"/>
  <c r="FFC28" i="9"/>
  <c r="FFD28" i="9"/>
  <c r="FFE28" i="9"/>
  <c r="FFF28" i="9"/>
  <c r="FFG28" i="9"/>
  <c r="FFH28" i="9"/>
  <c r="FFI28" i="9"/>
  <c r="FFJ28" i="9"/>
  <c r="FFK28" i="9"/>
  <c r="FFL28" i="9"/>
  <c r="FFM28" i="9"/>
  <c r="FFN28" i="9"/>
  <c r="FFO28" i="9"/>
  <c r="FFP28" i="9"/>
  <c r="FFQ28" i="9"/>
  <c r="FFR28" i="9"/>
  <c r="FFS28" i="9"/>
  <c r="FFT28" i="9"/>
  <c r="FFU28" i="9"/>
  <c r="FFV28" i="9"/>
  <c r="FFW28" i="9"/>
  <c r="FFX28" i="9"/>
  <c r="FFY28" i="9"/>
  <c r="FFZ28" i="9"/>
  <c r="FGA28" i="9"/>
  <c r="FGB28" i="9"/>
  <c r="FGC28" i="9"/>
  <c r="FGD28" i="9"/>
  <c r="FGE28" i="9"/>
  <c r="FGF28" i="9"/>
  <c r="FGG28" i="9"/>
  <c r="FGH28" i="9"/>
  <c r="FGI28" i="9"/>
  <c r="FGJ28" i="9"/>
  <c r="FGK28" i="9"/>
  <c r="FGL28" i="9"/>
  <c r="FGM28" i="9"/>
  <c r="FGN28" i="9"/>
  <c r="FGO28" i="9"/>
  <c r="FGP28" i="9"/>
  <c r="FGQ28" i="9"/>
  <c r="FGR28" i="9"/>
  <c r="FGS28" i="9"/>
  <c r="FGT28" i="9"/>
  <c r="FGU28" i="9"/>
  <c r="FGV28" i="9"/>
  <c r="FGW28" i="9"/>
  <c r="FGX28" i="9"/>
  <c r="FGY28" i="9"/>
  <c r="FGZ28" i="9"/>
  <c r="FHA28" i="9"/>
  <c r="FHB28" i="9"/>
  <c r="FHC28" i="9"/>
  <c r="FHD28" i="9"/>
  <c r="FHE28" i="9"/>
  <c r="FHF28" i="9"/>
  <c r="FHG28" i="9"/>
  <c r="FHH28" i="9"/>
  <c r="FHI28" i="9"/>
  <c r="FHJ28" i="9"/>
  <c r="FHK28" i="9"/>
  <c r="FHL28" i="9"/>
  <c r="FHM28" i="9"/>
  <c r="FHN28" i="9"/>
  <c r="FHO28" i="9"/>
  <c r="FHP28" i="9"/>
  <c r="FHQ28" i="9"/>
  <c r="FHR28" i="9"/>
  <c r="FHS28" i="9"/>
  <c r="FHT28" i="9"/>
  <c r="FHU28" i="9"/>
  <c r="FHV28" i="9"/>
  <c r="FHW28" i="9"/>
  <c r="FHX28" i="9"/>
  <c r="FHY28" i="9"/>
  <c r="FHZ28" i="9"/>
  <c r="FIA28" i="9"/>
  <c r="FIB28" i="9"/>
  <c r="FIC28" i="9"/>
  <c r="FID28" i="9"/>
  <c r="FIE28" i="9"/>
  <c r="FIF28" i="9"/>
  <c r="FIG28" i="9"/>
  <c r="FIH28" i="9"/>
  <c r="FII28" i="9"/>
  <c r="FIJ28" i="9"/>
  <c r="FIK28" i="9"/>
  <c r="FIL28" i="9"/>
  <c r="FIM28" i="9"/>
  <c r="FIN28" i="9"/>
  <c r="FIO28" i="9"/>
  <c r="FIP28" i="9"/>
  <c r="FIQ28" i="9"/>
  <c r="FIR28" i="9"/>
  <c r="FIS28" i="9"/>
  <c r="FIT28" i="9"/>
  <c r="FIU28" i="9"/>
  <c r="FIV28" i="9"/>
  <c r="FIW28" i="9"/>
  <c r="FIX28" i="9"/>
  <c r="FIY28" i="9"/>
  <c r="FIZ28" i="9"/>
  <c r="FJA28" i="9"/>
  <c r="FJB28" i="9"/>
  <c r="FJC28" i="9"/>
  <c r="FJD28" i="9"/>
  <c r="FJE28" i="9"/>
  <c r="FJF28" i="9"/>
  <c r="FJG28" i="9"/>
  <c r="FJH28" i="9"/>
  <c r="FJI28" i="9"/>
  <c r="FJJ28" i="9"/>
  <c r="FJK28" i="9"/>
  <c r="FJL28" i="9"/>
  <c r="FJM28" i="9"/>
  <c r="FJN28" i="9"/>
  <c r="FJO28" i="9"/>
  <c r="FJP28" i="9"/>
  <c r="FJQ28" i="9"/>
  <c r="FJR28" i="9"/>
  <c r="FJS28" i="9"/>
  <c r="FJT28" i="9"/>
  <c r="FJU28" i="9"/>
  <c r="FJV28" i="9"/>
  <c r="FJW28" i="9"/>
  <c r="FJX28" i="9"/>
  <c r="FJY28" i="9"/>
  <c r="FJZ28" i="9"/>
  <c r="FKA28" i="9"/>
  <c r="FKB28" i="9"/>
  <c r="FKC28" i="9"/>
  <c r="FKD28" i="9"/>
  <c r="FKE28" i="9"/>
  <c r="FKF28" i="9"/>
  <c r="FKG28" i="9"/>
  <c r="FKH28" i="9"/>
  <c r="FKI28" i="9"/>
  <c r="FKJ28" i="9"/>
  <c r="FKK28" i="9"/>
  <c r="FKL28" i="9"/>
  <c r="FKM28" i="9"/>
  <c r="FKN28" i="9"/>
  <c r="FKO28" i="9"/>
  <c r="FKP28" i="9"/>
  <c r="FKQ28" i="9"/>
  <c r="FKR28" i="9"/>
  <c r="FKS28" i="9"/>
  <c r="FKT28" i="9"/>
  <c r="FKU28" i="9"/>
  <c r="FKV28" i="9"/>
  <c r="FKW28" i="9"/>
  <c r="FKX28" i="9"/>
  <c r="FKY28" i="9"/>
  <c r="FKZ28" i="9"/>
  <c r="FLA28" i="9"/>
  <c r="FLB28" i="9"/>
  <c r="FLC28" i="9"/>
  <c r="FLD28" i="9"/>
  <c r="FLE28" i="9"/>
  <c r="FLF28" i="9"/>
  <c r="FLG28" i="9"/>
  <c r="FLH28" i="9"/>
  <c r="FLI28" i="9"/>
  <c r="FLJ28" i="9"/>
  <c r="FLK28" i="9"/>
  <c r="FLL28" i="9"/>
  <c r="FLM28" i="9"/>
  <c r="FLN28" i="9"/>
  <c r="FLO28" i="9"/>
  <c r="FLP28" i="9"/>
  <c r="FLQ28" i="9"/>
  <c r="FLR28" i="9"/>
  <c r="FLS28" i="9"/>
  <c r="FLT28" i="9"/>
  <c r="FLU28" i="9"/>
  <c r="FLV28" i="9"/>
  <c r="FLW28" i="9"/>
  <c r="FLX28" i="9"/>
  <c r="FLY28" i="9"/>
  <c r="FLZ28" i="9"/>
  <c r="FMA28" i="9"/>
  <c r="FMB28" i="9"/>
  <c r="FMC28" i="9"/>
  <c r="FMD28" i="9"/>
  <c r="FME28" i="9"/>
  <c r="FMF28" i="9"/>
  <c r="FMG28" i="9"/>
  <c r="FMH28" i="9"/>
  <c r="FMI28" i="9"/>
  <c r="FMJ28" i="9"/>
  <c r="FMK28" i="9"/>
  <c r="FML28" i="9"/>
  <c r="FMM28" i="9"/>
  <c r="FMN28" i="9"/>
  <c r="FMO28" i="9"/>
  <c r="FMP28" i="9"/>
  <c r="FMQ28" i="9"/>
  <c r="FMR28" i="9"/>
  <c r="FMS28" i="9"/>
  <c r="FMT28" i="9"/>
  <c r="FMU28" i="9"/>
  <c r="FMV28" i="9"/>
  <c r="FMW28" i="9"/>
  <c r="FMX28" i="9"/>
  <c r="FMY28" i="9"/>
  <c r="FMZ28" i="9"/>
  <c r="FNA28" i="9"/>
  <c r="FNB28" i="9"/>
  <c r="FNC28" i="9"/>
  <c r="FND28" i="9"/>
  <c r="FNE28" i="9"/>
  <c r="FNF28" i="9"/>
  <c r="FNG28" i="9"/>
  <c r="FNH28" i="9"/>
  <c r="FNI28" i="9"/>
  <c r="FNJ28" i="9"/>
  <c r="FNK28" i="9"/>
  <c r="FNL28" i="9"/>
  <c r="FNM28" i="9"/>
  <c r="FNN28" i="9"/>
  <c r="FNO28" i="9"/>
  <c r="FNP28" i="9"/>
  <c r="FNQ28" i="9"/>
  <c r="FNR28" i="9"/>
  <c r="FNS28" i="9"/>
  <c r="FNT28" i="9"/>
  <c r="FNU28" i="9"/>
  <c r="FNV28" i="9"/>
  <c r="FNW28" i="9"/>
  <c r="FNX28" i="9"/>
  <c r="FNY28" i="9"/>
  <c r="FNZ28" i="9"/>
  <c r="FOA28" i="9"/>
  <c r="FOB28" i="9"/>
  <c r="FOC28" i="9"/>
  <c r="FOD28" i="9"/>
  <c r="FOE28" i="9"/>
  <c r="FOF28" i="9"/>
  <c r="FOG28" i="9"/>
  <c r="FOH28" i="9"/>
  <c r="FOI28" i="9"/>
  <c r="FOJ28" i="9"/>
  <c r="FOK28" i="9"/>
  <c r="FOL28" i="9"/>
  <c r="FOM28" i="9"/>
  <c r="FON28" i="9"/>
  <c r="FOO28" i="9"/>
  <c r="FOP28" i="9"/>
  <c r="FOQ28" i="9"/>
  <c r="FOR28" i="9"/>
  <c r="FOS28" i="9"/>
  <c r="FOT28" i="9"/>
  <c r="FOU28" i="9"/>
  <c r="FOV28" i="9"/>
  <c r="FOW28" i="9"/>
  <c r="FOX28" i="9"/>
  <c r="FOY28" i="9"/>
  <c r="FOZ28" i="9"/>
  <c r="FPA28" i="9"/>
  <c r="FPB28" i="9"/>
  <c r="FPC28" i="9"/>
  <c r="FPD28" i="9"/>
  <c r="FPE28" i="9"/>
  <c r="FPF28" i="9"/>
  <c r="FPG28" i="9"/>
  <c r="FPH28" i="9"/>
  <c r="FPI28" i="9"/>
  <c r="FPJ28" i="9"/>
  <c r="FPK28" i="9"/>
  <c r="FPL28" i="9"/>
  <c r="FPM28" i="9"/>
  <c r="FPN28" i="9"/>
  <c r="FPO28" i="9"/>
  <c r="FPP28" i="9"/>
  <c r="FPQ28" i="9"/>
  <c r="FPR28" i="9"/>
  <c r="FPS28" i="9"/>
  <c r="FPT28" i="9"/>
  <c r="FPU28" i="9"/>
  <c r="FPV28" i="9"/>
  <c r="FPW28" i="9"/>
  <c r="FPX28" i="9"/>
  <c r="FPY28" i="9"/>
  <c r="FPZ28" i="9"/>
  <c r="FQA28" i="9"/>
  <c r="FQB28" i="9"/>
  <c r="FQC28" i="9"/>
  <c r="FQD28" i="9"/>
  <c r="FQE28" i="9"/>
  <c r="FQF28" i="9"/>
  <c r="FQG28" i="9"/>
  <c r="FQH28" i="9"/>
  <c r="FQI28" i="9"/>
  <c r="FQJ28" i="9"/>
  <c r="FQK28" i="9"/>
  <c r="FQL28" i="9"/>
  <c r="FQM28" i="9"/>
  <c r="FQN28" i="9"/>
  <c r="FQO28" i="9"/>
  <c r="FQP28" i="9"/>
  <c r="FQQ28" i="9"/>
  <c r="FQR28" i="9"/>
  <c r="FQS28" i="9"/>
  <c r="FQT28" i="9"/>
  <c r="FQU28" i="9"/>
  <c r="FQV28" i="9"/>
  <c r="FQW28" i="9"/>
  <c r="FQX28" i="9"/>
  <c r="FQY28" i="9"/>
  <c r="FQZ28" i="9"/>
  <c r="FRA28" i="9"/>
  <c r="FRB28" i="9"/>
  <c r="FRC28" i="9"/>
  <c r="FRD28" i="9"/>
  <c r="FRE28" i="9"/>
  <c r="FRF28" i="9"/>
  <c r="FRG28" i="9"/>
  <c r="FRH28" i="9"/>
  <c r="FRI28" i="9"/>
  <c r="FRJ28" i="9"/>
  <c r="FRK28" i="9"/>
  <c r="FRL28" i="9"/>
  <c r="FRM28" i="9"/>
  <c r="FRN28" i="9"/>
  <c r="FRO28" i="9"/>
  <c r="FRP28" i="9"/>
  <c r="FRQ28" i="9"/>
  <c r="FRR28" i="9"/>
  <c r="FRS28" i="9"/>
  <c r="FRT28" i="9"/>
  <c r="FRU28" i="9"/>
  <c r="FRV28" i="9"/>
  <c r="FRW28" i="9"/>
  <c r="FRX28" i="9"/>
  <c r="FRY28" i="9"/>
  <c r="FRZ28" i="9"/>
  <c r="FSA28" i="9"/>
  <c r="FSB28" i="9"/>
  <c r="FSC28" i="9"/>
  <c r="FSD28" i="9"/>
  <c r="FSE28" i="9"/>
  <c r="FSF28" i="9"/>
  <c r="FSG28" i="9"/>
  <c r="FSH28" i="9"/>
  <c r="FSI28" i="9"/>
  <c r="FSJ28" i="9"/>
  <c r="FSK28" i="9"/>
  <c r="FSL28" i="9"/>
  <c r="FSM28" i="9"/>
  <c r="FSN28" i="9"/>
  <c r="FSO28" i="9"/>
  <c r="FSP28" i="9"/>
  <c r="FSQ28" i="9"/>
  <c r="FSR28" i="9"/>
  <c r="FSS28" i="9"/>
  <c r="FST28" i="9"/>
  <c r="FSU28" i="9"/>
  <c r="FSV28" i="9"/>
  <c r="FSW28" i="9"/>
  <c r="FSX28" i="9"/>
  <c r="FSY28" i="9"/>
  <c r="FSZ28" i="9"/>
  <c r="FTA28" i="9"/>
  <c r="FTB28" i="9"/>
  <c r="FTC28" i="9"/>
  <c r="FTD28" i="9"/>
  <c r="FTE28" i="9"/>
  <c r="FTF28" i="9"/>
  <c r="FTG28" i="9"/>
  <c r="FTH28" i="9"/>
  <c r="FTI28" i="9"/>
  <c r="FTJ28" i="9"/>
  <c r="FTK28" i="9"/>
  <c r="FTL28" i="9"/>
  <c r="FTM28" i="9"/>
  <c r="FTN28" i="9"/>
  <c r="FTO28" i="9"/>
  <c r="FTP28" i="9"/>
  <c r="FTQ28" i="9"/>
  <c r="FTR28" i="9"/>
  <c r="FTS28" i="9"/>
  <c r="FTT28" i="9"/>
  <c r="FTU28" i="9"/>
  <c r="FTV28" i="9"/>
  <c r="FTW28" i="9"/>
  <c r="FTX28" i="9"/>
  <c r="FTY28" i="9"/>
  <c r="FTZ28" i="9"/>
  <c r="FUA28" i="9"/>
  <c r="FUB28" i="9"/>
  <c r="FUC28" i="9"/>
  <c r="FUD28" i="9"/>
  <c r="FUE28" i="9"/>
  <c r="FUF28" i="9"/>
  <c r="FUG28" i="9"/>
  <c r="FUH28" i="9"/>
  <c r="FUI28" i="9"/>
  <c r="FUJ28" i="9"/>
  <c r="FUK28" i="9"/>
  <c r="FUL28" i="9"/>
  <c r="FUM28" i="9"/>
  <c r="FUN28" i="9"/>
  <c r="FUO28" i="9"/>
  <c r="FUP28" i="9"/>
  <c r="FUQ28" i="9"/>
  <c r="FUR28" i="9"/>
  <c r="FUS28" i="9"/>
  <c r="FUT28" i="9"/>
  <c r="FUU28" i="9"/>
  <c r="FUV28" i="9"/>
  <c r="FUW28" i="9"/>
  <c r="FUX28" i="9"/>
  <c r="FUY28" i="9"/>
  <c r="FUZ28" i="9"/>
  <c r="FVA28" i="9"/>
  <c r="FVB28" i="9"/>
  <c r="FVC28" i="9"/>
  <c r="FVD28" i="9"/>
  <c r="FVE28" i="9"/>
  <c r="FVF28" i="9"/>
  <c r="FVG28" i="9"/>
  <c r="FVH28" i="9"/>
  <c r="FVI28" i="9"/>
  <c r="FVJ28" i="9"/>
  <c r="FVK28" i="9"/>
  <c r="FVL28" i="9"/>
  <c r="FVM28" i="9"/>
  <c r="FVN28" i="9"/>
  <c r="FVO28" i="9"/>
  <c r="FVP28" i="9"/>
  <c r="FVQ28" i="9"/>
  <c r="FVR28" i="9"/>
  <c r="FVS28" i="9"/>
  <c r="FVT28" i="9"/>
  <c r="FVU28" i="9"/>
  <c r="FVV28" i="9"/>
  <c r="FVW28" i="9"/>
  <c r="FVX28" i="9"/>
  <c r="FVY28" i="9"/>
  <c r="FVZ28" i="9"/>
  <c r="FWA28" i="9"/>
  <c r="FWB28" i="9"/>
  <c r="FWC28" i="9"/>
  <c r="FWD28" i="9"/>
  <c r="FWE28" i="9"/>
  <c r="FWF28" i="9"/>
  <c r="FWG28" i="9"/>
  <c r="FWH28" i="9"/>
  <c r="FWI28" i="9"/>
  <c r="FWJ28" i="9"/>
  <c r="FWK28" i="9"/>
  <c r="FWL28" i="9"/>
  <c r="FWM28" i="9"/>
  <c r="FWN28" i="9"/>
  <c r="FWO28" i="9"/>
  <c r="FWP28" i="9"/>
  <c r="FWQ28" i="9"/>
  <c r="FWR28" i="9"/>
  <c r="FWS28" i="9"/>
  <c r="FWT28" i="9"/>
  <c r="FWU28" i="9"/>
  <c r="FWV28" i="9"/>
  <c r="FWW28" i="9"/>
  <c r="FWX28" i="9"/>
  <c r="FWY28" i="9"/>
  <c r="FWZ28" i="9"/>
  <c r="FXA28" i="9"/>
  <c r="FXB28" i="9"/>
  <c r="FXC28" i="9"/>
  <c r="FXD28" i="9"/>
  <c r="FXE28" i="9"/>
  <c r="FXF28" i="9"/>
  <c r="FXG28" i="9"/>
  <c r="FXH28" i="9"/>
  <c r="FXI28" i="9"/>
  <c r="FXJ28" i="9"/>
  <c r="FXK28" i="9"/>
  <c r="FXL28" i="9"/>
  <c r="FXM28" i="9"/>
  <c r="FXN28" i="9"/>
  <c r="FXO28" i="9"/>
  <c r="FXP28" i="9"/>
  <c r="FXQ28" i="9"/>
  <c r="FXR28" i="9"/>
  <c r="FXS28" i="9"/>
  <c r="FXT28" i="9"/>
  <c r="FXU28" i="9"/>
  <c r="FXV28" i="9"/>
  <c r="FXW28" i="9"/>
  <c r="FXX28" i="9"/>
  <c r="FXY28" i="9"/>
  <c r="FXZ28" i="9"/>
  <c r="FYA28" i="9"/>
  <c r="FYB28" i="9"/>
  <c r="FYC28" i="9"/>
  <c r="FYD28" i="9"/>
  <c r="FYE28" i="9"/>
  <c r="FYF28" i="9"/>
  <c r="FYG28" i="9"/>
  <c r="FYH28" i="9"/>
  <c r="FYI28" i="9"/>
  <c r="FYJ28" i="9"/>
  <c r="FYK28" i="9"/>
  <c r="FYL28" i="9"/>
  <c r="FYM28" i="9"/>
  <c r="FYN28" i="9"/>
  <c r="FYO28" i="9"/>
  <c r="FYP28" i="9"/>
  <c r="FYQ28" i="9"/>
  <c r="FYR28" i="9"/>
  <c r="FYS28" i="9"/>
  <c r="FYT28" i="9"/>
  <c r="FYU28" i="9"/>
  <c r="FYV28" i="9"/>
  <c r="FYW28" i="9"/>
  <c r="FYX28" i="9"/>
  <c r="FYY28" i="9"/>
  <c r="FYZ28" i="9"/>
  <c r="FZA28" i="9"/>
  <c r="FZB28" i="9"/>
  <c r="FZC28" i="9"/>
  <c r="FZD28" i="9"/>
  <c r="FZE28" i="9"/>
  <c r="FZF28" i="9"/>
  <c r="FZG28" i="9"/>
  <c r="FZH28" i="9"/>
  <c r="FZI28" i="9"/>
  <c r="FZJ28" i="9"/>
  <c r="FZK28" i="9"/>
  <c r="FZL28" i="9"/>
  <c r="FZM28" i="9"/>
  <c r="FZN28" i="9"/>
  <c r="FZO28" i="9"/>
  <c r="FZP28" i="9"/>
  <c r="FZQ28" i="9"/>
  <c r="FZR28" i="9"/>
  <c r="FZS28" i="9"/>
  <c r="FZT28" i="9"/>
  <c r="FZU28" i="9"/>
  <c r="FZV28" i="9"/>
  <c r="FZW28" i="9"/>
  <c r="FZX28" i="9"/>
  <c r="FZY28" i="9"/>
  <c r="FZZ28" i="9"/>
  <c r="GAA28" i="9"/>
  <c r="GAB28" i="9"/>
  <c r="GAC28" i="9"/>
  <c r="GAD28" i="9"/>
  <c r="GAE28" i="9"/>
  <c r="GAF28" i="9"/>
  <c r="GAG28" i="9"/>
  <c r="GAH28" i="9"/>
  <c r="GAI28" i="9"/>
  <c r="GAJ28" i="9"/>
  <c r="GAK28" i="9"/>
  <c r="GAL28" i="9"/>
  <c r="GAM28" i="9"/>
  <c r="GAN28" i="9"/>
  <c r="GAO28" i="9"/>
  <c r="GAP28" i="9"/>
  <c r="GAQ28" i="9"/>
  <c r="GAR28" i="9"/>
  <c r="GAS28" i="9"/>
  <c r="GAT28" i="9"/>
  <c r="GAU28" i="9"/>
  <c r="GAV28" i="9"/>
  <c r="GAW28" i="9"/>
  <c r="GAX28" i="9"/>
  <c r="GAY28" i="9"/>
  <c r="GAZ28" i="9"/>
  <c r="GBA28" i="9"/>
  <c r="GBB28" i="9"/>
  <c r="GBC28" i="9"/>
  <c r="GBD28" i="9"/>
  <c r="GBE28" i="9"/>
  <c r="GBF28" i="9"/>
  <c r="GBG28" i="9"/>
  <c r="GBH28" i="9"/>
  <c r="GBI28" i="9"/>
  <c r="GBJ28" i="9"/>
  <c r="GBK28" i="9"/>
  <c r="GBL28" i="9"/>
  <c r="GBM28" i="9"/>
  <c r="GBN28" i="9"/>
  <c r="GBO28" i="9"/>
  <c r="GBP28" i="9"/>
  <c r="GBQ28" i="9"/>
  <c r="GBR28" i="9"/>
  <c r="GBS28" i="9"/>
  <c r="GBT28" i="9"/>
  <c r="GBU28" i="9"/>
  <c r="GBV28" i="9"/>
  <c r="GBW28" i="9"/>
  <c r="GBX28" i="9"/>
  <c r="GBY28" i="9"/>
  <c r="GBZ28" i="9"/>
  <c r="GCA28" i="9"/>
  <c r="GCB28" i="9"/>
  <c r="GCC28" i="9"/>
  <c r="GCD28" i="9"/>
  <c r="GCE28" i="9"/>
  <c r="GCF28" i="9"/>
  <c r="GCG28" i="9"/>
  <c r="GCH28" i="9"/>
  <c r="GCI28" i="9"/>
  <c r="GCJ28" i="9"/>
  <c r="GCK28" i="9"/>
  <c r="GCL28" i="9"/>
  <c r="GCM28" i="9"/>
  <c r="GCN28" i="9"/>
  <c r="GCO28" i="9"/>
  <c r="GCP28" i="9"/>
  <c r="GCQ28" i="9"/>
  <c r="GCR28" i="9"/>
  <c r="GCS28" i="9"/>
  <c r="GCT28" i="9"/>
  <c r="GCU28" i="9"/>
  <c r="GCV28" i="9"/>
  <c r="GCW28" i="9"/>
  <c r="GCX28" i="9"/>
  <c r="GCY28" i="9"/>
  <c r="GCZ28" i="9"/>
  <c r="GDA28" i="9"/>
  <c r="GDB28" i="9"/>
  <c r="GDC28" i="9"/>
  <c r="GDD28" i="9"/>
  <c r="GDE28" i="9"/>
  <c r="GDF28" i="9"/>
  <c r="GDG28" i="9"/>
  <c r="GDH28" i="9"/>
  <c r="GDI28" i="9"/>
  <c r="GDJ28" i="9"/>
  <c r="GDK28" i="9"/>
  <c r="GDL28" i="9"/>
  <c r="GDM28" i="9"/>
  <c r="GDN28" i="9"/>
  <c r="GDO28" i="9"/>
  <c r="GDP28" i="9"/>
  <c r="GDQ28" i="9"/>
  <c r="GDR28" i="9"/>
  <c r="GDS28" i="9"/>
  <c r="GDT28" i="9"/>
  <c r="GDU28" i="9"/>
  <c r="GDV28" i="9"/>
  <c r="GDW28" i="9"/>
  <c r="GDX28" i="9"/>
  <c r="GDY28" i="9"/>
  <c r="GDZ28" i="9"/>
  <c r="GEA28" i="9"/>
  <c r="GEB28" i="9"/>
  <c r="GEC28" i="9"/>
  <c r="GED28" i="9"/>
  <c r="GEE28" i="9"/>
  <c r="GEF28" i="9"/>
  <c r="GEG28" i="9"/>
  <c r="GEH28" i="9"/>
  <c r="GEI28" i="9"/>
  <c r="GEJ28" i="9"/>
  <c r="GEK28" i="9"/>
  <c r="GEL28" i="9"/>
  <c r="GEM28" i="9"/>
  <c r="GEN28" i="9"/>
  <c r="GEO28" i="9"/>
  <c r="GEP28" i="9"/>
  <c r="GEQ28" i="9"/>
  <c r="GER28" i="9"/>
  <c r="GES28" i="9"/>
  <c r="GET28" i="9"/>
  <c r="GEU28" i="9"/>
  <c r="GEV28" i="9"/>
  <c r="GEW28" i="9"/>
  <c r="GEX28" i="9"/>
  <c r="GEY28" i="9"/>
  <c r="GEZ28" i="9"/>
  <c r="GFA28" i="9"/>
  <c r="GFB28" i="9"/>
  <c r="GFC28" i="9"/>
  <c r="GFD28" i="9"/>
  <c r="GFE28" i="9"/>
  <c r="GFF28" i="9"/>
  <c r="GFG28" i="9"/>
  <c r="GFH28" i="9"/>
  <c r="GFI28" i="9"/>
  <c r="GFJ28" i="9"/>
  <c r="GFK28" i="9"/>
  <c r="GFL28" i="9"/>
  <c r="GFM28" i="9"/>
  <c r="GFN28" i="9"/>
  <c r="GFO28" i="9"/>
  <c r="GFP28" i="9"/>
  <c r="GFQ28" i="9"/>
  <c r="GFR28" i="9"/>
  <c r="GFS28" i="9"/>
  <c r="GFT28" i="9"/>
  <c r="GFU28" i="9"/>
  <c r="GFV28" i="9"/>
  <c r="GFW28" i="9"/>
  <c r="GFX28" i="9"/>
  <c r="GFY28" i="9"/>
  <c r="GFZ28" i="9"/>
  <c r="GGA28" i="9"/>
  <c r="GGB28" i="9"/>
  <c r="GGC28" i="9"/>
  <c r="GGD28" i="9"/>
  <c r="GGE28" i="9"/>
  <c r="GGF28" i="9"/>
  <c r="GGG28" i="9"/>
  <c r="GGH28" i="9"/>
  <c r="GGI28" i="9"/>
  <c r="GGJ28" i="9"/>
  <c r="GGK28" i="9"/>
  <c r="GGL28" i="9"/>
  <c r="GGM28" i="9"/>
  <c r="GGN28" i="9"/>
  <c r="GGO28" i="9"/>
  <c r="GGP28" i="9"/>
  <c r="GGQ28" i="9"/>
  <c r="GGR28" i="9"/>
  <c r="GGS28" i="9"/>
  <c r="GGT28" i="9"/>
  <c r="GGU28" i="9"/>
  <c r="GGV28" i="9"/>
  <c r="GGW28" i="9"/>
  <c r="GGX28" i="9"/>
  <c r="GGY28" i="9"/>
  <c r="GGZ28" i="9"/>
  <c r="GHA28" i="9"/>
  <c r="GHB28" i="9"/>
  <c r="GHC28" i="9"/>
  <c r="GHD28" i="9"/>
  <c r="GHE28" i="9"/>
  <c r="GHF28" i="9"/>
  <c r="GHG28" i="9"/>
  <c r="GHH28" i="9"/>
  <c r="GHI28" i="9"/>
  <c r="GHJ28" i="9"/>
  <c r="GHK28" i="9"/>
  <c r="GHL28" i="9"/>
  <c r="GHM28" i="9"/>
  <c r="GHN28" i="9"/>
  <c r="GHO28" i="9"/>
  <c r="GHP28" i="9"/>
  <c r="GHQ28" i="9"/>
  <c r="GHR28" i="9"/>
  <c r="GHS28" i="9"/>
  <c r="GHT28" i="9"/>
  <c r="GHU28" i="9"/>
  <c r="GHV28" i="9"/>
  <c r="GHW28" i="9"/>
  <c r="GHX28" i="9"/>
  <c r="GHY28" i="9"/>
  <c r="GHZ28" i="9"/>
  <c r="GIA28" i="9"/>
  <c r="GIB28" i="9"/>
  <c r="GIC28" i="9"/>
  <c r="GID28" i="9"/>
  <c r="GIE28" i="9"/>
  <c r="GIF28" i="9"/>
  <c r="GIG28" i="9"/>
  <c r="GIH28" i="9"/>
  <c r="GII28" i="9"/>
  <c r="GIJ28" i="9"/>
  <c r="GIK28" i="9"/>
  <c r="GIL28" i="9"/>
  <c r="GIM28" i="9"/>
  <c r="GIN28" i="9"/>
  <c r="GIO28" i="9"/>
  <c r="GIP28" i="9"/>
  <c r="GIQ28" i="9"/>
  <c r="GIR28" i="9"/>
  <c r="GIS28" i="9"/>
  <c r="GIT28" i="9"/>
  <c r="GIU28" i="9"/>
  <c r="GIV28" i="9"/>
  <c r="GIW28" i="9"/>
  <c r="GIX28" i="9"/>
  <c r="GIY28" i="9"/>
  <c r="GIZ28" i="9"/>
  <c r="GJA28" i="9"/>
  <c r="GJB28" i="9"/>
  <c r="GJC28" i="9"/>
  <c r="GJD28" i="9"/>
  <c r="GJE28" i="9"/>
  <c r="GJF28" i="9"/>
  <c r="GJG28" i="9"/>
  <c r="GJH28" i="9"/>
  <c r="GJI28" i="9"/>
  <c r="GJJ28" i="9"/>
  <c r="GJK28" i="9"/>
  <c r="GJL28" i="9"/>
  <c r="GJM28" i="9"/>
  <c r="GJN28" i="9"/>
  <c r="GJO28" i="9"/>
  <c r="GJP28" i="9"/>
  <c r="GJQ28" i="9"/>
  <c r="GJR28" i="9"/>
  <c r="GJS28" i="9"/>
  <c r="GJT28" i="9"/>
  <c r="GJU28" i="9"/>
  <c r="GJV28" i="9"/>
  <c r="GJW28" i="9"/>
  <c r="GJX28" i="9"/>
  <c r="GJY28" i="9"/>
  <c r="GJZ28" i="9"/>
  <c r="GKA28" i="9"/>
  <c r="GKB28" i="9"/>
  <c r="GKC28" i="9"/>
  <c r="GKD28" i="9"/>
  <c r="GKE28" i="9"/>
  <c r="GKF28" i="9"/>
  <c r="GKG28" i="9"/>
  <c r="GKH28" i="9"/>
  <c r="GKI28" i="9"/>
  <c r="GKJ28" i="9"/>
  <c r="GKK28" i="9"/>
  <c r="GKL28" i="9"/>
  <c r="GKM28" i="9"/>
  <c r="GKN28" i="9"/>
  <c r="GKO28" i="9"/>
  <c r="GKP28" i="9"/>
  <c r="GKQ28" i="9"/>
  <c r="GKR28" i="9"/>
  <c r="GKS28" i="9"/>
  <c r="GKT28" i="9"/>
  <c r="GKU28" i="9"/>
  <c r="GKV28" i="9"/>
  <c r="GKW28" i="9"/>
  <c r="GKX28" i="9"/>
  <c r="GKY28" i="9"/>
  <c r="GKZ28" i="9"/>
  <c r="GLA28" i="9"/>
  <c r="GLB28" i="9"/>
  <c r="GLC28" i="9"/>
  <c r="GLD28" i="9"/>
  <c r="GLE28" i="9"/>
  <c r="GLF28" i="9"/>
  <c r="GLG28" i="9"/>
  <c r="GLH28" i="9"/>
  <c r="GLI28" i="9"/>
  <c r="GLJ28" i="9"/>
  <c r="GLK28" i="9"/>
  <c r="GLL28" i="9"/>
  <c r="GLM28" i="9"/>
  <c r="GLN28" i="9"/>
  <c r="GLO28" i="9"/>
  <c r="GLP28" i="9"/>
  <c r="GLQ28" i="9"/>
  <c r="GLR28" i="9"/>
  <c r="GLS28" i="9"/>
  <c r="GLT28" i="9"/>
  <c r="GLU28" i="9"/>
  <c r="GLV28" i="9"/>
  <c r="GLW28" i="9"/>
  <c r="GLX28" i="9"/>
  <c r="GLY28" i="9"/>
  <c r="GLZ28" i="9"/>
  <c r="GMA28" i="9"/>
  <c r="GMB28" i="9"/>
  <c r="GMC28" i="9"/>
  <c r="GMD28" i="9"/>
  <c r="GME28" i="9"/>
  <c r="GMF28" i="9"/>
  <c r="GMG28" i="9"/>
  <c r="GMH28" i="9"/>
  <c r="GMI28" i="9"/>
  <c r="GMJ28" i="9"/>
  <c r="GMK28" i="9"/>
  <c r="GML28" i="9"/>
  <c r="GMM28" i="9"/>
  <c r="GMN28" i="9"/>
  <c r="GMO28" i="9"/>
  <c r="GMP28" i="9"/>
  <c r="GMQ28" i="9"/>
  <c r="GMR28" i="9"/>
  <c r="GMS28" i="9"/>
  <c r="GMT28" i="9"/>
  <c r="GMU28" i="9"/>
  <c r="GMV28" i="9"/>
  <c r="GMW28" i="9"/>
  <c r="GMX28" i="9"/>
  <c r="GMY28" i="9"/>
  <c r="GMZ28" i="9"/>
  <c r="GNA28" i="9"/>
  <c r="GNB28" i="9"/>
  <c r="GNC28" i="9"/>
  <c r="GND28" i="9"/>
  <c r="GNE28" i="9"/>
  <c r="GNF28" i="9"/>
  <c r="GNG28" i="9"/>
  <c r="GNH28" i="9"/>
  <c r="GNI28" i="9"/>
  <c r="GNJ28" i="9"/>
  <c r="GNK28" i="9"/>
  <c r="GNL28" i="9"/>
  <c r="GNM28" i="9"/>
  <c r="GNN28" i="9"/>
  <c r="GNO28" i="9"/>
  <c r="GNP28" i="9"/>
  <c r="GNQ28" i="9"/>
  <c r="GNR28" i="9"/>
  <c r="GNS28" i="9"/>
  <c r="GNT28" i="9"/>
  <c r="GNU28" i="9"/>
  <c r="GNV28" i="9"/>
  <c r="GNW28" i="9"/>
  <c r="GNX28" i="9"/>
  <c r="GNY28" i="9"/>
  <c r="GNZ28" i="9"/>
  <c r="GOA28" i="9"/>
  <c r="GOB28" i="9"/>
  <c r="GOC28" i="9"/>
  <c r="GOD28" i="9"/>
  <c r="GOE28" i="9"/>
  <c r="GOF28" i="9"/>
  <c r="GOG28" i="9"/>
  <c r="GOH28" i="9"/>
  <c r="GOI28" i="9"/>
  <c r="GOJ28" i="9"/>
  <c r="GOK28" i="9"/>
  <c r="GOL28" i="9"/>
  <c r="GOM28" i="9"/>
  <c r="GON28" i="9"/>
  <c r="GOO28" i="9"/>
  <c r="GOP28" i="9"/>
  <c r="GOQ28" i="9"/>
  <c r="GOR28" i="9"/>
  <c r="GOS28" i="9"/>
  <c r="GOT28" i="9"/>
  <c r="GOU28" i="9"/>
  <c r="GOV28" i="9"/>
  <c r="GOW28" i="9"/>
  <c r="GOX28" i="9"/>
  <c r="GOY28" i="9"/>
  <c r="GOZ28" i="9"/>
  <c r="GPA28" i="9"/>
  <c r="GPB28" i="9"/>
  <c r="GPC28" i="9"/>
  <c r="GPD28" i="9"/>
  <c r="GPE28" i="9"/>
  <c r="GPF28" i="9"/>
  <c r="GPG28" i="9"/>
  <c r="GPH28" i="9"/>
  <c r="GPI28" i="9"/>
  <c r="GPJ28" i="9"/>
  <c r="GPK28" i="9"/>
  <c r="GPL28" i="9"/>
  <c r="GPM28" i="9"/>
  <c r="GPN28" i="9"/>
  <c r="GPO28" i="9"/>
  <c r="GPP28" i="9"/>
  <c r="GPQ28" i="9"/>
  <c r="GPR28" i="9"/>
  <c r="GPS28" i="9"/>
  <c r="GPT28" i="9"/>
  <c r="GPU28" i="9"/>
  <c r="GPV28" i="9"/>
  <c r="GPW28" i="9"/>
  <c r="GPX28" i="9"/>
  <c r="GPY28" i="9"/>
  <c r="GPZ28" i="9"/>
  <c r="GQA28" i="9"/>
  <c r="GQB28" i="9"/>
  <c r="GQC28" i="9"/>
  <c r="GQD28" i="9"/>
  <c r="GQE28" i="9"/>
  <c r="GQF28" i="9"/>
  <c r="GQG28" i="9"/>
  <c r="GQH28" i="9"/>
  <c r="GQI28" i="9"/>
  <c r="GQJ28" i="9"/>
  <c r="GQK28" i="9"/>
  <c r="GQL28" i="9"/>
  <c r="GQM28" i="9"/>
  <c r="GQN28" i="9"/>
  <c r="GQO28" i="9"/>
  <c r="GQP28" i="9"/>
  <c r="GQQ28" i="9"/>
  <c r="GQR28" i="9"/>
  <c r="GQS28" i="9"/>
  <c r="GQT28" i="9"/>
  <c r="GQU28" i="9"/>
  <c r="GQV28" i="9"/>
  <c r="GQW28" i="9"/>
  <c r="GQX28" i="9"/>
  <c r="GQY28" i="9"/>
  <c r="GQZ28" i="9"/>
  <c r="GRA28" i="9"/>
  <c r="GRB28" i="9"/>
  <c r="GRC28" i="9"/>
  <c r="GRD28" i="9"/>
  <c r="GRE28" i="9"/>
  <c r="GRF28" i="9"/>
  <c r="GRG28" i="9"/>
  <c r="GRH28" i="9"/>
  <c r="GRI28" i="9"/>
  <c r="GRJ28" i="9"/>
  <c r="GRK28" i="9"/>
  <c r="GRL28" i="9"/>
  <c r="GRM28" i="9"/>
  <c r="GRN28" i="9"/>
  <c r="GRO28" i="9"/>
  <c r="GRP28" i="9"/>
  <c r="GRQ28" i="9"/>
  <c r="GRR28" i="9"/>
  <c r="GRS28" i="9"/>
  <c r="GRT28" i="9"/>
  <c r="GRU28" i="9"/>
  <c r="GRV28" i="9"/>
  <c r="GRW28" i="9"/>
  <c r="GRX28" i="9"/>
  <c r="GRY28" i="9"/>
  <c r="GRZ28" i="9"/>
  <c r="GSA28" i="9"/>
  <c r="GSB28" i="9"/>
  <c r="GSC28" i="9"/>
  <c r="GSD28" i="9"/>
  <c r="GSE28" i="9"/>
  <c r="GSF28" i="9"/>
  <c r="GSG28" i="9"/>
  <c r="GSH28" i="9"/>
  <c r="GSI28" i="9"/>
  <c r="GSJ28" i="9"/>
  <c r="GSK28" i="9"/>
  <c r="GSL28" i="9"/>
  <c r="GSM28" i="9"/>
  <c r="GSN28" i="9"/>
  <c r="GSO28" i="9"/>
  <c r="GSP28" i="9"/>
  <c r="GSQ28" i="9"/>
  <c r="GSR28" i="9"/>
  <c r="GSS28" i="9"/>
  <c r="GST28" i="9"/>
  <c r="GSU28" i="9"/>
  <c r="GSV28" i="9"/>
  <c r="GSW28" i="9"/>
  <c r="GSX28" i="9"/>
  <c r="GSY28" i="9"/>
  <c r="GSZ28" i="9"/>
  <c r="GTA28" i="9"/>
  <c r="GTB28" i="9"/>
  <c r="GTC28" i="9"/>
  <c r="GTD28" i="9"/>
  <c r="GTE28" i="9"/>
  <c r="GTF28" i="9"/>
  <c r="GTG28" i="9"/>
  <c r="GTH28" i="9"/>
  <c r="GTI28" i="9"/>
  <c r="GTJ28" i="9"/>
  <c r="GTK28" i="9"/>
  <c r="GTL28" i="9"/>
  <c r="GTM28" i="9"/>
  <c r="GTN28" i="9"/>
  <c r="GTO28" i="9"/>
  <c r="GTP28" i="9"/>
  <c r="GTQ28" i="9"/>
  <c r="GTR28" i="9"/>
  <c r="GTS28" i="9"/>
  <c r="GTT28" i="9"/>
  <c r="GTU28" i="9"/>
  <c r="GTV28" i="9"/>
  <c r="GTW28" i="9"/>
  <c r="GTX28" i="9"/>
  <c r="GTY28" i="9"/>
  <c r="GTZ28" i="9"/>
  <c r="GUA28" i="9"/>
  <c r="GUB28" i="9"/>
  <c r="GUC28" i="9"/>
  <c r="GUD28" i="9"/>
  <c r="GUE28" i="9"/>
  <c r="GUF28" i="9"/>
  <c r="GUG28" i="9"/>
  <c r="GUH28" i="9"/>
  <c r="GUI28" i="9"/>
  <c r="GUJ28" i="9"/>
  <c r="GUK28" i="9"/>
  <c r="GUL28" i="9"/>
  <c r="GUM28" i="9"/>
  <c r="GUN28" i="9"/>
  <c r="GUO28" i="9"/>
  <c r="GUP28" i="9"/>
  <c r="GUQ28" i="9"/>
  <c r="GUR28" i="9"/>
  <c r="GUS28" i="9"/>
  <c r="GUT28" i="9"/>
  <c r="GUU28" i="9"/>
  <c r="GUV28" i="9"/>
  <c r="GUW28" i="9"/>
  <c r="GUX28" i="9"/>
  <c r="GUY28" i="9"/>
  <c r="GUZ28" i="9"/>
  <c r="GVA28" i="9"/>
  <c r="GVB28" i="9"/>
  <c r="GVC28" i="9"/>
  <c r="GVD28" i="9"/>
  <c r="GVE28" i="9"/>
  <c r="GVF28" i="9"/>
  <c r="GVG28" i="9"/>
  <c r="GVH28" i="9"/>
  <c r="GVI28" i="9"/>
  <c r="GVJ28" i="9"/>
  <c r="GVK28" i="9"/>
  <c r="GVL28" i="9"/>
  <c r="GVM28" i="9"/>
  <c r="GVN28" i="9"/>
  <c r="GVO28" i="9"/>
  <c r="GVP28" i="9"/>
  <c r="GVQ28" i="9"/>
  <c r="GVR28" i="9"/>
  <c r="GVS28" i="9"/>
  <c r="GVT28" i="9"/>
  <c r="GVU28" i="9"/>
  <c r="GVV28" i="9"/>
  <c r="GVW28" i="9"/>
  <c r="GVX28" i="9"/>
  <c r="GVY28" i="9"/>
  <c r="GVZ28" i="9"/>
  <c r="GWA28" i="9"/>
  <c r="GWB28" i="9"/>
  <c r="GWC28" i="9"/>
  <c r="GWD28" i="9"/>
  <c r="GWE28" i="9"/>
  <c r="GWF28" i="9"/>
  <c r="GWG28" i="9"/>
  <c r="GWH28" i="9"/>
  <c r="GWI28" i="9"/>
  <c r="GWJ28" i="9"/>
  <c r="GWK28" i="9"/>
  <c r="GWL28" i="9"/>
  <c r="GWM28" i="9"/>
  <c r="GWN28" i="9"/>
  <c r="GWO28" i="9"/>
  <c r="GWP28" i="9"/>
  <c r="GWQ28" i="9"/>
  <c r="GWR28" i="9"/>
  <c r="GWS28" i="9"/>
  <c r="GWT28" i="9"/>
  <c r="GWU28" i="9"/>
  <c r="GWV28" i="9"/>
  <c r="GWW28" i="9"/>
  <c r="GWX28" i="9"/>
  <c r="GWY28" i="9"/>
  <c r="GWZ28" i="9"/>
  <c r="GXA28" i="9"/>
  <c r="GXB28" i="9"/>
  <c r="GXC28" i="9"/>
  <c r="GXD28" i="9"/>
  <c r="GXE28" i="9"/>
  <c r="GXF28" i="9"/>
  <c r="GXG28" i="9"/>
  <c r="GXH28" i="9"/>
  <c r="GXI28" i="9"/>
  <c r="GXJ28" i="9"/>
  <c r="GXK28" i="9"/>
  <c r="GXL28" i="9"/>
  <c r="GXM28" i="9"/>
  <c r="GXN28" i="9"/>
  <c r="GXO28" i="9"/>
  <c r="GXP28" i="9"/>
  <c r="GXQ28" i="9"/>
  <c r="GXR28" i="9"/>
  <c r="GXS28" i="9"/>
  <c r="GXT28" i="9"/>
  <c r="GXU28" i="9"/>
  <c r="GXV28" i="9"/>
  <c r="GXW28" i="9"/>
  <c r="GXX28" i="9"/>
  <c r="GXY28" i="9"/>
  <c r="GXZ28" i="9"/>
  <c r="GYA28" i="9"/>
  <c r="GYB28" i="9"/>
  <c r="GYC28" i="9"/>
  <c r="GYD28" i="9"/>
  <c r="GYE28" i="9"/>
  <c r="GYF28" i="9"/>
  <c r="GYG28" i="9"/>
  <c r="GYH28" i="9"/>
  <c r="GYI28" i="9"/>
  <c r="GYJ28" i="9"/>
  <c r="GYK28" i="9"/>
  <c r="GYL28" i="9"/>
  <c r="GYM28" i="9"/>
  <c r="GYN28" i="9"/>
  <c r="GYO28" i="9"/>
  <c r="GYP28" i="9"/>
  <c r="GYQ28" i="9"/>
  <c r="GYR28" i="9"/>
  <c r="GYS28" i="9"/>
  <c r="GYT28" i="9"/>
  <c r="GYU28" i="9"/>
  <c r="GYV28" i="9"/>
  <c r="GYW28" i="9"/>
  <c r="GYX28" i="9"/>
  <c r="GYY28" i="9"/>
  <c r="GYZ28" i="9"/>
  <c r="GZA28" i="9"/>
  <c r="GZB28" i="9"/>
  <c r="GZC28" i="9"/>
  <c r="GZD28" i="9"/>
  <c r="GZE28" i="9"/>
  <c r="GZF28" i="9"/>
  <c r="GZG28" i="9"/>
  <c r="GZH28" i="9"/>
  <c r="GZI28" i="9"/>
  <c r="GZJ28" i="9"/>
  <c r="GZK28" i="9"/>
  <c r="GZL28" i="9"/>
  <c r="GZM28" i="9"/>
  <c r="GZN28" i="9"/>
  <c r="GZO28" i="9"/>
  <c r="GZP28" i="9"/>
  <c r="GZQ28" i="9"/>
  <c r="GZR28" i="9"/>
  <c r="GZS28" i="9"/>
  <c r="GZT28" i="9"/>
  <c r="GZU28" i="9"/>
  <c r="GZV28" i="9"/>
  <c r="GZW28" i="9"/>
  <c r="GZX28" i="9"/>
  <c r="GZY28" i="9"/>
  <c r="GZZ28" i="9"/>
  <c r="HAA28" i="9"/>
  <c r="HAB28" i="9"/>
  <c r="HAC28" i="9"/>
  <c r="HAD28" i="9"/>
  <c r="HAE28" i="9"/>
  <c r="HAF28" i="9"/>
  <c r="HAG28" i="9"/>
  <c r="HAH28" i="9"/>
  <c r="HAI28" i="9"/>
  <c r="HAJ28" i="9"/>
  <c r="HAK28" i="9"/>
  <c r="HAL28" i="9"/>
  <c r="HAM28" i="9"/>
  <c r="HAN28" i="9"/>
  <c r="HAO28" i="9"/>
  <c r="HAP28" i="9"/>
  <c r="HAQ28" i="9"/>
  <c r="HAR28" i="9"/>
  <c r="HAS28" i="9"/>
  <c r="HAT28" i="9"/>
  <c r="HAU28" i="9"/>
  <c r="HAV28" i="9"/>
  <c r="HAW28" i="9"/>
  <c r="HAX28" i="9"/>
  <c r="HAY28" i="9"/>
  <c r="HAZ28" i="9"/>
  <c r="HBA28" i="9"/>
  <c r="HBB28" i="9"/>
  <c r="HBC28" i="9"/>
  <c r="HBD28" i="9"/>
  <c r="HBE28" i="9"/>
  <c r="HBF28" i="9"/>
  <c r="HBG28" i="9"/>
  <c r="HBH28" i="9"/>
  <c r="HBI28" i="9"/>
  <c r="HBJ28" i="9"/>
  <c r="HBK28" i="9"/>
  <c r="HBL28" i="9"/>
  <c r="HBM28" i="9"/>
  <c r="HBN28" i="9"/>
  <c r="HBO28" i="9"/>
  <c r="HBP28" i="9"/>
  <c r="HBQ28" i="9"/>
  <c r="HBR28" i="9"/>
  <c r="HBS28" i="9"/>
  <c r="HBT28" i="9"/>
  <c r="HBU28" i="9"/>
  <c r="HBV28" i="9"/>
  <c r="HBW28" i="9"/>
  <c r="HBX28" i="9"/>
  <c r="HBY28" i="9"/>
  <c r="HBZ28" i="9"/>
  <c r="HCA28" i="9"/>
  <c r="HCB28" i="9"/>
  <c r="HCC28" i="9"/>
  <c r="HCD28" i="9"/>
  <c r="HCE28" i="9"/>
  <c r="HCF28" i="9"/>
  <c r="HCG28" i="9"/>
  <c r="HCH28" i="9"/>
  <c r="HCI28" i="9"/>
  <c r="HCJ28" i="9"/>
  <c r="HCK28" i="9"/>
  <c r="HCL28" i="9"/>
  <c r="HCM28" i="9"/>
  <c r="HCN28" i="9"/>
  <c r="HCO28" i="9"/>
  <c r="HCP28" i="9"/>
  <c r="HCQ28" i="9"/>
  <c r="HCR28" i="9"/>
  <c r="HCS28" i="9"/>
  <c r="HCT28" i="9"/>
  <c r="HCU28" i="9"/>
  <c r="HCV28" i="9"/>
  <c r="HCW28" i="9"/>
  <c r="HCX28" i="9"/>
  <c r="HCY28" i="9"/>
  <c r="HCZ28" i="9"/>
  <c r="HDA28" i="9"/>
  <c r="HDB28" i="9"/>
  <c r="HDC28" i="9"/>
  <c r="HDD28" i="9"/>
  <c r="HDE28" i="9"/>
  <c r="HDF28" i="9"/>
  <c r="HDG28" i="9"/>
  <c r="HDH28" i="9"/>
  <c r="HDI28" i="9"/>
  <c r="HDJ28" i="9"/>
  <c r="HDK28" i="9"/>
  <c r="HDL28" i="9"/>
  <c r="HDM28" i="9"/>
  <c r="HDN28" i="9"/>
  <c r="HDO28" i="9"/>
  <c r="HDP28" i="9"/>
  <c r="HDQ28" i="9"/>
  <c r="HDR28" i="9"/>
  <c r="HDS28" i="9"/>
  <c r="HDT28" i="9"/>
  <c r="HDU28" i="9"/>
  <c r="HDV28" i="9"/>
  <c r="HDW28" i="9"/>
  <c r="HDX28" i="9"/>
  <c r="HDY28" i="9"/>
  <c r="HDZ28" i="9"/>
  <c r="HEA28" i="9"/>
  <c r="HEB28" i="9"/>
  <c r="HEC28" i="9"/>
  <c r="HED28" i="9"/>
  <c r="HEE28" i="9"/>
  <c r="HEF28" i="9"/>
  <c r="HEG28" i="9"/>
  <c r="HEH28" i="9"/>
  <c r="HEI28" i="9"/>
  <c r="HEJ28" i="9"/>
  <c r="HEK28" i="9"/>
  <c r="HEL28" i="9"/>
  <c r="HEM28" i="9"/>
  <c r="HEN28" i="9"/>
  <c r="HEO28" i="9"/>
  <c r="HEP28" i="9"/>
  <c r="HEQ28" i="9"/>
  <c r="HER28" i="9"/>
  <c r="HES28" i="9"/>
  <c r="HET28" i="9"/>
  <c r="HEU28" i="9"/>
  <c r="HEV28" i="9"/>
  <c r="HEW28" i="9"/>
  <c r="HEX28" i="9"/>
  <c r="HEY28" i="9"/>
  <c r="HEZ28" i="9"/>
  <c r="HFA28" i="9"/>
  <c r="HFB28" i="9"/>
  <c r="HFC28" i="9"/>
  <c r="HFD28" i="9"/>
  <c r="HFE28" i="9"/>
  <c r="HFF28" i="9"/>
  <c r="HFG28" i="9"/>
  <c r="HFH28" i="9"/>
  <c r="HFI28" i="9"/>
  <c r="HFJ28" i="9"/>
  <c r="HFK28" i="9"/>
  <c r="HFL28" i="9"/>
  <c r="HFM28" i="9"/>
  <c r="HFN28" i="9"/>
  <c r="HFO28" i="9"/>
  <c r="HFP28" i="9"/>
  <c r="HFQ28" i="9"/>
  <c r="HFR28" i="9"/>
  <c r="HFS28" i="9"/>
  <c r="HFT28" i="9"/>
  <c r="HFU28" i="9"/>
  <c r="HFV28" i="9"/>
  <c r="HFW28" i="9"/>
  <c r="HFX28" i="9"/>
  <c r="HFY28" i="9"/>
  <c r="HFZ28" i="9"/>
  <c r="HGA28" i="9"/>
  <c r="HGB28" i="9"/>
  <c r="HGC28" i="9"/>
  <c r="HGD28" i="9"/>
  <c r="HGE28" i="9"/>
  <c r="HGF28" i="9"/>
  <c r="HGG28" i="9"/>
  <c r="HGH28" i="9"/>
  <c r="HGI28" i="9"/>
  <c r="HGJ28" i="9"/>
  <c r="HGK28" i="9"/>
  <c r="HGL28" i="9"/>
  <c r="HGM28" i="9"/>
  <c r="HGN28" i="9"/>
  <c r="HGO28" i="9"/>
  <c r="HGP28" i="9"/>
  <c r="HGQ28" i="9"/>
  <c r="HGR28" i="9"/>
  <c r="HGS28" i="9"/>
  <c r="HGT28" i="9"/>
  <c r="HGU28" i="9"/>
  <c r="HGV28" i="9"/>
  <c r="HGW28" i="9"/>
  <c r="HGX28" i="9"/>
  <c r="HGY28" i="9"/>
  <c r="HGZ28" i="9"/>
  <c r="HHA28" i="9"/>
  <c r="HHB28" i="9"/>
  <c r="HHC28" i="9"/>
  <c r="HHD28" i="9"/>
  <c r="HHE28" i="9"/>
  <c r="HHF28" i="9"/>
  <c r="HHG28" i="9"/>
  <c r="HHH28" i="9"/>
  <c r="HHI28" i="9"/>
  <c r="HHJ28" i="9"/>
  <c r="HHK28" i="9"/>
  <c r="HHL28" i="9"/>
  <c r="HHM28" i="9"/>
  <c r="HHN28" i="9"/>
  <c r="HHO28" i="9"/>
  <c r="HHP28" i="9"/>
  <c r="HHQ28" i="9"/>
  <c r="HHR28" i="9"/>
  <c r="HHS28" i="9"/>
  <c r="HHT28" i="9"/>
  <c r="HHU28" i="9"/>
  <c r="HHV28" i="9"/>
  <c r="HHW28" i="9"/>
  <c r="HHX28" i="9"/>
  <c r="HHY28" i="9"/>
  <c r="HHZ28" i="9"/>
  <c r="HIA28" i="9"/>
  <c r="HIB28" i="9"/>
  <c r="HIC28" i="9"/>
  <c r="HID28" i="9"/>
  <c r="HIE28" i="9"/>
  <c r="HIF28" i="9"/>
  <c r="HIG28" i="9"/>
  <c r="HIH28" i="9"/>
  <c r="HII28" i="9"/>
  <c r="HIJ28" i="9"/>
  <c r="HIK28" i="9"/>
  <c r="HIL28" i="9"/>
  <c r="HIM28" i="9"/>
  <c r="HIN28" i="9"/>
  <c r="HIO28" i="9"/>
  <c r="HIP28" i="9"/>
  <c r="HIQ28" i="9"/>
  <c r="HIR28" i="9"/>
  <c r="HIS28" i="9"/>
  <c r="HIT28" i="9"/>
  <c r="HIU28" i="9"/>
  <c r="HIV28" i="9"/>
  <c r="HIW28" i="9"/>
  <c r="HIX28" i="9"/>
  <c r="HIY28" i="9"/>
  <c r="HIZ28" i="9"/>
  <c r="HJA28" i="9"/>
  <c r="HJB28" i="9"/>
  <c r="HJC28" i="9"/>
  <c r="HJD28" i="9"/>
  <c r="HJE28" i="9"/>
  <c r="HJF28" i="9"/>
  <c r="HJG28" i="9"/>
  <c r="HJH28" i="9"/>
  <c r="HJI28" i="9"/>
  <c r="HJJ28" i="9"/>
  <c r="HJK28" i="9"/>
  <c r="HJL28" i="9"/>
  <c r="HJM28" i="9"/>
  <c r="HJN28" i="9"/>
  <c r="HJO28" i="9"/>
  <c r="HJP28" i="9"/>
  <c r="HJQ28" i="9"/>
  <c r="HJR28" i="9"/>
  <c r="HJS28" i="9"/>
  <c r="HJT28" i="9"/>
  <c r="HJU28" i="9"/>
  <c r="HJV28" i="9"/>
  <c r="HJW28" i="9"/>
  <c r="HJX28" i="9"/>
  <c r="HJY28" i="9"/>
  <c r="HJZ28" i="9"/>
  <c r="HKA28" i="9"/>
  <c r="HKB28" i="9"/>
  <c r="HKC28" i="9"/>
  <c r="HKD28" i="9"/>
  <c r="HKE28" i="9"/>
  <c r="HKF28" i="9"/>
  <c r="HKG28" i="9"/>
  <c r="HKH28" i="9"/>
  <c r="HKI28" i="9"/>
  <c r="HKJ28" i="9"/>
  <c r="HKK28" i="9"/>
  <c r="HKL28" i="9"/>
  <c r="HKM28" i="9"/>
  <c r="HKN28" i="9"/>
  <c r="HKO28" i="9"/>
  <c r="HKP28" i="9"/>
  <c r="HKQ28" i="9"/>
  <c r="HKR28" i="9"/>
  <c r="HKS28" i="9"/>
  <c r="HKT28" i="9"/>
  <c r="HKU28" i="9"/>
  <c r="HKV28" i="9"/>
  <c r="HKW28" i="9"/>
  <c r="HKX28" i="9"/>
  <c r="HKY28" i="9"/>
  <c r="HKZ28" i="9"/>
  <c r="HLA28" i="9"/>
  <c r="HLB28" i="9"/>
  <c r="HLC28" i="9"/>
  <c r="HLD28" i="9"/>
  <c r="HLE28" i="9"/>
  <c r="HLF28" i="9"/>
  <c r="HLG28" i="9"/>
  <c r="HLH28" i="9"/>
  <c r="HLI28" i="9"/>
  <c r="HLJ28" i="9"/>
  <c r="HLK28" i="9"/>
  <c r="HLL28" i="9"/>
  <c r="HLM28" i="9"/>
  <c r="HLN28" i="9"/>
  <c r="HLO28" i="9"/>
  <c r="HLP28" i="9"/>
  <c r="HLQ28" i="9"/>
  <c r="HLR28" i="9"/>
  <c r="HLS28" i="9"/>
  <c r="HLT28" i="9"/>
  <c r="HLU28" i="9"/>
  <c r="HLV28" i="9"/>
  <c r="HLW28" i="9"/>
  <c r="HLX28" i="9"/>
  <c r="HLY28" i="9"/>
  <c r="HLZ28" i="9"/>
  <c r="HMA28" i="9"/>
  <c r="HMB28" i="9"/>
  <c r="HMC28" i="9"/>
  <c r="HMD28" i="9"/>
  <c r="HME28" i="9"/>
  <c r="HMF28" i="9"/>
  <c r="HMG28" i="9"/>
  <c r="HMH28" i="9"/>
  <c r="HMI28" i="9"/>
  <c r="HMJ28" i="9"/>
  <c r="HMK28" i="9"/>
  <c r="HML28" i="9"/>
  <c r="HMM28" i="9"/>
  <c r="HMN28" i="9"/>
  <c r="HMO28" i="9"/>
  <c r="HMP28" i="9"/>
  <c r="HMQ28" i="9"/>
  <c r="HMR28" i="9"/>
  <c r="HMS28" i="9"/>
  <c r="HMT28" i="9"/>
  <c r="HMU28" i="9"/>
  <c r="HMV28" i="9"/>
  <c r="HMW28" i="9"/>
  <c r="HMX28" i="9"/>
  <c r="HMY28" i="9"/>
  <c r="HMZ28" i="9"/>
  <c r="HNA28" i="9"/>
  <c r="HNB28" i="9"/>
  <c r="HNC28" i="9"/>
  <c r="HND28" i="9"/>
  <c r="HNE28" i="9"/>
  <c r="HNF28" i="9"/>
  <c r="HNG28" i="9"/>
  <c r="HNH28" i="9"/>
  <c r="HNI28" i="9"/>
  <c r="HNJ28" i="9"/>
  <c r="HNK28" i="9"/>
  <c r="HNL28" i="9"/>
  <c r="HNM28" i="9"/>
  <c r="HNN28" i="9"/>
  <c r="HNO28" i="9"/>
  <c r="HNP28" i="9"/>
  <c r="HNQ28" i="9"/>
  <c r="HNR28" i="9"/>
  <c r="HNS28" i="9"/>
  <c r="HNT28" i="9"/>
  <c r="HNU28" i="9"/>
  <c r="HNV28" i="9"/>
  <c r="HNW28" i="9"/>
  <c r="HNX28" i="9"/>
  <c r="HNY28" i="9"/>
  <c r="HNZ28" i="9"/>
  <c r="HOA28" i="9"/>
  <c r="HOB28" i="9"/>
  <c r="HOC28" i="9"/>
  <c r="HOD28" i="9"/>
  <c r="HOE28" i="9"/>
  <c r="HOF28" i="9"/>
  <c r="HOG28" i="9"/>
  <c r="HOH28" i="9"/>
  <c r="HOI28" i="9"/>
  <c r="HOJ28" i="9"/>
  <c r="HOK28" i="9"/>
  <c r="HOL28" i="9"/>
  <c r="HOM28" i="9"/>
  <c r="HON28" i="9"/>
  <c r="HOO28" i="9"/>
  <c r="HOP28" i="9"/>
  <c r="HOQ28" i="9"/>
  <c r="HOR28" i="9"/>
  <c r="HOS28" i="9"/>
  <c r="HOT28" i="9"/>
  <c r="HOU28" i="9"/>
  <c r="HOV28" i="9"/>
  <c r="HOW28" i="9"/>
  <c r="HOX28" i="9"/>
  <c r="HOY28" i="9"/>
  <c r="HOZ28" i="9"/>
  <c r="HPA28" i="9"/>
  <c r="HPB28" i="9"/>
  <c r="HPC28" i="9"/>
  <c r="HPD28" i="9"/>
  <c r="HPE28" i="9"/>
  <c r="HPF28" i="9"/>
  <c r="HPG28" i="9"/>
  <c r="HPH28" i="9"/>
  <c r="HPI28" i="9"/>
  <c r="HPJ28" i="9"/>
  <c r="HPK28" i="9"/>
  <c r="HPL28" i="9"/>
  <c r="HPM28" i="9"/>
  <c r="HPN28" i="9"/>
  <c r="HPO28" i="9"/>
  <c r="HPP28" i="9"/>
  <c r="HPQ28" i="9"/>
  <c r="HPR28" i="9"/>
  <c r="HPS28" i="9"/>
  <c r="HPT28" i="9"/>
  <c r="HPU28" i="9"/>
  <c r="HPV28" i="9"/>
  <c r="HPW28" i="9"/>
  <c r="HPX28" i="9"/>
  <c r="HPY28" i="9"/>
  <c r="HPZ28" i="9"/>
  <c r="HQA28" i="9"/>
  <c r="HQB28" i="9"/>
  <c r="HQC28" i="9"/>
  <c r="HQD28" i="9"/>
  <c r="HQE28" i="9"/>
  <c r="HQF28" i="9"/>
  <c r="HQG28" i="9"/>
  <c r="HQH28" i="9"/>
  <c r="HQI28" i="9"/>
  <c r="HQJ28" i="9"/>
  <c r="HQK28" i="9"/>
  <c r="HQL28" i="9"/>
  <c r="HQM28" i="9"/>
  <c r="HQN28" i="9"/>
  <c r="HQO28" i="9"/>
  <c r="HQP28" i="9"/>
  <c r="HQQ28" i="9"/>
  <c r="HQR28" i="9"/>
  <c r="HQS28" i="9"/>
  <c r="HQT28" i="9"/>
  <c r="HQU28" i="9"/>
  <c r="HQV28" i="9"/>
  <c r="HQW28" i="9"/>
  <c r="HQX28" i="9"/>
  <c r="HQY28" i="9"/>
  <c r="HQZ28" i="9"/>
  <c r="HRA28" i="9"/>
  <c r="HRB28" i="9"/>
  <c r="HRC28" i="9"/>
  <c r="HRD28" i="9"/>
  <c r="HRE28" i="9"/>
  <c r="HRF28" i="9"/>
  <c r="HRG28" i="9"/>
  <c r="HRH28" i="9"/>
  <c r="HRI28" i="9"/>
  <c r="HRJ28" i="9"/>
  <c r="HRK28" i="9"/>
  <c r="HRL28" i="9"/>
  <c r="HRM28" i="9"/>
  <c r="HRN28" i="9"/>
  <c r="HRO28" i="9"/>
  <c r="HRP28" i="9"/>
  <c r="HRQ28" i="9"/>
  <c r="HRR28" i="9"/>
  <c r="HRS28" i="9"/>
  <c r="HRT28" i="9"/>
  <c r="HRU28" i="9"/>
  <c r="HRV28" i="9"/>
  <c r="HRW28" i="9"/>
  <c r="HRX28" i="9"/>
  <c r="HRY28" i="9"/>
  <c r="HRZ28" i="9"/>
  <c r="HSA28" i="9"/>
  <c r="HSB28" i="9"/>
  <c r="HSC28" i="9"/>
  <c r="HSD28" i="9"/>
  <c r="HSE28" i="9"/>
  <c r="HSF28" i="9"/>
  <c r="HSG28" i="9"/>
  <c r="HSH28" i="9"/>
  <c r="HSI28" i="9"/>
  <c r="HSJ28" i="9"/>
  <c r="HSK28" i="9"/>
  <c r="HSL28" i="9"/>
  <c r="HSM28" i="9"/>
  <c r="HSN28" i="9"/>
  <c r="HSO28" i="9"/>
  <c r="HSP28" i="9"/>
  <c r="HSQ28" i="9"/>
  <c r="HSR28" i="9"/>
  <c r="HSS28" i="9"/>
  <c r="HST28" i="9"/>
  <c r="HSU28" i="9"/>
  <c r="HSV28" i="9"/>
  <c r="HSW28" i="9"/>
  <c r="HSX28" i="9"/>
  <c r="HSY28" i="9"/>
  <c r="HSZ28" i="9"/>
  <c r="HTA28" i="9"/>
  <c r="HTB28" i="9"/>
  <c r="HTC28" i="9"/>
  <c r="HTD28" i="9"/>
  <c r="HTE28" i="9"/>
  <c r="HTF28" i="9"/>
  <c r="HTG28" i="9"/>
  <c r="HTH28" i="9"/>
  <c r="HTI28" i="9"/>
  <c r="HTJ28" i="9"/>
  <c r="HTK28" i="9"/>
  <c r="HTL28" i="9"/>
  <c r="HTM28" i="9"/>
  <c r="HTN28" i="9"/>
  <c r="HTO28" i="9"/>
  <c r="HTP28" i="9"/>
  <c r="HTQ28" i="9"/>
  <c r="HTR28" i="9"/>
  <c r="HTS28" i="9"/>
  <c r="HTT28" i="9"/>
  <c r="HTU28" i="9"/>
  <c r="HTV28" i="9"/>
  <c r="HTW28" i="9"/>
  <c r="HTX28" i="9"/>
  <c r="HTY28" i="9"/>
  <c r="HTZ28" i="9"/>
  <c r="HUA28" i="9"/>
  <c r="HUB28" i="9"/>
  <c r="HUC28" i="9"/>
  <c r="HUD28" i="9"/>
  <c r="HUE28" i="9"/>
  <c r="HUF28" i="9"/>
  <c r="HUG28" i="9"/>
  <c r="HUH28" i="9"/>
  <c r="HUI28" i="9"/>
  <c r="HUJ28" i="9"/>
  <c r="HUK28" i="9"/>
  <c r="HUL28" i="9"/>
  <c r="HUM28" i="9"/>
  <c r="HUN28" i="9"/>
  <c r="HUO28" i="9"/>
  <c r="HUP28" i="9"/>
  <c r="HUQ28" i="9"/>
  <c r="HUR28" i="9"/>
  <c r="HUS28" i="9"/>
  <c r="HUT28" i="9"/>
  <c r="HUU28" i="9"/>
  <c r="HUV28" i="9"/>
  <c r="HUW28" i="9"/>
  <c r="HUX28" i="9"/>
  <c r="HUY28" i="9"/>
  <c r="HUZ28" i="9"/>
  <c r="HVA28" i="9"/>
  <c r="HVB28" i="9"/>
  <c r="HVC28" i="9"/>
  <c r="HVD28" i="9"/>
  <c r="HVE28" i="9"/>
  <c r="HVF28" i="9"/>
  <c r="HVG28" i="9"/>
  <c r="HVH28" i="9"/>
  <c r="HVI28" i="9"/>
  <c r="HVJ28" i="9"/>
  <c r="HVK28" i="9"/>
  <c r="HVL28" i="9"/>
  <c r="HVM28" i="9"/>
  <c r="HVN28" i="9"/>
  <c r="HVO28" i="9"/>
  <c r="HVP28" i="9"/>
  <c r="HVQ28" i="9"/>
  <c r="HVR28" i="9"/>
  <c r="HVS28" i="9"/>
  <c r="HVT28" i="9"/>
  <c r="HVU28" i="9"/>
  <c r="HVV28" i="9"/>
  <c r="HVW28" i="9"/>
  <c r="HVX28" i="9"/>
  <c r="HVY28" i="9"/>
  <c r="HVZ28" i="9"/>
  <c r="HWA28" i="9"/>
  <c r="HWB28" i="9"/>
  <c r="HWC28" i="9"/>
  <c r="HWD28" i="9"/>
  <c r="HWE28" i="9"/>
  <c r="HWF28" i="9"/>
  <c r="HWG28" i="9"/>
  <c r="HWH28" i="9"/>
  <c r="HWI28" i="9"/>
  <c r="HWJ28" i="9"/>
  <c r="HWK28" i="9"/>
  <c r="HWL28" i="9"/>
  <c r="HWM28" i="9"/>
  <c r="HWN28" i="9"/>
  <c r="HWO28" i="9"/>
  <c r="HWP28" i="9"/>
  <c r="HWQ28" i="9"/>
  <c r="HWR28" i="9"/>
  <c r="HWS28" i="9"/>
  <c r="HWT28" i="9"/>
  <c r="HWU28" i="9"/>
  <c r="HWV28" i="9"/>
  <c r="HWW28" i="9"/>
  <c r="HWX28" i="9"/>
  <c r="HWY28" i="9"/>
  <c r="HWZ28" i="9"/>
  <c r="HXA28" i="9"/>
  <c r="HXB28" i="9"/>
  <c r="HXC28" i="9"/>
  <c r="HXD28" i="9"/>
  <c r="HXE28" i="9"/>
  <c r="HXF28" i="9"/>
  <c r="HXG28" i="9"/>
  <c r="HXH28" i="9"/>
  <c r="HXI28" i="9"/>
  <c r="HXJ28" i="9"/>
  <c r="HXK28" i="9"/>
  <c r="HXL28" i="9"/>
  <c r="HXM28" i="9"/>
  <c r="HXN28" i="9"/>
  <c r="HXO28" i="9"/>
  <c r="HXP28" i="9"/>
  <c r="HXQ28" i="9"/>
  <c r="HXR28" i="9"/>
  <c r="HXS28" i="9"/>
  <c r="HXT28" i="9"/>
  <c r="HXU28" i="9"/>
  <c r="HXV28" i="9"/>
  <c r="HXW28" i="9"/>
  <c r="HXX28" i="9"/>
  <c r="HXY28" i="9"/>
  <c r="HXZ28" i="9"/>
  <c r="HYA28" i="9"/>
  <c r="HYB28" i="9"/>
  <c r="HYC28" i="9"/>
  <c r="HYD28" i="9"/>
  <c r="HYE28" i="9"/>
  <c r="HYF28" i="9"/>
  <c r="HYG28" i="9"/>
  <c r="HYH28" i="9"/>
  <c r="HYI28" i="9"/>
  <c r="HYJ28" i="9"/>
  <c r="HYK28" i="9"/>
  <c r="HYL28" i="9"/>
  <c r="HYM28" i="9"/>
  <c r="HYN28" i="9"/>
  <c r="HYO28" i="9"/>
  <c r="HYP28" i="9"/>
  <c r="HYQ28" i="9"/>
  <c r="HYR28" i="9"/>
  <c r="HYS28" i="9"/>
  <c r="HYT28" i="9"/>
  <c r="HYU28" i="9"/>
  <c r="HYV28" i="9"/>
  <c r="HYW28" i="9"/>
  <c r="HYX28" i="9"/>
  <c r="HYY28" i="9"/>
  <c r="HYZ28" i="9"/>
  <c r="HZA28" i="9"/>
  <c r="HZB28" i="9"/>
  <c r="HZC28" i="9"/>
  <c r="HZD28" i="9"/>
  <c r="HZE28" i="9"/>
  <c r="HZF28" i="9"/>
  <c r="HZG28" i="9"/>
  <c r="HZH28" i="9"/>
  <c r="HZI28" i="9"/>
  <c r="HZJ28" i="9"/>
  <c r="HZK28" i="9"/>
  <c r="HZL28" i="9"/>
  <c r="HZM28" i="9"/>
  <c r="HZN28" i="9"/>
  <c r="HZO28" i="9"/>
  <c r="HZP28" i="9"/>
  <c r="HZQ28" i="9"/>
  <c r="HZR28" i="9"/>
  <c r="HZS28" i="9"/>
  <c r="HZT28" i="9"/>
  <c r="HZU28" i="9"/>
  <c r="HZV28" i="9"/>
  <c r="HZW28" i="9"/>
  <c r="HZX28" i="9"/>
  <c r="HZY28" i="9"/>
  <c r="HZZ28" i="9"/>
  <c r="IAA28" i="9"/>
  <c r="IAB28" i="9"/>
  <c r="IAC28" i="9"/>
  <c r="IAD28" i="9"/>
  <c r="IAE28" i="9"/>
  <c r="IAF28" i="9"/>
  <c r="IAG28" i="9"/>
  <c r="IAH28" i="9"/>
  <c r="IAI28" i="9"/>
  <c r="IAJ28" i="9"/>
  <c r="IAK28" i="9"/>
  <c r="IAL28" i="9"/>
  <c r="IAM28" i="9"/>
  <c r="IAN28" i="9"/>
  <c r="IAO28" i="9"/>
  <c r="IAP28" i="9"/>
  <c r="IAQ28" i="9"/>
  <c r="IAR28" i="9"/>
  <c r="IAS28" i="9"/>
  <c r="IAT28" i="9"/>
  <c r="IAU28" i="9"/>
  <c r="IAV28" i="9"/>
  <c r="IAW28" i="9"/>
  <c r="IAX28" i="9"/>
  <c r="IAY28" i="9"/>
  <c r="IAZ28" i="9"/>
  <c r="IBA28" i="9"/>
  <c r="IBB28" i="9"/>
  <c r="IBC28" i="9"/>
  <c r="IBD28" i="9"/>
  <c r="IBE28" i="9"/>
  <c r="IBF28" i="9"/>
  <c r="IBG28" i="9"/>
  <c r="IBH28" i="9"/>
  <c r="IBI28" i="9"/>
  <c r="IBJ28" i="9"/>
  <c r="IBK28" i="9"/>
  <c r="IBL28" i="9"/>
  <c r="IBM28" i="9"/>
  <c r="IBN28" i="9"/>
  <c r="IBO28" i="9"/>
  <c r="IBP28" i="9"/>
  <c r="IBQ28" i="9"/>
  <c r="IBR28" i="9"/>
  <c r="IBS28" i="9"/>
  <c r="IBT28" i="9"/>
  <c r="IBU28" i="9"/>
  <c r="IBV28" i="9"/>
  <c r="IBW28" i="9"/>
  <c r="IBX28" i="9"/>
  <c r="IBY28" i="9"/>
  <c r="IBZ28" i="9"/>
  <c r="ICA28" i="9"/>
  <c r="ICB28" i="9"/>
  <c r="ICC28" i="9"/>
  <c r="ICD28" i="9"/>
  <c r="ICE28" i="9"/>
  <c r="ICF28" i="9"/>
  <c r="ICG28" i="9"/>
  <c r="ICH28" i="9"/>
  <c r="ICI28" i="9"/>
  <c r="ICJ28" i="9"/>
  <c r="ICK28" i="9"/>
  <c r="ICL28" i="9"/>
  <c r="ICM28" i="9"/>
  <c r="ICN28" i="9"/>
  <c r="ICO28" i="9"/>
  <c r="ICP28" i="9"/>
  <c r="ICQ28" i="9"/>
  <c r="ICR28" i="9"/>
  <c r="ICS28" i="9"/>
  <c r="ICT28" i="9"/>
  <c r="ICU28" i="9"/>
  <c r="ICV28" i="9"/>
  <c r="ICW28" i="9"/>
  <c r="ICX28" i="9"/>
  <c r="ICY28" i="9"/>
  <c r="ICZ28" i="9"/>
  <c r="IDA28" i="9"/>
  <c r="IDB28" i="9"/>
  <c r="IDC28" i="9"/>
  <c r="IDD28" i="9"/>
  <c r="IDE28" i="9"/>
  <c r="IDF28" i="9"/>
  <c r="IDG28" i="9"/>
  <c r="IDH28" i="9"/>
  <c r="IDI28" i="9"/>
  <c r="IDJ28" i="9"/>
  <c r="IDK28" i="9"/>
  <c r="IDL28" i="9"/>
  <c r="IDM28" i="9"/>
  <c r="IDN28" i="9"/>
  <c r="IDO28" i="9"/>
  <c r="IDP28" i="9"/>
  <c r="IDQ28" i="9"/>
  <c r="IDR28" i="9"/>
  <c r="IDS28" i="9"/>
  <c r="IDT28" i="9"/>
  <c r="IDU28" i="9"/>
  <c r="IDV28" i="9"/>
  <c r="IDW28" i="9"/>
  <c r="IDX28" i="9"/>
  <c r="IDY28" i="9"/>
  <c r="IDZ28" i="9"/>
  <c r="IEA28" i="9"/>
  <c r="IEB28" i="9"/>
  <c r="IEC28" i="9"/>
  <c r="IED28" i="9"/>
  <c r="IEE28" i="9"/>
  <c r="IEF28" i="9"/>
  <c r="IEG28" i="9"/>
  <c r="IEH28" i="9"/>
  <c r="IEI28" i="9"/>
  <c r="IEJ28" i="9"/>
  <c r="IEK28" i="9"/>
  <c r="IEL28" i="9"/>
  <c r="IEM28" i="9"/>
  <c r="IEN28" i="9"/>
  <c r="IEO28" i="9"/>
  <c r="IEP28" i="9"/>
  <c r="IEQ28" i="9"/>
  <c r="IER28" i="9"/>
  <c r="IES28" i="9"/>
  <c r="IET28" i="9"/>
  <c r="IEU28" i="9"/>
  <c r="IEV28" i="9"/>
  <c r="IEW28" i="9"/>
  <c r="IEX28" i="9"/>
  <c r="IEY28" i="9"/>
  <c r="IEZ28" i="9"/>
  <c r="IFA28" i="9"/>
  <c r="IFB28" i="9"/>
  <c r="IFC28" i="9"/>
  <c r="IFD28" i="9"/>
  <c r="IFE28" i="9"/>
  <c r="IFF28" i="9"/>
  <c r="IFG28" i="9"/>
  <c r="IFH28" i="9"/>
  <c r="IFI28" i="9"/>
  <c r="IFJ28" i="9"/>
  <c r="IFK28" i="9"/>
  <c r="IFL28" i="9"/>
  <c r="IFM28" i="9"/>
  <c r="IFN28" i="9"/>
  <c r="IFO28" i="9"/>
  <c r="IFP28" i="9"/>
  <c r="IFQ28" i="9"/>
  <c r="IFR28" i="9"/>
  <c r="IFS28" i="9"/>
  <c r="IFT28" i="9"/>
  <c r="IFU28" i="9"/>
  <c r="IFV28" i="9"/>
  <c r="IFW28" i="9"/>
  <c r="IFX28" i="9"/>
  <c r="IFY28" i="9"/>
  <c r="IFZ28" i="9"/>
  <c r="IGA28" i="9"/>
  <c r="IGB28" i="9"/>
  <c r="IGC28" i="9"/>
  <c r="IGD28" i="9"/>
  <c r="IGE28" i="9"/>
  <c r="IGF28" i="9"/>
  <c r="IGG28" i="9"/>
  <c r="IGH28" i="9"/>
  <c r="IGI28" i="9"/>
  <c r="IGJ28" i="9"/>
  <c r="IGK28" i="9"/>
  <c r="IGL28" i="9"/>
  <c r="IGM28" i="9"/>
  <c r="IGN28" i="9"/>
  <c r="IGO28" i="9"/>
  <c r="IGP28" i="9"/>
  <c r="IGQ28" i="9"/>
  <c r="IGR28" i="9"/>
  <c r="IGS28" i="9"/>
  <c r="IGT28" i="9"/>
  <c r="IGU28" i="9"/>
  <c r="IGV28" i="9"/>
  <c r="IGW28" i="9"/>
  <c r="IGX28" i="9"/>
  <c r="IGY28" i="9"/>
  <c r="IGZ28" i="9"/>
  <c r="IHA28" i="9"/>
  <c r="IHB28" i="9"/>
  <c r="IHC28" i="9"/>
  <c r="IHD28" i="9"/>
  <c r="IHE28" i="9"/>
  <c r="IHF28" i="9"/>
  <c r="IHG28" i="9"/>
  <c r="IHH28" i="9"/>
  <c r="IHI28" i="9"/>
  <c r="IHJ28" i="9"/>
  <c r="IHK28" i="9"/>
  <c r="IHL28" i="9"/>
  <c r="IHM28" i="9"/>
  <c r="IHN28" i="9"/>
  <c r="IHO28" i="9"/>
  <c r="IHP28" i="9"/>
  <c r="IHQ28" i="9"/>
  <c r="IHR28" i="9"/>
  <c r="IHS28" i="9"/>
  <c r="IHT28" i="9"/>
  <c r="IHU28" i="9"/>
  <c r="IHV28" i="9"/>
  <c r="IHW28" i="9"/>
  <c r="IHX28" i="9"/>
  <c r="IHY28" i="9"/>
  <c r="IHZ28" i="9"/>
  <c r="IIA28" i="9"/>
  <c r="IIB28" i="9"/>
  <c r="IIC28" i="9"/>
  <c r="IID28" i="9"/>
  <c r="IIE28" i="9"/>
  <c r="IIF28" i="9"/>
  <c r="IIG28" i="9"/>
  <c r="IIH28" i="9"/>
  <c r="III28" i="9"/>
  <c r="IIJ28" i="9"/>
  <c r="IIK28" i="9"/>
  <c r="IIL28" i="9"/>
  <c r="IIM28" i="9"/>
  <c r="IIN28" i="9"/>
  <c r="IIO28" i="9"/>
  <c r="IIP28" i="9"/>
  <c r="IIQ28" i="9"/>
  <c r="IIR28" i="9"/>
  <c r="IIS28" i="9"/>
  <c r="IIT28" i="9"/>
  <c r="IIU28" i="9"/>
  <c r="IIV28" i="9"/>
  <c r="IIW28" i="9"/>
  <c r="IIX28" i="9"/>
  <c r="IIY28" i="9"/>
  <c r="IIZ28" i="9"/>
  <c r="IJA28" i="9"/>
  <c r="IJB28" i="9"/>
  <c r="IJC28" i="9"/>
  <c r="IJD28" i="9"/>
  <c r="IJE28" i="9"/>
  <c r="IJF28" i="9"/>
  <c r="IJG28" i="9"/>
  <c r="IJH28" i="9"/>
  <c r="IJI28" i="9"/>
  <c r="IJJ28" i="9"/>
  <c r="IJK28" i="9"/>
  <c r="IJL28" i="9"/>
  <c r="IJM28" i="9"/>
  <c r="IJN28" i="9"/>
  <c r="IJO28" i="9"/>
  <c r="IJP28" i="9"/>
  <c r="IJQ28" i="9"/>
  <c r="IJR28" i="9"/>
  <c r="IJS28" i="9"/>
  <c r="IJT28" i="9"/>
  <c r="IJU28" i="9"/>
  <c r="IJV28" i="9"/>
  <c r="IJW28" i="9"/>
  <c r="IJX28" i="9"/>
  <c r="IJY28" i="9"/>
  <c r="IJZ28" i="9"/>
  <c r="IKA28" i="9"/>
  <c r="IKB28" i="9"/>
  <c r="IKC28" i="9"/>
  <c r="IKD28" i="9"/>
  <c r="IKE28" i="9"/>
  <c r="IKF28" i="9"/>
  <c r="IKG28" i="9"/>
  <c r="IKH28" i="9"/>
  <c r="IKI28" i="9"/>
  <c r="IKJ28" i="9"/>
  <c r="IKK28" i="9"/>
  <c r="IKL28" i="9"/>
  <c r="IKM28" i="9"/>
  <c r="IKN28" i="9"/>
  <c r="IKO28" i="9"/>
  <c r="IKP28" i="9"/>
  <c r="IKQ28" i="9"/>
  <c r="IKR28" i="9"/>
  <c r="IKS28" i="9"/>
  <c r="IKT28" i="9"/>
  <c r="IKU28" i="9"/>
  <c r="IKV28" i="9"/>
  <c r="IKW28" i="9"/>
  <c r="IKX28" i="9"/>
  <c r="IKY28" i="9"/>
  <c r="IKZ28" i="9"/>
  <c r="ILA28" i="9"/>
  <c r="ILB28" i="9"/>
  <c r="ILC28" i="9"/>
  <c r="ILD28" i="9"/>
  <c r="ILE28" i="9"/>
  <c r="ILF28" i="9"/>
  <c r="ILG28" i="9"/>
  <c r="ILH28" i="9"/>
  <c r="ILI28" i="9"/>
  <c r="ILJ28" i="9"/>
  <c r="ILK28" i="9"/>
  <c r="ILL28" i="9"/>
  <c r="ILM28" i="9"/>
  <c r="ILN28" i="9"/>
  <c r="ILO28" i="9"/>
  <c r="ILP28" i="9"/>
  <c r="ILQ28" i="9"/>
  <c r="ILR28" i="9"/>
  <c r="ILS28" i="9"/>
  <c r="ILT28" i="9"/>
  <c r="ILU28" i="9"/>
  <c r="ILV28" i="9"/>
  <c r="ILW28" i="9"/>
  <c r="ILX28" i="9"/>
  <c r="ILY28" i="9"/>
  <c r="ILZ28" i="9"/>
  <c r="IMA28" i="9"/>
  <c r="IMB28" i="9"/>
  <c r="IMC28" i="9"/>
  <c r="IMD28" i="9"/>
  <c r="IME28" i="9"/>
  <c r="IMF28" i="9"/>
  <c r="IMG28" i="9"/>
  <c r="IMH28" i="9"/>
  <c r="IMI28" i="9"/>
  <c r="IMJ28" i="9"/>
  <c r="IMK28" i="9"/>
  <c r="IML28" i="9"/>
  <c r="IMM28" i="9"/>
  <c r="IMN28" i="9"/>
  <c r="IMO28" i="9"/>
  <c r="IMP28" i="9"/>
  <c r="IMQ28" i="9"/>
  <c r="IMR28" i="9"/>
  <c r="IMS28" i="9"/>
  <c r="IMT28" i="9"/>
  <c r="IMU28" i="9"/>
  <c r="IMV28" i="9"/>
  <c r="IMW28" i="9"/>
  <c r="IMX28" i="9"/>
  <c r="IMY28" i="9"/>
  <c r="IMZ28" i="9"/>
  <c r="INA28" i="9"/>
  <c r="INB28" i="9"/>
  <c r="INC28" i="9"/>
  <c r="IND28" i="9"/>
  <c r="INE28" i="9"/>
  <c r="INF28" i="9"/>
  <c r="ING28" i="9"/>
  <c r="INH28" i="9"/>
  <c r="INI28" i="9"/>
  <c r="INJ28" i="9"/>
  <c r="INK28" i="9"/>
  <c r="INL28" i="9"/>
  <c r="INM28" i="9"/>
  <c r="INN28" i="9"/>
  <c r="INO28" i="9"/>
  <c r="INP28" i="9"/>
  <c r="INQ28" i="9"/>
  <c r="INR28" i="9"/>
  <c r="INS28" i="9"/>
  <c r="INT28" i="9"/>
  <c r="INU28" i="9"/>
  <c r="INV28" i="9"/>
  <c r="INW28" i="9"/>
  <c r="INX28" i="9"/>
  <c r="INY28" i="9"/>
  <c r="INZ28" i="9"/>
  <c r="IOA28" i="9"/>
  <c r="IOB28" i="9"/>
  <c r="IOC28" i="9"/>
  <c r="IOD28" i="9"/>
  <c r="IOE28" i="9"/>
  <c r="IOF28" i="9"/>
  <c r="IOG28" i="9"/>
  <c r="IOH28" i="9"/>
  <c r="IOI28" i="9"/>
  <c r="IOJ28" i="9"/>
  <c r="IOK28" i="9"/>
  <c r="IOL28" i="9"/>
  <c r="IOM28" i="9"/>
  <c r="ION28" i="9"/>
  <c r="IOO28" i="9"/>
  <c r="IOP28" i="9"/>
  <c r="IOQ28" i="9"/>
  <c r="IOR28" i="9"/>
  <c r="IOS28" i="9"/>
  <c r="IOT28" i="9"/>
  <c r="IOU28" i="9"/>
  <c r="IOV28" i="9"/>
  <c r="IOW28" i="9"/>
  <c r="IOX28" i="9"/>
  <c r="IOY28" i="9"/>
  <c r="IOZ28" i="9"/>
  <c r="IPA28" i="9"/>
  <c r="IPB28" i="9"/>
  <c r="IPC28" i="9"/>
  <c r="IPD28" i="9"/>
  <c r="IPE28" i="9"/>
  <c r="IPF28" i="9"/>
  <c r="IPG28" i="9"/>
  <c r="IPH28" i="9"/>
  <c r="IPI28" i="9"/>
  <c r="IPJ28" i="9"/>
  <c r="IPK28" i="9"/>
  <c r="IPL28" i="9"/>
  <c r="IPM28" i="9"/>
  <c r="IPN28" i="9"/>
  <c r="IPO28" i="9"/>
  <c r="IPP28" i="9"/>
  <c r="IPQ28" i="9"/>
  <c r="IPR28" i="9"/>
  <c r="IPS28" i="9"/>
  <c r="IPT28" i="9"/>
  <c r="IPU28" i="9"/>
  <c r="IPV28" i="9"/>
  <c r="IPW28" i="9"/>
  <c r="IPX28" i="9"/>
  <c r="IPY28" i="9"/>
  <c r="IPZ28" i="9"/>
  <c r="IQA28" i="9"/>
  <c r="IQB28" i="9"/>
  <c r="IQC28" i="9"/>
  <c r="IQD28" i="9"/>
  <c r="IQE28" i="9"/>
  <c r="IQF28" i="9"/>
  <c r="IQG28" i="9"/>
  <c r="IQH28" i="9"/>
  <c r="IQI28" i="9"/>
  <c r="IQJ28" i="9"/>
  <c r="IQK28" i="9"/>
  <c r="IQL28" i="9"/>
  <c r="IQM28" i="9"/>
  <c r="IQN28" i="9"/>
  <c r="IQO28" i="9"/>
  <c r="IQP28" i="9"/>
  <c r="IQQ28" i="9"/>
  <c r="IQR28" i="9"/>
  <c r="IQS28" i="9"/>
  <c r="IQT28" i="9"/>
  <c r="IQU28" i="9"/>
  <c r="IQV28" i="9"/>
  <c r="IQW28" i="9"/>
  <c r="IQX28" i="9"/>
  <c r="IQY28" i="9"/>
  <c r="IQZ28" i="9"/>
  <c r="IRA28" i="9"/>
  <c r="IRB28" i="9"/>
  <c r="IRC28" i="9"/>
  <c r="IRD28" i="9"/>
  <c r="IRE28" i="9"/>
  <c r="IRF28" i="9"/>
  <c r="IRG28" i="9"/>
  <c r="IRH28" i="9"/>
  <c r="IRI28" i="9"/>
  <c r="IRJ28" i="9"/>
  <c r="IRK28" i="9"/>
  <c r="IRL28" i="9"/>
  <c r="IRM28" i="9"/>
  <c r="IRN28" i="9"/>
  <c r="IRO28" i="9"/>
  <c r="IRP28" i="9"/>
  <c r="IRQ28" i="9"/>
  <c r="IRR28" i="9"/>
  <c r="IRS28" i="9"/>
  <c r="IRT28" i="9"/>
  <c r="IRU28" i="9"/>
  <c r="IRV28" i="9"/>
  <c r="IRW28" i="9"/>
  <c r="IRX28" i="9"/>
  <c r="IRY28" i="9"/>
  <c r="IRZ28" i="9"/>
  <c r="ISA28" i="9"/>
  <c r="ISB28" i="9"/>
  <c r="ISC28" i="9"/>
  <c r="ISD28" i="9"/>
  <c r="ISE28" i="9"/>
  <c r="ISF28" i="9"/>
  <c r="ISG28" i="9"/>
  <c r="ISH28" i="9"/>
  <c r="ISI28" i="9"/>
  <c r="ISJ28" i="9"/>
  <c r="ISK28" i="9"/>
  <c r="ISL28" i="9"/>
  <c r="ISM28" i="9"/>
  <c r="ISN28" i="9"/>
  <c r="ISO28" i="9"/>
  <c r="ISP28" i="9"/>
  <c r="ISQ28" i="9"/>
  <c r="ISR28" i="9"/>
  <c r="ISS28" i="9"/>
  <c r="IST28" i="9"/>
  <c r="ISU28" i="9"/>
  <c r="ISV28" i="9"/>
  <c r="ISW28" i="9"/>
  <c r="ISX28" i="9"/>
  <c r="ISY28" i="9"/>
  <c r="ISZ28" i="9"/>
  <c r="ITA28" i="9"/>
  <c r="ITB28" i="9"/>
  <c r="ITC28" i="9"/>
  <c r="ITD28" i="9"/>
  <c r="ITE28" i="9"/>
  <c r="ITF28" i="9"/>
  <c r="ITG28" i="9"/>
  <c r="ITH28" i="9"/>
  <c r="ITI28" i="9"/>
  <c r="ITJ28" i="9"/>
  <c r="ITK28" i="9"/>
  <c r="ITL28" i="9"/>
  <c r="ITM28" i="9"/>
  <c r="ITN28" i="9"/>
  <c r="ITO28" i="9"/>
  <c r="ITP28" i="9"/>
  <c r="ITQ28" i="9"/>
  <c r="ITR28" i="9"/>
  <c r="ITS28" i="9"/>
  <c r="ITT28" i="9"/>
  <c r="ITU28" i="9"/>
  <c r="ITV28" i="9"/>
  <c r="ITW28" i="9"/>
  <c r="ITX28" i="9"/>
  <c r="ITY28" i="9"/>
  <c r="ITZ28" i="9"/>
  <c r="IUA28" i="9"/>
  <c r="IUB28" i="9"/>
  <c r="IUC28" i="9"/>
  <c r="IUD28" i="9"/>
  <c r="IUE28" i="9"/>
  <c r="IUF28" i="9"/>
  <c r="IUG28" i="9"/>
  <c r="IUH28" i="9"/>
  <c r="IUI28" i="9"/>
  <c r="IUJ28" i="9"/>
  <c r="IUK28" i="9"/>
  <c r="IUL28" i="9"/>
  <c r="IUM28" i="9"/>
  <c r="IUN28" i="9"/>
  <c r="IUO28" i="9"/>
  <c r="IUP28" i="9"/>
  <c r="IUQ28" i="9"/>
  <c r="IUR28" i="9"/>
  <c r="IUS28" i="9"/>
  <c r="IUT28" i="9"/>
  <c r="IUU28" i="9"/>
  <c r="IUV28" i="9"/>
  <c r="IUW28" i="9"/>
  <c r="IUX28" i="9"/>
  <c r="IUY28" i="9"/>
  <c r="IUZ28" i="9"/>
  <c r="IVA28" i="9"/>
  <c r="IVB28" i="9"/>
  <c r="IVC28" i="9"/>
  <c r="IVD28" i="9"/>
  <c r="IVE28" i="9"/>
  <c r="IVF28" i="9"/>
  <c r="IVG28" i="9"/>
  <c r="IVH28" i="9"/>
  <c r="IVI28" i="9"/>
  <c r="IVJ28" i="9"/>
  <c r="IVK28" i="9"/>
  <c r="IVL28" i="9"/>
  <c r="IVM28" i="9"/>
  <c r="IVN28" i="9"/>
  <c r="IVO28" i="9"/>
  <c r="IVP28" i="9"/>
  <c r="IVQ28" i="9"/>
  <c r="IVR28" i="9"/>
  <c r="IVS28" i="9"/>
  <c r="IVT28" i="9"/>
  <c r="IVU28" i="9"/>
  <c r="IVV28" i="9"/>
  <c r="IVW28" i="9"/>
  <c r="IVX28" i="9"/>
  <c r="IVY28" i="9"/>
  <c r="IVZ28" i="9"/>
  <c r="IWA28" i="9"/>
  <c r="IWB28" i="9"/>
  <c r="IWC28" i="9"/>
  <c r="IWD28" i="9"/>
  <c r="IWE28" i="9"/>
  <c r="IWF28" i="9"/>
  <c r="IWG28" i="9"/>
  <c r="IWH28" i="9"/>
  <c r="IWI28" i="9"/>
  <c r="IWJ28" i="9"/>
  <c r="IWK28" i="9"/>
  <c r="IWL28" i="9"/>
  <c r="IWM28" i="9"/>
  <c r="IWN28" i="9"/>
  <c r="IWO28" i="9"/>
  <c r="IWP28" i="9"/>
  <c r="IWQ28" i="9"/>
  <c r="IWR28" i="9"/>
  <c r="IWS28" i="9"/>
  <c r="IWT28" i="9"/>
  <c r="IWU28" i="9"/>
  <c r="IWV28" i="9"/>
  <c r="IWW28" i="9"/>
  <c r="IWX28" i="9"/>
  <c r="IWY28" i="9"/>
  <c r="IWZ28" i="9"/>
  <c r="IXA28" i="9"/>
  <c r="IXB28" i="9"/>
  <c r="IXC28" i="9"/>
  <c r="IXD28" i="9"/>
  <c r="IXE28" i="9"/>
  <c r="IXF28" i="9"/>
  <c r="IXG28" i="9"/>
  <c r="IXH28" i="9"/>
  <c r="IXI28" i="9"/>
  <c r="IXJ28" i="9"/>
  <c r="IXK28" i="9"/>
  <c r="IXL28" i="9"/>
  <c r="IXM28" i="9"/>
  <c r="IXN28" i="9"/>
  <c r="IXO28" i="9"/>
  <c r="IXP28" i="9"/>
  <c r="IXQ28" i="9"/>
  <c r="IXR28" i="9"/>
  <c r="IXS28" i="9"/>
  <c r="IXT28" i="9"/>
  <c r="IXU28" i="9"/>
  <c r="IXV28" i="9"/>
  <c r="IXW28" i="9"/>
  <c r="IXX28" i="9"/>
  <c r="IXY28" i="9"/>
  <c r="IXZ28" i="9"/>
  <c r="IYA28" i="9"/>
  <c r="IYB28" i="9"/>
  <c r="IYC28" i="9"/>
  <c r="IYD28" i="9"/>
  <c r="IYE28" i="9"/>
  <c r="IYF28" i="9"/>
  <c r="IYG28" i="9"/>
  <c r="IYH28" i="9"/>
  <c r="IYI28" i="9"/>
  <c r="IYJ28" i="9"/>
  <c r="IYK28" i="9"/>
  <c r="IYL28" i="9"/>
  <c r="IYM28" i="9"/>
  <c r="IYN28" i="9"/>
  <c r="IYO28" i="9"/>
  <c r="IYP28" i="9"/>
  <c r="IYQ28" i="9"/>
  <c r="IYR28" i="9"/>
  <c r="IYS28" i="9"/>
  <c r="IYT28" i="9"/>
  <c r="IYU28" i="9"/>
  <c r="IYV28" i="9"/>
  <c r="IYW28" i="9"/>
  <c r="IYX28" i="9"/>
  <c r="IYY28" i="9"/>
  <c r="IYZ28" i="9"/>
  <c r="IZA28" i="9"/>
  <c r="IZB28" i="9"/>
  <c r="IZC28" i="9"/>
  <c r="IZD28" i="9"/>
  <c r="IZE28" i="9"/>
  <c r="IZF28" i="9"/>
  <c r="IZG28" i="9"/>
  <c r="IZH28" i="9"/>
  <c r="IZI28" i="9"/>
  <c r="IZJ28" i="9"/>
  <c r="IZK28" i="9"/>
  <c r="IZL28" i="9"/>
  <c r="IZM28" i="9"/>
  <c r="IZN28" i="9"/>
  <c r="IZO28" i="9"/>
  <c r="IZP28" i="9"/>
  <c r="IZQ28" i="9"/>
  <c r="IZR28" i="9"/>
  <c r="IZS28" i="9"/>
  <c r="IZT28" i="9"/>
  <c r="IZU28" i="9"/>
  <c r="IZV28" i="9"/>
  <c r="IZW28" i="9"/>
  <c r="IZX28" i="9"/>
  <c r="IZY28" i="9"/>
  <c r="IZZ28" i="9"/>
  <c r="JAA28" i="9"/>
  <c r="JAB28" i="9"/>
  <c r="JAC28" i="9"/>
  <c r="JAD28" i="9"/>
  <c r="JAE28" i="9"/>
  <c r="JAF28" i="9"/>
  <c r="JAG28" i="9"/>
  <c r="JAH28" i="9"/>
  <c r="JAI28" i="9"/>
  <c r="JAJ28" i="9"/>
  <c r="JAK28" i="9"/>
  <c r="JAL28" i="9"/>
  <c r="JAM28" i="9"/>
  <c r="JAN28" i="9"/>
  <c r="JAO28" i="9"/>
  <c r="JAP28" i="9"/>
  <c r="JAQ28" i="9"/>
  <c r="JAR28" i="9"/>
  <c r="JAS28" i="9"/>
  <c r="JAT28" i="9"/>
  <c r="JAU28" i="9"/>
  <c r="JAV28" i="9"/>
  <c r="JAW28" i="9"/>
  <c r="JAX28" i="9"/>
  <c r="JAY28" i="9"/>
  <c r="JAZ28" i="9"/>
  <c r="JBA28" i="9"/>
  <c r="JBB28" i="9"/>
  <c r="JBC28" i="9"/>
  <c r="JBD28" i="9"/>
  <c r="JBE28" i="9"/>
  <c r="JBF28" i="9"/>
  <c r="JBG28" i="9"/>
  <c r="JBH28" i="9"/>
  <c r="JBI28" i="9"/>
  <c r="JBJ28" i="9"/>
  <c r="JBK28" i="9"/>
  <c r="JBL28" i="9"/>
  <c r="JBM28" i="9"/>
  <c r="JBN28" i="9"/>
  <c r="JBO28" i="9"/>
  <c r="JBP28" i="9"/>
  <c r="JBQ28" i="9"/>
  <c r="JBR28" i="9"/>
  <c r="JBS28" i="9"/>
  <c r="JBT28" i="9"/>
  <c r="JBU28" i="9"/>
  <c r="JBV28" i="9"/>
  <c r="JBW28" i="9"/>
  <c r="JBX28" i="9"/>
  <c r="JBY28" i="9"/>
  <c r="JBZ28" i="9"/>
  <c r="JCA28" i="9"/>
  <c r="JCB28" i="9"/>
  <c r="JCC28" i="9"/>
  <c r="JCD28" i="9"/>
  <c r="JCE28" i="9"/>
  <c r="JCF28" i="9"/>
  <c r="JCG28" i="9"/>
  <c r="JCH28" i="9"/>
  <c r="JCI28" i="9"/>
  <c r="JCJ28" i="9"/>
  <c r="JCK28" i="9"/>
  <c r="JCL28" i="9"/>
  <c r="JCM28" i="9"/>
  <c r="JCN28" i="9"/>
  <c r="JCO28" i="9"/>
  <c r="JCP28" i="9"/>
  <c r="JCQ28" i="9"/>
  <c r="JCR28" i="9"/>
  <c r="JCS28" i="9"/>
  <c r="JCT28" i="9"/>
  <c r="JCU28" i="9"/>
  <c r="JCV28" i="9"/>
  <c r="JCW28" i="9"/>
  <c r="JCX28" i="9"/>
  <c r="JCY28" i="9"/>
  <c r="JCZ28" i="9"/>
  <c r="JDA28" i="9"/>
  <c r="JDB28" i="9"/>
  <c r="JDC28" i="9"/>
  <c r="JDD28" i="9"/>
  <c r="JDE28" i="9"/>
  <c r="JDF28" i="9"/>
  <c r="JDG28" i="9"/>
  <c r="JDH28" i="9"/>
  <c r="JDI28" i="9"/>
  <c r="JDJ28" i="9"/>
  <c r="JDK28" i="9"/>
  <c r="JDL28" i="9"/>
  <c r="JDM28" i="9"/>
  <c r="JDN28" i="9"/>
  <c r="JDO28" i="9"/>
  <c r="JDP28" i="9"/>
  <c r="JDQ28" i="9"/>
  <c r="JDR28" i="9"/>
  <c r="JDS28" i="9"/>
  <c r="JDT28" i="9"/>
  <c r="JDU28" i="9"/>
  <c r="JDV28" i="9"/>
  <c r="JDW28" i="9"/>
  <c r="JDX28" i="9"/>
  <c r="JDY28" i="9"/>
  <c r="JDZ28" i="9"/>
  <c r="JEA28" i="9"/>
  <c r="JEB28" i="9"/>
  <c r="JEC28" i="9"/>
  <c r="JED28" i="9"/>
  <c r="JEE28" i="9"/>
  <c r="JEF28" i="9"/>
  <c r="JEG28" i="9"/>
  <c r="JEH28" i="9"/>
  <c r="JEI28" i="9"/>
  <c r="JEJ28" i="9"/>
  <c r="JEK28" i="9"/>
  <c r="JEL28" i="9"/>
  <c r="JEM28" i="9"/>
  <c r="JEN28" i="9"/>
  <c r="JEO28" i="9"/>
  <c r="JEP28" i="9"/>
  <c r="JEQ28" i="9"/>
  <c r="JER28" i="9"/>
  <c r="JES28" i="9"/>
  <c r="JET28" i="9"/>
  <c r="JEU28" i="9"/>
  <c r="JEV28" i="9"/>
  <c r="JEW28" i="9"/>
  <c r="JEX28" i="9"/>
  <c r="JEY28" i="9"/>
  <c r="JEZ28" i="9"/>
  <c r="JFA28" i="9"/>
  <c r="JFB28" i="9"/>
  <c r="JFC28" i="9"/>
  <c r="JFD28" i="9"/>
  <c r="JFE28" i="9"/>
  <c r="JFF28" i="9"/>
  <c r="JFG28" i="9"/>
  <c r="JFH28" i="9"/>
  <c r="JFI28" i="9"/>
  <c r="JFJ28" i="9"/>
  <c r="JFK28" i="9"/>
  <c r="JFL28" i="9"/>
  <c r="JFM28" i="9"/>
  <c r="JFN28" i="9"/>
  <c r="JFO28" i="9"/>
  <c r="JFP28" i="9"/>
  <c r="JFQ28" i="9"/>
  <c r="JFR28" i="9"/>
  <c r="JFS28" i="9"/>
  <c r="JFT28" i="9"/>
  <c r="JFU28" i="9"/>
  <c r="JFV28" i="9"/>
  <c r="JFW28" i="9"/>
  <c r="JFX28" i="9"/>
  <c r="JFY28" i="9"/>
  <c r="JFZ28" i="9"/>
  <c r="JGA28" i="9"/>
  <c r="JGB28" i="9"/>
  <c r="JGC28" i="9"/>
  <c r="JGD28" i="9"/>
  <c r="JGE28" i="9"/>
  <c r="JGF28" i="9"/>
  <c r="JGG28" i="9"/>
  <c r="JGH28" i="9"/>
  <c r="JGI28" i="9"/>
  <c r="JGJ28" i="9"/>
  <c r="JGK28" i="9"/>
  <c r="JGL28" i="9"/>
  <c r="JGM28" i="9"/>
  <c r="JGN28" i="9"/>
  <c r="JGO28" i="9"/>
  <c r="JGP28" i="9"/>
  <c r="JGQ28" i="9"/>
  <c r="JGR28" i="9"/>
  <c r="JGS28" i="9"/>
  <c r="JGT28" i="9"/>
  <c r="JGU28" i="9"/>
  <c r="JGV28" i="9"/>
  <c r="JGW28" i="9"/>
  <c r="JGX28" i="9"/>
  <c r="JGY28" i="9"/>
  <c r="JGZ28" i="9"/>
  <c r="JHA28" i="9"/>
  <c r="JHB28" i="9"/>
  <c r="JHC28" i="9"/>
  <c r="JHD28" i="9"/>
  <c r="JHE28" i="9"/>
  <c r="JHF28" i="9"/>
  <c r="JHG28" i="9"/>
  <c r="JHH28" i="9"/>
  <c r="JHI28" i="9"/>
  <c r="JHJ28" i="9"/>
  <c r="JHK28" i="9"/>
  <c r="JHL28" i="9"/>
  <c r="JHM28" i="9"/>
  <c r="JHN28" i="9"/>
  <c r="JHO28" i="9"/>
  <c r="JHP28" i="9"/>
  <c r="JHQ28" i="9"/>
  <c r="JHR28" i="9"/>
  <c r="JHS28" i="9"/>
  <c r="JHT28" i="9"/>
  <c r="JHU28" i="9"/>
  <c r="JHV28" i="9"/>
  <c r="JHW28" i="9"/>
  <c r="JHX28" i="9"/>
  <c r="JHY28" i="9"/>
  <c r="JHZ28" i="9"/>
  <c r="JIA28" i="9"/>
  <c r="JIB28" i="9"/>
  <c r="JIC28" i="9"/>
  <c r="JID28" i="9"/>
  <c r="JIE28" i="9"/>
  <c r="JIF28" i="9"/>
  <c r="JIG28" i="9"/>
  <c r="JIH28" i="9"/>
  <c r="JII28" i="9"/>
  <c r="JIJ28" i="9"/>
  <c r="JIK28" i="9"/>
  <c r="JIL28" i="9"/>
  <c r="JIM28" i="9"/>
  <c r="JIN28" i="9"/>
  <c r="JIO28" i="9"/>
  <c r="JIP28" i="9"/>
  <c r="JIQ28" i="9"/>
  <c r="JIR28" i="9"/>
  <c r="JIS28" i="9"/>
  <c r="JIT28" i="9"/>
  <c r="JIU28" i="9"/>
  <c r="JIV28" i="9"/>
  <c r="JIW28" i="9"/>
  <c r="JIX28" i="9"/>
  <c r="JIY28" i="9"/>
  <c r="JIZ28" i="9"/>
  <c r="JJA28" i="9"/>
  <c r="JJB28" i="9"/>
  <c r="JJC28" i="9"/>
  <c r="JJD28" i="9"/>
  <c r="JJE28" i="9"/>
  <c r="JJF28" i="9"/>
  <c r="JJG28" i="9"/>
  <c r="JJH28" i="9"/>
  <c r="JJI28" i="9"/>
  <c r="JJJ28" i="9"/>
  <c r="JJK28" i="9"/>
  <c r="JJL28" i="9"/>
  <c r="JJM28" i="9"/>
  <c r="JJN28" i="9"/>
  <c r="JJO28" i="9"/>
  <c r="JJP28" i="9"/>
  <c r="JJQ28" i="9"/>
  <c r="JJR28" i="9"/>
  <c r="JJS28" i="9"/>
  <c r="JJT28" i="9"/>
  <c r="JJU28" i="9"/>
  <c r="JJV28" i="9"/>
  <c r="JJW28" i="9"/>
  <c r="JJX28" i="9"/>
  <c r="JJY28" i="9"/>
  <c r="JJZ28" i="9"/>
  <c r="JKA28" i="9"/>
  <c r="JKB28" i="9"/>
  <c r="JKC28" i="9"/>
  <c r="JKD28" i="9"/>
  <c r="JKE28" i="9"/>
  <c r="JKF28" i="9"/>
  <c r="JKG28" i="9"/>
  <c r="JKH28" i="9"/>
  <c r="JKI28" i="9"/>
  <c r="JKJ28" i="9"/>
  <c r="JKK28" i="9"/>
  <c r="JKL28" i="9"/>
  <c r="JKM28" i="9"/>
  <c r="JKN28" i="9"/>
  <c r="JKO28" i="9"/>
  <c r="JKP28" i="9"/>
  <c r="JKQ28" i="9"/>
  <c r="JKR28" i="9"/>
  <c r="JKS28" i="9"/>
  <c r="JKT28" i="9"/>
  <c r="JKU28" i="9"/>
  <c r="JKV28" i="9"/>
  <c r="JKW28" i="9"/>
  <c r="JKX28" i="9"/>
  <c r="JKY28" i="9"/>
  <c r="JKZ28" i="9"/>
  <c r="JLA28" i="9"/>
  <c r="JLB28" i="9"/>
  <c r="JLC28" i="9"/>
  <c r="JLD28" i="9"/>
  <c r="JLE28" i="9"/>
  <c r="JLF28" i="9"/>
  <c r="JLG28" i="9"/>
  <c r="JLH28" i="9"/>
  <c r="JLI28" i="9"/>
  <c r="JLJ28" i="9"/>
  <c r="JLK28" i="9"/>
  <c r="JLL28" i="9"/>
  <c r="JLM28" i="9"/>
  <c r="JLN28" i="9"/>
  <c r="JLO28" i="9"/>
  <c r="JLP28" i="9"/>
  <c r="JLQ28" i="9"/>
  <c r="JLR28" i="9"/>
  <c r="JLS28" i="9"/>
  <c r="JLT28" i="9"/>
  <c r="JLU28" i="9"/>
  <c r="JLV28" i="9"/>
  <c r="JLW28" i="9"/>
  <c r="JLX28" i="9"/>
  <c r="JLY28" i="9"/>
  <c r="JLZ28" i="9"/>
  <c r="JMA28" i="9"/>
  <c r="JMB28" i="9"/>
  <c r="JMC28" i="9"/>
  <c r="JMD28" i="9"/>
  <c r="JME28" i="9"/>
  <c r="JMF28" i="9"/>
  <c r="JMG28" i="9"/>
  <c r="JMH28" i="9"/>
  <c r="JMI28" i="9"/>
  <c r="JMJ28" i="9"/>
  <c r="JMK28" i="9"/>
  <c r="JML28" i="9"/>
  <c r="JMM28" i="9"/>
  <c r="JMN28" i="9"/>
  <c r="JMO28" i="9"/>
  <c r="JMP28" i="9"/>
  <c r="JMQ28" i="9"/>
  <c r="JMR28" i="9"/>
  <c r="JMS28" i="9"/>
  <c r="JMT28" i="9"/>
  <c r="JMU28" i="9"/>
  <c r="JMV28" i="9"/>
  <c r="JMW28" i="9"/>
  <c r="JMX28" i="9"/>
  <c r="JMY28" i="9"/>
  <c r="JMZ28" i="9"/>
  <c r="JNA28" i="9"/>
  <c r="JNB28" i="9"/>
  <c r="JNC28" i="9"/>
  <c r="JND28" i="9"/>
  <c r="JNE28" i="9"/>
  <c r="JNF28" i="9"/>
  <c r="JNG28" i="9"/>
  <c r="JNH28" i="9"/>
  <c r="JNI28" i="9"/>
  <c r="JNJ28" i="9"/>
  <c r="JNK28" i="9"/>
  <c r="JNL28" i="9"/>
  <c r="JNM28" i="9"/>
  <c r="JNN28" i="9"/>
  <c r="JNO28" i="9"/>
  <c r="JNP28" i="9"/>
  <c r="JNQ28" i="9"/>
  <c r="JNR28" i="9"/>
  <c r="JNS28" i="9"/>
  <c r="JNT28" i="9"/>
  <c r="JNU28" i="9"/>
  <c r="JNV28" i="9"/>
  <c r="JNW28" i="9"/>
  <c r="JNX28" i="9"/>
  <c r="JNY28" i="9"/>
  <c r="JNZ28" i="9"/>
  <c r="JOA28" i="9"/>
  <c r="JOB28" i="9"/>
  <c r="JOC28" i="9"/>
  <c r="JOD28" i="9"/>
  <c r="JOE28" i="9"/>
  <c r="JOF28" i="9"/>
  <c r="JOG28" i="9"/>
  <c r="JOH28" i="9"/>
  <c r="JOI28" i="9"/>
  <c r="JOJ28" i="9"/>
  <c r="JOK28" i="9"/>
  <c r="JOL28" i="9"/>
  <c r="JOM28" i="9"/>
  <c r="JON28" i="9"/>
  <c r="JOO28" i="9"/>
  <c r="JOP28" i="9"/>
  <c r="JOQ28" i="9"/>
  <c r="JOR28" i="9"/>
  <c r="JOS28" i="9"/>
  <c r="JOT28" i="9"/>
  <c r="JOU28" i="9"/>
  <c r="JOV28" i="9"/>
  <c r="JOW28" i="9"/>
  <c r="JOX28" i="9"/>
  <c r="JOY28" i="9"/>
  <c r="JOZ28" i="9"/>
  <c r="JPA28" i="9"/>
  <c r="JPB28" i="9"/>
  <c r="JPC28" i="9"/>
  <c r="JPD28" i="9"/>
  <c r="JPE28" i="9"/>
  <c r="JPF28" i="9"/>
  <c r="JPG28" i="9"/>
  <c r="JPH28" i="9"/>
  <c r="JPI28" i="9"/>
  <c r="JPJ28" i="9"/>
  <c r="JPK28" i="9"/>
  <c r="JPL28" i="9"/>
  <c r="JPM28" i="9"/>
  <c r="JPN28" i="9"/>
  <c r="JPO28" i="9"/>
  <c r="JPP28" i="9"/>
  <c r="JPQ28" i="9"/>
  <c r="JPR28" i="9"/>
  <c r="JPS28" i="9"/>
  <c r="JPT28" i="9"/>
  <c r="JPU28" i="9"/>
  <c r="JPV28" i="9"/>
  <c r="JPW28" i="9"/>
  <c r="JPX28" i="9"/>
  <c r="JPY28" i="9"/>
  <c r="JPZ28" i="9"/>
  <c r="JQA28" i="9"/>
  <c r="JQB28" i="9"/>
  <c r="JQC28" i="9"/>
  <c r="JQD28" i="9"/>
  <c r="JQE28" i="9"/>
  <c r="JQF28" i="9"/>
  <c r="JQG28" i="9"/>
  <c r="JQH28" i="9"/>
  <c r="JQI28" i="9"/>
  <c r="JQJ28" i="9"/>
  <c r="JQK28" i="9"/>
  <c r="JQL28" i="9"/>
  <c r="JQM28" i="9"/>
  <c r="JQN28" i="9"/>
  <c r="JQO28" i="9"/>
  <c r="JQP28" i="9"/>
  <c r="JQQ28" i="9"/>
  <c r="JQR28" i="9"/>
  <c r="JQS28" i="9"/>
  <c r="JQT28" i="9"/>
  <c r="JQU28" i="9"/>
  <c r="JQV28" i="9"/>
  <c r="JQW28" i="9"/>
  <c r="JQX28" i="9"/>
  <c r="JQY28" i="9"/>
  <c r="JQZ28" i="9"/>
  <c r="JRA28" i="9"/>
  <c r="JRB28" i="9"/>
  <c r="JRC28" i="9"/>
  <c r="JRD28" i="9"/>
  <c r="JRE28" i="9"/>
  <c r="JRF28" i="9"/>
  <c r="JRG28" i="9"/>
  <c r="JRH28" i="9"/>
  <c r="JRI28" i="9"/>
  <c r="JRJ28" i="9"/>
  <c r="JRK28" i="9"/>
  <c r="JRL28" i="9"/>
  <c r="JRM28" i="9"/>
  <c r="JRN28" i="9"/>
  <c r="JRO28" i="9"/>
  <c r="JRP28" i="9"/>
  <c r="JRQ28" i="9"/>
  <c r="JRR28" i="9"/>
  <c r="JRS28" i="9"/>
  <c r="JRT28" i="9"/>
  <c r="JRU28" i="9"/>
  <c r="JRV28" i="9"/>
  <c r="JRW28" i="9"/>
  <c r="JRX28" i="9"/>
  <c r="JRY28" i="9"/>
  <c r="JRZ28" i="9"/>
  <c r="JSA28" i="9"/>
  <c r="JSB28" i="9"/>
  <c r="JSC28" i="9"/>
  <c r="JSD28" i="9"/>
  <c r="JSE28" i="9"/>
  <c r="JSF28" i="9"/>
  <c r="JSG28" i="9"/>
  <c r="JSH28" i="9"/>
  <c r="JSI28" i="9"/>
  <c r="JSJ28" i="9"/>
  <c r="JSK28" i="9"/>
  <c r="JSL28" i="9"/>
  <c r="JSM28" i="9"/>
  <c r="JSN28" i="9"/>
  <c r="JSO28" i="9"/>
  <c r="JSP28" i="9"/>
  <c r="JSQ28" i="9"/>
  <c r="JSR28" i="9"/>
  <c r="JSS28" i="9"/>
  <c r="JST28" i="9"/>
  <c r="JSU28" i="9"/>
  <c r="JSV28" i="9"/>
  <c r="JSW28" i="9"/>
  <c r="JSX28" i="9"/>
  <c r="JSY28" i="9"/>
  <c r="JSZ28" i="9"/>
  <c r="JTA28" i="9"/>
  <c r="JTB28" i="9"/>
  <c r="JTC28" i="9"/>
  <c r="JTD28" i="9"/>
  <c r="JTE28" i="9"/>
  <c r="JTF28" i="9"/>
  <c r="JTG28" i="9"/>
  <c r="JTH28" i="9"/>
  <c r="JTI28" i="9"/>
  <c r="JTJ28" i="9"/>
  <c r="JTK28" i="9"/>
  <c r="JTL28" i="9"/>
  <c r="JTM28" i="9"/>
  <c r="JTN28" i="9"/>
  <c r="JTO28" i="9"/>
  <c r="JTP28" i="9"/>
  <c r="JTQ28" i="9"/>
  <c r="JTR28" i="9"/>
  <c r="JTS28" i="9"/>
  <c r="JTT28" i="9"/>
  <c r="JTU28" i="9"/>
  <c r="JTV28" i="9"/>
  <c r="JTW28" i="9"/>
  <c r="JTX28" i="9"/>
  <c r="JTY28" i="9"/>
  <c r="JTZ28" i="9"/>
  <c r="JUA28" i="9"/>
  <c r="JUB28" i="9"/>
  <c r="JUC28" i="9"/>
  <c r="JUD28" i="9"/>
  <c r="JUE28" i="9"/>
  <c r="JUF28" i="9"/>
  <c r="JUG28" i="9"/>
  <c r="JUH28" i="9"/>
  <c r="JUI28" i="9"/>
  <c r="JUJ28" i="9"/>
  <c r="JUK28" i="9"/>
  <c r="JUL28" i="9"/>
  <c r="JUM28" i="9"/>
  <c r="JUN28" i="9"/>
  <c r="JUO28" i="9"/>
  <c r="JUP28" i="9"/>
  <c r="JUQ28" i="9"/>
  <c r="JUR28" i="9"/>
  <c r="JUS28" i="9"/>
  <c r="JUT28" i="9"/>
  <c r="JUU28" i="9"/>
  <c r="JUV28" i="9"/>
  <c r="JUW28" i="9"/>
  <c r="JUX28" i="9"/>
  <c r="JUY28" i="9"/>
  <c r="JUZ28" i="9"/>
  <c r="JVA28" i="9"/>
  <c r="JVB28" i="9"/>
  <c r="JVC28" i="9"/>
  <c r="JVD28" i="9"/>
  <c r="JVE28" i="9"/>
  <c r="JVF28" i="9"/>
  <c r="JVG28" i="9"/>
  <c r="JVH28" i="9"/>
  <c r="JVI28" i="9"/>
  <c r="JVJ28" i="9"/>
  <c r="JVK28" i="9"/>
  <c r="JVL28" i="9"/>
  <c r="JVM28" i="9"/>
  <c r="JVN28" i="9"/>
  <c r="JVO28" i="9"/>
  <c r="JVP28" i="9"/>
  <c r="JVQ28" i="9"/>
  <c r="JVR28" i="9"/>
  <c r="JVS28" i="9"/>
  <c r="JVT28" i="9"/>
  <c r="JVU28" i="9"/>
  <c r="JVV28" i="9"/>
  <c r="JVW28" i="9"/>
  <c r="JVX28" i="9"/>
  <c r="JVY28" i="9"/>
  <c r="JVZ28" i="9"/>
  <c r="JWA28" i="9"/>
  <c r="JWB28" i="9"/>
  <c r="JWC28" i="9"/>
  <c r="JWD28" i="9"/>
  <c r="JWE28" i="9"/>
  <c r="JWF28" i="9"/>
  <c r="JWG28" i="9"/>
  <c r="JWH28" i="9"/>
  <c r="JWI28" i="9"/>
  <c r="JWJ28" i="9"/>
  <c r="JWK28" i="9"/>
  <c r="JWL28" i="9"/>
  <c r="JWM28" i="9"/>
  <c r="JWN28" i="9"/>
  <c r="JWO28" i="9"/>
  <c r="JWP28" i="9"/>
  <c r="JWQ28" i="9"/>
  <c r="JWR28" i="9"/>
  <c r="JWS28" i="9"/>
  <c r="JWT28" i="9"/>
  <c r="JWU28" i="9"/>
  <c r="JWV28" i="9"/>
  <c r="JWW28" i="9"/>
  <c r="JWX28" i="9"/>
  <c r="JWY28" i="9"/>
  <c r="JWZ28" i="9"/>
  <c r="JXA28" i="9"/>
  <c r="JXB28" i="9"/>
  <c r="JXC28" i="9"/>
  <c r="JXD28" i="9"/>
  <c r="JXE28" i="9"/>
  <c r="JXF28" i="9"/>
  <c r="JXG28" i="9"/>
  <c r="JXH28" i="9"/>
  <c r="JXI28" i="9"/>
  <c r="JXJ28" i="9"/>
  <c r="JXK28" i="9"/>
  <c r="JXL28" i="9"/>
  <c r="JXM28" i="9"/>
  <c r="JXN28" i="9"/>
  <c r="JXO28" i="9"/>
  <c r="JXP28" i="9"/>
  <c r="JXQ28" i="9"/>
  <c r="JXR28" i="9"/>
  <c r="JXS28" i="9"/>
  <c r="JXT28" i="9"/>
  <c r="JXU28" i="9"/>
  <c r="JXV28" i="9"/>
  <c r="JXW28" i="9"/>
  <c r="JXX28" i="9"/>
  <c r="JXY28" i="9"/>
  <c r="JXZ28" i="9"/>
  <c r="JYA28" i="9"/>
  <c r="JYB28" i="9"/>
  <c r="JYC28" i="9"/>
  <c r="JYD28" i="9"/>
  <c r="JYE28" i="9"/>
  <c r="JYF28" i="9"/>
  <c r="JYG28" i="9"/>
  <c r="JYH28" i="9"/>
  <c r="JYI28" i="9"/>
  <c r="JYJ28" i="9"/>
  <c r="JYK28" i="9"/>
  <c r="JYL28" i="9"/>
  <c r="JYM28" i="9"/>
  <c r="JYN28" i="9"/>
  <c r="JYO28" i="9"/>
  <c r="JYP28" i="9"/>
  <c r="JYQ28" i="9"/>
  <c r="JYR28" i="9"/>
  <c r="JYS28" i="9"/>
  <c r="JYT28" i="9"/>
  <c r="JYU28" i="9"/>
  <c r="JYV28" i="9"/>
  <c r="JYW28" i="9"/>
  <c r="JYX28" i="9"/>
  <c r="JYY28" i="9"/>
  <c r="JYZ28" i="9"/>
  <c r="JZA28" i="9"/>
  <c r="JZB28" i="9"/>
  <c r="JZC28" i="9"/>
  <c r="JZD28" i="9"/>
  <c r="JZE28" i="9"/>
  <c r="JZF28" i="9"/>
  <c r="JZG28" i="9"/>
  <c r="JZH28" i="9"/>
  <c r="JZI28" i="9"/>
  <c r="JZJ28" i="9"/>
  <c r="JZK28" i="9"/>
  <c r="JZL28" i="9"/>
  <c r="JZM28" i="9"/>
  <c r="JZN28" i="9"/>
  <c r="JZO28" i="9"/>
  <c r="JZP28" i="9"/>
  <c r="JZQ28" i="9"/>
  <c r="JZR28" i="9"/>
  <c r="JZS28" i="9"/>
  <c r="JZT28" i="9"/>
  <c r="JZU28" i="9"/>
  <c r="JZV28" i="9"/>
  <c r="JZW28" i="9"/>
  <c r="JZX28" i="9"/>
  <c r="JZY28" i="9"/>
  <c r="JZZ28" i="9"/>
  <c r="KAA28" i="9"/>
  <c r="KAB28" i="9"/>
  <c r="KAC28" i="9"/>
  <c r="KAD28" i="9"/>
  <c r="KAE28" i="9"/>
  <c r="KAF28" i="9"/>
  <c r="KAG28" i="9"/>
  <c r="KAH28" i="9"/>
  <c r="KAI28" i="9"/>
  <c r="KAJ28" i="9"/>
  <c r="KAK28" i="9"/>
  <c r="KAL28" i="9"/>
  <c r="KAM28" i="9"/>
  <c r="KAN28" i="9"/>
  <c r="KAO28" i="9"/>
  <c r="KAP28" i="9"/>
  <c r="KAQ28" i="9"/>
  <c r="KAR28" i="9"/>
  <c r="KAS28" i="9"/>
  <c r="KAT28" i="9"/>
  <c r="KAU28" i="9"/>
  <c r="KAV28" i="9"/>
  <c r="KAW28" i="9"/>
  <c r="KAX28" i="9"/>
  <c r="KAY28" i="9"/>
  <c r="KAZ28" i="9"/>
  <c r="KBA28" i="9"/>
  <c r="KBB28" i="9"/>
  <c r="KBC28" i="9"/>
  <c r="KBD28" i="9"/>
  <c r="KBE28" i="9"/>
  <c r="KBF28" i="9"/>
  <c r="KBG28" i="9"/>
  <c r="KBH28" i="9"/>
  <c r="KBI28" i="9"/>
  <c r="KBJ28" i="9"/>
  <c r="KBK28" i="9"/>
  <c r="KBL28" i="9"/>
  <c r="KBM28" i="9"/>
  <c r="KBN28" i="9"/>
  <c r="KBO28" i="9"/>
  <c r="KBP28" i="9"/>
  <c r="KBQ28" i="9"/>
  <c r="KBR28" i="9"/>
  <c r="KBS28" i="9"/>
  <c r="KBT28" i="9"/>
  <c r="KBU28" i="9"/>
  <c r="KBV28" i="9"/>
  <c r="KBW28" i="9"/>
  <c r="KBX28" i="9"/>
  <c r="KBY28" i="9"/>
  <c r="KBZ28" i="9"/>
  <c r="KCA28" i="9"/>
  <c r="KCB28" i="9"/>
  <c r="KCC28" i="9"/>
  <c r="KCD28" i="9"/>
  <c r="KCE28" i="9"/>
  <c r="KCF28" i="9"/>
  <c r="KCG28" i="9"/>
  <c r="KCH28" i="9"/>
  <c r="KCI28" i="9"/>
  <c r="KCJ28" i="9"/>
  <c r="KCK28" i="9"/>
  <c r="KCL28" i="9"/>
  <c r="KCM28" i="9"/>
  <c r="KCN28" i="9"/>
  <c r="KCO28" i="9"/>
  <c r="KCP28" i="9"/>
  <c r="KCQ28" i="9"/>
  <c r="KCR28" i="9"/>
  <c r="KCS28" i="9"/>
  <c r="KCT28" i="9"/>
  <c r="KCU28" i="9"/>
  <c r="KCV28" i="9"/>
  <c r="KCW28" i="9"/>
  <c r="KCX28" i="9"/>
  <c r="KCY28" i="9"/>
  <c r="KCZ28" i="9"/>
  <c r="KDA28" i="9"/>
  <c r="KDB28" i="9"/>
  <c r="KDC28" i="9"/>
  <c r="KDD28" i="9"/>
  <c r="KDE28" i="9"/>
  <c r="KDF28" i="9"/>
  <c r="KDG28" i="9"/>
  <c r="KDH28" i="9"/>
  <c r="KDI28" i="9"/>
  <c r="KDJ28" i="9"/>
  <c r="KDK28" i="9"/>
  <c r="KDL28" i="9"/>
  <c r="KDM28" i="9"/>
  <c r="KDN28" i="9"/>
  <c r="KDO28" i="9"/>
  <c r="KDP28" i="9"/>
  <c r="KDQ28" i="9"/>
  <c r="KDR28" i="9"/>
  <c r="KDS28" i="9"/>
  <c r="KDT28" i="9"/>
  <c r="KDU28" i="9"/>
  <c r="KDV28" i="9"/>
  <c r="KDW28" i="9"/>
  <c r="KDX28" i="9"/>
  <c r="KDY28" i="9"/>
  <c r="KDZ28" i="9"/>
  <c r="KEA28" i="9"/>
  <c r="KEB28" i="9"/>
  <c r="KEC28" i="9"/>
  <c r="KED28" i="9"/>
  <c r="KEE28" i="9"/>
  <c r="KEF28" i="9"/>
  <c r="KEG28" i="9"/>
  <c r="KEH28" i="9"/>
  <c r="KEI28" i="9"/>
  <c r="KEJ28" i="9"/>
  <c r="KEK28" i="9"/>
  <c r="KEL28" i="9"/>
  <c r="KEM28" i="9"/>
  <c r="KEN28" i="9"/>
  <c r="KEO28" i="9"/>
  <c r="KEP28" i="9"/>
  <c r="KEQ28" i="9"/>
  <c r="KER28" i="9"/>
  <c r="KES28" i="9"/>
  <c r="KET28" i="9"/>
  <c r="KEU28" i="9"/>
  <c r="KEV28" i="9"/>
  <c r="KEW28" i="9"/>
  <c r="KEX28" i="9"/>
  <c r="KEY28" i="9"/>
  <c r="KEZ28" i="9"/>
  <c r="KFA28" i="9"/>
  <c r="KFB28" i="9"/>
  <c r="KFC28" i="9"/>
  <c r="KFD28" i="9"/>
  <c r="KFE28" i="9"/>
  <c r="KFF28" i="9"/>
  <c r="KFG28" i="9"/>
  <c r="KFH28" i="9"/>
  <c r="KFI28" i="9"/>
  <c r="KFJ28" i="9"/>
  <c r="KFK28" i="9"/>
  <c r="KFL28" i="9"/>
  <c r="KFM28" i="9"/>
  <c r="KFN28" i="9"/>
  <c r="KFO28" i="9"/>
  <c r="KFP28" i="9"/>
  <c r="KFQ28" i="9"/>
  <c r="KFR28" i="9"/>
  <c r="KFS28" i="9"/>
  <c r="KFT28" i="9"/>
  <c r="KFU28" i="9"/>
  <c r="KFV28" i="9"/>
  <c r="KFW28" i="9"/>
  <c r="KFX28" i="9"/>
  <c r="KFY28" i="9"/>
  <c r="KFZ28" i="9"/>
  <c r="KGA28" i="9"/>
  <c r="KGB28" i="9"/>
  <c r="KGC28" i="9"/>
  <c r="KGD28" i="9"/>
  <c r="KGE28" i="9"/>
  <c r="KGF28" i="9"/>
  <c r="KGG28" i="9"/>
  <c r="KGH28" i="9"/>
  <c r="KGI28" i="9"/>
  <c r="KGJ28" i="9"/>
  <c r="KGK28" i="9"/>
  <c r="KGL28" i="9"/>
  <c r="KGM28" i="9"/>
  <c r="KGN28" i="9"/>
  <c r="KGO28" i="9"/>
  <c r="KGP28" i="9"/>
  <c r="KGQ28" i="9"/>
  <c r="KGR28" i="9"/>
  <c r="KGS28" i="9"/>
  <c r="KGT28" i="9"/>
  <c r="KGU28" i="9"/>
  <c r="KGV28" i="9"/>
  <c r="KGW28" i="9"/>
  <c r="KGX28" i="9"/>
  <c r="KGY28" i="9"/>
  <c r="KGZ28" i="9"/>
  <c r="KHA28" i="9"/>
  <c r="KHB28" i="9"/>
  <c r="KHC28" i="9"/>
  <c r="KHD28" i="9"/>
  <c r="KHE28" i="9"/>
  <c r="KHF28" i="9"/>
  <c r="KHG28" i="9"/>
  <c r="KHH28" i="9"/>
  <c r="KHI28" i="9"/>
  <c r="KHJ28" i="9"/>
  <c r="KHK28" i="9"/>
  <c r="KHL28" i="9"/>
  <c r="KHM28" i="9"/>
  <c r="KHN28" i="9"/>
  <c r="KHO28" i="9"/>
  <c r="KHP28" i="9"/>
  <c r="KHQ28" i="9"/>
  <c r="KHR28" i="9"/>
  <c r="KHS28" i="9"/>
  <c r="KHT28" i="9"/>
  <c r="KHU28" i="9"/>
  <c r="KHV28" i="9"/>
  <c r="KHW28" i="9"/>
  <c r="KHX28" i="9"/>
  <c r="KHY28" i="9"/>
  <c r="KHZ28" i="9"/>
  <c r="KIA28" i="9"/>
  <c r="KIB28" i="9"/>
  <c r="KIC28" i="9"/>
  <c r="KID28" i="9"/>
  <c r="KIE28" i="9"/>
  <c r="KIF28" i="9"/>
  <c r="KIG28" i="9"/>
  <c r="KIH28" i="9"/>
  <c r="KII28" i="9"/>
  <c r="KIJ28" i="9"/>
  <c r="KIK28" i="9"/>
  <c r="KIL28" i="9"/>
  <c r="KIM28" i="9"/>
  <c r="KIN28" i="9"/>
  <c r="KIO28" i="9"/>
  <c r="KIP28" i="9"/>
  <c r="KIQ28" i="9"/>
  <c r="KIR28" i="9"/>
  <c r="KIS28" i="9"/>
  <c r="KIT28" i="9"/>
  <c r="KIU28" i="9"/>
  <c r="KIV28" i="9"/>
  <c r="KIW28" i="9"/>
  <c r="KIX28" i="9"/>
  <c r="KIY28" i="9"/>
  <c r="KIZ28" i="9"/>
  <c r="KJA28" i="9"/>
  <c r="KJB28" i="9"/>
  <c r="KJC28" i="9"/>
  <c r="KJD28" i="9"/>
  <c r="KJE28" i="9"/>
  <c r="KJF28" i="9"/>
  <c r="KJG28" i="9"/>
  <c r="KJH28" i="9"/>
  <c r="KJI28" i="9"/>
  <c r="KJJ28" i="9"/>
  <c r="KJK28" i="9"/>
  <c r="KJL28" i="9"/>
  <c r="KJM28" i="9"/>
  <c r="KJN28" i="9"/>
  <c r="KJO28" i="9"/>
  <c r="KJP28" i="9"/>
  <c r="KJQ28" i="9"/>
  <c r="KJR28" i="9"/>
  <c r="KJS28" i="9"/>
  <c r="KJT28" i="9"/>
  <c r="KJU28" i="9"/>
  <c r="KJV28" i="9"/>
  <c r="KJW28" i="9"/>
  <c r="KJX28" i="9"/>
  <c r="KJY28" i="9"/>
  <c r="KJZ28" i="9"/>
  <c r="KKA28" i="9"/>
  <c r="KKB28" i="9"/>
  <c r="KKC28" i="9"/>
  <c r="KKD28" i="9"/>
  <c r="KKE28" i="9"/>
  <c r="KKF28" i="9"/>
  <c r="KKG28" i="9"/>
  <c r="KKH28" i="9"/>
  <c r="KKI28" i="9"/>
  <c r="KKJ28" i="9"/>
  <c r="KKK28" i="9"/>
  <c r="KKL28" i="9"/>
  <c r="KKM28" i="9"/>
  <c r="KKN28" i="9"/>
  <c r="KKO28" i="9"/>
  <c r="KKP28" i="9"/>
  <c r="KKQ28" i="9"/>
  <c r="KKR28" i="9"/>
  <c r="KKS28" i="9"/>
  <c r="KKT28" i="9"/>
  <c r="KKU28" i="9"/>
  <c r="KKV28" i="9"/>
  <c r="KKW28" i="9"/>
  <c r="KKX28" i="9"/>
  <c r="KKY28" i="9"/>
  <c r="KKZ28" i="9"/>
  <c r="KLA28" i="9"/>
  <c r="KLB28" i="9"/>
  <c r="KLC28" i="9"/>
  <c r="KLD28" i="9"/>
  <c r="KLE28" i="9"/>
  <c r="KLF28" i="9"/>
  <c r="KLG28" i="9"/>
  <c r="KLH28" i="9"/>
  <c r="KLI28" i="9"/>
  <c r="KLJ28" i="9"/>
  <c r="KLK28" i="9"/>
  <c r="KLL28" i="9"/>
  <c r="KLM28" i="9"/>
  <c r="KLN28" i="9"/>
  <c r="KLO28" i="9"/>
  <c r="KLP28" i="9"/>
  <c r="KLQ28" i="9"/>
  <c r="KLR28" i="9"/>
  <c r="KLS28" i="9"/>
  <c r="KLT28" i="9"/>
  <c r="KLU28" i="9"/>
  <c r="KLV28" i="9"/>
  <c r="KLW28" i="9"/>
  <c r="KLX28" i="9"/>
  <c r="KLY28" i="9"/>
  <c r="KLZ28" i="9"/>
  <c r="KMA28" i="9"/>
  <c r="KMB28" i="9"/>
  <c r="KMC28" i="9"/>
  <c r="KMD28" i="9"/>
  <c r="KME28" i="9"/>
  <c r="KMF28" i="9"/>
  <c r="KMG28" i="9"/>
  <c r="KMH28" i="9"/>
  <c r="KMI28" i="9"/>
  <c r="KMJ28" i="9"/>
  <c r="KMK28" i="9"/>
  <c r="KML28" i="9"/>
  <c r="KMM28" i="9"/>
  <c r="KMN28" i="9"/>
  <c r="KMO28" i="9"/>
  <c r="KMP28" i="9"/>
  <c r="KMQ28" i="9"/>
  <c r="KMR28" i="9"/>
  <c r="KMS28" i="9"/>
  <c r="KMT28" i="9"/>
  <c r="KMU28" i="9"/>
  <c r="KMV28" i="9"/>
  <c r="KMW28" i="9"/>
  <c r="KMX28" i="9"/>
  <c r="KMY28" i="9"/>
  <c r="KMZ28" i="9"/>
  <c r="KNA28" i="9"/>
  <c r="KNB28" i="9"/>
  <c r="KNC28" i="9"/>
  <c r="KND28" i="9"/>
  <c r="KNE28" i="9"/>
  <c r="KNF28" i="9"/>
  <c r="KNG28" i="9"/>
  <c r="KNH28" i="9"/>
  <c r="KNI28" i="9"/>
  <c r="KNJ28" i="9"/>
  <c r="KNK28" i="9"/>
  <c r="KNL28" i="9"/>
  <c r="KNM28" i="9"/>
  <c r="KNN28" i="9"/>
  <c r="KNO28" i="9"/>
  <c r="KNP28" i="9"/>
  <c r="KNQ28" i="9"/>
  <c r="KNR28" i="9"/>
  <c r="KNS28" i="9"/>
  <c r="KNT28" i="9"/>
  <c r="KNU28" i="9"/>
  <c r="KNV28" i="9"/>
  <c r="KNW28" i="9"/>
  <c r="KNX28" i="9"/>
  <c r="KNY28" i="9"/>
  <c r="KNZ28" i="9"/>
  <c r="KOA28" i="9"/>
  <c r="KOB28" i="9"/>
  <c r="KOC28" i="9"/>
  <c r="KOD28" i="9"/>
  <c r="KOE28" i="9"/>
  <c r="KOF28" i="9"/>
  <c r="KOG28" i="9"/>
  <c r="KOH28" i="9"/>
  <c r="KOI28" i="9"/>
  <c r="KOJ28" i="9"/>
  <c r="KOK28" i="9"/>
  <c r="KOL28" i="9"/>
  <c r="KOM28" i="9"/>
  <c r="KON28" i="9"/>
  <c r="KOO28" i="9"/>
  <c r="KOP28" i="9"/>
  <c r="KOQ28" i="9"/>
  <c r="KOR28" i="9"/>
  <c r="KOS28" i="9"/>
  <c r="KOT28" i="9"/>
  <c r="KOU28" i="9"/>
  <c r="KOV28" i="9"/>
  <c r="KOW28" i="9"/>
  <c r="KOX28" i="9"/>
  <c r="KOY28" i="9"/>
  <c r="KOZ28" i="9"/>
  <c r="KPA28" i="9"/>
  <c r="KPB28" i="9"/>
  <c r="KPC28" i="9"/>
  <c r="KPD28" i="9"/>
  <c r="KPE28" i="9"/>
  <c r="KPF28" i="9"/>
  <c r="KPG28" i="9"/>
  <c r="KPH28" i="9"/>
  <c r="KPI28" i="9"/>
  <c r="KPJ28" i="9"/>
  <c r="KPK28" i="9"/>
  <c r="KPL28" i="9"/>
  <c r="KPM28" i="9"/>
  <c r="KPN28" i="9"/>
  <c r="KPO28" i="9"/>
  <c r="KPP28" i="9"/>
  <c r="KPQ28" i="9"/>
  <c r="KPR28" i="9"/>
  <c r="KPS28" i="9"/>
  <c r="KPT28" i="9"/>
  <c r="KPU28" i="9"/>
  <c r="KPV28" i="9"/>
  <c r="KPW28" i="9"/>
  <c r="KPX28" i="9"/>
  <c r="KPY28" i="9"/>
  <c r="KPZ28" i="9"/>
  <c r="KQA28" i="9"/>
  <c r="KQB28" i="9"/>
  <c r="KQC28" i="9"/>
  <c r="KQD28" i="9"/>
  <c r="KQE28" i="9"/>
  <c r="KQF28" i="9"/>
  <c r="KQG28" i="9"/>
  <c r="KQH28" i="9"/>
  <c r="KQI28" i="9"/>
  <c r="KQJ28" i="9"/>
  <c r="KQK28" i="9"/>
  <c r="KQL28" i="9"/>
  <c r="KQM28" i="9"/>
  <c r="KQN28" i="9"/>
  <c r="KQO28" i="9"/>
  <c r="KQP28" i="9"/>
  <c r="KQQ28" i="9"/>
  <c r="KQR28" i="9"/>
  <c r="KQS28" i="9"/>
  <c r="KQT28" i="9"/>
  <c r="KQU28" i="9"/>
  <c r="KQV28" i="9"/>
  <c r="KQW28" i="9"/>
  <c r="KQX28" i="9"/>
  <c r="KQY28" i="9"/>
  <c r="KQZ28" i="9"/>
  <c r="KRA28" i="9"/>
  <c r="KRB28" i="9"/>
  <c r="KRC28" i="9"/>
  <c r="KRD28" i="9"/>
  <c r="KRE28" i="9"/>
  <c r="KRF28" i="9"/>
  <c r="KRG28" i="9"/>
  <c r="KRH28" i="9"/>
  <c r="KRI28" i="9"/>
  <c r="KRJ28" i="9"/>
  <c r="KRK28" i="9"/>
  <c r="KRL28" i="9"/>
  <c r="KRM28" i="9"/>
  <c r="KRN28" i="9"/>
  <c r="KRO28" i="9"/>
  <c r="KRP28" i="9"/>
  <c r="KRQ28" i="9"/>
  <c r="KRR28" i="9"/>
  <c r="KRS28" i="9"/>
  <c r="KRT28" i="9"/>
  <c r="KRU28" i="9"/>
  <c r="KRV28" i="9"/>
  <c r="KRW28" i="9"/>
  <c r="KRX28" i="9"/>
  <c r="KRY28" i="9"/>
  <c r="KRZ28" i="9"/>
  <c r="KSA28" i="9"/>
  <c r="KSB28" i="9"/>
  <c r="KSC28" i="9"/>
  <c r="KSD28" i="9"/>
  <c r="KSE28" i="9"/>
  <c r="KSF28" i="9"/>
  <c r="KSG28" i="9"/>
  <c r="KSH28" i="9"/>
  <c r="KSI28" i="9"/>
  <c r="KSJ28" i="9"/>
  <c r="KSK28" i="9"/>
  <c r="KSL28" i="9"/>
  <c r="KSM28" i="9"/>
  <c r="KSN28" i="9"/>
  <c r="KSO28" i="9"/>
  <c r="KSP28" i="9"/>
  <c r="KSQ28" i="9"/>
  <c r="KSR28" i="9"/>
  <c r="KSS28" i="9"/>
  <c r="KST28" i="9"/>
  <c r="KSU28" i="9"/>
  <c r="KSV28" i="9"/>
  <c r="KSW28" i="9"/>
  <c r="KSX28" i="9"/>
  <c r="KSY28" i="9"/>
  <c r="KSZ28" i="9"/>
  <c r="KTA28" i="9"/>
  <c r="KTB28" i="9"/>
  <c r="KTC28" i="9"/>
  <c r="KTD28" i="9"/>
  <c r="KTE28" i="9"/>
  <c r="KTF28" i="9"/>
  <c r="KTG28" i="9"/>
  <c r="KTH28" i="9"/>
  <c r="KTI28" i="9"/>
  <c r="KTJ28" i="9"/>
  <c r="KTK28" i="9"/>
  <c r="KTL28" i="9"/>
  <c r="KTM28" i="9"/>
  <c r="KTN28" i="9"/>
  <c r="KTO28" i="9"/>
  <c r="KTP28" i="9"/>
  <c r="KTQ28" i="9"/>
  <c r="KTR28" i="9"/>
  <c r="KTS28" i="9"/>
  <c r="KTT28" i="9"/>
  <c r="KTU28" i="9"/>
  <c r="KTV28" i="9"/>
  <c r="KTW28" i="9"/>
  <c r="KTX28" i="9"/>
  <c r="KTY28" i="9"/>
  <c r="KTZ28" i="9"/>
  <c r="KUA28" i="9"/>
  <c r="KUB28" i="9"/>
  <c r="KUC28" i="9"/>
  <c r="KUD28" i="9"/>
  <c r="KUE28" i="9"/>
  <c r="KUF28" i="9"/>
  <c r="KUG28" i="9"/>
  <c r="KUH28" i="9"/>
  <c r="KUI28" i="9"/>
  <c r="KUJ28" i="9"/>
  <c r="KUK28" i="9"/>
  <c r="KUL28" i="9"/>
  <c r="KUM28" i="9"/>
  <c r="KUN28" i="9"/>
  <c r="KUO28" i="9"/>
  <c r="KUP28" i="9"/>
  <c r="KUQ28" i="9"/>
  <c r="KUR28" i="9"/>
  <c r="KUS28" i="9"/>
  <c r="KUT28" i="9"/>
  <c r="KUU28" i="9"/>
  <c r="KUV28" i="9"/>
  <c r="KUW28" i="9"/>
  <c r="KUX28" i="9"/>
  <c r="KUY28" i="9"/>
  <c r="KUZ28" i="9"/>
  <c r="KVA28" i="9"/>
  <c r="KVB28" i="9"/>
  <c r="KVC28" i="9"/>
  <c r="KVD28" i="9"/>
  <c r="KVE28" i="9"/>
  <c r="KVF28" i="9"/>
  <c r="KVG28" i="9"/>
  <c r="KVH28" i="9"/>
  <c r="KVI28" i="9"/>
  <c r="KVJ28" i="9"/>
  <c r="KVK28" i="9"/>
  <c r="KVL28" i="9"/>
  <c r="KVM28" i="9"/>
  <c r="KVN28" i="9"/>
  <c r="KVO28" i="9"/>
  <c r="KVP28" i="9"/>
  <c r="KVQ28" i="9"/>
  <c r="KVR28" i="9"/>
  <c r="KVS28" i="9"/>
  <c r="KVT28" i="9"/>
  <c r="KVU28" i="9"/>
  <c r="KVV28" i="9"/>
  <c r="KVW28" i="9"/>
  <c r="KVX28" i="9"/>
  <c r="KVY28" i="9"/>
  <c r="KVZ28" i="9"/>
  <c r="KWA28" i="9"/>
  <c r="KWB28" i="9"/>
  <c r="KWC28" i="9"/>
  <c r="KWD28" i="9"/>
  <c r="KWE28" i="9"/>
  <c r="KWF28" i="9"/>
  <c r="KWG28" i="9"/>
  <c r="KWH28" i="9"/>
  <c r="KWI28" i="9"/>
  <c r="KWJ28" i="9"/>
  <c r="KWK28" i="9"/>
  <c r="KWL28" i="9"/>
  <c r="KWM28" i="9"/>
  <c r="KWN28" i="9"/>
  <c r="KWO28" i="9"/>
  <c r="KWP28" i="9"/>
  <c r="KWQ28" i="9"/>
  <c r="KWR28" i="9"/>
  <c r="KWS28" i="9"/>
  <c r="KWT28" i="9"/>
  <c r="KWU28" i="9"/>
  <c r="KWV28" i="9"/>
  <c r="KWW28" i="9"/>
  <c r="KWX28" i="9"/>
  <c r="KWY28" i="9"/>
  <c r="KWZ28" i="9"/>
  <c r="KXA28" i="9"/>
  <c r="KXB28" i="9"/>
  <c r="KXC28" i="9"/>
  <c r="KXD28" i="9"/>
  <c r="KXE28" i="9"/>
  <c r="KXF28" i="9"/>
  <c r="KXG28" i="9"/>
  <c r="KXH28" i="9"/>
  <c r="KXI28" i="9"/>
  <c r="KXJ28" i="9"/>
  <c r="KXK28" i="9"/>
  <c r="KXL28" i="9"/>
  <c r="KXM28" i="9"/>
  <c r="KXN28" i="9"/>
  <c r="KXO28" i="9"/>
  <c r="KXP28" i="9"/>
  <c r="KXQ28" i="9"/>
  <c r="KXR28" i="9"/>
  <c r="KXS28" i="9"/>
  <c r="KXT28" i="9"/>
  <c r="KXU28" i="9"/>
  <c r="KXV28" i="9"/>
  <c r="KXW28" i="9"/>
  <c r="KXX28" i="9"/>
  <c r="KXY28" i="9"/>
  <c r="KXZ28" i="9"/>
  <c r="KYA28" i="9"/>
  <c r="KYB28" i="9"/>
  <c r="KYC28" i="9"/>
  <c r="KYD28" i="9"/>
  <c r="KYE28" i="9"/>
  <c r="KYF28" i="9"/>
  <c r="KYG28" i="9"/>
  <c r="KYH28" i="9"/>
  <c r="KYI28" i="9"/>
  <c r="KYJ28" i="9"/>
  <c r="KYK28" i="9"/>
  <c r="KYL28" i="9"/>
  <c r="KYM28" i="9"/>
  <c r="KYN28" i="9"/>
  <c r="KYO28" i="9"/>
  <c r="KYP28" i="9"/>
  <c r="KYQ28" i="9"/>
  <c r="KYR28" i="9"/>
  <c r="KYS28" i="9"/>
  <c r="KYT28" i="9"/>
  <c r="KYU28" i="9"/>
  <c r="KYV28" i="9"/>
  <c r="KYW28" i="9"/>
  <c r="KYX28" i="9"/>
  <c r="KYY28" i="9"/>
  <c r="KYZ28" i="9"/>
  <c r="KZA28" i="9"/>
  <c r="KZB28" i="9"/>
  <c r="KZC28" i="9"/>
  <c r="KZD28" i="9"/>
  <c r="KZE28" i="9"/>
  <c r="KZF28" i="9"/>
  <c r="KZG28" i="9"/>
  <c r="KZH28" i="9"/>
  <c r="KZI28" i="9"/>
  <c r="KZJ28" i="9"/>
  <c r="KZK28" i="9"/>
  <c r="KZL28" i="9"/>
  <c r="KZM28" i="9"/>
  <c r="KZN28" i="9"/>
  <c r="KZO28" i="9"/>
  <c r="KZP28" i="9"/>
  <c r="KZQ28" i="9"/>
  <c r="KZR28" i="9"/>
  <c r="KZS28" i="9"/>
  <c r="KZT28" i="9"/>
  <c r="KZU28" i="9"/>
  <c r="KZV28" i="9"/>
  <c r="KZW28" i="9"/>
  <c r="KZX28" i="9"/>
  <c r="KZY28" i="9"/>
  <c r="KZZ28" i="9"/>
  <c r="LAA28" i="9"/>
  <c r="LAB28" i="9"/>
  <c r="LAC28" i="9"/>
  <c r="LAD28" i="9"/>
  <c r="LAE28" i="9"/>
  <c r="LAF28" i="9"/>
  <c r="LAG28" i="9"/>
  <c r="LAH28" i="9"/>
  <c r="LAI28" i="9"/>
  <c r="LAJ28" i="9"/>
  <c r="LAK28" i="9"/>
  <c r="LAL28" i="9"/>
  <c r="LAM28" i="9"/>
  <c r="LAN28" i="9"/>
  <c r="LAO28" i="9"/>
  <c r="LAP28" i="9"/>
  <c r="LAQ28" i="9"/>
  <c r="LAR28" i="9"/>
  <c r="LAS28" i="9"/>
  <c r="LAT28" i="9"/>
  <c r="LAU28" i="9"/>
  <c r="LAV28" i="9"/>
  <c r="LAW28" i="9"/>
  <c r="LAX28" i="9"/>
  <c r="LAY28" i="9"/>
  <c r="LAZ28" i="9"/>
  <c r="LBA28" i="9"/>
  <c r="LBB28" i="9"/>
  <c r="LBC28" i="9"/>
  <c r="LBD28" i="9"/>
  <c r="LBE28" i="9"/>
  <c r="LBF28" i="9"/>
  <c r="LBG28" i="9"/>
  <c r="LBH28" i="9"/>
  <c r="LBI28" i="9"/>
  <c r="LBJ28" i="9"/>
  <c r="LBK28" i="9"/>
  <c r="LBL28" i="9"/>
  <c r="LBM28" i="9"/>
  <c r="LBN28" i="9"/>
  <c r="LBO28" i="9"/>
  <c r="LBP28" i="9"/>
  <c r="LBQ28" i="9"/>
  <c r="LBR28" i="9"/>
  <c r="LBS28" i="9"/>
  <c r="LBT28" i="9"/>
  <c r="LBU28" i="9"/>
  <c r="LBV28" i="9"/>
  <c r="LBW28" i="9"/>
  <c r="LBX28" i="9"/>
  <c r="LBY28" i="9"/>
  <c r="LBZ28" i="9"/>
  <c r="LCA28" i="9"/>
  <c r="LCB28" i="9"/>
  <c r="LCC28" i="9"/>
  <c r="LCD28" i="9"/>
  <c r="LCE28" i="9"/>
  <c r="LCF28" i="9"/>
  <c r="LCG28" i="9"/>
  <c r="LCH28" i="9"/>
  <c r="LCI28" i="9"/>
  <c r="LCJ28" i="9"/>
  <c r="LCK28" i="9"/>
  <c r="LCL28" i="9"/>
  <c r="LCM28" i="9"/>
  <c r="LCN28" i="9"/>
  <c r="LCO28" i="9"/>
  <c r="LCP28" i="9"/>
  <c r="LCQ28" i="9"/>
  <c r="LCR28" i="9"/>
  <c r="LCS28" i="9"/>
  <c r="LCT28" i="9"/>
  <c r="LCU28" i="9"/>
  <c r="LCV28" i="9"/>
  <c r="LCW28" i="9"/>
  <c r="LCX28" i="9"/>
  <c r="LCY28" i="9"/>
  <c r="LCZ28" i="9"/>
  <c r="LDA28" i="9"/>
  <c r="LDB28" i="9"/>
  <c r="LDC28" i="9"/>
  <c r="LDD28" i="9"/>
  <c r="LDE28" i="9"/>
  <c r="LDF28" i="9"/>
  <c r="LDG28" i="9"/>
  <c r="LDH28" i="9"/>
  <c r="LDI28" i="9"/>
  <c r="LDJ28" i="9"/>
  <c r="LDK28" i="9"/>
  <c r="LDL28" i="9"/>
  <c r="LDM28" i="9"/>
  <c r="LDN28" i="9"/>
  <c r="LDO28" i="9"/>
  <c r="LDP28" i="9"/>
  <c r="LDQ28" i="9"/>
  <c r="LDR28" i="9"/>
  <c r="LDS28" i="9"/>
  <c r="LDT28" i="9"/>
  <c r="LDU28" i="9"/>
  <c r="LDV28" i="9"/>
  <c r="LDW28" i="9"/>
  <c r="LDX28" i="9"/>
  <c r="LDY28" i="9"/>
  <c r="LDZ28" i="9"/>
  <c r="LEA28" i="9"/>
  <c r="LEB28" i="9"/>
  <c r="LEC28" i="9"/>
  <c r="LED28" i="9"/>
  <c r="LEE28" i="9"/>
  <c r="LEF28" i="9"/>
  <c r="LEG28" i="9"/>
  <c r="LEH28" i="9"/>
  <c r="LEI28" i="9"/>
  <c r="LEJ28" i="9"/>
  <c r="LEK28" i="9"/>
  <c r="LEL28" i="9"/>
  <c r="LEM28" i="9"/>
  <c r="LEN28" i="9"/>
  <c r="LEO28" i="9"/>
  <c r="LEP28" i="9"/>
  <c r="LEQ28" i="9"/>
  <c r="LER28" i="9"/>
  <c r="LES28" i="9"/>
  <c r="LET28" i="9"/>
  <c r="LEU28" i="9"/>
  <c r="LEV28" i="9"/>
  <c r="LEW28" i="9"/>
  <c r="LEX28" i="9"/>
  <c r="LEY28" i="9"/>
  <c r="LEZ28" i="9"/>
  <c r="LFA28" i="9"/>
  <c r="LFB28" i="9"/>
  <c r="LFC28" i="9"/>
  <c r="LFD28" i="9"/>
  <c r="LFE28" i="9"/>
  <c r="LFF28" i="9"/>
  <c r="LFG28" i="9"/>
  <c r="LFH28" i="9"/>
  <c r="LFI28" i="9"/>
  <c r="LFJ28" i="9"/>
  <c r="LFK28" i="9"/>
  <c r="LFL28" i="9"/>
  <c r="LFM28" i="9"/>
  <c r="LFN28" i="9"/>
  <c r="LFO28" i="9"/>
  <c r="LFP28" i="9"/>
  <c r="LFQ28" i="9"/>
  <c r="LFR28" i="9"/>
  <c r="LFS28" i="9"/>
  <c r="LFT28" i="9"/>
  <c r="LFU28" i="9"/>
  <c r="LFV28" i="9"/>
  <c r="LFW28" i="9"/>
  <c r="LFX28" i="9"/>
  <c r="LFY28" i="9"/>
  <c r="LFZ28" i="9"/>
  <c r="LGA28" i="9"/>
  <c r="LGB28" i="9"/>
  <c r="LGC28" i="9"/>
  <c r="LGD28" i="9"/>
  <c r="LGE28" i="9"/>
  <c r="LGF28" i="9"/>
  <c r="LGG28" i="9"/>
  <c r="LGH28" i="9"/>
  <c r="LGI28" i="9"/>
  <c r="LGJ28" i="9"/>
  <c r="LGK28" i="9"/>
  <c r="LGL28" i="9"/>
  <c r="LGM28" i="9"/>
  <c r="LGN28" i="9"/>
  <c r="LGO28" i="9"/>
  <c r="LGP28" i="9"/>
  <c r="LGQ28" i="9"/>
  <c r="LGR28" i="9"/>
  <c r="LGS28" i="9"/>
  <c r="LGT28" i="9"/>
  <c r="LGU28" i="9"/>
  <c r="LGV28" i="9"/>
  <c r="LGW28" i="9"/>
  <c r="LGX28" i="9"/>
  <c r="LGY28" i="9"/>
  <c r="LGZ28" i="9"/>
  <c r="LHA28" i="9"/>
  <c r="LHB28" i="9"/>
  <c r="LHC28" i="9"/>
  <c r="LHD28" i="9"/>
  <c r="LHE28" i="9"/>
  <c r="LHF28" i="9"/>
  <c r="LHG28" i="9"/>
  <c r="LHH28" i="9"/>
  <c r="LHI28" i="9"/>
  <c r="LHJ28" i="9"/>
  <c r="LHK28" i="9"/>
  <c r="LHL28" i="9"/>
  <c r="LHM28" i="9"/>
  <c r="LHN28" i="9"/>
  <c r="LHO28" i="9"/>
  <c r="LHP28" i="9"/>
  <c r="LHQ28" i="9"/>
  <c r="LHR28" i="9"/>
  <c r="LHS28" i="9"/>
  <c r="LHT28" i="9"/>
  <c r="LHU28" i="9"/>
  <c r="LHV28" i="9"/>
  <c r="LHW28" i="9"/>
  <c r="LHX28" i="9"/>
  <c r="LHY28" i="9"/>
  <c r="LHZ28" i="9"/>
  <c r="LIA28" i="9"/>
  <c r="LIB28" i="9"/>
  <c r="LIC28" i="9"/>
  <c r="LID28" i="9"/>
  <c r="LIE28" i="9"/>
  <c r="LIF28" i="9"/>
  <c r="LIG28" i="9"/>
  <c r="LIH28" i="9"/>
  <c r="LII28" i="9"/>
  <c r="LIJ28" i="9"/>
  <c r="LIK28" i="9"/>
  <c r="LIL28" i="9"/>
  <c r="LIM28" i="9"/>
  <c r="LIN28" i="9"/>
  <c r="LIO28" i="9"/>
  <c r="LIP28" i="9"/>
  <c r="LIQ28" i="9"/>
  <c r="LIR28" i="9"/>
  <c r="LIS28" i="9"/>
  <c r="LIT28" i="9"/>
  <c r="LIU28" i="9"/>
  <c r="LIV28" i="9"/>
  <c r="LIW28" i="9"/>
  <c r="LIX28" i="9"/>
  <c r="LIY28" i="9"/>
  <c r="LIZ28" i="9"/>
  <c r="LJA28" i="9"/>
  <c r="LJB28" i="9"/>
  <c r="LJC28" i="9"/>
  <c r="LJD28" i="9"/>
  <c r="LJE28" i="9"/>
  <c r="LJF28" i="9"/>
  <c r="LJG28" i="9"/>
  <c r="LJH28" i="9"/>
  <c r="LJI28" i="9"/>
  <c r="LJJ28" i="9"/>
  <c r="LJK28" i="9"/>
  <c r="LJL28" i="9"/>
  <c r="LJM28" i="9"/>
  <c r="LJN28" i="9"/>
  <c r="LJO28" i="9"/>
  <c r="LJP28" i="9"/>
  <c r="LJQ28" i="9"/>
  <c r="LJR28" i="9"/>
  <c r="LJS28" i="9"/>
  <c r="LJT28" i="9"/>
  <c r="LJU28" i="9"/>
  <c r="LJV28" i="9"/>
  <c r="LJW28" i="9"/>
  <c r="LJX28" i="9"/>
  <c r="LJY28" i="9"/>
  <c r="LJZ28" i="9"/>
  <c r="LKA28" i="9"/>
  <c r="LKB28" i="9"/>
  <c r="LKC28" i="9"/>
  <c r="LKD28" i="9"/>
  <c r="LKE28" i="9"/>
  <c r="LKF28" i="9"/>
  <c r="LKG28" i="9"/>
  <c r="LKH28" i="9"/>
  <c r="LKI28" i="9"/>
  <c r="LKJ28" i="9"/>
  <c r="LKK28" i="9"/>
  <c r="LKL28" i="9"/>
  <c r="LKM28" i="9"/>
  <c r="LKN28" i="9"/>
  <c r="LKO28" i="9"/>
  <c r="LKP28" i="9"/>
  <c r="LKQ28" i="9"/>
  <c r="LKR28" i="9"/>
  <c r="LKS28" i="9"/>
  <c r="LKT28" i="9"/>
  <c r="LKU28" i="9"/>
  <c r="LKV28" i="9"/>
  <c r="LKW28" i="9"/>
  <c r="LKX28" i="9"/>
  <c r="LKY28" i="9"/>
  <c r="LKZ28" i="9"/>
  <c r="LLA28" i="9"/>
  <c r="LLB28" i="9"/>
  <c r="LLC28" i="9"/>
  <c r="LLD28" i="9"/>
  <c r="LLE28" i="9"/>
  <c r="LLF28" i="9"/>
  <c r="LLG28" i="9"/>
  <c r="LLH28" i="9"/>
  <c r="LLI28" i="9"/>
  <c r="LLJ28" i="9"/>
  <c r="LLK28" i="9"/>
  <c r="LLL28" i="9"/>
  <c r="LLM28" i="9"/>
  <c r="LLN28" i="9"/>
  <c r="LLO28" i="9"/>
  <c r="LLP28" i="9"/>
  <c r="LLQ28" i="9"/>
  <c r="LLR28" i="9"/>
  <c r="LLS28" i="9"/>
  <c r="LLT28" i="9"/>
  <c r="LLU28" i="9"/>
  <c r="LLV28" i="9"/>
  <c r="LLW28" i="9"/>
  <c r="LLX28" i="9"/>
  <c r="LLY28" i="9"/>
  <c r="LLZ28" i="9"/>
  <c r="LMA28" i="9"/>
  <c r="LMB28" i="9"/>
  <c r="LMC28" i="9"/>
  <c r="LMD28" i="9"/>
  <c r="LME28" i="9"/>
  <c r="LMF28" i="9"/>
  <c r="LMG28" i="9"/>
  <c r="LMH28" i="9"/>
  <c r="LMI28" i="9"/>
  <c r="LMJ28" i="9"/>
  <c r="LMK28" i="9"/>
  <c r="LML28" i="9"/>
  <c r="LMM28" i="9"/>
  <c r="LMN28" i="9"/>
  <c r="LMO28" i="9"/>
  <c r="LMP28" i="9"/>
  <c r="LMQ28" i="9"/>
  <c r="LMR28" i="9"/>
  <c r="LMS28" i="9"/>
  <c r="LMT28" i="9"/>
  <c r="LMU28" i="9"/>
  <c r="LMV28" i="9"/>
  <c r="LMW28" i="9"/>
  <c r="LMX28" i="9"/>
  <c r="LMY28" i="9"/>
  <c r="LMZ28" i="9"/>
  <c r="LNA28" i="9"/>
  <c r="LNB28" i="9"/>
  <c r="LNC28" i="9"/>
  <c r="LND28" i="9"/>
  <c r="LNE28" i="9"/>
  <c r="LNF28" i="9"/>
  <c r="LNG28" i="9"/>
  <c r="LNH28" i="9"/>
  <c r="LNI28" i="9"/>
  <c r="LNJ28" i="9"/>
  <c r="LNK28" i="9"/>
  <c r="LNL28" i="9"/>
  <c r="LNM28" i="9"/>
  <c r="LNN28" i="9"/>
  <c r="LNO28" i="9"/>
  <c r="LNP28" i="9"/>
  <c r="LNQ28" i="9"/>
  <c r="LNR28" i="9"/>
  <c r="LNS28" i="9"/>
  <c r="LNT28" i="9"/>
  <c r="LNU28" i="9"/>
  <c r="LNV28" i="9"/>
  <c r="LNW28" i="9"/>
  <c r="LNX28" i="9"/>
  <c r="LNY28" i="9"/>
  <c r="LNZ28" i="9"/>
  <c r="LOA28" i="9"/>
  <c r="LOB28" i="9"/>
  <c r="LOC28" i="9"/>
  <c r="LOD28" i="9"/>
  <c r="LOE28" i="9"/>
  <c r="LOF28" i="9"/>
  <c r="LOG28" i="9"/>
  <c r="LOH28" i="9"/>
  <c r="LOI28" i="9"/>
  <c r="LOJ28" i="9"/>
  <c r="LOK28" i="9"/>
  <c r="LOL28" i="9"/>
  <c r="LOM28" i="9"/>
  <c r="LON28" i="9"/>
  <c r="LOO28" i="9"/>
  <c r="LOP28" i="9"/>
  <c r="LOQ28" i="9"/>
  <c r="LOR28" i="9"/>
  <c r="LOS28" i="9"/>
  <c r="LOT28" i="9"/>
  <c r="LOU28" i="9"/>
  <c r="LOV28" i="9"/>
  <c r="LOW28" i="9"/>
  <c r="LOX28" i="9"/>
  <c r="LOY28" i="9"/>
  <c r="LOZ28" i="9"/>
  <c r="LPA28" i="9"/>
  <c r="LPB28" i="9"/>
  <c r="LPC28" i="9"/>
  <c r="LPD28" i="9"/>
  <c r="LPE28" i="9"/>
  <c r="LPF28" i="9"/>
  <c r="LPG28" i="9"/>
  <c r="LPH28" i="9"/>
  <c r="LPI28" i="9"/>
  <c r="LPJ28" i="9"/>
  <c r="LPK28" i="9"/>
  <c r="LPL28" i="9"/>
  <c r="LPM28" i="9"/>
  <c r="LPN28" i="9"/>
  <c r="LPO28" i="9"/>
  <c r="LPP28" i="9"/>
  <c r="LPQ28" i="9"/>
  <c r="LPR28" i="9"/>
  <c r="LPS28" i="9"/>
  <c r="LPT28" i="9"/>
  <c r="LPU28" i="9"/>
  <c r="LPV28" i="9"/>
  <c r="LPW28" i="9"/>
  <c r="LPX28" i="9"/>
  <c r="LPY28" i="9"/>
  <c r="LPZ28" i="9"/>
  <c r="LQA28" i="9"/>
  <c r="LQB28" i="9"/>
  <c r="LQC28" i="9"/>
  <c r="LQD28" i="9"/>
  <c r="LQE28" i="9"/>
  <c r="LQF28" i="9"/>
  <c r="LQG28" i="9"/>
  <c r="LQH28" i="9"/>
  <c r="LQI28" i="9"/>
  <c r="LQJ28" i="9"/>
  <c r="LQK28" i="9"/>
  <c r="LQL28" i="9"/>
  <c r="LQM28" i="9"/>
  <c r="LQN28" i="9"/>
  <c r="LQO28" i="9"/>
  <c r="LQP28" i="9"/>
  <c r="LQQ28" i="9"/>
  <c r="LQR28" i="9"/>
  <c r="LQS28" i="9"/>
  <c r="LQT28" i="9"/>
  <c r="LQU28" i="9"/>
  <c r="LQV28" i="9"/>
  <c r="LQW28" i="9"/>
  <c r="LQX28" i="9"/>
  <c r="LQY28" i="9"/>
  <c r="LQZ28" i="9"/>
  <c r="LRA28" i="9"/>
  <c r="LRB28" i="9"/>
  <c r="LRC28" i="9"/>
  <c r="LRD28" i="9"/>
  <c r="LRE28" i="9"/>
  <c r="LRF28" i="9"/>
  <c r="LRG28" i="9"/>
  <c r="LRH28" i="9"/>
  <c r="LRI28" i="9"/>
  <c r="LRJ28" i="9"/>
  <c r="LRK28" i="9"/>
  <c r="LRL28" i="9"/>
  <c r="LRM28" i="9"/>
  <c r="LRN28" i="9"/>
  <c r="LRO28" i="9"/>
  <c r="LRP28" i="9"/>
  <c r="LRQ28" i="9"/>
  <c r="LRR28" i="9"/>
  <c r="LRS28" i="9"/>
  <c r="LRT28" i="9"/>
  <c r="LRU28" i="9"/>
  <c r="LRV28" i="9"/>
  <c r="LRW28" i="9"/>
  <c r="LRX28" i="9"/>
  <c r="LRY28" i="9"/>
  <c r="LRZ28" i="9"/>
  <c r="LSA28" i="9"/>
  <c r="LSB28" i="9"/>
  <c r="LSC28" i="9"/>
  <c r="LSD28" i="9"/>
  <c r="LSE28" i="9"/>
  <c r="LSF28" i="9"/>
  <c r="LSG28" i="9"/>
  <c r="LSH28" i="9"/>
  <c r="LSI28" i="9"/>
  <c r="LSJ28" i="9"/>
  <c r="LSK28" i="9"/>
  <c r="LSL28" i="9"/>
  <c r="LSM28" i="9"/>
  <c r="LSN28" i="9"/>
  <c r="LSO28" i="9"/>
  <c r="LSP28" i="9"/>
  <c r="LSQ28" i="9"/>
  <c r="LSR28" i="9"/>
  <c r="LSS28" i="9"/>
  <c r="LST28" i="9"/>
  <c r="LSU28" i="9"/>
  <c r="LSV28" i="9"/>
  <c r="LSW28" i="9"/>
  <c r="LSX28" i="9"/>
  <c r="LSY28" i="9"/>
  <c r="LSZ28" i="9"/>
  <c r="LTA28" i="9"/>
  <c r="LTB28" i="9"/>
  <c r="LTC28" i="9"/>
  <c r="LTD28" i="9"/>
  <c r="LTE28" i="9"/>
  <c r="LTF28" i="9"/>
  <c r="LTG28" i="9"/>
  <c r="LTH28" i="9"/>
  <c r="LTI28" i="9"/>
  <c r="LTJ28" i="9"/>
  <c r="LTK28" i="9"/>
  <c r="LTL28" i="9"/>
  <c r="LTM28" i="9"/>
  <c r="LTN28" i="9"/>
  <c r="LTO28" i="9"/>
  <c r="LTP28" i="9"/>
  <c r="LTQ28" i="9"/>
  <c r="LTR28" i="9"/>
  <c r="LTS28" i="9"/>
  <c r="LTT28" i="9"/>
  <c r="LTU28" i="9"/>
  <c r="LTV28" i="9"/>
  <c r="LTW28" i="9"/>
  <c r="LTX28" i="9"/>
  <c r="LTY28" i="9"/>
  <c r="LTZ28" i="9"/>
  <c r="LUA28" i="9"/>
  <c r="LUB28" i="9"/>
  <c r="LUC28" i="9"/>
  <c r="LUD28" i="9"/>
  <c r="LUE28" i="9"/>
  <c r="LUF28" i="9"/>
  <c r="LUG28" i="9"/>
  <c r="LUH28" i="9"/>
  <c r="LUI28" i="9"/>
  <c r="LUJ28" i="9"/>
  <c r="LUK28" i="9"/>
  <c r="LUL28" i="9"/>
  <c r="LUM28" i="9"/>
  <c r="LUN28" i="9"/>
  <c r="LUO28" i="9"/>
  <c r="LUP28" i="9"/>
  <c r="LUQ28" i="9"/>
  <c r="LUR28" i="9"/>
  <c r="LUS28" i="9"/>
  <c r="LUT28" i="9"/>
  <c r="LUU28" i="9"/>
  <c r="LUV28" i="9"/>
  <c r="LUW28" i="9"/>
  <c r="LUX28" i="9"/>
  <c r="LUY28" i="9"/>
  <c r="LUZ28" i="9"/>
  <c r="LVA28" i="9"/>
  <c r="LVB28" i="9"/>
  <c r="LVC28" i="9"/>
  <c r="LVD28" i="9"/>
  <c r="LVE28" i="9"/>
  <c r="LVF28" i="9"/>
  <c r="LVG28" i="9"/>
  <c r="LVH28" i="9"/>
  <c r="LVI28" i="9"/>
  <c r="LVJ28" i="9"/>
  <c r="LVK28" i="9"/>
  <c r="LVL28" i="9"/>
  <c r="LVM28" i="9"/>
  <c r="LVN28" i="9"/>
  <c r="LVO28" i="9"/>
  <c r="LVP28" i="9"/>
  <c r="LVQ28" i="9"/>
  <c r="LVR28" i="9"/>
  <c r="LVS28" i="9"/>
  <c r="LVT28" i="9"/>
  <c r="LVU28" i="9"/>
  <c r="LVV28" i="9"/>
  <c r="LVW28" i="9"/>
  <c r="LVX28" i="9"/>
  <c r="LVY28" i="9"/>
  <c r="LVZ28" i="9"/>
  <c r="LWA28" i="9"/>
  <c r="LWB28" i="9"/>
  <c r="LWC28" i="9"/>
  <c r="LWD28" i="9"/>
  <c r="LWE28" i="9"/>
  <c r="LWF28" i="9"/>
  <c r="LWG28" i="9"/>
  <c r="LWH28" i="9"/>
  <c r="LWI28" i="9"/>
  <c r="LWJ28" i="9"/>
  <c r="LWK28" i="9"/>
  <c r="LWL28" i="9"/>
  <c r="LWM28" i="9"/>
  <c r="LWN28" i="9"/>
  <c r="LWO28" i="9"/>
  <c r="LWP28" i="9"/>
  <c r="LWQ28" i="9"/>
  <c r="LWR28" i="9"/>
  <c r="LWS28" i="9"/>
  <c r="LWT28" i="9"/>
  <c r="LWU28" i="9"/>
  <c r="LWV28" i="9"/>
  <c r="LWW28" i="9"/>
  <c r="LWX28" i="9"/>
  <c r="LWY28" i="9"/>
  <c r="LWZ28" i="9"/>
  <c r="LXA28" i="9"/>
  <c r="LXB28" i="9"/>
  <c r="LXC28" i="9"/>
  <c r="LXD28" i="9"/>
  <c r="LXE28" i="9"/>
  <c r="LXF28" i="9"/>
  <c r="LXG28" i="9"/>
  <c r="LXH28" i="9"/>
  <c r="LXI28" i="9"/>
  <c r="LXJ28" i="9"/>
  <c r="LXK28" i="9"/>
  <c r="LXL28" i="9"/>
  <c r="LXM28" i="9"/>
  <c r="LXN28" i="9"/>
  <c r="LXO28" i="9"/>
  <c r="LXP28" i="9"/>
  <c r="LXQ28" i="9"/>
  <c r="LXR28" i="9"/>
  <c r="LXS28" i="9"/>
  <c r="LXT28" i="9"/>
  <c r="LXU28" i="9"/>
  <c r="LXV28" i="9"/>
  <c r="LXW28" i="9"/>
  <c r="LXX28" i="9"/>
  <c r="LXY28" i="9"/>
  <c r="LXZ28" i="9"/>
  <c r="LYA28" i="9"/>
  <c r="LYB28" i="9"/>
  <c r="LYC28" i="9"/>
  <c r="LYD28" i="9"/>
  <c r="LYE28" i="9"/>
  <c r="LYF28" i="9"/>
  <c r="LYG28" i="9"/>
  <c r="LYH28" i="9"/>
  <c r="LYI28" i="9"/>
  <c r="LYJ28" i="9"/>
  <c r="LYK28" i="9"/>
  <c r="LYL28" i="9"/>
  <c r="LYM28" i="9"/>
  <c r="LYN28" i="9"/>
  <c r="LYO28" i="9"/>
  <c r="LYP28" i="9"/>
  <c r="LYQ28" i="9"/>
  <c r="LYR28" i="9"/>
  <c r="LYS28" i="9"/>
  <c r="LYT28" i="9"/>
  <c r="LYU28" i="9"/>
  <c r="LYV28" i="9"/>
  <c r="LYW28" i="9"/>
  <c r="LYX28" i="9"/>
  <c r="LYY28" i="9"/>
  <c r="LYZ28" i="9"/>
  <c r="LZA28" i="9"/>
  <c r="LZB28" i="9"/>
  <c r="LZC28" i="9"/>
  <c r="LZD28" i="9"/>
  <c r="LZE28" i="9"/>
  <c r="LZF28" i="9"/>
  <c r="LZG28" i="9"/>
  <c r="LZH28" i="9"/>
  <c r="LZI28" i="9"/>
  <c r="LZJ28" i="9"/>
  <c r="LZK28" i="9"/>
  <c r="LZL28" i="9"/>
  <c r="LZM28" i="9"/>
  <c r="LZN28" i="9"/>
  <c r="LZO28" i="9"/>
  <c r="LZP28" i="9"/>
  <c r="LZQ28" i="9"/>
  <c r="LZR28" i="9"/>
  <c r="LZS28" i="9"/>
  <c r="LZT28" i="9"/>
  <c r="LZU28" i="9"/>
  <c r="LZV28" i="9"/>
  <c r="LZW28" i="9"/>
  <c r="LZX28" i="9"/>
  <c r="LZY28" i="9"/>
  <c r="LZZ28" i="9"/>
  <c r="MAA28" i="9"/>
  <c r="MAB28" i="9"/>
  <c r="MAC28" i="9"/>
  <c r="MAD28" i="9"/>
  <c r="MAE28" i="9"/>
  <c r="MAF28" i="9"/>
  <c r="MAG28" i="9"/>
  <c r="MAH28" i="9"/>
  <c r="MAI28" i="9"/>
  <c r="MAJ28" i="9"/>
  <c r="MAK28" i="9"/>
  <c r="MAL28" i="9"/>
  <c r="MAM28" i="9"/>
  <c r="MAN28" i="9"/>
  <c r="MAO28" i="9"/>
  <c r="MAP28" i="9"/>
  <c r="MAQ28" i="9"/>
  <c r="MAR28" i="9"/>
  <c r="MAS28" i="9"/>
  <c r="MAT28" i="9"/>
  <c r="MAU28" i="9"/>
  <c r="MAV28" i="9"/>
  <c r="MAW28" i="9"/>
  <c r="MAX28" i="9"/>
  <c r="MAY28" i="9"/>
  <c r="MAZ28" i="9"/>
  <c r="MBA28" i="9"/>
  <c r="MBB28" i="9"/>
  <c r="MBC28" i="9"/>
  <c r="MBD28" i="9"/>
  <c r="MBE28" i="9"/>
  <c r="MBF28" i="9"/>
  <c r="MBG28" i="9"/>
  <c r="MBH28" i="9"/>
  <c r="MBI28" i="9"/>
  <c r="MBJ28" i="9"/>
  <c r="MBK28" i="9"/>
  <c r="MBL28" i="9"/>
  <c r="MBM28" i="9"/>
  <c r="MBN28" i="9"/>
  <c r="MBO28" i="9"/>
  <c r="MBP28" i="9"/>
  <c r="MBQ28" i="9"/>
  <c r="MBR28" i="9"/>
  <c r="MBS28" i="9"/>
  <c r="MBT28" i="9"/>
  <c r="MBU28" i="9"/>
  <c r="MBV28" i="9"/>
  <c r="MBW28" i="9"/>
  <c r="MBX28" i="9"/>
  <c r="MBY28" i="9"/>
  <c r="MBZ28" i="9"/>
  <c r="MCA28" i="9"/>
  <c r="MCB28" i="9"/>
  <c r="MCC28" i="9"/>
  <c r="MCD28" i="9"/>
  <c r="MCE28" i="9"/>
  <c r="MCF28" i="9"/>
  <c r="MCG28" i="9"/>
  <c r="MCH28" i="9"/>
  <c r="MCI28" i="9"/>
  <c r="MCJ28" i="9"/>
  <c r="MCK28" i="9"/>
  <c r="MCL28" i="9"/>
  <c r="MCM28" i="9"/>
  <c r="MCN28" i="9"/>
  <c r="MCO28" i="9"/>
  <c r="MCP28" i="9"/>
  <c r="MCQ28" i="9"/>
  <c r="MCR28" i="9"/>
  <c r="MCS28" i="9"/>
  <c r="MCT28" i="9"/>
  <c r="MCU28" i="9"/>
  <c r="MCV28" i="9"/>
  <c r="MCW28" i="9"/>
  <c r="MCX28" i="9"/>
  <c r="MCY28" i="9"/>
  <c r="MCZ28" i="9"/>
  <c r="MDA28" i="9"/>
  <c r="MDB28" i="9"/>
  <c r="MDC28" i="9"/>
  <c r="MDD28" i="9"/>
  <c r="MDE28" i="9"/>
  <c r="MDF28" i="9"/>
  <c r="MDG28" i="9"/>
  <c r="MDH28" i="9"/>
  <c r="MDI28" i="9"/>
  <c r="MDJ28" i="9"/>
  <c r="MDK28" i="9"/>
  <c r="MDL28" i="9"/>
  <c r="MDM28" i="9"/>
  <c r="MDN28" i="9"/>
  <c r="MDO28" i="9"/>
  <c r="MDP28" i="9"/>
  <c r="MDQ28" i="9"/>
  <c r="MDR28" i="9"/>
  <c r="MDS28" i="9"/>
  <c r="MDT28" i="9"/>
  <c r="MDU28" i="9"/>
  <c r="MDV28" i="9"/>
  <c r="MDW28" i="9"/>
  <c r="MDX28" i="9"/>
  <c r="MDY28" i="9"/>
  <c r="MDZ28" i="9"/>
  <c r="MEA28" i="9"/>
  <c r="MEB28" i="9"/>
  <c r="MEC28" i="9"/>
  <c r="MED28" i="9"/>
  <c r="MEE28" i="9"/>
  <c r="MEF28" i="9"/>
  <c r="MEG28" i="9"/>
  <c r="MEH28" i="9"/>
  <c r="MEI28" i="9"/>
  <c r="MEJ28" i="9"/>
  <c r="MEK28" i="9"/>
  <c r="MEL28" i="9"/>
  <c r="MEM28" i="9"/>
  <c r="MEN28" i="9"/>
  <c r="MEO28" i="9"/>
  <c r="MEP28" i="9"/>
  <c r="MEQ28" i="9"/>
  <c r="MER28" i="9"/>
  <c r="MES28" i="9"/>
  <c r="MET28" i="9"/>
  <c r="MEU28" i="9"/>
  <c r="MEV28" i="9"/>
  <c r="MEW28" i="9"/>
  <c r="MEX28" i="9"/>
  <c r="MEY28" i="9"/>
  <c r="MEZ28" i="9"/>
  <c r="MFA28" i="9"/>
  <c r="MFB28" i="9"/>
  <c r="MFC28" i="9"/>
  <c r="MFD28" i="9"/>
  <c r="MFE28" i="9"/>
  <c r="MFF28" i="9"/>
  <c r="MFG28" i="9"/>
  <c r="MFH28" i="9"/>
  <c r="MFI28" i="9"/>
  <c r="MFJ28" i="9"/>
  <c r="MFK28" i="9"/>
  <c r="MFL28" i="9"/>
  <c r="MFM28" i="9"/>
  <c r="MFN28" i="9"/>
  <c r="MFO28" i="9"/>
  <c r="MFP28" i="9"/>
  <c r="MFQ28" i="9"/>
  <c r="MFR28" i="9"/>
  <c r="MFS28" i="9"/>
  <c r="MFT28" i="9"/>
  <c r="MFU28" i="9"/>
  <c r="MFV28" i="9"/>
  <c r="MFW28" i="9"/>
  <c r="MFX28" i="9"/>
  <c r="MFY28" i="9"/>
  <c r="MFZ28" i="9"/>
  <c r="MGA28" i="9"/>
  <c r="MGB28" i="9"/>
  <c r="MGC28" i="9"/>
  <c r="MGD28" i="9"/>
  <c r="MGE28" i="9"/>
  <c r="MGF28" i="9"/>
  <c r="MGG28" i="9"/>
  <c r="MGH28" i="9"/>
  <c r="MGI28" i="9"/>
  <c r="MGJ28" i="9"/>
  <c r="MGK28" i="9"/>
  <c r="MGL28" i="9"/>
  <c r="MGM28" i="9"/>
  <c r="MGN28" i="9"/>
  <c r="MGO28" i="9"/>
  <c r="MGP28" i="9"/>
  <c r="MGQ28" i="9"/>
  <c r="MGR28" i="9"/>
  <c r="MGS28" i="9"/>
  <c r="MGT28" i="9"/>
  <c r="MGU28" i="9"/>
  <c r="MGV28" i="9"/>
  <c r="MGW28" i="9"/>
  <c r="MGX28" i="9"/>
  <c r="MGY28" i="9"/>
  <c r="MGZ28" i="9"/>
  <c r="MHA28" i="9"/>
  <c r="MHB28" i="9"/>
  <c r="MHC28" i="9"/>
  <c r="MHD28" i="9"/>
  <c r="MHE28" i="9"/>
  <c r="MHF28" i="9"/>
  <c r="MHG28" i="9"/>
  <c r="MHH28" i="9"/>
  <c r="MHI28" i="9"/>
  <c r="MHJ28" i="9"/>
  <c r="MHK28" i="9"/>
  <c r="MHL28" i="9"/>
  <c r="MHM28" i="9"/>
  <c r="MHN28" i="9"/>
  <c r="MHO28" i="9"/>
  <c r="MHP28" i="9"/>
  <c r="MHQ28" i="9"/>
  <c r="MHR28" i="9"/>
  <c r="MHS28" i="9"/>
  <c r="MHT28" i="9"/>
  <c r="MHU28" i="9"/>
  <c r="MHV28" i="9"/>
  <c r="MHW28" i="9"/>
  <c r="MHX28" i="9"/>
  <c r="MHY28" i="9"/>
  <c r="MHZ28" i="9"/>
  <c r="MIA28" i="9"/>
  <c r="MIB28" i="9"/>
  <c r="MIC28" i="9"/>
  <c r="MID28" i="9"/>
  <c r="MIE28" i="9"/>
  <c r="MIF28" i="9"/>
  <c r="MIG28" i="9"/>
  <c r="MIH28" i="9"/>
  <c r="MII28" i="9"/>
  <c r="MIJ28" i="9"/>
  <c r="MIK28" i="9"/>
  <c r="MIL28" i="9"/>
  <c r="MIM28" i="9"/>
  <c r="MIN28" i="9"/>
  <c r="MIO28" i="9"/>
  <c r="MIP28" i="9"/>
  <c r="MIQ28" i="9"/>
  <c r="MIR28" i="9"/>
  <c r="MIS28" i="9"/>
  <c r="MIT28" i="9"/>
  <c r="MIU28" i="9"/>
  <c r="MIV28" i="9"/>
  <c r="MIW28" i="9"/>
  <c r="MIX28" i="9"/>
  <c r="MIY28" i="9"/>
  <c r="MIZ28" i="9"/>
  <c r="MJA28" i="9"/>
  <c r="MJB28" i="9"/>
  <c r="MJC28" i="9"/>
  <c r="MJD28" i="9"/>
  <c r="MJE28" i="9"/>
  <c r="MJF28" i="9"/>
  <c r="MJG28" i="9"/>
  <c r="MJH28" i="9"/>
  <c r="MJI28" i="9"/>
  <c r="MJJ28" i="9"/>
  <c r="MJK28" i="9"/>
  <c r="MJL28" i="9"/>
  <c r="MJM28" i="9"/>
  <c r="MJN28" i="9"/>
  <c r="MJO28" i="9"/>
  <c r="MJP28" i="9"/>
  <c r="MJQ28" i="9"/>
  <c r="MJR28" i="9"/>
  <c r="MJS28" i="9"/>
  <c r="MJT28" i="9"/>
  <c r="MJU28" i="9"/>
  <c r="MJV28" i="9"/>
  <c r="MJW28" i="9"/>
  <c r="MJX28" i="9"/>
  <c r="MJY28" i="9"/>
  <c r="MJZ28" i="9"/>
  <c r="MKA28" i="9"/>
  <c r="MKB28" i="9"/>
  <c r="MKC28" i="9"/>
  <c r="MKD28" i="9"/>
  <c r="MKE28" i="9"/>
  <c r="MKF28" i="9"/>
  <c r="MKG28" i="9"/>
  <c r="MKH28" i="9"/>
  <c r="MKI28" i="9"/>
  <c r="MKJ28" i="9"/>
  <c r="MKK28" i="9"/>
  <c r="MKL28" i="9"/>
  <c r="MKM28" i="9"/>
  <c r="MKN28" i="9"/>
  <c r="MKO28" i="9"/>
  <c r="MKP28" i="9"/>
  <c r="MKQ28" i="9"/>
  <c r="MKR28" i="9"/>
  <c r="MKS28" i="9"/>
  <c r="MKT28" i="9"/>
  <c r="MKU28" i="9"/>
  <c r="MKV28" i="9"/>
  <c r="MKW28" i="9"/>
  <c r="MKX28" i="9"/>
  <c r="MKY28" i="9"/>
  <c r="MKZ28" i="9"/>
  <c r="MLA28" i="9"/>
  <c r="MLB28" i="9"/>
  <c r="MLC28" i="9"/>
  <c r="MLD28" i="9"/>
  <c r="MLE28" i="9"/>
  <c r="MLF28" i="9"/>
  <c r="MLG28" i="9"/>
  <c r="MLH28" i="9"/>
  <c r="MLI28" i="9"/>
  <c r="MLJ28" i="9"/>
  <c r="MLK28" i="9"/>
  <c r="MLL28" i="9"/>
  <c r="MLM28" i="9"/>
  <c r="MLN28" i="9"/>
  <c r="MLO28" i="9"/>
  <c r="MLP28" i="9"/>
  <c r="MLQ28" i="9"/>
  <c r="MLR28" i="9"/>
  <c r="MLS28" i="9"/>
  <c r="MLT28" i="9"/>
  <c r="MLU28" i="9"/>
  <c r="MLV28" i="9"/>
  <c r="MLW28" i="9"/>
  <c r="MLX28" i="9"/>
  <c r="MLY28" i="9"/>
  <c r="MLZ28" i="9"/>
  <c r="MMA28" i="9"/>
  <c r="MMB28" i="9"/>
  <c r="MMC28" i="9"/>
  <c r="MMD28" i="9"/>
  <c r="MME28" i="9"/>
  <c r="MMF28" i="9"/>
  <c r="MMG28" i="9"/>
  <c r="MMH28" i="9"/>
  <c r="MMI28" i="9"/>
  <c r="MMJ28" i="9"/>
  <c r="MMK28" i="9"/>
  <c r="MML28" i="9"/>
  <c r="MMM28" i="9"/>
  <c r="MMN28" i="9"/>
  <c r="MMO28" i="9"/>
  <c r="MMP28" i="9"/>
  <c r="MMQ28" i="9"/>
  <c r="MMR28" i="9"/>
  <c r="MMS28" i="9"/>
  <c r="MMT28" i="9"/>
  <c r="MMU28" i="9"/>
  <c r="MMV28" i="9"/>
  <c r="MMW28" i="9"/>
  <c r="MMX28" i="9"/>
  <c r="MMY28" i="9"/>
  <c r="MMZ28" i="9"/>
  <c r="MNA28" i="9"/>
  <c r="MNB28" i="9"/>
  <c r="MNC28" i="9"/>
  <c r="MND28" i="9"/>
  <c r="MNE28" i="9"/>
  <c r="MNF28" i="9"/>
  <c r="MNG28" i="9"/>
  <c r="MNH28" i="9"/>
  <c r="MNI28" i="9"/>
  <c r="MNJ28" i="9"/>
  <c r="MNK28" i="9"/>
  <c r="MNL28" i="9"/>
  <c r="MNM28" i="9"/>
  <c r="MNN28" i="9"/>
  <c r="MNO28" i="9"/>
  <c r="MNP28" i="9"/>
  <c r="MNQ28" i="9"/>
  <c r="MNR28" i="9"/>
  <c r="MNS28" i="9"/>
  <c r="MNT28" i="9"/>
  <c r="MNU28" i="9"/>
  <c r="MNV28" i="9"/>
  <c r="MNW28" i="9"/>
  <c r="MNX28" i="9"/>
  <c r="MNY28" i="9"/>
  <c r="MNZ28" i="9"/>
  <c r="MOA28" i="9"/>
  <c r="MOB28" i="9"/>
  <c r="MOC28" i="9"/>
  <c r="MOD28" i="9"/>
  <c r="MOE28" i="9"/>
  <c r="MOF28" i="9"/>
  <c r="MOG28" i="9"/>
  <c r="MOH28" i="9"/>
  <c r="MOI28" i="9"/>
  <c r="MOJ28" i="9"/>
  <c r="MOK28" i="9"/>
  <c r="MOL28" i="9"/>
  <c r="MOM28" i="9"/>
  <c r="MON28" i="9"/>
  <c r="MOO28" i="9"/>
  <c r="MOP28" i="9"/>
  <c r="MOQ28" i="9"/>
  <c r="MOR28" i="9"/>
  <c r="MOS28" i="9"/>
  <c r="MOT28" i="9"/>
  <c r="MOU28" i="9"/>
  <c r="MOV28" i="9"/>
  <c r="MOW28" i="9"/>
  <c r="MOX28" i="9"/>
  <c r="MOY28" i="9"/>
  <c r="MOZ28" i="9"/>
  <c r="MPA28" i="9"/>
  <c r="MPB28" i="9"/>
  <c r="MPC28" i="9"/>
  <c r="MPD28" i="9"/>
  <c r="MPE28" i="9"/>
  <c r="MPF28" i="9"/>
  <c r="MPG28" i="9"/>
  <c r="MPH28" i="9"/>
  <c r="MPI28" i="9"/>
  <c r="MPJ28" i="9"/>
  <c r="MPK28" i="9"/>
  <c r="MPL28" i="9"/>
  <c r="MPM28" i="9"/>
  <c r="MPN28" i="9"/>
  <c r="MPO28" i="9"/>
  <c r="MPP28" i="9"/>
  <c r="MPQ28" i="9"/>
  <c r="MPR28" i="9"/>
  <c r="MPS28" i="9"/>
  <c r="MPT28" i="9"/>
  <c r="MPU28" i="9"/>
  <c r="MPV28" i="9"/>
  <c r="MPW28" i="9"/>
  <c r="MPX28" i="9"/>
  <c r="MPY28" i="9"/>
  <c r="MPZ28" i="9"/>
  <c r="MQA28" i="9"/>
  <c r="MQB28" i="9"/>
  <c r="MQC28" i="9"/>
  <c r="MQD28" i="9"/>
  <c r="MQE28" i="9"/>
  <c r="MQF28" i="9"/>
  <c r="MQG28" i="9"/>
  <c r="MQH28" i="9"/>
  <c r="MQI28" i="9"/>
  <c r="MQJ28" i="9"/>
  <c r="MQK28" i="9"/>
  <c r="MQL28" i="9"/>
  <c r="MQM28" i="9"/>
  <c r="MQN28" i="9"/>
  <c r="MQO28" i="9"/>
  <c r="MQP28" i="9"/>
  <c r="MQQ28" i="9"/>
  <c r="MQR28" i="9"/>
  <c r="MQS28" i="9"/>
  <c r="MQT28" i="9"/>
  <c r="MQU28" i="9"/>
  <c r="MQV28" i="9"/>
  <c r="MQW28" i="9"/>
  <c r="MQX28" i="9"/>
  <c r="MQY28" i="9"/>
  <c r="MQZ28" i="9"/>
  <c r="MRA28" i="9"/>
  <c r="MRB28" i="9"/>
  <c r="MRC28" i="9"/>
  <c r="MRD28" i="9"/>
  <c r="MRE28" i="9"/>
  <c r="MRF28" i="9"/>
  <c r="MRG28" i="9"/>
  <c r="MRH28" i="9"/>
  <c r="MRI28" i="9"/>
  <c r="MRJ28" i="9"/>
  <c r="MRK28" i="9"/>
  <c r="MRL28" i="9"/>
  <c r="MRM28" i="9"/>
  <c r="MRN28" i="9"/>
  <c r="MRO28" i="9"/>
  <c r="MRP28" i="9"/>
  <c r="MRQ28" i="9"/>
  <c r="MRR28" i="9"/>
  <c r="MRS28" i="9"/>
  <c r="MRT28" i="9"/>
  <c r="MRU28" i="9"/>
  <c r="MRV28" i="9"/>
  <c r="MRW28" i="9"/>
  <c r="MRX28" i="9"/>
  <c r="MRY28" i="9"/>
  <c r="MRZ28" i="9"/>
  <c r="MSA28" i="9"/>
  <c r="MSB28" i="9"/>
  <c r="MSC28" i="9"/>
  <c r="MSD28" i="9"/>
  <c r="MSE28" i="9"/>
  <c r="MSF28" i="9"/>
  <c r="MSG28" i="9"/>
  <c r="MSH28" i="9"/>
  <c r="MSI28" i="9"/>
  <c r="MSJ28" i="9"/>
  <c r="MSK28" i="9"/>
  <c r="MSL28" i="9"/>
  <c r="MSM28" i="9"/>
  <c r="MSN28" i="9"/>
  <c r="MSO28" i="9"/>
  <c r="MSP28" i="9"/>
  <c r="MSQ28" i="9"/>
  <c r="MSR28" i="9"/>
  <c r="MSS28" i="9"/>
  <c r="MST28" i="9"/>
  <c r="MSU28" i="9"/>
  <c r="MSV28" i="9"/>
  <c r="MSW28" i="9"/>
  <c r="MSX28" i="9"/>
  <c r="MSY28" i="9"/>
  <c r="MSZ28" i="9"/>
  <c r="MTA28" i="9"/>
  <c r="MTB28" i="9"/>
  <c r="MTC28" i="9"/>
  <c r="MTD28" i="9"/>
  <c r="MTE28" i="9"/>
  <c r="MTF28" i="9"/>
  <c r="MTG28" i="9"/>
  <c r="MTH28" i="9"/>
  <c r="MTI28" i="9"/>
  <c r="MTJ28" i="9"/>
  <c r="MTK28" i="9"/>
  <c r="MTL28" i="9"/>
  <c r="MTM28" i="9"/>
  <c r="MTN28" i="9"/>
  <c r="MTO28" i="9"/>
  <c r="MTP28" i="9"/>
  <c r="MTQ28" i="9"/>
  <c r="MTR28" i="9"/>
  <c r="MTS28" i="9"/>
  <c r="MTT28" i="9"/>
  <c r="MTU28" i="9"/>
  <c r="MTV28" i="9"/>
  <c r="MTW28" i="9"/>
  <c r="MTX28" i="9"/>
  <c r="MTY28" i="9"/>
  <c r="MTZ28" i="9"/>
  <c r="MUA28" i="9"/>
  <c r="MUB28" i="9"/>
  <c r="MUC28" i="9"/>
  <c r="MUD28" i="9"/>
  <c r="MUE28" i="9"/>
  <c r="MUF28" i="9"/>
  <c r="MUG28" i="9"/>
  <c r="MUH28" i="9"/>
  <c r="MUI28" i="9"/>
  <c r="MUJ28" i="9"/>
  <c r="MUK28" i="9"/>
  <c r="MUL28" i="9"/>
  <c r="MUM28" i="9"/>
  <c r="MUN28" i="9"/>
  <c r="MUO28" i="9"/>
  <c r="MUP28" i="9"/>
  <c r="MUQ28" i="9"/>
  <c r="MUR28" i="9"/>
  <c r="MUS28" i="9"/>
  <c r="MUT28" i="9"/>
  <c r="MUU28" i="9"/>
  <c r="MUV28" i="9"/>
  <c r="MUW28" i="9"/>
  <c r="MUX28" i="9"/>
  <c r="MUY28" i="9"/>
  <c r="MUZ28" i="9"/>
  <c r="MVA28" i="9"/>
  <c r="MVB28" i="9"/>
  <c r="MVC28" i="9"/>
  <c r="MVD28" i="9"/>
  <c r="MVE28" i="9"/>
  <c r="MVF28" i="9"/>
  <c r="MVG28" i="9"/>
  <c r="MVH28" i="9"/>
  <c r="MVI28" i="9"/>
  <c r="MVJ28" i="9"/>
  <c r="MVK28" i="9"/>
  <c r="MVL28" i="9"/>
  <c r="MVM28" i="9"/>
  <c r="MVN28" i="9"/>
  <c r="MVO28" i="9"/>
  <c r="MVP28" i="9"/>
  <c r="MVQ28" i="9"/>
  <c r="MVR28" i="9"/>
  <c r="MVS28" i="9"/>
  <c r="MVT28" i="9"/>
  <c r="MVU28" i="9"/>
  <c r="MVV28" i="9"/>
  <c r="MVW28" i="9"/>
  <c r="MVX28" i="9"/>
  <c r="MVY28" i="9"/>
  <c r="MVZ28" i="9"/>
  <c r="MWA28" i="9"/>
  <c r="MWB28" i="9"/>
  <c r="MWC28" i="9"/>
  <c r="MWD28" i="9"/>
  <c r="MWE28" i="9"/>
  <c r="MWF28" i="9"/>
  <c r="MWG28" i="9"/>
  <c r="MWH28" i="9"/>
  <c r="MWI28" i="9"/>
  <c r="MWJ28" i="9"/>
  <c r="MWK28" i="9"/>
  <c r="MWL28" i="9"/>
  <c r="MWM28" i="9"/>
  <c r="MWN28" i="9"/>
  <c r="MWO28" i="9"/>
  <c r="MWP28" i="9"/>
  <c r="MWQ28" i="9"/>
  <c r="MWR28" i="9"/>
  <c r="MWS28" i="9"/>
  <c r="MWT28" i="9"/>
  <c r="MWU28" i="9"/>
  <c r="MWV28" i="9"/>
  <c r="MWW28" i="9"/>
  <c r="MWX28" i="9"/>
  <c r="MWY28" i="9"/>
  <c r="MWZ28" i="9"/>
  <c r="MXA28" i="9"/>
  <c r="MXB28" i="9"/>
  <c r="MXC28" i="9"/>
  <c r="MXD28" i="9"/>
  <c r="MXE28" i="9"/>
  <c r="MXF28" i="9"/>
  <c r="MXG28" i="9"/>
  <c r="MXH28" i="9"/>
  <c r="MXI28" i="9"/>
  <c r="MXJ28" i="9"/>
  <c r="MXK28" i="9"/>
  <c r="MXL28" i="9"/>
  <c r="MXM28" i="9"/>
  <c r="MXN28" i="9"/>
  <c r="MXO28" i="9"/>
  <c r="MXP28" i="9"/>
  <c r="MXQ28" i="9"/>
  <c r="MXR28" i="9"/>
  <c r="MXS28" i="9"/>
  <c r="MXT28" i="9"/>
  <c r="MXU28" i="9"/>
  <c r="MXV28" i="9"/>
  <c r="MXW28" i="9"/>
  <c r="MXX28" i="9"/>
  <c r="MXY28" i="9"/>
  <c r="MXZ28" i="9"/>
  <c r="MYA28" i="9"/>
  <c r="MYB28" i="9"/>
  <c r="MYC28" i="9"/>
  <c r="MYD28" i="9"/>
  <c r="MYE28" i="9"/>
  <c r="MYF28" i="9"/>
  <c r="MYG28" i="9"/>
  <c r="MYH28" i="9"/>
  <c r="MYI28" i="9"/>
  <c r="MYJ28" i="9"/>
  <c r="MYK28" i="9"/>
  <c r="MYL28" i="9"/>
  <c r="MYM28" i="9"/>
  <c r="MYN28" i="9"/>
  <c r="MYO28" i="9"/>
  <c r="MYP28" i="9"/>
  <c r="MYQ28" i="9"/>
  <c r="MYR28" i="9"/>
  <c r="MYS28" i="9"/>
  <c r="MYT28" i="9"/>
  <c r="MYU28" i="9"/>
  <c r="MYV28" i="9"/>
  <c r="MYW28" i="9"/>
  <c r="MYX28" i="9"/>
  <c r="MYY28" i="9"/>
  <c r="MYZ28" i="9"/>
  <c r="MZA28" i="9"/>
  <c r="MZB28" i="9"/>
  <c r="MZC28" i="9"/>
  <c r="MZD28" i="9"/>
  <c r="MZE28" i="9"/>
  <c r="MZF28" i="9"/>
  <c r="MZG28" i="9"/>
  <c r="MZH28" i="9"/>
  <c r="MZI28" i="9"/>
  <c r="MZJ28" i="9"/>
  <c r="MZK28" i="9"/>
  <c r="MZL28" i="9"/>
  <c r="MZM28" i="9"/>
  <c r="MZN28" i="9"/>
  <c r="MZO28" i="9"/>
  <c r="MZP28" i="9"/>
  <c r="MZQ28" i="9"/>
  <c r="MZR28" i="9"/>
  <c r="MZS28" i="9"/>
  <c r="MZT28" i="9"/>
  <c r="MZU28" i="9"/>
  <c r="MZV28" i="9"/>
  <c r="MZW28" i="9"/>
  <c r="MZX28" i="9"/>
  <c r="MZY28" i="9"/>
  <c r="MZZ28" i="9"/>
  <c r="NAA28" i="9"/>
  <c r="NAB28" i="9"/>
  <c r="NAC28" i="9"/>
  <c r="NAD28" i="9"/>
  <c r="NAE28" i="9"/>
  <c r="NAF28" i="9"/>
  <c r="NAG28" i="9"/>
  <c r="NAH28" i="9"/>
  <c r="NAI28" i="9"/>
  <c r="NAJ28" i="9"/>
  <c r="NAK28" i="9"/>
  <c r="NAL28" i="9"/>
  <c r="NAM28" i="9"/>
  <c r="NAN28" i="9"/>
  <c r="NAO28" i="9"/>
  <c r="NAP28" i="9"/>
  <c r="NAQ28" i="9"/>
  <c r="NAR28" i="9"/>
  <c r="NAS28" i="9"/>
  <c r="NAT28" i="9"/>
  <c r="NAU28" i="9"/>
  <c r="NAV28" i="9"/>
  <c r="NAW28" i="9"/>
  <c r="NAX28" i="9"/>
  <c r="NAY28" i="9"/>
  <c r="NAZ28" i="9"/>
  <c r="NBA28" i="9"/>
  <c r="NBB28" i="9"/>
  <c r="NBC28" i="9"/>
  <c r="NBD28" i="9"/>
  <c r="NBE28" i="9"/>
  <c r="NBF28" i="9"/>
  <c r="NBG28" i="9"/>
  <c r="NBH28" i="9"/>
  <c r="NBI28" i="9"/>
  <c r="NBJ28" i="9"/>
  <c r="NBK28" i="9"/>
  <c r="NBL28" i="9"/>
  <c r="NBM28" i="9"/>
  <c r="NBN28" i="9"/>
  <c r="NBO28" i="9"/>
  <c r="NBP28" i="9"/>
  <c r="NBQ28" i="9"/>
  <c r="NBR28" i="9"/>
  <c r="NBS28" i="9"/>
  <c r="NBT28" i="9"/>
  <c r="NBU28" i="9"/>
  <c r="NBV28" i="9"/>
  <c r="NBW28" i="9"/>
  <c r="NBX28" i="9"/>
  <c r="NBY28" i="9"/>
  <c r="NBZ28" i="9"/>
  <c r="NCA28" i="9"/>
  <c r="NCB28" i="9"/>
  <c r="NCC28" i="9"/>
  <c r="NCD28" i="9"/>
  <c r="NCE28" i="9"/>
  <c r="NCF28" i="9"/>
  <c r="NCG28" i="9"/>
  <c r="NCH28" i="9"/>
  <c r="NCI28" i="9"/>
  <c r="NCJ28" i="9"/>
  <c r="NCK28" i="9"/>
  <c r="NCL28" i="9"/>
  <c r="NCM28" i="9"/>
  <c r="NCN28" i="9"/>
  <c r="NCO28" i="9"/>
  <c r="NCP28" i="9"/>
  <c r="NCQ28" i="9"/>
  <c r="NCR28" i="9"/>
  <c r="NCS28" i="9"/>
  <c r="NCT28" i="9"/>
  <c r="NCU28" i="9"/>
  <c r="NCV28" i="9"/>
  <c r="NCW28" i="9"/>
  <c r="NCX28" i="9"/>
  <c r="NCY28" i="9"/>
  <c r="NCZ28" i="9"/>
  <c r="NDA28" i="9"/>
  <c r="NDB28" i="9"/>
  <c r="NDC28" i="9"/>
  <c r="NDD28" i="9"/>
  <c r="NDE28" i="9"/>
  <c r="NDF28" i="9"/>
  <c r="NDG28" i="9"/>
  <c r="NDH28" i="9"/>
  <c r="NDI28" i="9"/>
  <c r="NDJ28" i="9"/>
  <c r="NDK28" i="9"/>
  <c r="NDL28" i="9"/>
  <c r="NDM28" i="9"/>
  <c r="NDN28" i="9"/>
  <c r="NDO28" i="9"/>
  <c r="NDP28" i="9"/>
  <c r="NDQ28" i="9"/>
  <c r="NDR28" i="9"/>
  <c r="NDS28" i="9"/>
  <c r="NDT28" i="9"/>
  <c r="NDU28" i="9"/>
  <c r="NDV28" i="9"/>
  <c r="NDW28" i="9"/>
  <c r="NDX28" i="9"/>
  <c r="NDY28" i="9"/>
  <c r="NDZ28" i="9"/>
  <c r="NEA28" i="9"/>
  <c r="NEB28" i="9"/>
  <c r="NEC28" i="9"/>
  <c r="NED28" i="9"/>
  <c r="NEE28" i="9"/>
  <c r="NEF28" i="9"/>
  <c r="NEG28" i="9"/>
  <c r="NEH28" i="9"/>
  <c r="NEI28" i="9"/>
  <c r="NEJ28" i="9"/>
  <c r="NEK28" i="9"/>
  <c r="NEL28" i="9"/>
  <c r="NEM28" i="9"/>
  <c r="NEN28" i="9"/>
  <c r="NEO28" i="9"/>
  <c r="NEP28" i="9"/>
  <c r="NEQ28" i="9"/>
  <c r="NER28" i="9"/>
  <c r="NES28" i="9"/>
  <c r="NET28" i="9"/>
  <c r="NEU28" i="9"/>
  <c r="NEV28" i="9"/>
  <c r="NEW28" i="9"/>
  <c r="NEX28" i="9"/>
  <c r="NEY28" i="9"/>
  <c r="NEZ28" i="9"/>
  <c r="NFA28" i="9"/>
  <c r="NFB28" i="9"/>
  <c r="NFC28" i="9"/>
  <c r="NFD28" i="9"/>
  <c r="NFE28" i="9"/>
  <c r="NFF28" i="9"/>
  <c r="NFG28" i="9"/>
  <c r="NFH28" i="9"/>
  <c r="NFI28" i="9"/>
  <c r="NFJ28" i="9"/>
  <c r="NFK28" i="9"/>
  <c r="NFL28" i="9"/>
  <c r="NFM28" i="9"/>
  <c r="NFN28" i="9"/>
  <c r="NFO28" i="9"/>
  <c r="NFP28" i="9"/>
  <c r="NFQ28" i="9"/>
  <c r="NFR28" i="9"/>
  <c r="NFS28" i="9"/>
  <c r="NFT28" i="9"/>
  <c r="NFU28" i="9"/>
  <c r="NFV28" i="9"/>
  <c r="NFW28" i="9"/>
  <c r="NFX28" i="9"/>
  <c r="NFY28" i="9"/>
  <c r="NFZ28" i="9"/>
  <c r="NGA28" i="9"/>
  <c r="NGB28" i="9"/>
  <c r="NGC28" i="9"/>
  <c r="NGD28" i="9"/>
  <c r="NGE28" i="9"/>
  <c r="NGF28" i="9"/>
  <c r="NGG28" i="9"/>
  <c r="NGH28" i="9"/>
  <c r="NGI28" i="9"/>
  <c r="NGJ28" i="9"/>
  <c r="NGK28" i="9"/>
  <c r="NGL28" i="9"/>
  <c r="NGM28" i="9"/>
  <c r="NGN28" i="9"/>
  <c r="NGO28" i="9"/>
  <c r="NGP28" i="9"/>
  <c r="NGQ28" i="9"/>
  <c r="NGR28" i="9"/>
  <c r="NGS28" i="9"/>
  <c r="NGT28" i="9"/>
  <c r="NGU28" i="9"/>
  <c r="NGV28" i="9"/>
  <c r="NGW28" i="9"/>
  <c r="NGX28" i="9"/>
  <c r="NGY28" i="9"/>
  <c r="NGZ28" i="9"/>
  <c r="NHA28" i="9"/>
  <c r="NHB28" i="9"/>
  <c r="NHC28" i="9"/>
  <c r="NHD28" i="9"/>
  <c r="NHE28" i="9"/>
  <c r="NHF28" i="9"/>
  <c r="NHG28" i="9"/>
  <c r="NHH28" i="9"/>
  <c r="NHI28" i="9"/>
  <c r="NHJ28" i="9"/>
  <c r="NHK28" i="9"/>
  <c r="NHL28" i="9"/>
  <c r="NHM28" i="9"/>
  <c r="NHN28" i="9"/>
  <c r="NHO28" i="9"/>
  <c r="NHP28" i="9"/>
  <c r="NHQ28" i="9"/>
  <c r="NHR28" i="9"/>
  <c r="NHS28" i="9"/>
  <c r="NHT28" i="9"/>
  <c r="NHU28" i="9"/>
  <c r="NHV28" i="9"/>
  <c r="NHW28" i="9"/>
  <c r="NHX28" i="9"/>
  <c r="NHY28" i="9"/>
  <c r="NHZ28" i="9"/>
  <c r="NIA28" i="9"/>
  <c r="NIB28" i="9"/>
  <c r="NIC28" i="9"/>
  <c r="NID28" i="9"/>
  <c r="NIE28" i="9"/>
  <c r="NIF28" i="9"/>
  <c r="NIG28" i="9"/>
  <c r="NIH28" i="9"/>
  <c r="NII28" i="9"/>
  <c r="NIJ28" i="9"/>
  <c r="NIK28" i="9"/>
  <c r="NIL28" i="9"/>
  <c r="NIM28" i="9"/>
  <c r="NIN28" i="9"/>
  <c r="NIO28" i="9"/>
  <c r="NIP28" i="9"/>
  <c r="NIQ28" i="9"/>
  <c r="NIR28" i="9"/>
  <c r="NIS28" i="9"/>
  <c r="NIT28" i="9"/>
  <c r="NIU28" i="9"/>
  <c r="NIV28" i="9"/>
  <c r="NIW28" i="9"/>
  <c r="NIX28" i="9"/>
  <c r="NIY28" i="9"/>
  <c r="NIZ28" i="9"/>
  <c r="NJA28" i="9"/>
  <c r="NJB28" i="9"/>
  <c r="NJC28" i="9"/>
  <c r="NJD28" i="9"/>
  <c r="NJE28" i="9"/>
  <c r="NJF28" i="9"/>
  <c r="NJG28" i="9"/>
  <c r="NJH28" i="9"/>
  <c r="NJI28" i="9"/>
  <c r="NJJ28" i="9"/>
  <c r="NJK28" i="9"/>
  <c r="NJL28" i="9"/>
  <c r="NJM28" i="9"/>
  <c r="NJN28" i="9"/>
  <c r="NJO28" i="9"/>
  <c r="NJP28" i="9"/>
  <c r="NJQ28" i="9"/>
  <c r="NJR28" i="9"/>
  <c r="NJS28" i="9"/>
  <c r="NJT28" i="9"/>
  <c r="NJU28" i="9"/>
  <c r="NJV28" i="9"/>
  <c r="NJW28" i="9"/>
  <c r="NJX28" i="9"/>
  <c r="NJY28" i="9"/>
  <c r="NJZ28" i="9"/>
  <c r="NKA28" i="9"/>
  <c r="NKB28" i="9"/>
  <c r="NKC28" i="9"/>
  <c r="NKD28" i="9"/>
  <c r="NKE28" i="9"/>
  <c r="NKF28" i="9"/>
  <c r="NKG28" i="9"/>
  <c r="NKH28" i="9"/>
  <c r="NKI28" i="9"/>
  <c r="NKJ28" i="9"/>
  <c r="NKK28" i="9"/>
  <c r="NKL28" i="9"/>
  <c r="NKM28" i="9"/>
  <c r="NKN28" i="9"/>
  <c r="NKO28" i="9"/>
  <c r="NKP28" i="9"/>
  <c r="NKQ28" i="9"/>
  <c r="NKR28" i="9"/>
  <c r="NKS28" i="9"/>
  <c r="NKT28" i="9"/>
  <c r="NKU28" i="9"/>
  <c r="NKV28" i="9"/>
  <c r="NKW28" i="9"/>
  <c r="NKX28" i="9"/>
  <c r="NKY28" i="9"/>
  <c r="NKZ28" i="9"/>
  <c r="NLA28" i="9"/>
  <c r="NLB28" i="9"/>
  <c r="NLC28" i="9"/>
  <c r="NLD28" i="9"/>
  <c r="NLE28" i="9"/>
  <c r="NLF28" i="9"/>
  <c r="NLG28" i="9"/>
  <c r="NLH28" i="9"/>
  <c r="NLI28" i="9"/>
  <c r="NLJ28" i="9"/>
  <c r="NLK28" i="9"/>
  <c r="NLL28" i="9"/>
  <c r="NLM28" i="9"/>
  <c r="NLN28" i="9"/>
  <c r="NLO28" i="9"/>
  <c r="NLP28" i="9"/>
  <c r="NLQ28" i="9"/>
  <c r="NLR28" i="9"/>
  <c r="NLS28" i="9"/>
  <c r="NLT28" i="9"/>
  <c r="NLU28" i="9"/>
  <c r="NLV28" i="9"/>
  <c r="NLW28" i="9"/>
  <c r="NLX28" i="9"/>
  <c r="NLY28" i="9"/>
  <c r="NLZ28" i="9"/>
  <c r="NMA28" i="9"/>
  <c r="NMB28" i="9"/>
  <c r="NMC28" i="9"/>
  <c r="NMD28" i="9"/>
  <c r="NME28" i="9"/>
  <c r="NMF28" i="9"/>
  <c r="NMG28" i="9"/>
  <c r="NMH28" i="9"/>
  <c r="NMI28" i="9"/>
  <c r="NMJ28" i="9"/>
  <c r="NMK28" i="9"/>
  <c r="NML28" i="9"/>
  <c r="NMM28" i="9"/>
  <c r="NMN28" i="9"/>
  <c r="NMO28" i="9"/>
  <c r="NMP28" i="9"/>
  <c r="NMQ28" i="9"/>
  <c r="NMR28" i="9"/>
  <c r="NMS28" i="9"/>
  <c r="NMT28" i="9"/>
  <c r="NMU28" i="9"/>
  <c r="NMV28" i="9"/>
  <c r="NMW28" i="9"/>
  <c r="NMX28" i="9"/>
  <c r="NMY28" i="9"/>
  <c r="NMZ28" i="9"/>
  <c r="NNA28" i="9"/>
  <c r="NNB28" i="9"/>
  <c r="NNC28" i="9"/>
  <c r="NND28" i="9"/>
  <c r="NNE28" i="9"/>
  <c r="NNF28" i="9"/>
  <c r="NNG28" i="9"/>
  <c r="NNH28" i="9"/>
  <c r="NNI28" i="9"/>
  <c r="NNJ28" i="9"/>
  <c r="NNK28" i="9"/>
  <c r="NNL28" i="9"/>
  <c r="NNM28" i="9"/>
  <c r="NNN28" i="9"/>
  <c r="NNO28" i="9"/>
  <c r="NNP28" i="9"/>
  <c r="NNQ28" i="9"/>
  <c r="NNR28" i="9"/>
  <c r="NNS28" i="9"/>
  <c r="NNT28" i="9"/>
  <c r="NNU28" i="9"/>
  <c r="NNV28" i="9"/>
  <c r="NNW28" i="9"/>
  <c r="NNX28" i="9"/>
  <c r="NNY28" i="9"/>
  <c r="NNZ28" i="9"/>
  <c r="NOA28" i="9"/>
  <c r="NOB28" i="9"/>
  <c r="NOC28" i="9"/>
  <c r="NOD28" i="9"/>
  <c r="NOE28" i="9"/>
  <c r="NOF28" i="9"/>
  <c r="NOG28" i="9"/>
  <c r="NOH28" i="9"/>
  <c r="NOI28" i="9"/>
  <c r="NOJ28" i="9"/>
  <c r="NOK28" i="9"/>
  <c r="NOL28" i="9"/>
  <c r="NOM28" i="9"/>
  <c r="NON28" i="9"/>
  <c r="NOO28" i="9"/>
  <c r="NOP28" i="9"/>
  <c r="NOQ28" i="9"/>
  <c r="NOR28" i="9"/>
  <c r="NOS28" i="9"/>
  <c r="NOT28" i="9"/>
  <c r="NOU28" i="9"/>
  <c r="NOV28" i="9"/>
  <c r="NOW28" i="9"/>
  <c r="NOX28" i="9"/>
  <c r="NOY28" i="9"/>
  <c r="NOZ28" i="9"/>
  <c r="NPA28" i="9"/>
  <c r="NPB28" i="9"/>
  <c r="NPC28" i="9"/>
  <c r="NPD28" i="9"/>
  <c r="NPE28" i="9"/>
  <c r="NPF28" i="9"/>
  <c r="NPG28" i="9"/>
  <c r="NPH28" i="9"/>
  <c r="NPI28" i="9"/>
  <c r="NPJ28" i="9"/>
  <c r="NPK28" i="9"/>
  <c r="NPL28" i="9"/>
  <c r="NPM28" i="9"/>
  <c r="NPN28" i="9"/>
  <c r="NPO28" i="9"/>
  <c r="NPP28" i="9"/>
  <c r="NPQ28" i="9"/>
  <c r="NPR28" i="9"/>
  <c r="NPS28" i="9"/>
  <c r="NPT28" i="9"/>
  <c r="NPU28" i="9"/>
  <c r="NPV28" i="9"/>
  <c r="NPW28" i="9"/>
  <c r="NPX28" i="9"/>
  <c r="NPY28" i="9"/>
  <c r="NPZ28" i="9"/>
  <c r="NQA28" i="9"/>
  <c r="NQB28" i="9"/>
  <c r="NQC28" i="9"/>
  <c r="NQD28" i="9"/>
  <c r="NQE28" i="9"/>
  <c r="NQF28" i="9"/>
  <c r="NQG28" i="9"/>
  <c r="NQH28" i="9"/>
  <c r="NQI28" i="9"/>
  <c r="NQJ28" i="9"/>
  <c r="NQK28" i="9"/>
  <c r="NQL28" i="9"/>
  <c r="NQM28" i="9"/>
  <c r="NQN28" i="9"/>
  <c r="NQO28" i="9"/>
  <c r="NQP28" i="9"/>
  <c r="NQQ28" i="9"/>
  <c r="NQR28" i="9"/>
  <c r="NQS28" i="9"/>
  <c r="NQT28" i="9"/>
  <c r="NQU28" i="9"/>
  <c r="NQV28" i="9"/>
  <c r="NQW28" i="9"/>
  <c r="NQX28" i="9"/>
  <c r="NQY28" i="9"/>
  <c r="NQZ28" i="9"/>
  <c r="NRA28" i="9"/>
  <c r="NRB28" i="9"/>
  <c r="NRC28" i="9"/>
  <c r="NRD28" i="9"/>
  <c r="NRE28" i="9"/>
  <c r="NRF28" i="9"/>
  <c r="NRG28" i="9"/>
  <c r="NRH28" i="9"/>
  <c r="NRI28" i="9"/>
  <c r="NRJ28" i="9"/>
  <c r="NRK28" i="9"/>
  <c r="NRL28" i="9"/>
  <c r="NRM28" i="9"/>
  <c r="NRN28" i="9"/>
  <c r="NRO28" i="9"/>
  <c r="NRP28" i="9"/>
  <c r="NRQ28" i="9"/>
  <c r="NRR28" i="9"/>
  <c r="NRS28" i="9"/>
  <c r="NRT28" i="9"/>
  <c r="NRU28" i="9"/>
  <c r="NRV28" i="9"/>
  <c r="NRW28" i="9"/>
  <c r="NRX28" i="9"/>
  <c r="NRY28" i="9"/>
  <c r="NRZ28" i="9"/>
  <c r="NSA28" i="9"/>
  <c r="NSB28" i="9"/>
  <c r="NSC28" i="9"/>
  <c r="NSD28" i="9"/>
  <c r="NSE28" i="9"/>
  <c r="NSF28" i="9"/>
  <c r="NSG28" i="9"/>
  <c r="NSH28" i="9"/>
  <c r="NSI28" i="9"/>
  <c r="NSJ28" i="9"/>
  <c r="NSK28" i="9"/>
  <c r="NSL28" i="9"/>
  <c r="NSM28" i="9"/>
  <c r="NSN28" i="9"/>
  <c r="NSO28" i="9"/>
  <c r="NSP28" i="9"/>
  <c r="NSQ28" i="9"/>
  <c r="NSR28" i="9"/>
  <c r="NSS28" i="9"/>
  <c r="NST28" i="9"/>
  <c r="NSU28" i="9"/>
  <c r="NSV28" i="9"/>
  <c r="NSW28" i="9"/>
  <c r="NSX28" i="9"/>
  <c r="NSY28" i="9"/>
  <c r="NSZ28" i="9"/>
  <c r="NTA28" i="9"/>
  <c r="NTB28" i="9"/>
  <c r="NTC28" i="9"/>
  <c r="NTD28" i="9"/>
  <c r="NTE28" i="9"/>
  <c r="NTF28" i="9"/>
  <c r="NTG28" i="9"/>
  <c r="NTH28" i="9"/>
  <c r="NTI28" i="9"/>
  <c r="NTJ28" i="9"/>
  <c r="NTK28" i="9"/>
  <c r="NTL28" i="9"/>
  <c r="NTM28" i="9"/>
  <c r="NTN28" i="9"/>
  <c r="NTO28" i="9"/>
  <c r="NTP28" i="9"/>
  <c r="NTQ28" i="9"/>
  <c r="NTR28" i="9"/>
  <c r="NTS28" i="9"/>
  <c r="NTT28" i="9"/>
  <c r="NTU28" i="9"/>
  <c r="NTV28" i="9"/>
  <c r="NTW28" i="9"/>
  <c r="NTX28" i="9"/>
  <c r="NTY28" i="9"/>
  <c r="NTZ28" i="9"/>
  <c r="NUA28" i="9"/>
  <c r="NUB28" i="9"/>
  <c r="NUC28" i="9"/>
  <c r="NUD28" i="9"/>
  <c r="NUE28" i="9"/>
  <c r="NUF28" i="9"/>
  <c r="NUG28" i="9"/>
  <c r="NUH28" i="9"/>
  <c r="NUI28" i="9"/>
  <c r="NUJ28" i="9"/>
  <c r="NUK28" i="9"/>
  <c r="NUL28" i="9"/>
  <c r="NUM28" i="9"/>
  <c r="NUN28" i="9"/>
  <c r="NUO28" i="9"/>
  <c r="NUP28" i="9"/>
  <c r="NUQ28" i="9"/>
  <c r="NUR28" i="9"/>
  <c r="NUS28" i="9"/>
  <c r="NUT28" i="9"/>
  <c r="NUU28" i="9"/>
  <c r="NUV28" i="9"/>
  <c r="NUW28" i="9"/>
  <c r="NUX28" i="9"/>
  <c r="NUY28" i="9"/>
  <c r="NUZ28" i="9"/>
  <c r="NVA28" i="9"/>
  <c r="NVB28" i="9"/>
  <c r="NVC28" i="9"/>
  <c r="NVD28" i="9"/>
  <c r="NVE28" i="9"/>
  <c r="NVF28" i="9"/>
  <c r="NVG28" i="9"/>
  <c r="NVH28" i="9"/>
  <c r="NVI28" i="9"/>
  <c r="NVJ28" i="9"/>
  <c r="NVK28" i="9"/>
  <c r="NVL28" i="9"/>
  <c r="NVM28" i="9"/>
  <c r="NVN28" i="9"/>
  <c r="NVO28" i="9"/>
  <c r="NVP28" i="9"/>
  <c r="NVQ28" i="9"/>
  <c r="NVR28" i="9"/>
  <c r="NVS28" i="9"/>
  <c r="NVT28" i="9"/>
  <c r="NVU28" i="9"/>
  <c r="NVV28" i="9"/>
  <c r="NVW28" i="9"/>
  <c r="NVX28" i="9"/>
  <c r="NVY28" i="9"/>
  <c r="NVZ28" i="9"/>
  <c r="NWA28" i="9"/>
  <c r="NWB28" i="9"/>
  <c r="NWC28" i="9"/>
  <c r="NWD28" i="9"/>
  <c r="NWE28" i="9"/>
  <c r="NWF28" i="9"/>
  <c r="NWG28" i="9"/>
  <c r="NWH28" i="9"/>
  <c r="NWI28" i="9"/>
  <c r="NWJ28" i="9"/>
  <c r="NWK28" i="9"/>
  <c r="NWL28" i="9"/>
  <c r="NWM28" i="9"/>
  <c r="NWN28" i="9"/>
  <c r="NWO28" i="9"/>
  <c r="NWP28" i="9"/>
  <c r="NWQ28" i="9"/>
  <c r="NWR28" i="9"/>
  <c r="NWS28" i="9"/>
  <c r="NWT28" i="9"/>
  <c r="NWU28" i="9"/>
  <c r="NWV28" i="9"/>
  <c r="NWW28" i="9"/>
  <c r="NWX28" i="9"/>
  <c r="NWY28" i="9"/>
  <c r="NWZ28" i="9"/>
  <c r="NXA28" i="9"/>
  <c r="NXB28" i="9"/>
  <c r="NXC28" i="9"/>
  <c r="NXD28" i="9"/>
  <c r="NXE28" i="9"/>
  <c r="NXF28" i="9"/>
  <c r="NXG28" i="9"/>
  <c r="NXH28" i="9"/>
  <c r="NXI28" i="9"/>
  <c r="NXJ28" i="9"/>
  <c r="NXK28" i="9"/>
  <c r="NXL28" i="9"/>
  <c r="NXM28" i="9"/>
  <c r="NXN28" i="9"/>
  <c r="NXO28" i="9"/>
  <c r="NXP28" i="9"/>
  <c r="NXQ28" i="9"/>
  <c r="NXR28" i="9"/>
  <c r="NXS28" i="9"/>
  <c r="NXT28" i="9"/>
  <c r="NXU28" i="9"/>
  <c r="NXV28" i="9"/>
  <c r="NXW28" i="9"/>
  <c r="NXX28" i="9"/>
  <c r="NXY28" i="9"/>
  <c r="NXZ28" i="9"/>
  <c r="NYA28" i="9"/>
  <c r="NYB28" i="9"/>
  <c r="NYC28" i="9"/>
  <c r="NYD28" i="9"/>
  <c r="NYE28" i="9"/>
  <c r="NYF28" i="9"/>
  <c r="NYG28" i="9"/>
  <c r="NYH28" i="9"/>
  <c r="NYI28" i="9"/>
  <c r="NYJ28" i="9"/>
  <c r="NYK28" i="9"/>
  <c r="NYL28" i="9"/>
  <c r="NYM28" i="9"/>
  <c r="NYN28" i="9"/>
  <c r="NYO28" i="9"/>
  <c r="NYP28" i="9"/>
  <c r="NYQ28" i="9"/>
  <c r="NYR28" i="9"/>
  <c r="NYS28" i="9"/>
  <c r="NYT28" i="9"/>
  <c r="NYU28" i="9"/>
  <c r="NYV28" i="9"/>
  <c r="NYW28" i="9"/>
  <c r="NYX28" i="9"/>
  <c r="NYY28" i="9"/>
  <c r="NYZ28" i="9"/>
  <c r="NZA28" i="9"/>
  <c r="NZB28" i="9"/>
  <c r="NZC28" i="9"/>
  <c r="NZD28" i="9"/>
  <c r="NZE28" i="9"/>
  <c r="NZF28" i="9"/>
  <c r="NZG28" i="9"/>
  <c r="NZH28" i="9"/>
  <c r="NZI28" i="9"/>
  <c r="NZJ28" i="9"/>
  <c r="NZK28" i="9"/>
  <c r="NZL28" i="9"/>
  <c r="NZM28" i="9"/>
  <c r="NZN28" i="9"/>
  <c r="NZO28" i="9"/>
  <c r="NZP28" i="9"/>
  <c r="NZQ28" i="9"/>
  <c r="NZR28" i="9"/>
  <c r="NZS28" i="9"/>
  <c r="NZT28" i="9"/>
  <c r="NZU28" i="9"/>
  <c r="NZV28" i="9"/>
  <c r="NZW28" i="9"/>
  <c r="NZX28" i="9"/>
  <c r="NZY28" i="9"/>
  <c r="NZZ28" i="9"/>
  <c r="OAA28" i="9"/>
  <c r="OAB28" i="9"/>
  <c r="OAC28" i="9"/>
  <c r="OAD28" i="9"/>
  <c r="OAE28" i="9"/>
  <c r="OAF28" i="9"/>
  <c r="OAG28" i="9"/>
  <c r="OAH28" i="9"/>
  <c r="OAI28" i="9"/>
  <c r="OAJ28" i="9"/>
  <c r="OAK28" i="9"/>
  <c r="OAL28" i="9"/>
  <c r="OAM28" i="9"/>
  <c r="OAN28" i="9"/>
  <c r="OAO28" i="9"/>
  <c r="OAP28" i="9"/>
  <c r="OAQ28" i="9"/>
  <c r="OAR28" i="9"/>
  <c r="OAS28" i="9"/>
  <c r="OAT28" i="9"/>
  <c r="OAU28" i="9"/>
  <c r="OAV28" i="9"/>
  <c r="OAW28" i="9"/>
  <c r="OAX28" i="9"/>
  <c r="OAY28" i="9"/>
  <c r="OAZ28" i="9"/>
  <c r="OBA28" i="9"/>
  <c r="OBB28" i="9"/>
  <c r="OBC28" i="9"/>
  <c r="OBD28" i="9"/>
  <c r="OBE28" i="9"/>
  <c r="OBF28" i="9"/>
  <c r="OBG28" i="9"/>
  <c r="OBH28" i="9"/>
  <c r="OBI28" i="9"/>
  <c r="OBJ28" i="9"/>
  <c r="OBK28" i="9"/>
  <c r="OBL28" i="9"/>
  <c r="OBM28" i="9"/>
  <c r="OBN28" i="9"/>
  <c r="OBO28" i="9"/>
  <c r="OBP28" i="9"/>
  <c r="OBQ28" i="9"/>
  <c r="OBR28" i="9"/>
  <c r="OBS28" i="9"/>
  <c r="OBT28" i="9"/>
  <c r="OBU28" i="9"/>
  <c r="OBV28" i="9"/>
  <c r="OBW28" i="9"/>
  <c r="OBX28" i="9"/>
  <c r="OBY28" i="9"/>
  <c r="OBZ28" i="9"/>
  <c r="OCA28" i="9"/>
  <c r="OCB28" i="9"/>
  <c r="OCC28" i="9"/>
  <c r="OCD28" i="9"/>
  <c r="OCE28" i="9"/>
  <c r="OCF28" i="9"/>
  <c r="OCG28" i="9"/>
  <c r="OCH28" i="9"/>
  <c r="OCI28" i="9"/>
  <c r="OCJ28" i="9"/>
  <c r="OCK28" i="9"/>
  <c r="OCL28" i="9"/>
  <c r="OCM28" i="9"/>
  <c r="OCN28" i="9"/>
  <c r="OCO28" i="9"/>
  <c r="OCP28" i="9"/>
  <c r="OCQ28" i="9"/>
  <c r="OCR28" i="9"/>
  <c r="OCS28" i="9"/>
  <c r="OCT28" i="9"/>
  <c r="OCU28" i="9"/>
  <c r="OCV28" i="9"/>
  <c r="OCW28" i="9"/>
  <c r="OCX28" i="9"/>
  <c r="OCY28" i="9"/>
  <c r="OCZ28" i="9"/>
  <c r="ODA28" i="9"/>
  <c r="ODB28" i="9"/>
  <c r="ODC28" i="9"/>
  <c r="ODD28" i="9"/>
  <c r="ODE28" i="9"/>
  <c r="ODF28" i="9"/>
  <c r="ODG28" i="9"/>
  <c r="ODH28" i="9"/>
  <c r="ODI28" i="9"/>
  <c r="ODJ28" i="9"/>
  <c r="ODK28" i="9"/>
  <c r="ODL28" i="9"/>
  <c r="ODM28" i="9"/>
  <c r="ODN28" i="9"/>
  <c r="ODO28" i="9"/>
  <c r="ODP28" i="9"/>
  <c r="ODQ28" i="9"/>
  <c r="ODR28" i="9"/>
  <c r="ODS28" i="9"/>
  <c r="ODT28" i="9"/>
  <c r="ODU28" i="9"/>
  <c r="ODV28" i="9"/>
  <c r="ODW28" i="9"/>
  <c r="ODX28" i="9"/>
  <c r="ODY28" i="9"/>
  <c r="ODZ28" i="9"/>
  <c r="OEA28" i="9"/>
  <c r="OEB28" i="9"/>
  <c r="OEC28" i="9"/>
  <c r="OED28" i="9"/>
  <c r="OEE28" i="9"/>
  <c r="OEF28" i="9"/>
  <c r="OEG28" i="9"/>
  <c r="OEH28" i="9"/>
  <c r="OEI28" i="9"/>
  <c r="OEJ28" i="9"/>
  <c r="OEK28" i="9"/>
  <c r="OEL28" i="9"/>
  <c r="OEM28" i="9"/>
  <c r="OEN28" i="9"/>
  <c r="OEO28" i="9"/>
  <c r="OEP28" i="9"/>
  <c r="OEQ28" i="9"/>
  <c r="OER28" i="9"/>
  <c r="OES28" i="9"/>
  <c r="OET28" i="9"/>
  <c r="OEU28" i="9"/>
  <c r="OEV28" i="9"/>
  <c r="OEW28" i="9"/>
  <c r="OEX28" i="9"/>
  <c r="OEY28" i="9"/>
  <c r="OEZ28" i="9"/>
  <c r="OFA28" i="9"/>
  <c r="OFB28" i="9"/>
  <c r="OFC28" i="9"/>
  <c r="OFD28" i="9"/>
  <c r="OFE28" i="9"/>
  <c r="OFF28" i="9"/>
  <c r="OFG28" i="9"/>
  <c r="OFH28" i="9"/>
  <c r="OFI28" i="9"/>
  <c r="OFJ28" i="9"/>
  <c r="OFK28" i="9"/>
  <c r="OFL28" i="9"/>
  <c r="OFM28" i="9"/>
  <c r="OFN28" i="9"/>
  <c r="OFO28" i="9"/>
  <c r="OFP28" i="9"/>
  <c r="OFQ28" i="9"/>
  <c r="OFR28" i="9"/>
  <c r="OFS28" i="9"/>
  <c r="OFT28" i="9"/>
  <c r="OFU28" i="9"/>
  <c r="OFV28" i="9"/>
  <c r="OFW28" i="9"/>
  <c r="OFX28" i="9"/>
  <c r="OFY28" i="9"/>
  <c r="OFZ28" i="9"/>
  <c r="OGA28" i="9"/>
  <c r="OGB28" i="9"/>
  <c r="OGC28" i="9"/>
  <c r="OGD28" i="9"/>
  <c r="OGE28" i="9"/>
  <c r="OGF28" i="9"/>
  <c r="OGG28" i="9"/>
  <c r="OGH28" i="9"/>
  <c r="OGI28" i="9"/>
  <c r="OGJ28" i="9"/>
  <c r="OGK28" i="9"/>
  <c r="OGL28" i="9"/>
  <c r="OGM28" i="9"/>
  <c r="OGN28" i="9"/>
  <c r="OGO28" i="9"/>
  <c r="OGP28" i="9"/>
  <c r="OGQ28" i="9"/>
  <c r="OGR28" i="9"/>
  <c r="OGS28" i="9"/>
  <c r="OGT28" i="9"/>
  <c r="OGU28" i="9"/>
  <c r="OGV28" i="9"/>
  <c r="OGW28" i="9"/>
  <c r="OGX28" i="9"/>
  <c r="OGY28" i="9"/>
  <c r="OGZ28" i="9"/>
  <c r="OHA28" i="9"/>
  <c r="OHB28" i="9"/>
  <c r="OHC28" i="9"/>
  <c r="OHD28" i="9"/>
  <c r="OHE28" i="9"/>
  <c r="OHF28" i="9"/>
  <c r="OHG28" i="9"/>
  <c r="OHH28" i="9"/>
  <c r="OHI28" i="9"/>
  <c r="OHJ28" i="9"/>
  <c r="OHK28" i="9"/>
  <c r="OHL28" i="9"/>
  <c r="OHM28" i="9"/>
  <c r="OHN28" i="9"/>
  <c r="OHO28" i="9"/>
  <c r="OHP28" i="9"/>
  <c r="OHQ28" i="9"/>
  <c r="OHR28" i="9"/>
  <c r="OHS28" i="9"/>
  <c r="OHT28" i="9"/>
  <c r="OHU28" i="9"/>
  <c r="OHV28" i="9"/>
  <c r="OHW28" i="9"/>
  <c r="OHX28" i="9"/>
  <c r="OHY28" i="9"/>
  <c r="OHZ28" i="9"/>
  <c r="OIA28" i="9"/>
  <c r="OIB28" i="9"/>
  <c r="OIC28" i="9"/>
  <c r="OID28" i="9"/>
  <c r="OIE28" i="9"/>
  <c r="OIF28" i="9"/>
  <c r="OIG28" i="9"/>
  <c r="OIH28" i="9"/>
  <c r="OII28" i="9"/>
  <c r="OIJ28" i="9"/>
  <c r="OIK28" i="9"/>
  <c r="OIL28" i="9"/>
  <c r="OIM28" i="9"/>
  <c r="OIN28" i="9"/>
  <c r="OIO28" i="9"/>
  <c r="OIP28" i="9"/>
  <c r="OIQ28" i="9"/>
  <c r="OIR28" i="9"/>
  <c r="OIS28" i="9"/>
  <c r="OIT28" i="9"/>
  <c r="OIU28" i="9"/>
  <c r="OIV28" i="9"/>
  <c r="OIW28" i="9"/>
  <c r="OIX28" i="9"/>
  <c r="OIY28" i="9"/>
  <c r="OIZ28" i="9"/>
  <c r="OJA28" i="9"/>
  <c r="OJB28" i="9"/>
  <c r="OJC28" i="9"/>
  <c r="OJD28" i="9"/>
  <c r="OJE28" i="9"/>
  <c r="OJF28" i="9"/>
  <c r="OJG28" i="9"/>
  <c r="OJH28" i="9"/>
  <c r="OJI28" i="9"/>
  <c r="OJJ28" i="9"/>
  <c r="OJK28" i="9"/>
  <c r="OJL28" i="9"/>
  <c r="OJM28" i="9"/>
  <c r="OJN28" i="9"/>
  <c r="OJO28" i="9"/>
  <c r="OJP28" i="9"/>
  <c r="OJQ28" i="9"/>
  <c r="OJR28" i="9"/>
  <c r="OJS28" i="9"/>
  <c r="OJT28" i="9"/>
  <c r="OJU28" i="9"/>
  <c r="OJV28" i="9"/>
  <c r="OJW28" i="9"/>
  <c r="OJX28" i="9"/>
  <c r="OJY28" i="9"/>
  <c r="OJZ28" i="9"/>
  <c r="OKA28" i="9"/>
  <c r="OKB28" i="9"/>
  <c r="OKC28" i="9"/>
  <c r="OKD28" i="9"/>
  <c r="OKE28" i="9"/>
  <c r="OKF28" i="9"/>
  <c r="OKG28" i="9"/>
  <c r="OKH28" i="9"/>
  <c r="OKI28" i="9"/>
  <c r="OKJ28" i="9"/>
  <c r="OKK28" i="9"/>
  <c r="OKL28" i="9"/>
  <c r="OKM28" i="9"/>
  <c r="OKN28" i="9"/>
  <c r="OKO28" i="9"/>
  <c r="OKP28" i="9"/>
  <c r="OKQ28" i="9"/>
  <c r="OKR28" i="9"/>
  <c r="OKS28" i="9"/>
  <c r="OKT28" i="9"/>
  <c r="OKU28" i="9"/>
  <c r="OKV28" i="9"/>
  <c r="OKW28" i="9"/>
  <c r="OKX28" i="9"/>
  <c r="OKY28" i="9"/>
  <c r="OKZ28" i="9"/>
  <c r="OLA28" i="9"/>
  <c r="OLB28" i="9"/>
  <c r="OLC28" i="9"/>
  <c r="OLD28" i="9"/>
  <c r="OLE28" i="9"/>
  <c r="OLF28" i="9"/>
  <c r="OLG28" i="9"/>
  <c r="OLH28" i="9"/>
  <c r="OLI28" i="9"/>
  <c r="OLJ28" i="9"/>
  <c r="OLK28" i="9"/>
  <c r="OLL28" i="9"/>
  <c r="OLM28" i="9"/>
  <c r="OLN28" i="9"/>
  <c r="OLO28" i="9"/>
  <c r="OLP28" i="9"/>
  <c r="OLQ28" i="9"/>
  <c r="OLR28" i="9"/>
  <c r="OLS28" i="9"/>
  <c r="OLT28" i="9"/>
  <c r="OLU28" i="9"/>
  <c r="OLV28" i="9"/>
  <c r="OLW28" i="9"/>
  <c r="OLX28" i="9"/>
  <c r="OLY28" i="9"/>
  <c r="OLZ28" i="9"/>
  <c r="OMA28" i="9"/>
  <c r="OMB28" i="9"/>
  <c r="OMC28" i="9"/>
  <c r="OMD28" i="9"/>
  <c r="OME28" i="9"/>
  <c r="OMF28" i="9"/>
  <c r="OMG28" i="9"/>
  <c r="OMH28" i="9"/>
  <c r="OMI28" i="9"/>
  <c r="OMJ28" i="9"/>
  <c r="OMK28" i="9"/>
  <c r="OML28" i="9"/>
  <c r="OMM28" i="9"/>
  <c r="OMN28" i="9"/>
  <c r="OMO28" i="9"/>
  <c r="OMP28" i="9"/>
  <c r="OMQ28" i="9"/>
  <c r="OMR28" i="9"/>
  <c r="OMS28" i="9"/>
  <c r="OMT28" i="9"/>
  <c r="OMU28" i="9"/>
  <c r="OMV28" i="9"/>
  <c r="OMW28" i="9"/>
  <c r="OMX28" i="9"/>
  <c r="OMY28" i="9"/>
  <c r="OMZ28" i="9"/>
  <c r="ONA28" i="9"/>
  <c r="ONB28" i="9"/>
  <c r="ONC28" i="9"/>
  <c r="OND28" i="9"/>
  <c r="ONE28" i="9"/>
  <c r="ONF28" i="9"/>
  <c r="ONG28" i="9"/>
  <c r="ONH28" i="9"/>
  <c r="ONI28" i="9"/>
  <c r="ONJ28" i="9"/>
  <c r="ONK28" i="9"/>
  <c r="ONL28" i="9"/>
  <c r="ONM28" i="9"/>
  <c r="ONN28" i="9"/>
  <c r="ONO28" i="9"/>
  <c r="ONP28" i="9"/>
  <c r="ONQ28" i="9"/>
  <c r="ONR28" i="9"/>
  <c r="ONS28" i="9"/>
  <c r="ONT28" i="9"/>
  <c r="ONU28" i="9"/>
  <c r="ONV28" i="9"/>
  <c r="ONW28" i="9"/>
  <c r="ONX28" i="9"/>
  <c r="ONY28" i="9"/>
  <c r="ONZ28" i="9"/>
  <c r="OOA28" i="9"/>
  <c r="OOB28" i="9"/>
  <c r="OOC28" i="9"/>
  <c r="OOD28" i="9"/>
  <c r="OOE28" i="9"/>
  <c r="OOF28" i="9"/>
  <c r="OOG28" i="9"/>
  <c r="OOH28" i="9"/>
  <c r="OOI28" i="9"/>
  <c r="OOJ28" i="9"/>
  <c r="OOK28" i="9"/>
  <c r="OOL28" i="9"/>
  <c r="OOM28" i="9"/>
  <c r="OON28" i="9"/>
  <c r="OOO28" i="9"/>
  <c r="OOP28" i="9"/>
  <c r="OOQ28" i="9"/>
  <c r="OOR28" i="9"/>
  <c r="OOS28" i="9"/>
  <c r="OOT28" i="9"/>
  <c r="OOU28" i="9"/>
  <c r="OOV28" i="9"/>
  <c r="OOW28" i="9"/>
  <c r="OOX28" i="9"/>
  <c r="OOY28" i="9"/>
  <c r="OOZ28" i="9"/>
  <c r="OPA28" i="9"/>
  <c r="OPB28" i="9"/>
  <c r="OPC28" i="9"/>
  <c r="OPD28" i="9"/>
  <c r="OPE28" i="9"/>
  <c r="OPF28" i="9"/>
  <c r="OPG28" i="9"/>
  <c r="OPH28" i="9"/>
  <c r="OPI28" i="9"/>
  <c r="OPJ28" i="9"/>
  <c r="OPK28" i="9"/>
  <c r="OPL28" i="9"/>
  <c r="OPM28" i="9"/>
  <c r="OPN28" i="9"/>
  <c r="OPO28" i="9"/>
  <c r="OPP28" i="9"/>
  <c r="OPQ28" i="9"/>
  <c r="OPR28" i="9"/>
  <c r="OPS28" i="9"/>
  <c r="OPT28" i="9"/>
  <c r="OPU28" i="9"/>
  <c r="OPV28" i="9"/>
  <c r="OPW28" i="9"/>
  <c r="OPX28" i="9"/>
  <c r="OPY28" i="9"/>
  <c r="OPZ28" i="9"/>
  <c r="OQA28" i="9"/>
  <c r="OQB28" i="9"/>
  <c r="OQC28" i="9"/>
  <c r="OQD28" i="9"/>
  <c r="OQE28" i="9"/>
  <c r="OQF28" i="9"/>
  <c r="OQG28" i="9"/>
  <c r="OQH28" i="9"/>
  <c r="OQI28" i="9"/>
  <c r="OQJ28" i="9"/>
  <c r="OQK28" i="9"/>
  <c r="OQL28" i="9"/>
  <c r="OQM28" i="9"/>
  <c r="OQN28" i="9"/>
  <c r="OQO28" i="9"/>
  <c r="OQP28" i="9"/>
  <c r="OQQ28" i="9"/>
  <c r="OQR28" i="9"/>
  <c r="OQS28" i="9"/>
  <c r="OQT28" i="9"/>
  <c r="OQU28" i="9"/>
  <c r="OQV28" i="9"/>
  <c r="OQW28" i="9"/>
  <c r="OQX28" i="9"/>
  <c r="OQY28" i="9"/>
  <c r="OQZ28" i="9"/>
  <c r="ORA28" i="9"/>
  <c r="ORB28" i="9"/>
  <c r="ORC28" i="9"/>
  <c r="ORD28" i="9"/>
  <c r="ORE28" i="9"/>
  <c r="ORF28" i="9"/>
  <c r="ORG28" i="9"/>
  <c r="ORH28" i="9"/>
  <c r="ORI28" i="9"/>
  <c r="ORJ28" i="9"/>
  <c r="ORK28" i="9"/>
  <c r="ORL28" i="9"/>
  <c r="ORM28" i="9"/>
  <c r="ORN28" i="9"/>
  <c r="ORO28" i="9"/>
  <c r="ORP28" i="9"/>
  <c r="ORQ28" i="9"/>
  <c r="ORR28" i="9"/>
  <c r="ORS28" i="9"/>
  <c r="ORT28" i="9"/>
  <c r="ORU28" i="9"/>
  <c r="ORV28" i="9"/>
  <c r="ORW28" i="9"/>
  <c r="ORX28" i="9"/>
  <c r="ORY28" i="9"/>
  <c r="ORZ28" i="9"/>
  <c r="OSA28" i="9"/>
  <c r="OSB28" i="9"/>
  <c r="OSC28" i="9"/>
  <c r="OSD28" i="9"/>
  <c r="OSE28" i="9"/>
  <c r="OSF28" i="9"/>
  <c r="OSG28" i="9"/>
  <c r="OSH28" i="9"/>
  <c r="OSI28" i="9"/>
  <c r="OSJ28" i="9"/>
  <c r="OSK28" i="9"/>
  <c r="OSL28" i="9"/>
  <c r="OSM28" i="9"/>
  <c r="OSN28" i="9"/>
  <c r="OSO28" i="9"/>
  <c r="OSP28" i="9"/>
  <c r="OSQ28" i="9"/>
  <c r="OSR28" i="9"/>
  <c r="OSS28" i="9"/>
  <c r="OST28" i="9"/>
  <c r="OSU28" i="9"/>
  <c r="OSV28" i="9"/>
  <c r="OSW28" i="9"/>
  <c r="OSX28" i="9"/>
  <c r="OSY28" i="9"/>
  <c r="OSZ28" i="9"/>
  <c r="OTA28" i="9"/>
  <c r="OTB28" i="9"/>
  <c r="OTC28" i="9"/>
  <c r="OTD28" i="9"/>
  <c r="OTE28" i="9"/>
  <c r="OTF28" i="9"/>
  <c r="OTG28" i="9"/>
  <c r="OTH28" i="9"/>
  <c r="OTI28" i="9"/>
  <c r="OTJ28" i="9"/>
  <c r="OTK28" i="9"/>
  <c r="OTL28" i="9"/>
  <c r="OTM28" i="9"/>
  <c r="OTN28" i="9"/>
  <c r="OTO28" i="9"/>
  <c r="OTP28" i="9"/>
  <c r="OTQ28" i="9"/>
  <c r="OTR28" i="9"/>
  <c r="OTS28" i="9"/>
  <c r="OTT28" i="9"/>
  <c r="OTU28" i="9"/>
  <c r="OTV28" i="9"/>
  <c r="OTW28" i="9"/>
  <c r="OTX28" i="9"/>
  <c r="OTY28" i="9"/>
  <c r="OTZ28" i="9"/>
  <c r="OUA28" i="9"/>
  <c r="OUB28" i="9"/>
  <c r="OUC28" i="9"/>
  <c r="OUD28" i="9"/>
  <c r="OUE28" i="9"/>
  <c r="OUF28" i="9"/>
  <c r="OUG28" i="9"/>
  <c r="OUH28" i="9"/>
  <c r="OUI28" i="9"/>
  <c r="OUJ28" i="9"/>
  <c r="OUK28" i="9"/>
  <c r="OUL28" i="9"/>
  <c r="OUM28" i="9"/>
  <c r="OUN28" i="9"/>
  <c r="OUO28" i="9"/>
  <c r="OUP28" i="9"/>
  <c r="OUQ28" i="9"/>
  <c r="OUR28" i="9"/>
  <c r="OUS28" i="9"/>
  <c r="OUT28" i="9"/>
  <c r="OUU28" i="9"/>
  <c r="OUV28" i="9"/>
  <c r="OUW28" i="9"/>
  <c r="OUX28" i="9"/>
  <c r="OUY28" i="9"/>
  <c r="OUZ28" i="9"/>
  <c r="OVA28" i="9"/>
  <c r="OVB28" i="9"/>
  <c r="OVC28" i="9"/>
  <c r="OVD28" i="9"/>
  <c r="OVE28" i="9"/>
  <c r="OVF28" i="9"/>
  <c r="OVG28" i="9"/>
  <c r="OVH28" i="9"/>
  <c r="OVI28" i="9"/>
  <c r="OVJ28" i="9"/>
  <c r="OVK28" i="9"/>
  <c r="OVL28" i="9"/>
  <c r="OVM28" i="9"/>
  <c r="OVN28" i="9"/>
  <c r="OVO28" i="9"/>
  <c r="OVP28" i="9"/>
  <c r="OVQ28" i="9"/>
  <c r="OVR28" i="9"/>
  <c r="OVS28" i="9"/>
  <c r="OVT28" i="9"/>
  <c r="OVU28" i="9"/>
  <c r="OVV28" i="9"/>
  <c r="OVW28" i="9"/>
  <c r="OVX28" i="9"/>
  <c r="OVY28" i="9"/>
  <c r="OVZ28" i="9"/>
  <c r="OWA28" i="9"/>
  <c r="OWB28" i="9"/>
  <c r="OWC28" i="9"/>
  <c r="OWD28" i="9"/>
  <c r="OWE28" i="9"/>
  <c r="OWF28" i="9"/>
  <c r="OWG28" i="9"/>
  <c r="OWH28" i="9"/>
  <c r="OWI28" i="9"/>
  <c r="OWJ28" i="9"/>
  <c r="OWK28" i="9"/>
  <c r="OWL28" i="9"/>
  <c r="OWM28" i="9"/>
  <c r="OWN28" i="9"/>
  <c r="OWO28" i="9"/>
  <c r="OWP28" i="9"/>
  <c r="OWQ28" i="9"/>
  <c r="OWR28" i="9"/>
  <c r="OWS28" i="9"/>
  <c r="OWT28" i="9"/>
  <c r="OWU28" i="9"/>
  <c r="OWV28" i="9"/>
  <c r="OWW28" i="9"/>
  <c r="OWX28" i="9"/>
  <c r="OWY28" i="9"/>
  <c r="OWZ28" i="9"/>
  <c r="OXA28" i="9"/>
  <c r="OXB28" i="9"/>
  <c r="OXC28" i="9"/>
  <c r="OXD28" i="9"/>
  <c r="OXE28" i="9"/>
  <c r="OXF28" i="9"/>
  <c r="OXG28" i="9"/>
  <c r="OXH28" i="9"/>
  <c r="OXI28" i="9"/>
  <c r="OXJ28" i="9"/>
  <c r="OXK28" i="9"/>
  <c r="OXL28" i="9"/>
  <c r="OXM28" i="9"/>
  <c r="OXN28" i="9"/>
  <c r="OXO28" i="9"/>
  <c r="OXP28" i="9"/>
  <c r="OXQ28" i="9"/>
  <c r="OXR28" i="9"/>
  <c r="OXS28" i="9"/>
  <c r="OXT28" i="9"/>
  <c r="OXU28" i="9"/>
  <c r="OXV28" i="9"/>
  <c r="OXW28" i="9"/>
  <c r="OXX28" i="9"/>
  <c r="OXY28" i="9"/>
  <c r="OXZ28" i="9"/>
  <c r="OYA28" i="9"/>
  <c r="OYB28" i="9"/>
  <c r="OYC28" i="9"/>
  <c r="OYD28" i="9"/>
  <c r="OYE28" i="9"/>
  <c r="OYF28" i="9"/>
  <c r="OYG28" i="9"/>
  <c r="OYH28" i="9"/>
  <c r="OYI28" i="9"/>
  <c r="OYJ28" i="9"/>
  <c r="OYK28" i="9"/>
  <c r="OYL28" i="9"/>
  <c r="OYM28" i="9"/>
  <c r="OYN28" i="9"/>
  <c r="OYO28" i="9"/>
  <c r="OYP28" i="9"/>
  <c r="OYQ28" i="9"/>
  <c r="OYR28" i="9"/>
  <c r="OYS28" i="9"/>
  <c r="OYT28" i="9"/>
  <c r="OYU28" i="9"/>
  <c r="OYV28" i="9"/>
  <c r="OYW28" i="9"/>
  <c r="OYX28" i="9"/>
  <c r="OYY28" i="9"/>
  <c r="OYZ28" i="9"/>
  <c r="OZA28" i="9"/>
  <c r="OZB28" i="9"/>
  <c r="OZC28" i="9"/>
  <c r="OZD28" i="9"/>
  <c r="OZE28" i="9"/>
  <c r="OZF28" i="9"/>
  <c r="OZG28" i="9"/>
  <c r="OZH28" i="9"/>
  <c r="OZI28" i="9"/>
  <c r="OZJ28" i="9"/>
  <c r="OZK28" i="9"/>
  <c r="OZL28" i="9"/>
  <c r="OZM28" i="9"/>
  <c r="OZN28" i="9"/>
  <c r="OZO28" i="9"/>
  <c r="OZP28" i="9"/>
  <c r="OZQ28" i="9"/>
  <c r="OZR28" i="9"/>
  <c r="OZS28" i="9"/>
  <c r="OZT28" i="9"/>
  <c r="OZU28" i="9"/>
  <c r="OZV28" i="9"/>
  <c r="OZW28" i="9"/>
  <c r="OZX28" i="9"/>
  <c r="OZY28" i="9"/>
  <c r="OZZ28" i="9"/>
  <c r="PAA28" i="9"/>
  <c r="PAB28" i="9"/>
  <c r="PAC28" i="9"/>
  <c r="PAD28" i="9"/>
  <c r="PAE28" i="9"/>
  <c r="PAF28" i="9"/>
  <c r="PAG28" i="9"/>
  <c r="PAH28" i="9"/>
  <c r="PAI28" i="9"/>
  <c r="PAJ28" i="9"/>
  <c r="PAK28" i="9"/>
  <c r="PAL28" i="9"/>
  <c r="PAM28" i="9"/>
  <c r="PAN28" i="9"/>
  <c r="PAO28" i="9"/>
  <c r="PAP28" i="9"/>
  <c r="PAQ28" i="9"/>
  <c r="PAR28" i="9"/>
  <c r="PAS28" i="9"/>
  <c r="PAT28" i="9"/>
  <c r="PAU28" i="9"/>
  <c r="PAV28" i="9"/>
  <c r="PAW28" i="9"/>
  <c r="PAX28" i="9"/>
  <c r="PAY28" i="9"/>
  <c r="PAZ28" i="9"/>
  <c r="PBA28" i="9"/>
  <c r="PBB28" i="9"/>
  <c r="PBC28" i="9"/>
  <c r="PBD28" i="9"/>
  <c r="PBE28" i="9"/>
  <c r="PBF28" i="9"/>
  <c r="PBG28" i="9"/>
  <c r="PBH28" i="9"/>
  <c r="PBI28" i="9"/>
  <c r="PBJ28" i="9"/>
  <c r="PBK28" i="9"/>
  <c r="PBL28" i="9"/>
  <c r="PBM28" i="9"/>
  <c r="PBN28" i="9"/>
  <c r="PBO28" i="9"/>
  <c r="PBP28" i="9"/>
  <c r="PBQ28" i="9"/>
  <c r="PBR28" i="9"/>
  <c r="PBS28" i="9"/>
  <c r="PBT28" i="9"/>
  <c r="PBU28" i="9"/>
  <c r="PBV28" i="9"/>
  <c r="PBW28" i="9"/>
  <c r="PBX28" i="9"/>
  <c r="PBY28" i="9"/>
  <c r="PBZ28" i="9"/>
  <c r="PCA28" i="9"/>
  <c r="PCB28" i="9"/>
  <c r="PCC28" i="9"/>
  <c r="PCD28" i="9"/>
  <c r="PCE28" i="9"/>
  <c r="PCF28" i="9"/>
  <c r="PCG28" i="9"/>
  <c r="PCH28" i="9"/>
  <c r="PCI28" i="9"/>
  <c r="PCJ28" i="9"/>
  <c r="PCK28" i="9"/>
  <c r="PCL28" i="9"/>
  <c r="PCM28" i="9"/>
  <c r="PCN28" i="9"/>
  <c r="PCO28" i="9"/>
  <c r="PCP28" i="9"/>
  <c r="PCQ28" i="9"/>
  <c r="PCR28" i="9"/>
  <c r="PCS28" i="9"/>
  <c r="PCT28" i="9"/>
  <c r="PCU28" i="9"/>
  <c r="PCV28" i="9"/>
  <c r="PCW28" i="9"/>
  <c r="PCX28" i="9"/>
  <c r="PCY28" i="9"/>
  <c r="PCZ28" i="9"/>
  <c r="PDA28" i="9"/>
  <c r="PDB28" i="9"/>
  <c r="PDC28" i="9"/>
  <c r="PDD28" i="9"/>
  <c r="PDE28" i="9"/>
  <c r="PDF28" i="9"/>
  <c r="PDG28" i="9"/>
  <c r="PDH28" i="9"/>
  <c r="PDI28" i="9"/>
  <c r="PDJ28" i="9"/>
  <c r="PDK28" i="9"/>
  <c r="PDL28" i="9"/>
  <c r="PDM28" i="9"/>
  <c r="PDN28" i="9"/>
  <c r="PDO28" i="9"/>
  <c r="PDP28" i="9"/>
  <c r="PDQ28" i="9"/>
  <c r="PDR28" i="9"/>
  <c r="PDS28" i="9"/>
  <c r="PDT28" i="9"/>
  <c r="PDU28" i="9"/>
  <c r="PDV28" i="9"/>
  <c r="PDW28" i="9"/>
  <c r="PDX28" i="9"/>
  <c r="PDY28" i="9"/>
  <c r="PDZ28" i="9"/>
  <c r="PEA28" i="9"/>
  <c r="PEB28" i="9"/>
  <c r="PEC28" i="9"/>
  <c r="PED28" i="9"/>
  <c r="PEE28" i="9"/>
  <c r="PEF28" i="9"/>
  <c r="PEG28" i="9"/>
  <c r="PEH28" i="9"/>
  <c r="PEI28" i="9"/>
  <c r="PEJ28" i="9"/>
  <c r="PEK28" i="9"/>
  <c r="PEL28" i="9"/>
  <c r="PEM28" i="9"/>
  <c r="PEN28" i="9"/>
  <c r="PEO28" i="9"/>
  <c r="PEP28" i="9"/>
  <c r="PEQ28" i="9"/>
  <c r="PER28" i="9"/>
  <c r="PES28" i="9"/>
  <c r="PET28" i="9"/>
  <c r="PEU28" i="9"/>
  <c r="PEV28" i="9"/>
  <c r="PEW28" i="9"/>
  <c r="PEX28" i="9"/>
  <c r="PEY28" i="9"/>
  <c r="PEZ28" i="9"/>
  <c r="PFA28" i="9"/>
  <c r="PFB28" i="9"/>
  <c r="PFC28" i="9"/>
  <c r="PFD28" i="9"/>
  <c r="PFE28" i="9"/>
  <c r="PFF28" i="9"/>
  <c r="PFG28" i="9"/>
  <c r="PFH28" i="9"/>
  <c r="PFI28" i="9"/>
  <c r="PFJ28" i="9"/>
  <c r="PFK28" i="9"/>
  <c r="PFL28" i="9"/>
  <c r="PFM28" i="9"/>
  <c r="PFN28" i="9"/>
  <c r="PFO28" i="9"/>
  <c r="PFP28" i="9"/>
  <c r="PFQ28" i="9"/>
  <c r="PFR28" i="9"/>
  <c r="PFS28" i="9"/>
  <c r="PFT28" i="9"/>
  <c r="PFU28" i="9"/>
  <c r="PFV28" i="9"/>
  <c r="PFW28" i="9"/>
  <c r="PFX28" i="9"/>
  <c r="PFY28" i="9"/>
  <c r="PFZ28" i="9"/>
  <c r="PGA28" i="9"/>
  <c r="PGB28" i="9"/>
  <c r="PGC28" i="9"/>
  <c r="PGD28" i="9"/>
  <c r="PGE28" i="9"/>
  <c r="PGF28" i="9"/>
  <c r="PGG28" i="9"/>
  <c r="PGH28" i="9"/>
  <c r="PGI28" i="9"/>
  <c r="PGJ28" i="9"/>
  <c r="PGK28" i="9"/>
  <c r="PGL28" i="9"/>
  <c r="PGM28" i="9"/>
  <c r="PGN28" i="9"/>
  <c r="PGO28" i="9"/>
  <c r="PGP28" i="9"/>
  <c r="PGQ28" i="9"/>
  <c r="PGR28" i="9"/>
  <c r="PGS28" i="9"/>
  <c r="PGT28" i="9"/>
  <c r="PGU28" i="9"/>
  <c r="PGV28" i="9"/>
  <c r="PGW28" i="9"/>
  <c r="PGX28" i="9"/>
  <c r="PGY28" i="9"/>
  <c r="PGZ28" i="9"/>
  <c r="PHA28" i="9"/>
  <c r="PHB28" i="9"/>
  <c r="PHC28" i="9"/>
  <c r="PHD28" i="9"/>
  <c r="PHE28" i="9"/>
  <c r="PHF28" i="9"/>
  <c r="PHG28" i="9"/>
  <c r="PHH28" i="9"/>
  <c r="PHI28" i="9"/>
  <c r="PHJ28" i="9"/>
  <c r="PHK28" i="9"/>
  <c r="PHL28" i="9"/>
  <c r="PHM28" i="9"/>
  <c r="PHN28" i="9"/>
  <c r="PHO28" i="9"/>
  <c r="PHP28" i="9"/>
  <c r="PHQ28" i="9"/>
  <c r="PHR28" i="9"/>
  <c r="PHS28" i="9"/>
  <c r="PHT28" i="9"/>
  <c r="PHU28" i="9"/>
  <c r="PHV28" i="9"/>
  <c r="PHW28" i="9"/>
  <c r="PHX28" i="9"/>
  <c r="PHY28" i="9"/>
  <c r="PHZ28" i="9"/>
  <c r="PIA28" i="9"/>
  <c r="PIB28" i="9"/>
  <c r="PIC28" i="9"/>
  <c r="PID28" i="9"/>
  <c r="PIE28" i="9"/>
  <c r="PIF28" i="9"/>
  <c r="PIG28" i="9"/>
  <c r="PIH28" i="9"/>
  <c r="PII28" i="9"/>
  <c r="PIJ28" i="9"/>
  <c r="PIK28" i="9"/>
  <c r="PIL28" i="9"/>
  <c r="PIM28" i="9"/>
  <c r="PIN28" i="9"/>
  <c r="PIO28" i="9"/>
  <c r="PIP28" i="9"/>
  <c r="PIQ28" i="9"/>
  <c r="PIR28" i="9"/>
  <c r="PIS28" i="9"/>
  <c r="PIT28" i="9"/>
  <c r="PIU28" i="9"/>
  <c r="PIV28" i="9"/>
  <c r="PIW28" i="9"/>
  <c r="PIX28" i="9"/>
  <c r="PIY28" i="9"/>
  <c r="PIZ28" i="9"/>
  <c r="PJA28" i="9"/>
  <c r="PJB28" i="9"/>
  <c r="PJC28" i="9"/>
  <c r="PJD28" i="9"/>
  <c r="PJE28" i="9"/>
  <c r="PJF28" i="9"/>
  <c r="PJG28" i="9"/>
  <c r="PJH28" i="9"/>
  <c r="PJI28" i="9"/>
  <c r="PJJ28" i="9"/>
  <c r="PJK28" i="9"/>
  <c r="PJL28" i="9"/>
  <c r="PJM28" i="9"/>
  <c r="PJN28" i="9"/>
  <c r="PJO28" i="9"/>
  <c r="PJP28" i="9"/>
  <c r="PJQ28" i="9"/>
  <c r="PJR28" i="9"/>
  <c r="PJS28" i="9"/>
  <c r="PJT28" i="9"/>
  <c r="PJU28" i="9"/>
  <c r="PJV28" i="9"/>
  <c r="PJW28" i="9"/>
  <c r="PJX28" i="9"/>
  <c r="PJY28" i="9"/>
  <c r="PJZ28" i="9"/>
  <c r="PKA28" i="9"/>
  <c r="PKB28" i="9"/>
  <c r="PKC28" i="9"/>
  <c r="PKD28" i="9"/>
  <c r="PKE28" i="9"/>
  <c r="PKF28" i="9"/>
  <c r="PKG28" i="9"/>
  <c r="PKH28" i="9"/>
  <c r="PKI28" i="9"/>
  <c r="PKJ28" i="9"/>
  <c r="PKK28" i="9"/>
  <c r="PKL28" i="9"/>
  <c r="PKM28" i="9"/>
  <c r="PKN28" i="9"/>
  <c r="PKO28" i="9"/>
  <c r="PKP28" i="9"/>
  <c r="PKQ28" i="9"/>
  <c r="PKR28" i="9"/>
  <c r="PKS28" i="9"/>
  <c r="PKT28" i="9"/>
  <c r="PKU28" i="9"/>
  <c r="PKV28" i="9"/>
  <c r="PKW28" i="9"/>
  <c r="PKX28" i="9"/>
  <c r="PKY28" i="9"/>
  <c r="PKZ28" i="9"/>
  <c r="PLA28" i="9"/>
  <c r="PLB28" i="9"/>
  <c r="PLC28" i="9"/>
  <c r="PLD28" i="9"/>
  <c r="PLE28" i="9"/>
  <c r="PLF28" i="9"/>
  <c r="PLG28" i="9"/>
  <c r="PLH28" i="9"/>
  <c r="PLI28" i="9"/>
  <c r="PLJ28" i="9"/>
  <c r="PLK28" i="9"/>
  <c r="PLL28" i="9"/>
  <c r="PLM28" i="9"/>
  <c r="PLN28" i="9"/>
  <c r="PLO28" i="9"/>
  <c r="PLP28" i="9"/>
  <c r="PLQ28" i="9"/>
  <c r="PLR28" i="9"/>
  <c r="PLS28" i="9"/>
  <c r="PLT28" i="9"/>
  <c r="PLU28" i="9"/>
  <c r="PLV28" i="9"/>
  <c r="PLW28" i="9"/>
  <c r="PLX28" i="9"/>
  <c r="PLY28" i="9"/>
  <c r="PLZ28" i="9"/>
  <c r="PMA28" i="9"/>
  <c r="PMB28" i="9"/>
  <c r="PMC28" i="9"/>
  <c r="PMD28" i="9"/>
  <c r="PME28" i="9"/>
  <c r="PMF28" i="9"/>
  <c r="PMG28" i="9"/>
  <c r="PMH28" i="9"/>
  <c r="PMI28" i="9"/>
  <c r="PMJ28" i="9"/>
  <c r="PMK28" i="9"/>
  <c r="PML28" i="9"/>
  <c r="PMM28" i="9"/>
  <c r="PMN28" i="9"/>
  <c r="PMO28" i="9"/>
  <c r="PMP28" i="9"/>
  <c r="PMQ28" i="9"/>
  <c r="PMR28" i="9"/>
  <c r="PMS28" i="9"/>
  <c r="PMT28" i="9"/>
  <c r="PMU28" i="9"/>
  <c r="PMV28" i="9"/>
  <c r="PMW28" i="9"/>
  <c r="PMX28" i="9"/>
  <c r="PMY28" i="9"/>
  <c r="PMZ28" i="9"/>
  <c r="PNA28" i="9"/>
  <c r="PNB28" i="9"/>
  <c r="PNC28" i="9"/>
  <c r="PND28" i="9"/>
  <c r="PNE28" i="9"/>
  <c r="PNF28" i="9"/>
  <c r="PNG28" i="9"/>
  <c r="PNH28" i="9"/>
  <c r="PNI28" i="9"/>
  <c r="PNJ28" i="9"/>
  <c r="PNK28" i="9"/>
  <c r="PNL28" i="9"/>
  <c r="PNM28" i="9"/>
  <c r="PNN28" i="9"/>
  <c r="PNO28" i="9"/>
  <c r="PNP28" i="9"/>
  <c r="PNQ28" i="9"/>
  <c r="PNR28" i="9"/>
  <c r="PNS28" i="9"/>
  <c r="PNT28" i="9"/>
  <c r="PNU28" i="9"/>
  <c r="PNV28" i="9"/>
  <c r="PNW28" i="9"/>
  <c r="PNX28" i="9"/>
  <c r="PNY28" i="9"/>
  <c r="PNZ28" i="9"/>
  <c r="POA28" i="9"/>
  <c r="POB28" i="9"/>
  <c r="POC28" i="9"/>
  <c r="POD28" i="9"/>
  <c r="POE28" i="9"/>
  <c r="POF28" i="9"/>
  <c r="POG28" i="9"/>
  <c r="POH28" i="9"/>
  <c r="POI28" i="9"/>
  <c r="POJ28" i="9"/>
  <c r="POK28" i="9"/>
  <c r="POL28" i="9"/>
  <c r="POM28" i="9"/>
  <c r="PON28" i="9"/>
  <c r="POO28" i="9"/>
  <c r="POP28" i="9"/>
  <c r="POQ28" i="9"/>
  <c r="POR28" i="9"/>
  <c r="POS28" i="9"/>
  <c r="POT28" i="9"/>
  <c r="POU28" i="9"/>
  <c r="POV28" i="9"/>
  <c r="POW28" i="9"/>
  <c r="POX28" i="9"/>
  <c r="POY28" i="9"/>
  <c r="POZ28" i="9"/>
  <c r="PPA28" i="9"/>
  <c r="PPB28" i="9"/>
  <c r="PPC28" i="9"/>
  <c r="PPD28" i="9"/>
  <c r="PPE28" i="9"/>
  <c r="PPF28" i="9"/>
  <c r="PPG28" i="9"/>
  <c r="PPH28" i="9"/>
  <c r="PPI28" i="9"/>
  <c r="PPJ28" i="9"/>
  <c r="PPK28" i="9"/>
  <c r="PPL28" i="9"/>
  <c r="PPM28" i="9"/>
  <c r="PPN28" i="9"/>
  <c r="PPO28" i="9"/>
  <c r="PPP28" i="9"/>
  <c r="PPQ28" i="9"/>
  <c r="PPR28" i="9"/>
  <c r="PPS28" i="9"/>
  <c r="PPT28" i="9"/>
  <c r="PPU28" i="9"/>
  <c r="PPV28" i="9"/>
  <c r="PPW28" i="9"/>
  <c r="PPX28" i="9"/>
  <c r="PPY28" i="9"/>
  <c r="PPZ28" i="9"/>
  <c r="PQA28" i="9"/>
  <c r="PQB28" i="9"/>
  <c r="PQC28" i="9"/>
  <c r="PQD28" i="9"/>
  <c r="PQE28" i="9"/>
  <c r="PQF28" i="9"/>
  <c r="PQG28" i="9"/>
  <c r="PQH28" i="9"/>
  <c r="PQI28" i="9"/>
  <c r="PQJ28" i="9"/>
  <c r="PQK28" i="9"/>
  <c r="PQL28" i="9"/>
  <c r="PQM28" i="9"/>
  <c r="PQN28" i="9"/>
  <c r="PQO28" i="9"/>
  <c r="PQP28" i="9"/>
  <c r="PQQ28" i="9"/>
  <c r="PQR28" i="9"/>
  <c r="PQS28" i="9"/>
  <c r="PQT28" i="9"/>
  <c r="PQU28" i="9"/>
  <c r="PQV28" i="9"/>
  <c r="PQW28" i="9"/>
  <c r="PQX28" i="9"/>
  <c r="PQY28" i="9"/>
  <c r="PQZ28" i="9"/>
  <c r="PRA28" i="9"/>
  <c r="PRB28" i="9"/>
  <c r="PRC28" i="9"/>
  <c r="PRD28" i="9"/>
  <c r="PRE28" i="9"/>
  <c r="PRF28" i="9"/>
  <c r="PRG28" i="9"/>
  <c r="PRH28" i="9"/>
  <c r="PRI28" i="9"/>
  <c r="PRJ28" i="9"/>
  <c r="PRK28" i="9"/>
  <c r="PRL28" i="9"/>
  <c r="PRM28" i="9"/>
  <c r="PRN28" i="9"/>
  <c r="PRO28" i="9"/>
  <c r="PRP28" i="9"/>
  <c r="PRQ28" i="9"/>
  <c r="PRR28" i="9"/>
  <c r="PRS28" i="9"/>
  <c r="PRT28" i="9"/>
  <c r="PRU28" i="9"/>
  <c r="PRV28" i="9"/>
  <c r="PRW28" i="9"/>
  <c r="PRX28" i="9"/>
  <c r="PRY28" i="9"/>
  <c r="PRZ28" i="9"/>
  <c r="PSA28" i="9"/>
  <c r="PSB28" i="9"/>
  <c r="PSC28" i="9"/>
  <c r="PSD28" i="9"/>
  <c r="PSE28" i="9"/>
  <c r="PSF28" i="9"/>
  <c r="PSG28" i="9"/>
  <c r="PSH28" i="9"/>
  <c r="PSI28" i="9"/>
  <c r="PSJ28" i="9"/>
  <c r="PSK28" i="9"/>
  <c r="PSL28" i="9"/>
  <c r="PSM28" i="9"/>
  <c r="PSN28" i="9"/>
  <c r="PSO28" i="9"/>
  <c r="PSP28" i="9"/>
  <c r="PSQ28" i="9"/>
  <c r="PSR28" i="9"/>
  <c r="PSS28" i="9"/>
  <c r="PST28" i="9"/>
  <c r="PSU28" i="9"/>
  <c r="PSV28" i="9"/>
  <c r="PSW28" i="9"/>
  <c r="PSX28" i="9"/>
  <c r="PSY28" i="9"/>
  <c r="PSZ28" i="9"/>
  <c r="PTA28" i="9"/>
  <c r="PTB28" i="9"/>
  <c r="PTC28" i="9"/>
  <c r="PTD28" i="9"/>
  <c r="PTE28" i="9"/>
  <c r="PTF28" i="9"/>
  <c r="PTG28" i="9"/>
  <c r="PTH28" i="9"/>
  <c r="PTI28" i="9"/>
  <c r="PTJ28" i="9"/>
  <c r="PTK28" i="9"/>
  <c r="PTL28" i="9"/>
  <c r="PTM28" i="9"/>
  <c r="PTN28" i="9"/>
  <c r="PTO28" i="9"/>
  <c r="PTP28" i="9"/>
  <c r="PTQ28" i="9"/>
  <c r="PTR28" i="9"/>
  <c r="PTS28" i="9"/>
  <c r="PTT28" i="9"/>
  <c r="PTU28" i="9"/>
  <c r="PTV28" i="9"/>
  <c r="PTW28" i="9"/>
  <c r="PTX28" i="9"/>
  <c r="PTY28" i="9"/>
  <c r="PTZ28" i="9"/>
  <c r="PUA28" i="9"/>
  <c r="PUB28" i="9"/>
  <c r="PUC28" i="9"/>
  <c r="PUD28" i="9"/>
  <c r="PUE28" i="9"/>
  <c r="PUF28" i="9"/>
  <c r="PUG28" i="9"/>
  <c r="PUH28" i="9"/>
  <c r="PUI28" i="9"/>
  <c r="PUJ28" i="9"/>
  <c r="PUK28" i="9"/>
  <c r="PUL28" i="9"/>
  <c r="PUM28" i="9"/>
  <c r="PUN28" i="9"/>
  <c r="PUO28" i="9"/>
  <c r="PUP28" i="9"/>
  <c r="PUQ28" i="9"/>
  <c r="PUR28" i="9"/>
  <c r="PUS28" i="9"/>
  <c r="PUT28" i="9"/>
  <c r="PUU28" i="9"/>
  <c r="PUV28" i="9"/>
  <c r="PUW28" i="9"/>
  <c r="PUX28" i="9"/>
  <c r="PUY28" i="9"/>
  <c r="PUZ28" i="9"/>
  <c r="PVA28" i="9"/>
  <c r="PVB28" i="9"/>
  <c r="PVC28" i="9"/>
  <c r="PVD28" i="9"/>
  <c r="PVE28" i="9"/>
  <c r="PVF28" i="9"/>
  <c r="PVG28" i="9"/>
  <c r="PVH28" i="9"/>
  <c r="PVI28" i="9"/>
  <c r="PVJ28" i="9"/>
  <c r="PVK28" i="9"/>
  <c r="PVL28" i="9"/>
  <c r="PVM28" i="9"/>
  <c r="PVN28" i="9"/>
  <c r="PVO28" i="9"/>
  <c r="PVP28" i="9"/>
  <c r="PVQ28" i="9"/>
  <c r="PVR28" i="9"/>
  <c r="PVS28" i="9"/>
  <c r="PVT28" i="9"/>
  <c r="PVU28" i="9"/>
  <c r="PVV28" i="9"/>
  <c r="PVW28" i="9"/>
  <c r="PVX28" i="9"/>
  <c r="PVY28" i="9"/>
  <c r="PVZ28" i="9"/>
  <c r="PWA28" i="9"/>
  <c r="PWB28" i="9"/>
  <c r="PWC28" i="9"/>
  <c r="PWD28" i="9"/>
  <c r="PWE28" i="9"/>
  <c r="PWF28" i="9"/>
  <c r="PWG28" i="9"/>
  <c r="PWH28" i="9"/>
  <c r="PWI28" i="9"/>
  <c r="PWJ28" i="9"/>
  <c r="PWK28" i="9"/>
  <c r="PWL28" i="9"/>
  <c r="PWM28" i="9"/>
  <c r="PWN28" i="9"/>
  <c r="PWO28" i="9"/>
  <c r="PWP28" i="9"/>
  <c r="PWQ28" i="9"/>
  <c r="PWR28" i="9"/>
  <c r="PWS28" i="9"/>
  <c r="PWT28" i="9"/>
  <c r="PWU28" i="9"/>
  <c r="PWV28" i="9"/>
  <c r="PWW28" i="9"/>
  <c r="PWX28" i="9"/>
  <c r="PWY28" i="9"/>
  <c r="PWZ28" i="9"/>
  <c r="PXA28" i="9"/>
  <c r="PXB28" i="9"/>
  <c r="PXC28" i="9"/>
  <c r="PXD28" i="9"/>
  <c r="PXE28" i="9"/>
  <c r="PXF28" i="9"/>
  <c r="PXG28" i="9"/>
  <c r="PXH28" i="9"/>
  <c r="PXI28" i="9"/>
  <c r="PXJ28" i="9"/>
  <c r="PXK28" i="9"/>
  <c r="PXL28" i="9"/>
  <c r="PXM28" i="9"/>
  <c r="PXN28" i="9"/>
  <c r="PXO28" i="9"/>
  <c r="PXP28" i="9"/>
  <c r="PXQ28" i="9"/>
  <c r="PXR28" i="9"/>
  <c r="PXS28" i="9"/>
  <c r="PXT28" i="9"/>
  <c r="PXU28" i="9"/>
  <c r="PXV28" i="9"/>
  <c r="PXW28" i="9"/>
  <c r="PXX28" i="9"/>
  <c r="PXY28" i="9"/>
  <c r="PXZ28" i="9"/>
  <c r="PYA28" i="9"/>
  <c r="PYB28" i="9"/>
  <c r="PYC28" i="9"/>
  <c r="PYD28" i="9"/>
  <c r="PYE28" i="9"/>
  <c r="PYF28" i="9"/>
  <c r="PYG28" i="9"/>
  <c r="PYH28" i="9"/>
  <c r="PYI28" i="9"/>
  <c r="PYJ28" i="9"/>
  <c r="PYK28" i="9"/>
  <c r="PYL28" i="9"/>
  <c r="PYM28" i="9"/>
  <c r="PYN28" i="9"/>
  <c r="PYO28" i="9"/>
  <c r="PYP28" i="9"/>
  <c r="PYQ28" i="9"/>
  <c r="PYR28" i="9"/>
  <c r="PYS28" i="9"/>
  <c r="PYT28" i="9"/>
  <c r="PYU28" i="9"/>
  <c r="PYV28" i="9"/>
  <c r="PYW28" i="9"/>
  <c r="PYX28" i="9"/>
  <c r="PYY28" i="9"/>
  <c r="PYZ28" i="9"/>
  <c r="PZA28" i="9"/>
  <c r="PZB28" i="9"/>
  <c r="PZC28" i="9"/>
  <c r="PZD28" i="9"/>
  <c r="PZE28" i="9"/>
  <c r="PZF28" i="9"/>
  <c r="PZG28" i="9"/>
  <c r="PZH28" i="9"/>
  <c r="PZI28" i="9"/>
  <c r="PZJ28" i="9"/>
  <c r="PZK28" i="9"/>
  <c r="PZL28" i="9"/>
  <c r="PZM28" i="9"/>
  <c r="PZN28" i="9"/>
  <c r="PZO28" i="9"/>
  <c r="PZP28" i="9"/>
  <c r="PZQ28" i="9"/>
  <c r="PZR28" i="9"/>
  <c r="PZS28" i="9"/>
  <c r="PZT28" i="9"/>
  <c r="PZU28" i="9"/>
  <c r="PZV28" i="9"/>
  <c r="PZW28" i="9"/>
  <c r="PZX28" i="9"/>
  <c r="PZY28" i="9"/>
  <c r="PZZ28" i="9"/>
  <c r="QAA28" i="9"/>
  <c r="QAB28" i="9"/>
  <c r="QAC28" i="9"/>
  <c r="QAD28" i="9"/>
  <c r="QAE28" i="9"/>
  <c r="QAF28" i="9"/>
  <c r="QAG28" i="9"/>
  <c r="QAH28" i="9"/>
  <c r="QAI28" i="9"/>
  <c r="QAJ28" i="9"/>
  <c r="QAK28" i="9"/>
  <c r="QAL28" i="9"/>
  <c r="QAM28" i="9"/>
  <c r="QAN28" i="9"/>
  <c r="QAO28" i="9"/>
  <c r="QAP28" i="9"/>
  <c r="QAQ28" i="9"/>
  <c r="QAR28" i="9"/>
  <c r="QAS28" i="9"/>
  <c r="QAT28" i="9"/>
  <c r="QAU28" i="9"/>
  <c r="QAV28" i="9"/>
  <c r="QAW28" i="9"/>
  <c r="QAX28" i="9"/>
  <c r="QAY28" i="9"/>
  <c r="QAZ28" i="9"/>
  <c r="QBA28" i="9"/>
  <c r="QBB28" i="9"/>
  <c r="QBC28" i="9"/>
  <c r="QBD28" i="9"/>
  <c r="QBE28" i="9"/>
  <c r="QBF28" i="9"/>
  <c r="QBG28" i="9"/>
  <c r="QBH28" i="9"/>
  <c r="QBI28" i="9"/>
  <c r="QBJ28" i="9"/>
  <c r="QBK28" i="9"/>
  <c r="QBL28" i="9"/>
  <c r="QBM28" i="9"/>
  <c r="QBN28" i="9"/>
  <c r="QBO28" i="9"/>
  <c r="QBP28" i="9"/>
  <c r="QBQ28" i="9"/>
  <c r="QBR28" i="9"/>
  <c r="QBS28" i="9"/>
  <c r="QBT28" i="9"/>
  <c r="QBU28" i="9"/>
  <c r="QBV28" i="9"/>
  <c r="QBW28" i="9"/>
  <c r="QBX28" i="9"/>
  <c r="QBY28" i="9"/>
  <c r="QBZ28" i="9"/>
  <c r="QCA28" i="9"/>
  <c r="QCB28" i="9"/>
  <c r="QCC28" i="9"/>
  <c r="QCD28" i="9"/>
  <c r="QCE28" i="9"/>
  <c r="QCF28" i="9"/>
  <c r="QCG28" i="9"/>
  <c r="QCH28" i="9"/>
  <c r="QCI28" i="9"/>
  <c r="QCJ28" i="9"/>
  <c r="QCK28" i="9"/>
  <c r="QCL28" i="9"/>
  <c r="QCM28" i="9"/>
  <c r="QCN28" i="9"/>
  <c r="QCO28" i="9"/>
  <c r="QCP28" i="9"/>
  <c r="QCQ28" i="9"/>
  <c r="QCR28" i="9"/>
  <c r="QCS28" i="9"/>
  <c r="QCT28" i="9"/>
  <c r="QCU28" i="9"/>
  <c r="QCV28" i="9"/>
  <c r="QCW28" i="9"/>
  <c r="QCX28" i="9"/>
  <c r="QCY28" i="9"/>
  <c r="QCZ28" i="9"/>
  <c r="QDA28" i="9"/>
  <c r="QDB28" i="9"/>
  <c r="QDC28" i="9"/>
  <c r="QDD28" i="9"/>
  <c r="QDE28" i="9"/>
  <c r="QDF28" i="9"/>
  <c r="QDG28" i="9"/>
  <c r="QDH28" i="9"/>
  <c r="QDI28" i="9"/>
  <c r="QDJ28" i="9"/>
  <c r="QDK28" i="9"/>
  <c r="QDL28" i="9"/>
  <c r="QDM28" i="9"/>
  <c r="QDN28" i="9"/>
  <c r="QDO28" i="9"/>
  <c r="QDP28" i="9"/>
  <c r="QDQ28" i="9"/>
  <c r="QDR28" i="9"/>
  <c r="QDS28" i="9"/>
  <c r="QDT28" i="9"/>
  <c r="QDU28" i="9"/>
  <c r="QDV28" i="9"/>
  <c r="QDW28" i="9"/>
  <c r="QDX28" i="9"/>
  <c r="QDY28" i="9"/>
  <c r="QDZ28" i="9"/>
  <c r="QEA28" i="9"/>
  <c r="QEB28" i="9"/>
  <c r="QEC28" i="9"/>
  <c r="QED28" i="9"/>
  <c r="QEE28" i="9"/>
  <c r="QEF28" i="9"/>
  <c r="QEG28" i="9"/>
  <c r="QEH28" i="9"/>
  <c r="QEI28" i="9"/>
  <c r="QEJ28" i="9"/>
  <c r="QEK28" i="9"/>
  <c r="QEL28" i="9"/>
  <c r="QEM28" i="9"/>
  <c r="QEN28" i="9"/>
  <c r="QEO28" i="9"/>
  <c r="QEP28" i="9"/>
  <c r="QEQ28" i="9"/>
  <c r="QER28" i="9"/>
  <c r="QES28" i="9"/>
  <c r="QET28" i="9"/>
  <c r="QEU28" i="9"/>
  <c r="QEV28" i="9"/>
  <c r="QEW28" i="9"/>
  <c r="QEX28" i="9"/>
  <c r="QEY28" i="9"/>
  <c r="QEZ28" i="9"/>
  <c r="QFA28" i="9"/>
  <c r="QFB28" i="9"/>
  <c r="QFC28" i="9"/>
  <c r="QFD28" i="9"/>
  <c r="QFE28" i="9"/>
  <c r="QFF28" i="9"/>
  <c r="QFG28" i="9"/>
  <c r="QFH28" i="9"/>
  <c r="QFI28" i="9"/>
  <c r="QFJ28" i="9"/>
  <c r="QFK28" i="9"/>
  <c r="QFL28" i="9"/>
  <c r="QFM28" i="9"/>
  <c r="QFN28" i="9"/>
  <c r="QFO28" i="9"/>
  <c r="QFP28" i="9"/>
  <c r="QFQ28" i="9"/>
  <c r="QFR28" i="9"/>
  <c r="QFS28" i="9"/>
  <c r="QFT28" i="9"/>
  <c r="QFU28" i="9"/>
  <c r="QFV28" i="9"/>
  <c r="QFW28" i="9"/>
  <c r="QFX28" i="9"/>
  <c r="QFY28" i="9"/>
  <c r="QFZ28" i="9"/>
  <c r="QGA28" i="9"/>
  <c r="QGB28" i="9"/>
  <c r="QGC28" i="9"/>
  <c r="QGD28" i="9"/>
  <c r="QGE28" i="9"/>
  <c r="QGF28" i="9"/>
  <c r="QGG28" i="9"/>
  <c r="QGH28" i="9"/>
  <c r="QGI28" i="9"/>
  <c r="QGJ28" i="9"/>
  <c r="QGK28" i="9"/>
  <c r="QGL28" i="9"/>
  <c r="QGM28" i="9"/>
  <c r="QGN28" i="9"/>
  <c r="QGO28" i="9"/>
  <c r="QGP28" i="9"/>
  <c r="QGQ28" i="9"/>
  <c r="QGR28" i="9"/>
  <c r="QGS28" i="9"/>
  <c r="QGT28" i="9"/>
  <c r="QGU28" i="9"/>
  <c r="QGV28" i="9"/>
  <c r="QGW28" i="9"/>
  <c r="QGX28" i="9"/>
  <c r="QGY28" i="9"/>
  <c r="QGZ28" i="9"/>
  <c r="QHA28" i="9"/>
  <c r="QHB28" i="9"/>
  <c r="QHC28" i="9"/>
  <c r="QHD28" i="9"/>
  <c r="QHE28" i="9"/>
  <c r="QHF28" i="9"/>
  <c r="QHG28" i="9"/>
  <c r="QHH28" i="9"/>
  <c r="QHI28" i="9"/>
  <c r="QHJ28" i="9"/>
  <c r="QHK28" i="9"/>
  <c r="QHL28" i="9"/>
  <c r="QHM28" i="9"/>
  <c r="QHN28" i="9"/>
  <c r="QHO28" i="9"/>
  <c r="QHP28" i="9"/>
  <c r="QHQ28" i="9"/>
  <c r="QHR28" i="9"/>
  <c r="QHS28" i="9"/>
  <c r="QHT28" i="9"/>
  <c r="QHU28" i="9"/>
  <c r="QHV28" i="9"/>
  <c r="QHW28" i="9"/>
  <c r="QHX28" i="9"/>
  <c r="QHY28" i="9"/>
  <c r="QHZ28" i="9"/>
  <c r="QIA28" i="9"/>
  <c r="QIB28" i="9"/>
  <c r="QIC28" i="9"/>
  <c r="QID28" i="9"/>
  <c r="QIE28" i="9"/>
  <c r="QIF28" i="9"/>
  <c r="QIG28" i="9"/>
  <c r="QIH28" i="9"/>
  <c r="QII28" i="9"/>
  <c r="QIJ28" i="9"/>
  <c r="QIK28" i="9"/>
  <c r="QIL28" i="9"/>
  <c r="QIM28" i="9"/>
  <c r="QIN28" i="9"/>
  <c r="QIO28" i="9"/>
  <c r="QIP28" i="9"/>
  <c r="QIQ28" i="9"/>
  <c r="QIR28" i="9"/>
  <c r="QIS28" i="9"/>
  <c r="QIT28" i="9"/>
  <c r="QIU28" i="9"/>
  <c r="QIV28" i="9"/>
  <c r="QIW28" i="9"/>
  <c r="QIX28" i="9"/>
  <c r="QIY28" i="9"/>
  <c r="QIZ28" i="9"/>
  <c r="QJA28" i="9"/>
  <c r="QJB28" i="9"/>
  <c r="QJC28" i="9"/>
  <c r="QJD28" i="9"/>
  <c r="QJE28" i="9"/>
  <c r="QJF28" i="9"/>
  <c r="QJG28" i="9"/>
  <c r="QJH28" i="9"/>
  <c r="QJI28" i="9"/>
  <c r="QJJ28" i="9"/>
  <c r="QJK28" i="9"/>
  <c r="QJL28" i="9"/>
  <c r="QJM28" i="9"/>
  <c r="QJN28" i="9"/>
  <c r="QJO28" i="9"/>
  <c r="QJP28" i="9"/>
  <c r="QJQ28" i="9"/>
  <c r="QJR28" i="9"/>
  <c r="QJS28" i="9"/>
  <c r="QJT28" i="9"/>
  <c r="QJU28" i="9"/>
  <c r="QJV28" i="9"/>
  <c r="QJW28" i="9"/>
  <c r="QJX28" i="9"/>
  <c r="QJY28" i="9"/>
  <c r="QJZ28" i="9"/>
  <c r="QKA28" i="9"/>
  <c r="QKB28" i="9"/>
  <c r="QKC28" i="9"/>
  <c r="QKD28" i="9"/>
  <c r="QKE28" i="9"/>
  <c r="QKF28" i="9"/>
  <c r="QKG28" i="9"/>
  <c r="QKH28" i="9"/>
  <c r="QKI28" i="9"/>
  <c r="QKJ28" i="9"/>
  <c r="QKK28" i="9"/>
  <c r="QKL28" i="9"/>
  <c r="QKM28" i="9"/>
  <c r="QKN28" i="9"/>
  <c r="QKO28" i="9"/>
  <c r="QKP28" i="9"/>
  <c r="QKQ28" i="9"/>
  <c r="QKR28" i="9"/>
  <c r="QKS28" i="9"/>
  <c r="QKT28" i="9"/>
  <c r="QKU28" i="9"/>
  <c r="QKV28" i="9"/>
  <c r="QKW28" i="9"/>
  <c r="QKX28" i="9"/>
  <c r="QKY28" i="9"/>
  <c r="QKZ28" i="9"/>
  <c r="QLA28" i="9"/>
  <c r="QLB28" i="9"/>
  <c r="QLC28" i="9"/>
  <c r="QLD28" i="9"/>
  <c r="QLE28" i="9"/>
  <c r="QLF28" i="9"/>
  <c r="QLG28" i="9"/>
  <c r="QLH28" i="9"/>
  <c r="QLI28" i="9"/>
  <c r="QLJ28" i="9"/>
  <c r="QLK28" i="9"/>
  <c r="QLL28" i="9"/>
  <c r="QLM28" i="9"/>
  <c r="QLN28" i="9"/>
  <c r="QLO28" i="9"/>
  <c r="QLP28" i="9"/>
  <c r="QLQ28" i="9"/>
  <c r="QLR28" i="9"/>
  <c r="QLS28" i="9"/>
  <c r="QLT28" i="9"/>
  <c r="QLU28" i="9"/>
  <c r="QLV28" i="9"/>
  <c r="QLW28" i="9"/>
  <c r="QLX28" i="9"/>
  <c r="QLY28" i="9"/>
  <c r="QLZ28" i="9"/>
  <c r="QMA28" i="9"/>
  <c r="QMB28" i="9"/>
  <c r="QMC28" i="9"/>
  <c r="QMD28" i="9"/>
  <c r="QME28" i="9"/>
  <c r="QMF28" i="9"/>
  <c r="QMG28" i="9"/>
  <c r="QMH28" i="9"/>
  <c r="QMI28" i="9"/>
  <c r="QMJ28" i="9"/>
  <c r="QMK28" i="9"/>
  <c r="QML28" i="9"/>
  <c r="QMM28" i="9"/>
  <c r="QMN28" i="9"/>
  <c r="QMO28" i="9"/>
  <c r="QMP28" i="9"/>
  <c r="QMQ28" i="9"/>
  <c r="QMR28" i="9"/>
  <c r="QMS28" i="9"/>
  <c r="QMT28" i="9"/>
  <c r="QMU28" i="9"/>
  <c r="QMV28" i="9"/>
  <c r="QMW28" i="9"/>
  <c r="QMX28" i="9"/>
  <c r="QMY28" i="9"/>
  <c r="QMZ28" i="9"/>
  <c r="QNA28" i="9"/>
  <c r="QNB28" i="9"/>
  <c r="QNC28" i="9"/>
  <c r="QND28" i="9"/>
  <c r="QNE28" i="9"/>
  <c r="QNF28" i="9"/>
  <c r="QNG28" i="9"/>
  <c r="QNH28" i="9"/>
  <c r="QNI28" i="9"/>
  <c r="QNJ28" i="9"/>
  <c r="QNK28" i="9"/>
  <c r="QNL28" i="9"/>
  <c r="QNM28" i="9"/>
  <c r="QNN28" i="9"/>
  <c r="QNO28" i="9"/>
  <c r="QNP28" i="9"/>
  <c r="QNQ28" i="9"/>
  <c r="QNR28" i="9"/>
  <c r="QNS28" i="9"/>
  <c r="QNT28" i="9"/>
  <c r="QNU28" i="9"/>
  <c r="QNV28" i="9"/>
  <c r="QNW28" i="9"/>
  <c r="QNX28" i="9"/>
  <c r="QNY28" i="9"/>
  <c r="QNZ28" i="9"/>
  <c r="QOA28" i="9"/>
  <c r="QOB28" i="9"/>
  <c r="QOC28" i="9"/>
  <c r="QOD28" i="9"/>
  <c r="QOE28" i="9"/>
  <c r="QOF28" i="9"/>
  <c r="QOG28" i="9"/>
  <c r="QOH28" i="9"/>
  <c r="QOI28" i="9"/>
  <c r="QOJ28" i="9"/>
  <c r="QOK28" i="9"/>
  <c r="QOL28" i="9"/>
  <c r="QOM28" i="9"/>
  <c r="QON28" i="9"/>
  <c r="QOO28" i="9"/>
  <c r="QOP28" i="9"/>
  <c r="QOQ28" i="9"/>
  <c r="QOR28" i="9"/>
  <c r="QOS28" i="9"/>
  <c r="QOT28" i="9"/>
  <c r="QOU28" i="9"/>
  <c r="QOV28" i="9"/>
  <c r="QOW28" i="9"/>
  <c r="QOX28" i="9"/>
  <c r="QOY28" i="9"/>
  <c r="QOZ28" i="9"/>
  <c r="QPA28" i="9"/>
  <c r="QPB28" i="9"/>
  <c r="QPC28" i="9"/>
  <c r="QPD28" i="9"/>
  <c r="QPE28" i="9"/>
  <c r="QPF28" i="9"/>
  <c r="QPG28" i="9"/>
  <c r="QPH28" i="9"/>
  <c r="QPI28" i="9"/>
  <c r="QPJ28" i="9"/>
  <c r="QPK28" i="9"/>
  <c r="QPL28" i="9"/>
  <c r="QPM28" i="9"/>
  <c r="QPN28" i="9"/>
  <c r="QPO28" i="9"/>
  <c r="QPP28" i="9"/>
  <c r="QPQ28" i="9"/>
  <c r="QPR28" i="9"/>
  <c r="QPS28" i="9"/>
  <c r="QPT28" i="9"/>
  <c r="QPU28" i="9"/>
  <c r="QPV28" i="9"/>
  <c r="QPW28" i="9"/>
  <c r="QPX28" i="9"/>
  <c r="QPY28" i="9"/>
  <c r="QPZ28" i="9"/>
  <c r="QQA28" i="9"/>
  <c r="QQB28" i="9"/>
  <c r="QQC28" i="9"/>
  <c r="QQD28" i="9"/>
  <c r="QQE28" i="9"/>
  <c r="QQF28" i="9"/>
  <c r="QQG28" i="9"/>
  <c r="QQH28" i="9"/>
  <c r="QQI28" i="9"/>
  <c r="QQJ28" i="9"/>
  <c r="QQK28" i="9"/>
  <c r="QQL28" i="9"/>
  <c r="QQM28" i="9"/>
  <c r="QQN28" i="9"/>
  <c r="QQO28" i="9"/>
  <c r="QQP28" i="9"/>
  <c r="QQQ28" i="9"/>
  <c r="QQR28" i="9"/>
  <c r="QQS28" i="9"/>
  <c r="QQT28" i="9"/>
  <c r="QQU28" i="9"/>
  <c r="QQV28" i="9"/>
  <c r="QQW28" i="9"/>
  <c r="QQX28" i="9"/>
  <c r="QQY28" i="9"/>
  <c r="QQZ28" i="9"/>
  <c r="QRA28" i="9"/>
  <c r="QRB28" i="9"/>
  <c r="QRC28" i="9"/>
  <c r="QRD28" i="9"/>
  <c r="QRE28" i="9"/>
  <c r="QRF28" i="9"/>
  <c r="QRG28" i="9"/>
  <c r="QRH28" i="9"/>
  <c r="QRI28" i="9"/>
  <c r="QRJ28" i="9"/>
  <c r="QRK28" i="9"/>
  <c r="QRL28" i="9"/>
  <c r="QRM28" i="9"/>
  <c r="QRN28" i="9"/>
  <c r="QRO28" i="9"/>
  <c r="QRP28" i="9"/>
  <c r="QRQ28" i="9"/>
  <c r="QRR28" i="9"/>
  <c r="QRS28" i="9"/>
  <c r="QRT28" i="9"/>
  <c r="QRU28" i="9"/>
  <c r="QRV28" i="9"/>
  <c r="QRW28" i="9"/>
  <c r="QRX28" i="9"/>
  <c r="QRY28" i="9"/>
  <c r="QRZ28" i="9"/>
  <c r="QSA28" i="9"/>
  <c r="QSB28" i="9"/>
  <c r="QSC28" i="9"/>
  <c r="QSD28" i="9"/>
  <c r="QSE28" i="9"/>
  <c r="QSF28" i="9"/>
  <c r="QSG28" i="9"/>
  <c r="QSH28" i="9"/>
  <c r="QSI28" i="9"/>
  <c r="QSJ28" i="9"/>
  <c r="QSK28" i="9"/>
  <c r="QSL28" i="9"/>
  <c r="QSM28" i="9"/>
  <c r="QSN28" i="9"/>
  <c r="QSO28" i="9"/>
  <c r="QSP28" i="9"/>
  <c r="QSQ28" i="9"/>
  <c r="QSR28" i="9"/>
  <c r="QSS28" i="9"/>
  <c r="QST28" i="9"/>
  <c r="QSU28" i="9"/>
  <c r="QSV28" i="9"/>
  <c r="QSW28" i="9"/>
  <c r="QSX28" i="9"/>
  <c r="QSY28" i="9"/>
  <c r="QSZ28" i="9"/>
  <c r="QTA28" i="9"/>
  <c r="QTB28" i="9"/>
  <c r="QTC28" i="9"/>
  <c r="QTD28" i="9"/>
  <c r="QTE28" i="9"/>
  <c r="QTF28" i="9"/>
  <c r="QTG28" i="9"/>
  <c r="QTH28" i="9"/>
  <c r="QTI28" i="9"/>
  <c r="QTJ28" i="9"/>
  <c r="QTK28" i="9"/>
  <c r="QTL28" i="9"/>
  <c r="QTM28" i="9"/>
  <c r="QTN28" i="9"/>
  <c r="QTO28" i="9"/>
  <c r="QTP28" i="9"/>
  <c r="QTQ28" i="9"/>
  <c r="QTR28" i="9"/>
  <c r="QTS28" i="9"/>
  <c r="QTT28" i="9"/>
  <c r="QTU28" i="9"/>
  <c r="QTV28" i="9"/>
  <c r="QTW28" i="9"/>
  <c r="QTX28" i="9"/>
  <c r="QTY28" i="9"/>
  <c r="QTZ28" i="9"/>
  <c r="QUA28" i="9"/>
  <c r="QUB28" i="9"/>
  <c r="QUC28" i="9"/>
  <c r="QUD28" i="9"/>
  <c r="QUE28" i="9"/>
  <c r="QUF28" i="9"/>
  <c r="QUG28" i="9"/>
  <c r="QUH28" i="9"/>
  <c r="QUI28" i="9"/>
  <c r="QUJ28" i="9"/>
  <c r="QUK28" i="9"/>
  <c r="QUL28" i="9"/>
  <c r="QUM28" i="9"/>
  <c r="QUN28" i="9"/>
  <c r="QUO28" i="9"/>
  <c r="QUP28" i="9"/>
  <c r="QUQ28" i="9"/>
  <c r="QUR28" i="9"/>
  <c r="QUS28" i="9"/>
  <c r="QUT28" i="9"/>
  <c r="QUU28" i="9"/>
  <c r="QUV28" i="9"/>
  <c r="QUW28" i="9"/>
  <c r="QUX28" i="9"/>
  <c r="QUY28" i="9"/>
  <c r="QUZ28" i="9"/>
  <c r="QVA28" i="9"/>
  <c r="QVB28" i="9"/>
  <c r="QVC28" i="9"/>
  <c r="QVD28" i="9"/>
  <c r="QVE28" i="9"/>
  <c r="QVF28" i="9"/>
  <c r="QVG28" i="9"/>
  <c r="QVH28" i="9"/>
  <c r="QVI28" i="9"/>
  <c r="QVJ28" i="9"/>
  <c r="QVK28" i="9"/>
  <c r="QVL28" i="9"/>
  <c r="QVM28" i="9"/>
  <c r="QVN28" i="9"/>
  <c r="QVO28" i="9"/>
  <c r="QVP28" i="9"/>
  <c r="QVQ28" i="9"/>
  <c r="QVR28" i="9"/>
  <c r="QVS28" i="9"/>
  <c r="QVT28" i="9"/>
  <c r="QVU28" i="9"/>
  <c r="QVV28" i="9"/>
  <c r="QVW28" i="9"/>
  <c r="QVX28" i="9"/>
  <c r="QVY28" i="9"/>
  <c r="QVZ28" i="9"/>
  <c r="QWA28" i="9"/>
  <c r="QWB28" i="9"/>
  <c r="QWC28" i="9"/>
  <c r="QWD28" i="9"/>
  <c r="QWE28" i="9"/>
  <c r="QWF28" i="9"/>
  <c r="QWG28" i="9"/>
  <c r="QWH28" i="9"/>
  <c r="QWI28" i="9"/>
  <c r="QWJ28" i="9"/>
  <c r="QWK28" i="9"/>
  <c r="QWL28" i="9"/>
  <c r="QWM28" i="9"/>
  <c r="QWN28" i="9"/>
  <c r="QWO28" i="9"/>
  <c r="QWP28" i="9"/>
  <c r="QWQ28" i="9"/>
  <c r="QWR28" i="9"/>
  <c r="QWS28" i="9"/>
  <c r="QWT28" i="9"/>
  <c r="QWU28" i="9"/>
  <c r="QWV28" i="9"/>
  <c r="QWW28" i="9"/>
  <c r="QWX28" i="9"/>
  <c r="QWY28" i="9"/>
  <c r="QWZ28" i="9"/>
  <c r="QXA28" i="9"/>
  <c r="QXB28" i="9"/>
  <c r="QXC28" i="9"/>
  <c r="QXD28" i="9"/>
  <c r="QXE28" i="9"/>
  <c r="QXF28" i="9"/>
  <c r="QXG28" i="9"/>
  <c r="QXH28" i="9"/>
  <c r="QXI28" i="9"/>
  <c r="QXJ28" i="9"/>
  <c r="QXK28" i="9"/>
  <c r="QXL28" i="9"/>
  <c r="QXM28" i="9"/>
  <c r="QXN28" i="9"/>
  <c r="QXO28" i="9"/>
  <c r="QXP28" i="9"/>
  <c r="QXQ28" i="9"/>
  <c r="QXR28" i="9"/>
  <c r="QXS28" i="9"/>
  <c r="QXT28" i="9"/>
  <c r="QXU28" i="9"/>
  <c r="QXV28" i="9"/>
  <c r="QXW28" i="9"/>
  <c r="QXX28" i="9"/>
  <c r="QXY28" i="9"/>
  <c r="QXZ28" i="9"/>
  <c r="QYA28" i="9"/>
  <c r="QYB28" i="9"/>
  <c r="QYC28" i="9"/>
  <c r="QYD28" i="9"/>
  <c r="QYE28" i="9"/>
  <c r="QYF28" i="9"/>
  <c r="QYG28" i="9"/>
  <c r="QYH28" i="9"/>
  <c r="QYI28" i="9"/>
  <c r="QYJ28" i="9"/>
  <c r="QYK28" i="9"/>
  <c r="QYL28" i="9"/>
  <c r="QYM28" i="9"/>
  <c r="QYN28" i="9"/>
  <c r="QYO28" i="9"/>
  <c r="QYP28" i="9"/>
  <c r="QYQ28" i="9"/>
  <c r="QYR28" i="9"/>
  <c r="QYS28" i="9"/>
  <c r="QYT28" i="9"/>
  <c r="QYU28" i="9"/>
  <c r="QYV28" i="9"/>
  <c r="QYW28" i="9"/>
  <c r="QYX28" i="9"/>
  <c r="QYY28" i="9"/>
  <c r="QYZ28" i="9"/>
  <c r="QZA28" i="9"/>
  <c r="QZB28" i="9"/>
  <c r="QZC28" i="9"/>
  <c r="QZD28" i="9"/>
  <c r="QZE28" i="9"/>
  <c r="QZF28" i="9"/>
  <c r="QZG28" i="9"/>
  <c r="QZH28" i="9"/>
  <c r="QZI28" i="9"/>
  <c r="QZJ28" i="9"/>
  <c r="QZK28" i="9"/>
  <c r="QZL28" i="9"/>
  <c r="QZM28" i="9"/>
  <c r="QZN28" i="9"/>
  <c r="QZO28" i="9"/>
  <c r="QZP28" i="9"/>
  <c r="QZQ28" i="9"/>
  <c r="QZR28" i="9"/>
  <c r="QZS28" i="9"/>
  <c r="QZT28" i="9"/>
  <c r="QZU28" i="9"/>
  <c r="QZV28" i="9"/>
  <c r="QZW28" i="9"/>
  <c r="QZX28" i="9"/>
  <c r="QZY28" i="9"/>
  <c r="QZZ28" i="9"/>
  <c r="RAA28" i="9"/>
  <c r="RAB28" i="9"/>
  <c r="RAC28" i="9"/>
  <c r="RAD28" i="9"/>
  <c r="RAE28" i="9"/>
  <c r="RAF28" i="9"/>
  <c r="RAG28" i="9"/>
  <c r="RAH28" i="9"/>
  <c r="RAI28" i="9"/>
  <c r="RAJ28" i="9"/>
  <c r="RAK28" i="9"/>
  <c r="RAL28" i="9"/>
  <c r="RAM28" i="9"/>
  <c r="RAN28" i="9"/>
  <c r="RAO28" i="9"/>
  <c r="RAP28" i="9"/>
  <c r="RAQ28" i="9"/>
  <c r="RAR28" i="9"/>
  <c r="RAS28" i="9"/>
  <c r="RAT28" i="9"/>
  <c r="RAU28" i="9"/>
  <c r="RAV28" i="9"/>
  <c r="RAW28" i="9"/>
  <c r="RAX28" i="9"/>
  <c r="RAY28" i="9"/>
  <c r="RAZ28" i="9"/>
  <c r="RBA28" i="9"/>
  <c r="RBB28" i="9"/>
  <c r="RBC28" i="9"/>
  <c r="RBD28" i="9"/>
  <c r="RBE28" i="9"/>
  <c r="RBF28" i="9"/>
  <c r="RBG28" i="9"/>
  <c r="RBH28" i="9"/>
  <c r="RBI28" i="9"/>
  <c r="RBJ28" i="9"/>
  <c r="RBK28" i="9"/>
  <c r="RBL28" i="9"/>
  <c r="RBM28" i="9"/>
  <c r="RBN28" i="9"/>
  <c r="RBO28" i="9"/>
  <c r="RBP28" i="9"/>
  <c r="RBQ28" i="9"/>
  <c r="RBR28" i="9"/>
  <c r="RBS28" i="9"/>
  <c r="RBT28" i="9"/>
  <c r="RBU28" i="9"/>
  <c r="RBV28" i="9"/>
  <c r="RBW28" i="9"/>
  <c r="RBX28" i="9"/>
  <c r="RBY28" i="9"/>
  <c r="RBZ28" i="9"/>
  <c r="RCA28" i="9"/>
  <c r="RCB28" i="9"/>
  <c r="RCC28" i="9"/>
  <c r="RCD28" i="9"/>
  <c r="RCE28" i="9"/>
  <c r="RCF28" i="9"/>
  <c r="RCG28" i="9"/>
  <c r="RCH28" i="9"/>
  <c r="RCI28" i="9"/>
  <c r="RCJ28" i="9"/>
  <c r="RCK28" i="9"/>
  <c r="RCL28" i="9"/>
  <c r="RCM28" i="9"/>
  <c r="RCN28" i="9"/>
  <c r="RCO28" i="9"/>
  <c r="RCP28" i="9"/>
  <c r="RCQ28" i="9"/>
  <c r="RCR28" i="9"/>
  <c r="RCS28" i="9"/>
  <c r="RCT28" i="9"/>
  <c r="RCU28" i="9"/>
  <c r="RCV28" i="9"/>
  <c r="RCW28" i="9"/>
  <c r="RCX28" i="9"/>
  <c r="RCY28" i="9"/>
  <c r="RCZ28" i="9"/>
  <c r="RDA28" i="9"/>
  <c r="RDB28" i="9"/>
  <c r="RDC28" i="9"/>
  <c r="RDD28" i="9"/>
  <c r="RDE28" i="9"/>
  <c r="RDF28" i="9"/>
  <c r="RDG28" i="9"/>
  <c r="RDH28" i="9"/>
  <c r="RDI28" i="9"/>
  <c r="RDJ28" i="9"/>
  <c r="RDK28" i="9"/>
  <c r="RDL28" i="9"/>
  <c r="RDM28" i="9"/>
  <c r="RDN28" i="9"/>
  <c r="RDO28" i="9"/>
  <c r="RDP28" i="9"/>
  <c r="RDQ28" i="9"/>
  <c r="RDR28" i="9"/>
  <c r="RDS28" i="9"/>
  <c r="RDT28" i="9"/>
  <c r="RDU28" i="9"/>
  <c r="RDV28" i="9"/>
  <c r="RDW28" i="9"/>
  <c r="RDX28" i="9"/>
  <c r="RDY28" i="9"/>
  <c r="RDZ28" i="9"/>
  <c r="REA28" i="9"/>
  <c r="REB28" i="9"/>
  <c r="REC28" i="9"/>
  <c r="RED28" i="9"/>
  <c r="REE28" i="9"/>
  <c r="REF28" i="9"/>
  <c r="REG28" i="9"/>
  <c r="REH28" i="9"/>
  <c r="REI28" i="9"/>
  <c r="REJ28" i="9"/>
  <c r="REK28" i="9"/>
  <c r="REL28" i="9"/>
  <c r="REM28" i="9"/>
  <c r="REN28" i="9"/>
  <c r="REO28" i="9"/>
  <c r="REP28" i="9"/>
  <c r="REQ28" i="9"/>
  <c r="RER28" i="9"/>
  <c r="RES28" i="9"/>
  <c r="RET28" i="9"/>
  <c r="REU28" i="9"/>
  <c r="REV28" i="9"/>
  <c r="REW28" i="9"/>
  <c r="REX28" i="9"/>
  <c r="REY28" i="9"/>
  <c r="REZ28" i="9"/>
  <c r="RFA28" i="9"/>
  <c r="RFB28" i="9"/>
  <c r="RFC28" i="9"/>
  <c r="RFD28" i="9"/>
  <c r="RFE28" i="9"/>
  <c r="RFF28" i="9"/>
  <c r="RFG28" i="9"/>
  <c r="RFH28" i="9"/>
  <c r="RFI28" i="9"/>
  <c r="RFJ28" i="9"/>
  <c r="RFK28" i="9"/>
  <c r="RFL28" i="9"/>
  <c r="RFM28" i="9"/>
  <c r="RFN28" i="9"/>
  <c r="RFO28" i="9"/>
  <c r="RFP28" i="9"/>
  <c r="RFQ28" i="9"/>
  <c r="RFR28" i="9"/>
  <c r="RFS28" i="9"/>
  <c r="RFT28" i="9"/>
  <c r="RFU28" i="9"/>
  <c r="RFV28" i="9"/>
  <c r="RFW28" i="9"/>
  <c r="RFX28" i="9"/>
  <c r="RFY28" i="9"/>
  <c r="RFZ28" i="9"/>
  <c r="RGA28" i="9"/>
  <c r="RGB28" i="9"/>
  <c r="RGC28" i="9"/>
  <c r="RGD28" i="9"/>
  <c r="RGE28" i="9"/>
  <c r="RGF28" i="9"/>
  <c r="RGG28" i="9"/>
  <c r="RGH28" i="9"/>
  <c r="RGI28" i="9"/>
  <c r="RGJ28" i="9"/>
  <c r="RGK28" i="9"/>
  <c r="RGL28" i="9"/>
  <c r="RGM28" i="9"/>
  <c r="RGN28" i="9"/>
  <c r="RGO28" i="9"/>
  <c r="RGP28" i="9"/>
  <c r="RGQ28" i="9"/>
  <c r="RGR28" i="9"/>
  <c r="RGS28" i="9"/>
  <c r="RGT28" i="9"/>
  <c r="RGU28" i="9"/>
  <c r="RGV28" i="9"/>
  <c r="RGW28" i="9"/>
  <c r="RGX28" i="9"/>
  <c r="RGY28" i="9"/>
  <c r="RGZ28" i="9"/>
  <c r="RHA28" i="9"/>
  <c r="RHB28" i="9"/>
  <c r="RHC28" i="9"/>
  <c r="RHD28" i="9"/>
  <c r="RHE28" i="9"/>
  <c r="RHF28" i="9"/>
  <c r="RHG28" i="9"/>
  <c r="RHH28" i="9"/>
  <c r="RHI28" i="9"/>
  <c r="RHJ28" i="9"/>
  <c r="RHK28" i="9"/>
  <c r="RHL28" i="9"/>
  <c r="RHM28" i="9"/>
  <c r="RHN28" i="9"/>
  <c r="RHO28" i="9"/>
  <c r="RHP28" i="9"/>
  <c r="RHQ28" i="9"/>
  <c r="RHR28" i="9"/>
  <c r="RHS28" i="9"/>
  <c r="RHT28" i="9"/>
  <c r="RHU28" i="9"/>
  <c r="RHV28" i="9"/>
  <c r="RHW28" i="9"/>
  <c r="RHX28" i="9"/>
  <c r="RHY28" i="9"/>
  <c r="RHZ28" i="9"/>
  <c r="RIA28" i="9"/>
  <c r="RIB28" i="9"/>
  <c r="RIC28" i="9"/>
  <c r="RID28" i="9"/>
  <c r="RIE28" i="9"/>
  <c r="RIF28" i="9"/>
  <c r="RIG28" i="9"/>
  <c r="RIH28" i="9"/>
  <c r="RII28" i="9"/>
  <c r="RIJ28" i="9"/>
  <c r="RIK28" i="9"/>
  <c r="RIL28" i="9"/>
  <c r="RIM28" i="9"/>
  <c r="RIN28" i="9"/>
  <c r="RIO28" i="9"/>
  <c r="RIP28" i="9"/>
  <c r="RIQ28" i="9"/>
  <c r="RIR28" i="9"/>
  <c r="RIS28" i="9"/>
  <c r="RIT28" i="9"/>
  <c r="RIU28" i="9"/>
  <c r="RIV28" i="9"/>
  <c r="RIW28" i="9"/>
  <c r="RIX28" i="9"/>
  <c r="RIY28" i="9"/>
  <c r="RIZ28" i="9"/>
  <c r="RJA28" i="9"/>
  <c r="RJB28" i="9"/>
  <c r="RJC28" i="9"/>
  <c r="RJD28" i="9"/>
  <c r="RJE28" i="9"/>
  <c r="RJF28" i="9"/>
  <c r="RJG28" i="9"/>
  <c r="RJH28" i="9"/>
  <c r="RJI28" i="9"/>
  <c r="RJJ28" i="9"/>
  <c r="RJK28" i="9"/>
  <c r="RJL28" i="9"/>
  <c r="RJM28" i="9"/>
  <c r="RJN28" i="9"/>
  <c r="RJO28" i="9"/>
  <c r="RJP28" i="9"/>
  <c r="RJQ28" i="9"/>
  <c r="RJR28" i="9"/>
  <c r="RJS28" i="9"/>
  <c r="RJT28" i="9"/>
  <c r="RJU28" i="9"/>
  <c r="RJV28" i="9"/>
  <c r="RJW28" i="9"/>
  <c r="RJX28" i="9"/>
  <c r="RJY28" i="9"/>
  <c r="RJZ28" i="9"/>
  <c r="RKA28" i="9"/>
  <c r="RKB28" i="9"/>
  <c r="RKC28" i="9"/>
  <c r="RKD28" i="9"/>
  <c r="RKE28" i="9"/>
  <c r="RKF28" i="9"/>
  <c r="RKG28" i="9"/>
  <c r="RKH28" i="9"/>
  <c r="RKI28" i="9"/>
  <c r="RKJ28" i="9"/>
  <c r="RKK28" i="9"/>
  <c r="RKL28" i="9"/>
  <c r="RKM28" i="9"/>
  <c r="RKN28" i="9"/>
  <c r="RKO28" i="9"/>
  <c r="RKP28" i="9"/>
  <c r="RKQ28" i="9"/>
  <c r="RKR28" i="9"/>
  <c r="RKS28" i="9"/>
  <c r="RKT28" i="9"/>
  <c r="RKU28" i="9"/>
  <c r="RKV28" i="9"/>
  <c r="RKW28" i="9"/>
  <c r="RKX28" i="9"/>
  <c r="RKY28" i="9"/>
  <c r="RKZ28" i="9"/>
  <c r="RLA28" i="9"/>
  <c r="RLB28" i="9"/>
  <c r="RLC28" i="9"/>
  <c r="RLD28" i="9"/>
  <c r="RLE28" i="9"/>
  <c r="RLF28" i="9"/>
  <c r="RLG28" i="9"/>
  <c r="RLH28" i="9"/>
  <c r="RLI28" i="9"/>
  <c r="RLJ28" i="9"/>
  <c r="RLK28" i="9"/>
  <c r="RLL28" i="9"/>
  <c r="RLM28" i="9"/>
  <c r="RLN28" i="9"/>
  <c r="RLO28" i="9"/>
  <c r="RLP28" i="9"/>
  <c r="RLQ28" i="9"/>
  <c r="RLR28" i="9"/>
  <c r="RLS28" i="9"/>
  <c r="RLT28" i="9"/>
  <c r="RLU28" i="9"/>
  <c r="RLV28" i="9"/>
  <c r="RLW28" i="9"/>
  <c r="RLX28" i="9"/>
  <c r="RLY28" i="9"/>
  <c r="RLZ28" i="9"/>
  <c r="RMA28" i="9"/>
  <c r="RMB28" i="9"/>
  <c r="RMC28" i="9"/>
  <c r="RMD28" i="9"/>
  <c r="RME28" i="9"/>
  <c r="RMF28" i="9"/>
  <c r="RMG28" i="9"/>
  <c r="RMH28" i="9"/>
  <c r="RMI28" i="9"/>
  <c r="RMJ28" i="9"/>
  <c r="RMK28" i="9"/>
  <c r="RML28" i="9"/>
  <c r="RMM28" i="9"/>
  <c r="RMN28" i="9"/>
  <c r="RMO28" i="9"/>
  <c r="RMP28" i="9"/>
  <c r="RMQ28" i="9"/>
  <c r="RMR28" i="9"/>
  <c r="RMS28" i="9"/>
  <c r="RMT28" i="9"/>
  <c r="RMU28" i="9"/>
  <c r="RMV28" i="9"/>
  <c r="RMW28" i="9"/>
  <c r="RMX28" i="9"/>
  <c r="RMY28" i="9"/>
  <c r="RMZ28" i="9"/>
  <c r="RNA28" i="9"/>
  <c r="RNB28" i="9"/>
  <c r="RNC28" i="9"/>
  <c r="RND28" i="9"/>
  <c r="RNE28" i="9"/>
  <c r="RNF28" i="9"/>
  <c r="RNG28" i="9"/>
  <c r="RNH28" i="9"/>
  <c r="RNI28" i="9"/>
  <c r="RNJ28" i="9"/>
  <c r="RNK28" i="9"/>
  <c r="RNL28" i="9"/>
  <c r="RNM28" i="9"/>
  <c r="RNN28" i="9"/>
  <c r="RNO28" i="9"/>
  <c r="RNP28" i="9"/>
  <c r="RNQ28" i="9"/>
  <c r="RNR28" i="9"/>
  <c r="RNS28" i="9"/>
  <c r="RNT28" i="9"/>
  <c r="RNU28" i="9"/>
  <c r="RNV28" i="9"/>
  <c r="RNW28" i="9"/>
  <c r="RNX28" i="9"/>
  <c r="RNY28" i="9"/>
  <c r="RNZ28" i="9"/>
  <c r="ROA28" i="9"/>
  <c r="ROB28" i="9"/>
  <c r="ROC28" i="9"/>
  <c r="ROD28" i="9"/>
  <c r="ROE28" i="9"/>
  <c r="ROF28" i="9"/>
  <c r="ROG28" i="9"/>
  <c r="ROH28" i="9"/>
  <c r="ROI28" i="9"/>
  <c r="ROJ28" i="9"/>
  <c r="ROK28" i="9"/>
  <c r="ROL28" i="9"/>
  <c r="ROM28" i="9"/>
  <c r="RON28" i="9"/>
  <c r="ROO28" i="9"/>
  <c r="ROP28" i="9"/>
  <c r="ROQ28" i="9"/>
  <c r="ROR28" i="9"/>
  <c r="ROS28" i="9"/>
  <c r="ROT28" i="9"/>
  <c r="ROU28" i="9"/>
  <c r="ROV28" i="9"/>
  <c r="ROW28" i="9"/>
  <c r="ROX28" i="9"/>
  <c r="ROY28" i="9"/>
  <c r="ROZ28" i="9"/>
  <c r="RPA28" i="9"/>
  <c r="RPB28" i="9"/>
  <c r="RPC28" i="9"/>
  <c r="RPD28" i="9"/>
  <c r="RPE28" i="9"/>
  <c r="RPF28" i="9"/>
  <c r="RPG28" i="9"/>
  <c r="RPH28" i="9"/>
  <c r="RPI28" i="9"/>
  <c r="RPJ28" i="9"/>
  <c r="RPK28" i="9"/>
  <c r="RPL28" i="9"/>
  <c r="RPM28" i="9"/>
  <c r="RPN28" i="9"/>
  <c r="RPO28" i="9"/>
  <c r="RPP28" i="9"/>
  <c r="RPQ28" i="9"/>
  <c r="RPR28" i="9"/>
  <c r="RPS28" i="9"/>
  <c r="RPT28" i="9"/>
  <c r="RPU28" i="9"/>
  <c r="RPV28" i="9"/>
  <c r="RPW28" i="9"/>
  <c r="RPX28" i="9"/>
  <c r="RPY28" i="9"/>
  <c r="RPZ28" i="9"/>
  <c r="RQA28" i="9"/>
  <c r="RQB28" i="9"/>
  <c r="RQC28" i="9"/>
  <c r="RQD28" i="9"/>
  <c r="RQE28" i="9"/>
  <c r="RQF28" i="9"/>
  <c r="RQG28" i="9"/>
  <c r="RQH28" i="9"/>
  <c r="RQI28" i="9"/>
  <c r="RQJ28" i="9"/>
  <c r="RQK28" i="9"/>
  <c r="RQL28" i="9"/>
  <c r="RQM28" i="9"/>
  <c r="RQN28" i="9"/>
  <c r="RQO28" i="9"/>
  <c r="RQP28" i="9"/>
  <c r="RQQ28" i="9"/>
  <c r="RQR28" i="9"/>
  <c r="RQS28" i="9"/>
  <c r="RQT28" i="9"/>
  <c r="RQU28" i="9"/>
  <c r="RQV28" i="9"/>
  <c r="RQW28" i="9"/>
  <c r="RQX28" i="9"/>
  <c r="RQY28" i="9"/>
  <c r="RQZ28" i="9"/>
  <c r="RRA28" i="9"/>
  <c r="RRB28" i="9"/>
  <c r="RRC28" i="9"/>
  <c r="RRD28" i="9"/>
  <c r="RRE28" i="9"/>
  <c r="RRF28" i="9"/>
  <c r="RRG28" i="9"/>
  <c r="RRH28" i="9"/>
  <c r="RRI28" i="9"/>
  <c r="RRJ28" i="9"/>
  <c r="RRK28" i="9"/>
  <c r="RRL28" i="9"/>
  <c r="RRM28" i="9"/>
  <c r="RRN28" i="9"/>
  <c r="RRO28" i="9"/>
  <c r="RRP28" i="9"/>
  <c r="RRQ28" i="9"/>
  <c r="RRR28" i="9"/>
  <c r="RRS28" i="9"/>
  <c r="RRT28" i="9"/>
  <c r="RRU28" i="9"/>
  <c r="RRV28" i="9"/>
  <c r="RRW28" i="9"/>
  <c r="RRX28" i="9"/>
  <c r="RRY28" i="9"/>
  <c r="RRZ28" i="9"/>
  <c r="RSA28" i="9"/>
  <c r="RSB28" i="9"/>
  <c r="RSC28" i="9"/>
  <c r="RSD28" i="9"/>
  <c r="RSE28" i="9"/>
  <c r="RSF28" i="9"/>
  <c r="RSG28" i="9"/>
  <c r="RSH28" i="9"/>
  <c r="RSI28" i="9"/>
  <c r="RSJ28" i="9"/>
  <c r="RSK28" i="9"/>
  <c r="RSL28" i="9"/>
  <c r="RSM28" i="9"/>
  <c r="RSN28" i="9"/>
  <c r="RSO28" i="9"/>
  <c r="RSP28" i="9"/>
  <c r="RSQ28" i="9"/>
  <c r="RSR28" i="9"/>
  <c r="RSS28" i="9"/>
  <c r="RST28" i="9"/>
  <c r="RSU28" i="9"/>
  <c r="RSV28" i="9"/>
  <c r="RSW28" i="9"/>
  <c r="RSX28" i="9"/>
  <c r="RSY28" i="9"/>
  <c r="RSZ28" i="9"/>
  <c r="RTA28" i="9"/>
  <c r="RTB28" i="9"/>
  <c r="RTC28" i="9"/>
  <c r="RTD28" i="9"/>
  <c r="RTE28" i="9"/>
  <c r="RTF28" i="9"/>
  <c r="RTG28" i="9"/>
  <c r="RTH28" i="9"/>
  <c r="RTI28" i="9"/>
  <c r="RTJ28" i="9"/>
  <c r="RTK28" i="9"/>
  <c r="RTL28" i="9"/>
  <c r="RTM28" i="9"/>
  <c r="RTN28" i="9"/>
  <c r="RTO28" i="9"/>
  <c r="RTP28" i="9"/>
  <c r="RTQ28" i="9"/>
  <c r="RTR28" i="9"/>
  <c r="RTS28" i="9"/>
  <c r="RTT28" i="9"/>
  <c r="RTU28" i="9"/>
  <c r="RTV28" i="9"/>
  <c r="RTW28" i="9"/>
  <c r="RTX28" i="9"/>
  <c r="RTY28" i="9"/>
  <c r="RTZ28" i="9"/>
  <c r="RUA28" i="9"/>
  <c r="RUB28" i="9"/>
  <c r="RUC28" i="9"/>
  <c r="RUD28" i="9"/>
  <c r="RUE28" i="9"/>
  <c r="RUF28" i="9"/>
  <c r="RUG28" i="9"/>
  <c r="RUH28" i="9"/>
  <c r="RUI28" i="9"/>
  <c r="RUJ28" i="9"/>
  <c r="RUK28" i="9"/>
  <c r="RUL28" i="9"/>
  <c r="RUM28" i="9"/>
  <c r="RUN28" i="9"/>
  <c r="RUO28" i="9"/>
  <c r="RUP28" i="9"/>
  <c r="RUQ28" i="9"/>
  <c r="RUR28" i="9"/>
  <c r="RUS28" i="9"/>
  <c r="RUT28" i="9"/>
  <c r="RUU28" i="9"/>
  <c r="RUV28" i="9"/>
  <c r="RUW28" i="9"/>
  <c r="RUX28" i="9"/>
  <c r="RUY28" i="9"/>
  <c r="RUZ28" i="9"/>
  <c r="RVA28" i="9"/>
  <c r="RVB28" i="9"/>
  <c r="RVC28" i="9"/>
  <c r="RVD28" i="9"/>
  <c r="RVE28" i="9"/>
  <c r="RVF28" i="9"/>
  <c r="RVG28" i="9"/>
  <c r="RVH28" i="9"/>
  <c r="RVI28" i="9"/>
  <c r="RVJ28" i="9"/>
  <c r="RVK28" i="9"/>
  <c r="RVL28" i="9"/>
  <c r="RVM28" i="9"/>
  <c r="RVN28" i="9"/>
  <c r="RVO28" i="9"/>
  <c r="RVP28" i="9"/>
  <c r="RVQ28" i="9"/>
  <c r="RVR28" i="9"/>
  <c r="RVS28" i="9"/>
  <c r="RVT28" i="9"/>
  <c r="RVU28" i="9"/>
  <c r="RVV28" i="9"/>
  <c r="RVW28" i="9"/>
  <c r="RVX28" i="9"/>
  <c r="RVY28" i="9"/>
  <c r="RVZ28" i="9"/>
  <c r="RWA28" i="9"/>
  <c r="RWB28" i="9"/>
  <c r="RWC28" i="9"/>
  <c r="RWD28" i="9"/>
  <c r="RWE28" i="9"/>
  <c r="RWF28" i="9"/>
  <c r="RWG28" i="9"/>
  <c r="RWH28" i="9"/>
  <c r="RWI28" i="9"/>
  <c r="RWJ28" i="9"/>
  <c r="RWK28" i="9"/>
  <c r="RWL28" i="9"/>
  <c r="RWM28" i="9"/>
  <c r="RWN28" i="9"/>
  <c r="RWO28" i="9"/>
  <c r="RWP28" i="9"/>
  <c r="RWQ28" i="9"/>
  <c r="RWR28" i="9"/>
  <c r="RWS28" i="9"/>
  <c r="RWT28" i="9"/>
  <c r="RWU28" i="9"/>
  <c r="RWV28" i="9"/>
  <c r="RWW28" i="9"/>
  <c r="RWX28" i="9"/>
  <c r="RWY28" i="9"/>
  <c r="RWZ28" i="9"/>
  <c r="RXA28" i="9"/>
  <c r="RXB28" i="9"/>
  <c r="RXC28" i="9"/>
  <c r="RXD28" i="9"/>
  <c r="RXE28" i="9"/>
  <c r="RXF28" i="9"/>
  <c r="RXG28" i="9"/>
  <c r="RXH28" i="9"/>
  <c r="RXI28" i="9"/>
  <c r="RXJ28" i="9"/>
  <c r="RXK28" i="9"/>
  <c r="RXL28" i="9"/>
  <c r="RXM28" i="9"/>
  <c r="RXN28" i="9"/>
  <c r="RXO28" i="9"/>
  <c r="RXP28" i="9"/>
  <c r="RXQ28" i="9"/>
  <c r="RXR28" i="9"/>
  <c r="RXS28" i="9"/>
  <c r="RXT28" i="9"/>
  <c r="RXU28" i="9"/>
  <c r="RXV28" i="9"/>
  <c r="RXW28" i="9"/>
  <c r="RXX28" i="9"/>
  <c r="RXY28" i="9"/>
  <c r="RXZ28" i="9"/>
  <c r="RYA28" i="9"/>
  <c r="RYB28" i="9"/>
  <c r="RYC28" i="9"/>
  <c r="RYD28" i="9"/>
  <c r="RYE28" i="9"/>
  <c r="RYF28" i="9"/>
  <c r="RYG28" i="9"/>
  <c r="RYH28" i="9"/>
  <c r="RYI28" i="9"/>
  <c r="RYJ28" i="9"/>
  <c r="RYK28" i="9"/>
  <c r="RYL28" i="9"/>
  <c r="RYM28" i="9"/>
  <c r="RYN28" i="9"/>
  <c r="RYO28" i="9"/>
  <c r="RYP28" i="9"/>
  <c r="RYQ28" i="9"/>
  <c r="RYR28" i="9"/>
  <c r="RYS28" i="9"/>
  <c r="RYT28" i="9"/>
  <c r="RYU28" i="9"/>
  <c r="RYV28" i="9"/>
  <c r="RYW28" i="9"/>
  <c r="RYX28" i="9"/>
  <c r="RYY28" i="9"/>
  <c r="RYZ28" i="9"/>
  <c r="RZA28" i="9"/>
  <c r="RZB28" i="9"/>
  <c r="RZC28" i="9"/>
  <c r="RZD28" i="9"/>
  <c r="RZE28" i="9"/>
  <c r="RZF28" i="9"/>
  <c r="RZG28" i="9"/>
  <c r="RZH28" i="9"/>
  <c r="RZI28" i="9"/>
  <c r="RZJ28" i="9"/>
  <c r="RZK28" i="9"/>
  <c r="RZL28" i="9"/>
  <c r="RZM28" i="9"/>
  <c r="RZN28" i="9"/>
  <c r="RZO28" i="9"/>
  <c r="RZP28" i="9"/>
  <c r="RZQ28" i="9"/>
  <c r="RZR28" i="9"/>
  <c r="RZS28" i="9"/>
  <c r="RZT28" i="9"/>
  <c r="RZU28" i="9"/>
  <c r="RZV28" i="9"/>
  <c r="RZW28" i="9"/>
  <c r="RZX28" i="9"/>
  <c r="RZY28" i="9"/>
  <c r="RZZ28" i="9"/>
  <c r="SAA28" i="9"/>
  <c r="SAB28" i="9"/>
  <c r="SAC28" i="9"/>
  <c r="SAD28" i="9"/>
  <c r="SAE28" i="9"/>
  <c r="SAF28" i="9"/>
  <c r="SAG28" i="9"/>
  <c r="SAH28" i="9"/>
  <c r="SAI28" i="9"/>
  <c r="SAJ28" i="9"/>
  <c r="SAK28" i="9"/>
  <c r="SAL28" i="9"/>
  <c r="SAM28" i="9"/>
  <c r="SAN28" i="9"/>
  <c r="SAO28" i="9"/>
  <c r="SAP28" i="9"/>
  <c r="SAQ28" i="9"/>
  <c r="SAR28" i="9"/>
  <c r="SAS28" i="9"/>
  <c r="SAT28" i="9"/>
  <c r="SAU28" i="9"/>
  <c r="SAV28" i="9"/>
  <c r="SAW28" i="9"/>
  <c r="SAX28" i="9"/>
  <c r="SAY28" i="9"/>
  <c r="SAZ28" i="9"/>
  <c r="SBA28" i="9"/>
  <c r="SBB28" i="9"/>
  <c r="SBC28" i="9"/>
  <c r="SBD28" i="9"/>
  <c r="SBE28" i="9"/>
  <c r="SBF28" i="9"/>
  <c r="SBG28" i="9"/>
  <c r="SBH28" i="9"/>
  <c r="SBI28" i="9"/>
  <c r="SBJ28" i="9"/>
  <c r="SBK28" i="9"/>
  <c r="SBL28" i="9"/>
  <c r="SBM28" i="9"/>
  <c r="SBN28" i="9"/>
  <c r="SBO28" i="9"/>
  <c r="SBP28" i="9"/>
  <c r="SBQ28" i="9"/>
  <c r="SBR28" i="9"/>
  <c r="SBS28" i="9"/>
  <c r="SBT28" i="9"/>
  <c r="SBU28" i="9"/>
  <c r="SBV28" i="9"/>
  <c r="SBW28" i="9"/>
  <c r="SBX28" i="9"/>
  <c r="SBY28" i="9"/>
  <c r="SBZ28" i="9"/>
  <c r="SCA28" i="9"/>
  <c r="SCB28" i="9"/>
  <c r="SCC28" i="9"/>
  <c r="SCD28" i="9"/>
  <c r="SCE28" i="9"/>
  <c r="SCF28" i="9"/>
  <c r="SCG28" i="9"/>
  <c r="SCH28" i="9"/>
  <c r="SCI28" i="9"/>
  <c r="SCJ28" i="9"/>
  <c r="SCK28" i="9"/>
  <c r="SCL28" i="9"/>
  <c r="SCM28" i="9"/>
  <c r="SCN28" i="9"/>
  <c r="SCO28" i="9"/>
  <c r="SCP28" i="9"/>
  <c r="SCQ28" i="9"/>
  <c r="SCR28" i="9"/>
  <c r="SCS28" i="9"/>
  <c r="SCT28" i="9"/>
  <c r="SCU28" i="9"/>
  <c r="SCV28" i="9"/>
  <c r="SCW28" i="9"/>
  <c r="SCX28" i="9"/>
  <c r="SCY28" i="9"/>
  <c r="SCZ28" i="9"/>
  <c r="SDA28" i="9"/>
  <c r="SDB28" i="9"/>
  <c r="SDC28" i="9"/>
  <c r="SDD28" i="9"/>
  <c r="SDE28" i="9"/>
  <c r="SDF28" i="9"/>
  <c r="SDG28" i="9"/>
  <c r="SDH28" i="9"/>
  <c r="SDI28" i="9"/>
  <c r="SDJ28" i="9"/>
  <c r="SDK28" i="9"/>
  <c r="SDL28" i="9"/>
  <c r="SDM28" i="9"/>
  <c r="SDN28" i="9"/>
  <c r="SDO28" i="9"/>
  <c r="SDP28" i="9"/>
  <c r="SDQ28" i="9"/>
  <c r="SDR28" i="9"/>
  <c r="SDS28" i="9"/>
  <c r="SDT28" i="9"/>
  <c r="SDU28" i="9"/>
  <c r="SDV28" i="9"/>
  <c r="SDW28" i="9"/>
  <c r="SDX28" i="9"/>
  <c r="SDY28" i="9"/>
  <c r="SDZ28" i="9"/>
  <c r="SEA28" i="9"/>
  <c r="SEB28" i="9"/>
  <c r="SEC28" i="9"/>
  <c r="SED28" i="9"/>
  <c r="SEE28" i="9"/>
  <c r="SEF28" i="9"/>
  <c r="SEG28" i="9"/>
  <c r="SEH28" i="9"/>
  <c r="SEI28" i="9"/>
  <c r="SEJ28" i="9"/>
  <c r="SEK28" i="9"/>
  <c r="SEL28" i="9"/>
  <c r="SEM28" i="9"/>
  <c r="SEN28" i="9"/>
  <c r="SEO28" i="9"/>
  <c r="SEP28" i="9"/>
  <c r="SEQ28" i="9"/>
  <c r="SER28" i="9"/>
  <c r="SES28" i="9"/>
  <c r="SET28" i="9"/>
  <c r="SEU28" i="9"/>
  <c r="SEV28" i="9"/>
  <c r="SEW28" i="9"/>
  <c r="SEX28" i="9"/>
  <c r="SEY28" i="9"/>
  <c r="SEZ28" i="9"/>
  <c r="SFA28" i="9"/>
  <c r="SFB28" i="9"/>
  <c r="SFC28" i="9"/>
  <c r="SFD28" i="9"/>
  <c r="SFE28" i="9"/>
  <c r="SFF28" i="9"/>
  <c r="SFG28" i="9"/>
  <c r="SFH28" i="9"/>
  <c r="SFI28" i="9"/>
  <c r="SFJ28" i="9"/>
  <c r="SFK28" i="9"/>
  <c r="SFL28" i="9"/>
  <c r="SFM28" i="9"/>
  <c r="SFN28" i="9"/>
  <c r="SFO28" i="9"/>
  <c r="SFP28" i="9"/>
  <c r="SFQ28" i="9"/>
  <c r="SFR28" i="9"/>
  <c r="SFS28" i="9"/>
  <c r="SFT28" i="9"/>
  <c r="SFU28" i="9"/>
  <c r="SFV28" i="9"/>
  <c r="SFW28" i="9"/>
  <c r="SFX28" i="9"/>
  <c r="SFY28" i="9"/>
  <c r="SFZ28" i="9"/>
  <c r="SGA28" i="9"/>
  <c r="SGB28" i="9"/>
  <c r="SGC28" i="9"/>
  <c r="SGD28" i="9"/>
  <c r="SGE28" i="9"/>
  <c r="SGF28" i="9"/>
  <c r="SGG28" i="9"/>
  <c r="SGH28" i="9"/>
  <c r="SGI28" i="9"/>
  <c r="SGJ28" i="9"/>
  <c r="SGK28" i="9"/>
  <c r="SGL28" i="9"/>
  <c r="SGM28" i="9"/>
  <c r="SGN28" i="9"/>
  <c r="SGO28" i="9"/>
  <c r="SGP28" i="9"/>
  <c r="SGQ28" i="9"/>
  <c r="SGR28" i="9"/>
  <c r="SGS28" i="9"/>
  <c r="SGT28" i="9"/>
  <c r="SGU28" i="9"/>
  <c r="SGV28" i="9"/>
  <c r="SGW28" i="9"/>
  <c r="SGX28" i="9"/>
  <c r="SGY28" i="9"/>
  <c r="SGZ28" i="9"/>
  <c r="SHA28" i="9"/>
  <c r="SHB28" i="9"/>
  <c r="SHC28" i="9"/>
  <c r="SHD28" i="9"/>
  <c r="SHE28" i="9"/>
  <c r="SHF28" i="9"/>
  <c r="SHG28" i="9"/>
  <c r="SHH28" i="9"/>
  <c r="SHI28" i="9"/>
  <c r="SHJ28" i="9"/>
  <c r="SHK28" i="9"/>
  <c r="SHL28" i="9"/>
  <c r="SHM28" i="9"/>
  <c r="SHN28" i="9"/>
  <c r="SHO28" i="9"/>
  <c r="SHP28" i="9"/>
  <c r="SHQ28" i="9"/>
  <c r="SHR28" i="9"/>
  <c r="SHS28" i="9"/>
  <c r="SHT28" i="9"/>
  <c r="SHU28" i="9"/>
  <c r="SHV28" i="9"/>
  <c r="SHW28" i="9"/>
  <c r="SHX28" i="9"/>
  <c r="SHY28" i="9"/>
  <c r="SHZ28" i="9"/>
  <c r="SIA28" i="9"/>
  <c r="SIB28" i="9"/>
  <c r="SIC28" i="9"/>
  <c r="SID28" i="9"/>
  <c r="SIE28" i="9"/>
  <c r="SIF28" i="9"/>
  <c r="SIG28" i="9"/>
  <c r="SIH28" i="9"/>
  <c r="SII28" i="9"/>
  <c r="SIJ28" i="9"/>
  <c r="SIK28" i="9"/>
  <c r="SIL28" i="9"/>
  <c r="SIM28" i="9"/>
  <c r="SIN28" i="9"/>
  <c r="SIO28" i="9"/>
  <c r="SIP28" i="9"/>
  <c r="SIQ28" i="9"/>
  <c r="SIR28" i="9"/>
  <c r="SIS28" i="9"/>
  <c r="SIT28" i="9"/>
  <c r="SIU28" i="9"/>
  <c r="SIV28" i="9"/>
  <c r="SIW28" i="9"/>
  <c r="SIX28" i="9"/>
  <c r="SIY28" i="9"/>
  <c r="SIZ28" i="9"/>
  <c r="SJA28" i="9"/>
  <c r="SJB28" i="9"/>
  <c r="SJC28" i="9"/>
  <c r="SJD28" i="9"/>
  <c r="SJE28" i="9"/>
  <c r="SJF28" i="9"/>
  <c r="SJG28" i="9"/>
  <c r="SJH28" i="9"/>
  <c r="SJI28" i="9"/>
  <c r="SJJ28" i="9"/>
  <c r="SJK28" i="9"/>
  <c r="SJL28" i="9"/>
  <c r="SJM28" i="9"/>
  <c r="SJN28" i="9"/>
  <c r="SJO28" i="9"/>
  <c r="SJP28" i="9"/>
  <c r="SJQ28" i="9"/>
  <c r="SJR28" i="9"/>
  <c r="SJS28" i="9"/>
  <c r="SJT28" i="9"/>
  <c r="SJU28" i="9"/>
  <c r="SJV28" i="9"/>
  <c r="SJW28" i="9"/>
  <c r="SJX28" i="9"/>
  <c r="SJY28" i="9"/>
  <c r="SJZ28" i="9"/>
  <c r="SKA28" i="9"/>
  <c r="SKB28" i="9"/>
  <c r="SKC28" i="9"/>
  <c r="SKD28" i="9"/>
  <c r="SKE28" i="9"/>
  <c r="SKF28" i="9"/>
  <c r="SKG28" i="9"/>
  <c r="SKH28" i="9"/>
  <c r="SKI28" i="9"/>
  <c r="SKJ28" i="9"/>
  <c r="SKK28" i="9"/>
  <c r="SKL28" i="9"/>
  <c r="SKM28" i="9"/>
  <c r="SKN28" i="9"/>
  <c r="SKO28" i="9"/>
  <c r="SKP28" i="9"/>
  <c r="SKQ28" i="9"/>
  <c r="SKR28" i="9"/>
  <c r="SKS28" i="9"/>
  <c r="SKT28" i="9"/>
  <c r="SKU28" i="9"/>
  <c r="SKV28" i="9"/>
  <c r="SKW28" i="9"/>
  <c r="SKX28" i="9"/>
  <c r="SKY28" i="9"/>
  <c r="SKZ28" i="9"/>
  <c r="SLA28" i="9"/>
  <c r="SLB28" i="9"/>
  <c r="SLC28" i="9"/>
  <c r="SLD28" i="9"/>
  <c r="SLE28" i="9"/>
  <c r="SLF28" i="9"/>
  <c r="SLG28" i="9"/>
  <c r="SLH28" i="9"/>
  <c r="SLI28" i="9"/>
  <c r="SLJ28" i="9"/>
  <c r="SLK28" i="9"/>
  <c r="SLL28" i="9"/>
  <c r="SLM28" i="9"/>
  <c r="SLN28" i="9"/>
  <c r="SLO28" i="9"/>
  <c r="SLP28" i="9"/>
  <c r="SLQ28" i="9"/>
  <c r="SLR28" i="9"/>
  <c r="SLS28" i="9"/>
  <c r="SLT28" i="9"/>
  <c r="SLU28" i="9"/>
  <c r="SLV28" i="9"/>
  <c r="SLW28" i="9"/>
  <c r="SLX28" i="9"/>
  <c r="SLY28" i="9"/>
  <c r="SLZ28" i="9"/>
  <c r="SMA28" i="9"/>
  <c r="SMB28" i="9"/>
  <c r="SMC28" i="9"/>
  <c r="SMD28" i="9"/>
  <c r="SME28" i="9"/>
  <c r="SMF28" i="9"/>
  <c r="SMG28" i="9"/>
  <c r="SMH28" i="9"/>
  <c r="SMI28" i="9"/>
  <c r="SMJ28" i="9"/>
  <c r="SMK28" i="9"/>
  <c r="SML28" i="9"/>
  <c r="SMM28" i="9"/>
  <c r="SMN28" i="9"/>
  <c r="SMO28" i="9"/>
  <c r="SMP28" i="9"/>
  <c r="SMQ28" i="9"/>
  <c r="SMR28" i="9"/>
  <c r="SMS28" i="9"/>
  <c r="SMT28" i="9"/>
  <c r="SMU28" i="9"/>
  <c r="SMV28" i="9"/>
  <c r="SMW28" i="9"/>
  <c r="SMX28" i="9"/>
  <c r="SMY28" i="9"/>
  <c r="SMZ28" i="9"/>
  <c r="SNA28" i="9"/>
  <c r="SNB28" i="9"/>
  <c r="SNC28" i="9"/>
  <c r="SND28" i="9"/>
  <c r="SNE28" i="9"/>
  <c r="SNF28" i="9"/>
  <c r="SNG28" i="9"/>
  <c r="SNH28" i="9"/>
  <c r="SNI28" i="9"/>
  <c r="SNJ28" i="9"/>
  <c r="SNK28" i="9"/>
  <c r="SNL28" i="9"/>
  <c r="SNM28" i="9"/>
  <c r="SNN28" i="9"/>
  <c r="SNO28" i="9"/>
  <c r="SNP28" i="9"/>
  <c r="SNQ28" i="9"/>
  <c r="SNR28" i="9"/>
  <c r="SNS28" i="9"/>
  <c r="SNT28" i="9"/>
  <c r="SNU28" i="9"/>
  <c r="SNV28" i="9"/>
  <c r="SNW28" i="9"/>
  <c r="SNX28" i="9"/>
  <c r="SNY28" i="9"/>
  <c r="SNZ28" i="9"/>
  <c r="SOA28" i="9"/>
  <c r="SOB28" i="9"/>
  <c r="SOC28" i="9"/>
  <c r="SOD28" i="9"/>
  <c r="SOE28" i="9"/>
  <c r="SOF28" i="9"/>
  <c r="SOG28" i="9"/>
  <c r="SOH28" i="9"/>
  <c r="SOI28" i="9"/>
  <c r="SOJ28" i="9"/>
  <c r="SOK28" i="9"/>
  <c r="SOL28" i="9"/>
  <c r="SOM28" i="9"/>
  <c r="SON28" i="9"/>
  <c r="SOO28" i="9"/>
  <c r="SOP28" i="9"/>
  <c r="SOQ28" i="9"/>
  <c r="SOR28" i="9"/>
  <c r="SOS28" i="9"/>
  <c r="SOT28" i="9"/>
  <c r="SOU28" i="9"/>
  <c r="SOV28" i="9"/>
  <c r="SOW28" i="9"/>
  <c r="SOX28" i="9"/>
  <c r="SOY28" i="9"/>
  <c r="SOZ28" i="9"/>
  <c r="SPA28" i="9"/>
  <c r="SPB28" i="9"/>
  <c r="SPC28" i="9"/>
  <c r="SPD28" i="9"/>
  <c r="SPE28" i="9"/>
  <c r="SPF28" i="9"/>
  <c r="SPG28" i="9"/>
  <c r="SPH28" i="9"/>
  <c r="SPI28" i="9"/>
  <c r="SPJ28" i="9"/>
  <c r="SPK28" i="9"/>
  <c r="SPL28" i="9"/>
  <c r="SPM28" i="9"/>
  <c r="SPN28" i="9"/>
  <c r="SPO28" i="9"/>
  <c r="SPP28" i="9"/>
  <c r="SPQ28" i="9"/>
  <c r="SPR28" i="9"/>
  <c r="SPS28" i="9"/>
  <c r="SPT28" i="9"/>
  <c r="SPU28" i="9"/>
  <c r="SPV28" i="9"/>
  <c r="SPW28" i="9"/>
  <c r="SPX28" i="9"/>
  <c r="SPY28" i="9"/>
  <c r="SPZ28" i="9"/>
  <c r="SQA28" i="9"/>
  <c r="SQB28" i="9"/>
  <c r="SQC28" i="9"/>
  <c r="SQD28" i="9"/>
  <c r="SQE28" i="9"/>
  <c r="SQF28" i="9"/>
  <c r="SQG28" i="9"/>
  <c r="SQH28" i="9"/>
  <c r="SQI28" i="9"/>
  <c r="SQJ28" i="9"/>
  <c r="SQK28" i="9"/>
  <c r="SQL28" i="9"/>
  <c r="SQM28" i="9"/>
  <c r="SQN28" i="9"/>
  <c r="SQO28" i="9"/>
  <c r="SQP28" i="9"/>
  <c r="SQQ28" i="9"/>
  <c r="SQR28" i="9"/>
  <c r="SQS28" i="9"/>
  <c r="SQT28" i="9"/>
  <c r="SQU28" i="9"/>
  <c r="SQV28" i="9"/>
  <c r="SQW28" i="9"/>
  <c r="SQX28" i="9"/>
  <c r="SQY28" i="9"/>
  <c r="SQZ28" i="9"/>
  <c r="SRA28" i="9"/>
  <c r="SRB28" i="9"/>
  <c r="SRC28" i="9"/>
  <c r="SRD28" i="9"/>
  <c r="SRE28" i="9"/>
  <c r="SRF28" i="9"/>
  <c r="SRG28" i="9"/>
  <c r="SRH28" i="9"/>
  <c r="SRI28" i="9"/>
  <c r="SRJ28" i="9"/>
  <c r="SRK28" i="9"/>
  <c r="SRL28" i="9"/>
  <c r="SRM28" i="9"/>
  <c r="SRN28" i="9"/>
  <c r="SRO28" i="9"/>
  <c r="SRP28" i="9"/>
  <c r="SRQ28" i="9"/>
  <c r="SRR28" i="9"/>
  <c r="SRS28" i="9"/>
  <c r="SRT28" i="9"/>
  <c r="SRU28" i="9"/>
  <c r="SRV28" i="9"/>
  <c r="SRW28" i="9"/>
  <c r="SRX28" i="9"/>
  <c r="SRY28" i="9"/>
  <c r="SRZ28" i="9"/>
  <c r="SSA28" i="9"/>
  <c r="SSB28" i="9"/>
  <c r="SSC28" i="9"/>
  <c r="SSD28" i="9"/>
  <c r="SSE28" i="9"/>
  <c r="SSF28" i="9"/>
  <c r="SSG28" i="9"/>
  <c r="SSH28" i="9"/>
  <c r="SSI28" i="9"/>
  <c r="SSJ28" i="9"/>
  <c r="SSK28" i="9"/>
  <c r="SSL28" i="9"/>
  <c r="SSM28" i="9"/>
  <c r="SSN28" i="9"/>
  <c r="SSO28" i="9"/>
  <c r="SSP28" i="9"/>
  <c r="SSQ28" i="9"/>
  <c r="SSR28" i="9"/>
  <c r="SSS28" i="9"/>
  <c r="SST28" i="9"/>
  <c r="SSU28" i="9"/>
  <c r="SSV28" i="9"/>
  <c r="SSW28" i="9"/>
  <c r="SSX28" i="9"/>
  <c r="SSY28" i="9"/>
  <c r="SSZ28" i="9"/>
  <c r="STA28" i="9"/>
  <c r="STB28" i="9"/>
  <c r="STC28" i="9"/>
  <c r="STD28" i="9"/>
  <c r="STE28" i="9"/>
  <c r="STF28" i="9"/>
  <c r="STG28" i="9"/>
  <c r="STH28" i="9"/>
  <c r="STI28" i="9"/>
  <c r="STJ28" i="9"/>
  <c r="STK28" i="9"/>
  <c r="STL28" i="9"/>
  <c r="STM28" i="9"/>
  <c r="STN28" i="9"/>
  <c r="STO28" i="9"/>
  <c r="STP28" i="9"/>
  <c r="STQ28" i="9"/>
  <c r="STR28" i="9"/>
  <c r="STS28" i="9"/>
  <c r="STT28" i="9"/>
  <c r="STU28" i="9"/>
  <c r="STV28" i="9"/>
  <c r="STW28" i="9"/>
  <c r="STX28" i="9"/>
  <c r="STY28" i="9"/>
  <c r="STZ28" i="9"/>
  <c r="SUA28" i="9"/>
  <c r="SUB28" i="9"/>
  <c r="SUC28" i="9"/>
  <c r="SUD28" i="9"/>
  <c r="SUE28" i="9"/>
  <c r="SUF28" i="9"/>
  <c r="SUG28" i="9"/>
  <c r="SUH28" i="9"/>
  <c r="SUI28" i="9"/>
  <c r="SUJ28" i="9"/>
  <c r="SUK28" i="9"/>
  <c r="SUL28" i="9"/>
  <c r="SUM28" i="9"/>
  <c r="SUN28" i="9"/>
  <c r="SUO28" i="9"/>
  <c r="SUP28" i="9"/>
  <c r="SUQ28" i="9"/>
  <c r="SUR28" i="9"/>
  <c r="SUS28" i="9"/>
  <c r="SUT28" i="9"/>
  <c r="SUU28" i="9"/>
  <c r="SUV28" i="9"/>
  <c r="SUW28" i="9"/>
  <c r="SUX28" i="9"/>
  <c r="SUY28" i="9"/>
  <c r="SUZ28" i="9"/>
  <c r="SVA28" i="9"/>
  <c r="SVB28" i="9"/>
  <c r="SVC28" i="9"/>
  <c r="SVD28" i="9"/>
  <c r="SVE28" i="9"/>
  <c r="SVF28" i="9"/>
  <c r="SVG28" i="9"/>
  <c r="SVH28" i="9"/>
  <c r="SVI28" i="9"/>
  <c r="SVJ28" i="9"/>
  <c r="SVK28" i="9"/>
  <c r="SVL28" i="9"/>
  <c r="SVM28" i="9"/>
  <c r="SVN28" i="9"/>
  <c r="SVO28" i="9"/>
  <c r="SVP28" i="9"/>
  <c r="SVQ28" i="9"/>
  <c r="SVR28" i="9"/>
  <c r="SVS28" i="9"/>
  <c r="SVT28" i="9"/>
  <c r="SVU28" i="9"/>
  <c r="SVV28" i="9"/>
  <c r="SVW28" i="9"/>
  <c r="SVX28" i="9"/>
  <c r="SVY28" i="9"/>
  <c r="SVZ28" i="9"/>
  <c r="SWA28" i="9"/>
  <c r="SWB28" i="9"/>
  <c r="SWC28" i="9"/>
  <c r="SWD28" i="9"/>
  <c r="SWE28" i="9"/>
  <c r="SWF28" i="9"/>
  <c r="SWG28" i="9"/>
  <c r="SWH28" i="9"/>
  <c r="SWI28" i="9"/>
  <c r="SWJ28" i="9"/>
  <c r="SWK28" i="9"/>
  <c r="SWL28" i="9"/>
  <c r="SWM28" i="9"/>
  <c r="SWN28" i="9"/>
  <c r="SWO28" i="9"/>
  <c r="SWP28" i="9"/>
  <c r="SWQ28" i="9"/>
  <c r="SWR28" i="9"/>
  <c r="SWS28" i="9"/>
  <c r="SWT28" i="9"/>
  <c r="SWU28" i="9"/>
  <c r="SWV28" i="9"/>
  <c r="SWW28" i="9"/>
  <c r="SWX28" i="9"/>
  <c r="SWY28" i="9"/>
  <c r="SWZ28" i="9"/>
  <c r="SXA28" i="9"/>
  <c r="SXB28" i="9"/>
  <c r="SXC28" i="9"/>
  <c r="SXD28" i="9"/>
  <c r="SXE28" i="9"/>
  <c r="SXF28" i="9"/>
  <c r="SXG28" i="9"/>
  <c r="SXH28" i="9"/>
  <c r="SXI28" i="9"/>
  <c r="SXJ28" i="9"/>
  <c r="SXK28" i="9"/>
  <c r="SXL28" i="9"/>
  <c r="SXM28" i="9"/>
  <c r="SXN28" i="9"/>
  <c r="SXO28" i="9"/>
  <c r="SXP28" i="9"/>
  <c r="SXQ28" i="9"/>
  <c r="SXR28" i="9"/>
  <c r="SXS28" i="9"/>
  <c r="SXT28" i="9"/>
  <c r="SXU28" i="9"/>
  <c r="SXV28" i="9"/>
  <c r="SXW28" i="9"/>
  <c r="SXX28" i="9"/>
  <c r="SXY28" i="9"/>
  <c r="SXZ28" i="9"/>
  <c r="SYA28" i="9"/>
  <c r="SYB28" i="9"/>
  <c r="SYC28" i="9"/>
  <c r="SYD28" i="9"/>
  <c r="SYE28" i="9"/>
  <c r="SYF28" i="9"/>
  <c r="SYG28" i="9"/>
  <c r="SYH28" i="9"/>
  <c r="SYI28" i="9"/>
  <c r="SYJ28" i="9"/>
  <c r="SYK28" i="9"/>
  <c r="SYL28" i="9"/>
  <c r="SYM28" i="9"/>
  <c r="SYN28" i="9"/>
  <c r="SYO28" i="9"/>
  <c r="SYP28" i="9"/>
  <c r="SYQ28" i="9"/>
  <c r="SYR28" i="9"/>
  <c r="SYS28" i="9"/>
  <c r="SYT28" i="9"/>
  <c r="SYU28" i="9"/>
  <c r="SYV28" i="9"/>
  <c r="SYW28" i="9"/>
  <c r="SYX28" i="9"/>
  <c r="SYY28" i="9"/>
  <c r="SYZ28" i="9"/>
  <c r="SZA28" i="9"/>
  <c r="SZB28" i="9"/>
  <c r="SZC28" i="9"/>
  <c r="SZD28" i="9"/>
  <c r="SZE28" i="9"/>
  <c r="SZF28" i="9"/>
  <c r="SZG28" i="9"/>
  <c r="SZH28" i="9"/>
  <c r="SZI28" i="9"/>
  <c r="SZJ28" i="9"/>
  <c r="SZK28" i="9"/>
  <c r="SZL28" i="9"/>
  <c r="SZM28" i="9"/>
  <c r="SZN28" i="9"/>
  <c r="SZO28" i="9"/>
  <c r="SZP28" i="9"/>
  <c r="SZQ28" i="9"/>
  <c r="SZR28" i="9"/>
  <c r="SZS28" i="9"/>
  <c r="SZT28" i="9"/>
  <c r="SZU28" i="9"/>
  <c r="SZV28" i="9"/>
  <c r="SZW28" i="9"/>
  <c r="SZX28" i="9"/>
  <c r="SZY28" i="9"/>
  <c r="SZZ28" i="9"/>
  <c r="TAA28" i="9"/>
  <c r="TAB28" i="9"/>
  <c r="TAC28" i="9"/>
  <c r="TAD28" i="9"/>
  <c r="TAE28" i="9"/>
  <c r="TAF28" i="9"/>
  <c r="TAG28" i="9"/>
  <c r="TAH28" i="9"/>
  <c r="TAI28" i="9"/>
  <c r="TAJ28" i="9"/>
  <c r="TAK28" i="9"/>
  <c r="TAL28" i="9"/>
  <c r="TAM28" i="9"/>
  <c r="TAN28" i="9"/>
  <c r="TAO28" i="9"/>
  <c r="TAP28" i="9"/>
  <c r="TAQ28" i="9"/>
  <c r="TAR28" i="9"/>
  <c r="TAS28" i="9"/>
  <c r="TAT28" i="9"/>
  <c r="TAU28" i="9"/>
  <c r="TAV28" i="9"/>
  <c r="TAW28" i="9"/>
  <c r="TAX28" i="9"/>
  <c r="TAY28" i="9"/>
  <c r="TAZ28" i="9"/>
  <c r="TBA28" i="9"/>
  <c r="TBB28" i="9"/>
  <c r="TBC28" i="9"/>
  <c r="TBD28" i="9"/>
  <c r="TBE28" i="9"/>
  <c r="TBF28" i="9"/>
  <c r="TBG28" i="9"/>
  <c r="TBH28" i="9"/>
  <c r="TBI28" i="9"/>
  <c r="TBJ28" i="9"/>
  <c r="TBK28" i="9"/>
  <c r="TBL28" i="9"/>
  <c r="TBM28" i="9"/>
  <c r="TBN28" i="9"/>
  <c r="TBO28" i="9"/>
  <c r="TBP28" i="9"/>
  <c r="TBQ28" i="9"/>
  <c r="TBR28" i="9"/>
  <c r="TBS28" i="9"/>
  <c r="TBT28" i="9"/>
  <c r="TBU28" i="9"/>
  <c r="TBV28" i="9"/>
  <c r="TBW28" i="9"/>
  <c r="TBX28" i="9"/>
  <c r="TBY28" i="9"/>
  <c r="TBZ28" i="9"/>
  <c r="TCA28" i="9"/>
  <c r="TCB28" i="9"/>
  <c r="TCC28" i="9"/>
  <c r="TCD28" i="9"/>
  <c r="TCE28" i="9"/>
  <c r="TCF28" i="9"/>
  <c r="TCG28" i="9"/>
  <c r="TCH28" i="9"/>
  <c r="TCI28" i="9"/>
  <c r="TCJ28" i="9"/>
  <c r="TCK28" i="9"/>
  <c r="TCL28" i="9"/>
  <c r="TCM28" i="9"/>
  <c r="TCN28" i="9"/>
  <c r="TCO28" i="9"/>
  <c r="TCP28" i="9"/>
  <c r="TCQ28" i="9"/>
  <c r="TCR28" i="9"/>
  <c r="TCS28" i="9"/>
  <c r="TCT28" i="9"/>
  <c r="TCU28" i="9"/>
  <c r="TCV28" i="9"/>
  <c r="TCW28" i="9"/>
  <c r="TCX28" i="9"/>
  <c r="TCY28" i="9"/>
  <c r="TCZ28" i="9"/>
  <c r="TDA28" i="9"/>
  <c r="TDB28" i="9"/>
  <c r="TDC28" i="9"/>
  <c r="TDD28" i="9"/>
  <c r="TDE28" i="9"/>
  <c r="TDF28" i="9"/>
  <c r="TDG28" i="9"/>
  <c r="TDH28" i="9"/>
  <c r="TDI28" i="9"/>
  <c r="TDJ28" i="9"/>
  <c r="TDK28" i="9"/>
  <c r="TDL28" i="9"/>
  <c r="TDM28" i="9"/>
  <c r="TDN28" i="9"/>
  <c r="TDO28" i="9"/>
  <c r="TDP28" i="9"/>
  <c r="TDQ28" i="9"/>
  <c r="TDR28" i="9"/>
  <c r="TDS28" i="9"/>
  <c r="TDT28" i="9"/>
  <c r="TDU28" i="9"/>
  <c r="TDV28" i="9"/>
  <c r="TDW28" i="9"/>
  <c r="TDX28" i="9"/>
  <c r="TDY28" i="9"/>
  <c r="TDZ28" i="9"/>
  <c r="TEA28" i="9"/>
  <c r="TEB28" i="9"/>
  <c r="TEC28" i="9"/>
  <c r="TED28" i="9"/>
  <c r="TEE28" i="9"/>
  <c r="TEF28" i="9"/>
  <c r="TEG28" i="9"/>
  <c r="TEH28" i="9"/>
  <c r="TEI28" i="9"/>
  <c r="TEJ28" i="9"/>
  <c r="TEK28" i="9"/>
  <c r="TEL28" i="9"/>
  <c r="TEM28" i="9"/>
  <c r="TEN28" i="9"/>
  <c r="TEO28" i="9"/>
  <c r="TEP28" i="9"/>
  <c r="TEQ28" i="9"/>
  <c r="TER28" i="9"/>
  <c r="TES28" i="9"/>
  <c r="TET28" i="9"/>
  <c r="TEU28" i="9"/>
  <c r="TEV28" i="9"/>
  <c r="TEW28" i="9"/>
  <c r="TEX28" i="9"/>
  <c r="TEY28" i="9"/>
  <c r="TEZ28" i="9"/>
  <c r="TFA28" i="9"/>
  <c r="TFB28" i="9"/>
  <c r="TFC28" i="9"/>
  <c r="TFD28" i="9"/>
  <c r="TFE28" i="9"/>
  <c r="TFF28" i="9"/>
  <c r="TFG28" i="9"/>
  <c r="TFH28" i="9"/>
  <c r="TFI28" i="9"/>
  <c r="TFJ28" i="9"/>
  <c r="TFK28" i="9"/>
  <c r="TFL28" i="9"/>
  <c r="TFM28" i="9"/>
  <c r="TFN28" i="9"/>
  <c r="TFO28" i="9"/>
  <c r="TFP28" i="9"/>
  <c r="TFQ28" i="9"/>
  <c r="TFR28" i="9"/>
  <c r="TFS28" i="9"/>
  <c r="TFT28" i="9"/>
  <c r="TFU28" i="9"/>
  <c r="TFV28" i="9"/>
  <c r="TFW28" i="9"/>
  <c r="TFX28" i="9"/>
  <c r="TFY28" i="9"/>
  <c r="TFZ28" i="9"/>
  <c r="TGA28" i="9"/>
  <c r="TGB28" i="9"/>
  <c r="TGC28" i="9"/>
  <c r="TGD28" i="9"/>
  <c r="TGE28" i="9"/>
  <c r="TGF28" i="9"/>
  <c r="TGG28" i="9"/>
  <c r="TGH28" i="9"/>
  <c r="TGI28" i="9"/>
  <c r="TGJ28" i="9"/>
  <c r="TGK28" i="9"/>
  <c r="TGL28" i="9"/>
  <c r="TGM28" i="9"/>
  <c r="TGN28" i="9"/>
  <c r="TGO28" i="9"/>
  <c r="TGP28" i="9"/>
  <c r="TGQ28" i="9"/>
  <c r="TGR28" i="9"/>
  <c r="TGS28" i="9"/>
  <c r="TGT28" i="9"/>
  <c r="TGU28" i="9"/>
  <c r="TGV28" i="9"/>
  <c r="TGW28" i="9"/>
  <c r="TGX28" i="9"/>
  <c r="TGY28" i="9"/>
  <c r="TGZ28" i="9"/>
  <c r="THA28" i="9"/>
  <c r="THB28" i="9"/>
  <c r="THC28" i="9"/>
  <c r="THD28" i="9"/>
  <c r="THE28" i="9"/>
  <c r="THF28" i="9"/>
  <c r="THG28" i="9"/>
  <c r="THH28" i="9"/>
  <c r="THI28" i="9"/>
  <c r="THJ28" i="9"/>
  <c r="THK28" i="9"/>
  <c r="THL28" i="9"/>
  <c r="THM28" i="9"/>
  <c r="THN28" i="9"/>
  <c r="THO28" i="9"/>
  <c r="THP28" i="9"/>
  <c r="THQ28" i="9"/>
  <c r="THR28" i="9"/>
  <c r="THS28" i="9"/>
  <c r="THT28" i="9"/>
  <c r="THU28" i="9"/>
  <c r="THV28" i="9"/>
  <c r="THW28" i="9"/>
  <c r="THX28" i="9"/>
  <c r="THY28" i="9"/>
  <c r="THZ28" i="9"/>
  <c r="TIA28" i="9"/>
  <c r="TIB28" i="9"/>
  <c r="TIC28" i="9"/>
  <c r="TID28" i="9"/>
  <c r="TIE28" i="9"/>
  <c r="TIF28" i="9"/>
  <c r="TIG28" i="9"/>
  <c r="TIH28" i="9"/>
  <c r="TII28" i="9"/>
  <c r="TIJ28" i="9"/>
  <c r="TIK28" i="9"/>
  <c r="TIL28" i="9"/>
  <c r="TIM28" i="9"/>
  <c r="TIN28" i="9"/>
  <c r="TIO28" i="9"/>
  <c r="TIP28" i="9"/>
  <c r="TIQ28" i="9"/>
  <c r="TIR28" i="9"/>
  <c r="TIS28" i="9"/>
  <c r="TIT28" i="9"/>
  <c r="TIU28" i="9"/>
  <c r="TIV28" i="9"/>
  <c r="TIW28" i="9"/>
  <c r="TIX28" i="9"/>
  <c r="TIY28" i="9"/>
  <c r="TIZ28" i="9"/>
  <c r="TJA28" i="9"/>
  <c r="TJB28" i="9"/>
  <c r="TJC28" i="9"/>
  <c r="TJD28" i="9"/>
  <c r="TJE28" i="9"/>
  <c r="TJF28" i="9"/>
  <c r="TJG28" i="9"/>
  <c r="TJH28" i="9"/>
  <c r="TJI28" i="9"/>
  <c r="TJJ28" i="9"/>
  <c r="TJK28" i="9"/>
  <c r="TJL28" i="9"/>
  <c r="TJM28" i="9"/>
  <c r="TJN28" i="9"/>
  <c r="TJO28" i="9"/>
  <c r="TJP28" i="9"/>
  <c r="TJQ28" i="9"/>
  <c r="TJR28" i="9"/>
  <c r="TJS28" i="9"/>
  <c r="TJT28" i="9"/>
  <c r="TJU28" i="9"/>
  <c r="TJV28" i="9"/>
  <c r="TJW28" i="9"/>
  <c r="TJX28" i="9"/>
  <c r="TJY28" i="9"/>
  <c r="TJZ28" i="9"/>
  <c r="TKA28" i="9"/>
  <c r="TKB28" i="9"/>
  <c r="TKC28" i="9"/>
  <c r="TKD28" i="9"/>
  <c r="TKE28" i="9"/>
  <c r="TKF28" i="9"/>
  <c r="TKG28" i="9"/>
  <c r="TKH28" i="9"/>
  <c r="TKI28" i="9"/>
  <c r="TKJ28" i="9"/>
  <c r="TKK28" i="9"/>
  <c r="TKL28" i="9"/>
  <c r="TKM28" i="9"/>
  <c r="TKN28" i="9"/>
  <c r="TKO28" i="9"/>
  <c r="TKP28" i="9"/>
  <c r="TKQ28" i="9"/>
  <c r="TKR28" i="9"/>
  <c r="TKS28" i="9"/>
  <c r="TKT28" i="9"/>
  <c r="TKU28" i="9"/>
  <c r="TKV28" i="9"/>
  <c r="TKW28" i="9"/>
  <c r="TKX28" i="9"/>
  <c r="TKY28" i="9"/>
  <c r="TKZ28" i="9"/>
  <c r="TLA28" i="9"/>
  <c r="TLB28" i="9"/>
  <c r="TLC28" i="9"/>
  <c r="TLD28" i="9"/>
  <c r="TLE28" i="9"/>
  <c r="TLF28" i="9"/>
  <c r="TLG28" i="9"/>
  <c r="TLH28" i="9"/>
  <c r="TLI28" i="9"/>
  <c r="TLJ28" i="9"/>
  <c r="TLK28" i="9"/>
  <c r="TLL28" i="9"/>
  <c r="TLM28" i="9"/>
  <c r="TLN28" i="9"/>
  <c r="TLO28" i="9"/>
  <c r="TLP28" i="9"/>
  <c r="TLQ28" i="9"/>
  <c r="TLR28" i="9"/>
  <c r="TLS28" i="9"/>
  <c r="TLT28" i="9"/>
  <c r="TLU28" i="9"/>
  <c r="TLV28" i="9"/>
  <c r="TLW28" i="9"/>
  <c r="TLX28" i="9"/>
  <c r="TLY28" i="9"/>
  <c r="TLZ28" i="9"/>
  <c r="TMA28" i="9"/>
  <c r="TMB28" i="9"/>
  <c r="TMC28" i="9"/>
  <c r="TMD28" i="9"/>
  <c r="TME28" i="9"/>
  <c r="TMF28" i="9"/>
  <c r="TMG28" i="9"/>
  <c r="TMH28" i="9"/>
  <c r="TMI28" i="9"/>
  <c r="TMJ28" i="9"/>
  <c r="TMK28" i="9"/>
  <c r="TML28" i="9"/>
  <c r="TMM28" i="9"/>
  <c r="TMN28" i="9"/>
  <c r="TMO28" i="9"/>
  <c r="TMP28" i="9"/>
  <c r="TMQ28" i="9"/>
  <c r="TMR28" i="9"/>
  <c r="TMS28" i="9"/>
  <c r="TMT28" i="9"/>
  <c r="TMU28" i="9"/>
  <c r="TMV28" i="9"/>
  <c r="TMW28" i="9"/>
  <c r="TMX28" i="9"/>
  <c r="TMY28" i="9"/>
  <c r="TMZ28" i="9"/>
  <c r="TNA28" i="9"/>
  <c r="TNB28" i="9"/>
  <c r="TNC28" i="9"/>
  <c r="TND28" i="9"/>
  <c r="TNE28" i="9"/>
  <c r="TNF28" i="9"/>
  <c r="TNG28" i="9"/>
  <c r="TNH28" i="9"/>
  <c r="TNI28" i="9"/>
  <c r="TNJ28" i="9"/>
  <c r="TNK28" i="9"/>
  <c r="TNL28" i="9"/>
  <c r="TNM28" i="9"/>
  <c r="TNN28" i="9"/>
  <c r="TNO28" i="9"/>
  <c r="TNP28" i="9"/>
  <c r="TNQ28" i="9"/>
  <c r="TNR28" i="9"/>
  <c r="TNS28" i="9"/>
  <c r="TNT28" i="9"/>
  <c r="TNU28" i="9"/>
  <c r="TNV28" i="9"/>
  <c r="TNW28" i="9"/>
  <c r="TNX28" i="9"/>
  <c r="TNY28" i="9"/>
  <c r="TNZ28" i="9"/>
  <c r="TOA28" i="9"/>
  <c r="TOB28" i="9"/>
  <c r="TOC28" i="9"/>
  <c r="TOD28" i="9"/>
  <c r="TOE28" i="9"/>
  <c r="TOF28" i="9"/>
  <c r="TOG28" i="9"/>
  <c r="TOH28" i="9"/>
  <c r="TOI28" i="9"/>
  <c r="TOJ28" i="9"/>
  <c r="TOK28" i="9"/>
  <c r="TOL28" i="9"/>
  <c r="TOM28" i="9"/>
  <c r="TON28" i="9"/>
  <c r="TOO28" i="9"/>
  <c r="TOP28" i="9"/>
  <c r="TOQ28" i="9"/>
  <c r="TOR28" i="9"/>
  <c r="TOS28" i="9"/>
  <c r="TOT28" i="9"/>
  <c r="TOU28" i="9"/>
  <c r="TOV28" i="9"/>
  <c r="TOW28" i="9"/>
  <c r="TOX28" i="9"/>
  <c r="TOY28" i="9"/>
  <c r="TOZ28" i="9"/>
  <c r="TPA28" i="9"/>
  <c r="TPB28" i="9"/>
  <c r="TPC28" i="9"/>
  <c r="TPD28" i="9"/>
  <c r="TPE28" i="9"/>
  <c r="TPF28" i="9"/>
  <c r="TPG28" i="9"/>
  <c r="TPH28" i="9"/>
  <c r="TPI28" i="9"/>
  <c r="TPJ28" i="9"/>
  <c r="TPK28" i="9"/>
  <c r="TPL28" i="9"/>
  <c r="TPM28" i="9"/>
  <c r="TPN28" i="9"/>
  <c r="TPO28" i="9"/>
  <c r="TPP28" i="9"/>
  <c r="TPQ28" i="9"/>
  <c r="TPR28" i="9"/>
  <c r="TPS28" i="9"/>
  <c r="TPT28" i="9"/>
  <c r="TPU28" i="9"/>
  <c r="TPV28" i="9"/>
  <c r="TPW28" i="9"/>
  <c r="TPX28" i="9"/>
  <c r="TPY28" i="9"/>
  <c r="TPZ28" i="9"/>
  <c r="TQA28" i="9"/>
  <c r="TQB28" i="9"/>
  <c r="TQC28" i="9"/>
  <c r="TQD28" i="9"/>
  <c r="TQE28" i="9"/>
  <c r="TQF28" i="9"/>
  <c r="TQG28" i="9"/>
  <c r="TQH28" i="9"/>
  <c r="TQI28" i="9"/>
  <c r="TQJ28" i="9"/>
  <c r="TQK28" i="9"/>
  <c r="TQL28" i="9"/>
  <c r="TQM28" i="9"/>
  <c r="TQN28" i="9"/>
  <c r="TQO28" i="9"/>
  <c r="TQP28" i="9"/>
  <c r="TQQ28" i="9"/>
  <c r="TQR28" i="9"/>
  <c r="TQS28" i="9"/>
  <c r="TQT28" i="9"/>
  <c r="TQU28" i="9"/>
  <c r="TQV28" i="9"/>
  <c r="TQW28" i="9"/>
  <c r="TQX28" i="9"/>
  <c r="TQY28" i="9"/>
  <c r="TQZ28" i="9"/>
  <c r="TRA28" i="9"/>
  <c r="TRB28" i="9"/>
  <c r="TRC28" i="9"/>
  <c r="TRD28" i="9"/>
  <c r="TRE28" i="9"/>
  <c r="TRF28" i="9"/>
  <c r="TRG28" i="9"/>
  <c r="TRH28" i="9"/>
  <c r="TRI28" i="9"/>
  <c r="TRJ28" i="9"/>
  <c r="TRK28" i="9"/>
  <c r="TRL28" i="9"/>
  <c r="TRM28" i="9"/>
  <c r="TRN28" i="9"/>
  <c r="TRO28" i="9"/>
  <c r="TRP28" i="9"/>
  <c r="TRQ28" i="9"/>
  <c r="TRR28" i="9"/>
  <c r="TRS28" i="9"/>
  <c r="TRT28" i="9"/>
  <c r="TRU28" i="9"/>
  <c r="TRV28" i="9"/>
  <c r="TRW28" i="9"/>
  <c r="TRX28" i="9"/>
  <c r="TRY28" i="9"/>
  <c r="TRZ28" i="9"/>
  <c r="TSA28" i="9"/>
  <c r="TSB28" i="9"/>
  <c r="TSC28" i="9"/>
  <c r="TSD28" i="9"/>
  <c r="TSE28" i="9"/>
  <c r="TSF28" i="9"/>
  <c r="TSG28" i="9"/>
  <c r="TSH28" i="9"/>
  <c r="TSI28" i="9"/>
  <c r="TSJ28" i="9"/>
  <c r="TSK28" i="9"/>
  <c r="TSL28" i="9"/>
  <c r="TSM28" i="9"/>
  <c r="TSN28" i="9"/>
  <c r="TSO28" i="9"/>
  <c r="TSP28" i="9"/>
  <c r="TSQ28" i="9"/>
  <c r="TSR28" i="9"/>
  <c r="TSS28" i="9"/>
  <c r="TST28" i="9"/>
  <c r="TSU28" i="9"/>
  <c r="TSV28" i="9"/>
  <c r="TSW28" i="9"/>
  <c r="TSX28" i="9"/>
  <c r="TSY28" i="9"/>
  <c r="TSZ28" i="9"/>
  <c r="TTA28" i="9"/>
  <c r="TTB28" i="9"/>
  <c r="TTC28" i="9"/>
  <c r="TTD28" i="9"/>
  <c r="TTE28" i="9"/>
  <c r="TTF28" i="9"/>
  <c r="TTG28" i="9"/>
  <c r="TTH28" i="9"/>
  <c r="TTI28" i="9"/>
  <c r="TTJ28" i="9"/>
  <c r="TTK28" i="9"/>
  <c r="TTL28" i="9"/>
  <c r="TTM28" i="9"/>
  <c r="TTN28" i="9"/>
  <c r="TTO28" i="9"/>
  <c r="TTP28" i="9"/>
  <c r="TTQ28" i="9"/>
  <c r="TTR28" i="9"/>
  <c r="TTS28" i="9"/>
  <c r="TTT28" i="9"/>
  <c r="TTU28" i="9"/>
  <c r="TTV28" i="9"/>
  <c r="TTW28" i="9"/>
  <c r="TTX28" i="9"/>
  <c r="TTY28" i="9"/>
  <c r="TTZ28" i="9"/>
  <c r="TUA28" i="9"/>
  <c r="TUB28" i="9"/>
  <c r="TUC28" i="9"/>
  <c r="TUD28" i="9"/>
  <c r="TUE28" i="9"/>
  <c r="TUF28" i="9"/>
  <c r="TUG28" i="9"/>
  <c r="TUH28" i="9"/>
  <c r="TUI28" i="9"/>
  <c r="TUJ28" i="9"/>
  <c r="TUK28" i="9"/>
  <c r="TUL28" i="9"/>
  <c r="TUM28" i="9"/>
  <c r="TUN28" i="9"/>
  <c r="TUO28" i="9"/>
  <c r="TUP28" i="9"/>
  <c r="TUQ28" i="9"/>
  <c r="TUR28" i="9"/>
  <c r="TUS28" i="9"/>
  <c r="TUT28" i="9"/>
  <c r="TUU28" i="9"/>
  <c r="TUV28" i="9"/>
  <c r="TUW28" i="9"/>
  <c r="TUX28" i="9"/>
  <c r="TUY28" i="9"/>
  <c r="TUZ28" i="9"/>
  <c r="TVA28" i="9"/>
  <c r="TVB28" i="9"/>
  <c r="TVC28" i="9"/>
  <c r="TVD28" i="9"/>
  <c r="TVE28" i="9"/>
  <c r="TVF28" i="9"/>
  <c r="TVG28" i="9"/>
  <c r="TVH28" i="9"/>
  <c r="TVI28" i="9"/>
  <c r="TVJ28" i="9"/>
  <c r="TVK28" i="9"/>
  <c r="TVL28" i="9"/>
  <c r="TVM28" i="9"/>
  <c r="TVN28" i="9"/>
  <c r="TVO28" i="9"/>
  <c r="TVP28" i="9"/>
  <c r="TVQ28" i="9"/>
  <c r="TVR28" i="9"/>
  <c r="TVS28" i="9"/>
  <c r="TVT28" i="9"/>
  <c r="TVU28" i="9"/>
  <c r="TVV28" i="9"/>
  <c r="TVW28" i="9"/>
  <c r="TVX28" i="9"/>
  <c r="TVY28" i="9"/>
  <c r="TVZ28" i="9"/>
  <c r="TWA28" i="9"/>
  <c r="TWB28" i="9"/>
  <c r="TWC28" i="9"/>
  <c r="TWD28" i="9"/>
  <c r="TWE28" i="9"/>
  <c r="TWF28" i="9"/>
  <c r="TWG28" i="9"/>
  <c r="TWH28" i="9"/>
  <c r="TWI28" i="9"/>
  <c r="TWJ28" i="9"/>
  <c r="TWK28" i="9"/>
  <c r="TWL28" i="9"/>
  <c r="TWM28" i="9"/>
  <c r="TWN28" i="9"/>
  <c r="TWO28" i="9"/>
  <c r="TWP28" i="9"/>
  <c r="TWQ28" i="9"/>
  <c r="TWR28" i="9"/>
  <c r="TWS28" i="9"/>
  <c r="TWT28" i="9"/>
  <c r="TWU28" i="9"/>
  <c r="TWV28" i="9"/>
  <c r="TWW28" i="9"/>
  <c r="TWX28" i="9"/>
  <c r="TWY28" i="9"/>
  <c r="TWZ28" i="9"/>
  <c r="TXA28" i="9"/>
  <c r="TXB28" i="9"/>
  <c r="TXC28" i="9"/>
  <c r="TXD28" i="9"/>
  <c r="TXE28" i="9"/>
  <c r="TXF28" i="9"/>
  <c r="TXG28" i="9"/>
  <c r="TXH28" i="9"/>
  <c r="TXI28" i="9"/>
  <c r="TXJ28" i="9"/>
  <c r="TXK28" i="9"/>
  <c r="TXL28" i="9"/>
  <c r="TXM28" i="9"/>
  <c r="TXN28" i="9"/>
  <c r="TXO28" i="9"/>
  <c r="TXP28" i="9"/>
  <c r="TXQ28" i="9"/>
  <c r="TXR28" i="9"/>
  <c r="TXS28" i="9"/>
  <c r="TXT28" i="9"/>
  <c r="TXU28" i="9"/>
  <c r="TXV28" i="9"/>
  <c r="TXW28" i="9"/>
  <c r="TXX28" i="9"/>
  <c r="TXY28" i="9"/>
  <c r="TXZ28" i="9"/>
  <c r="TYA28" i="9"/>
  <c r="TYB28" i="9"/>
  <c r="TYC28" i="9"/>
  <c r="TYD28" i="9"/>
  <c r="TYE28" i="9"/>
  <c r="TYF28" i="9"/>
  <c r="TYG28" i="9"/>
  <c r="TYH28" i="9"/>
  <c r="TYI28" i="9"/>
  <c r="TYJ28" i="9"/>
  <c r="TYK28" i="9"/>
  <c r="TYL28" i="9"/>
  <c r="TYM28" i="9"/>
  <c r="TYN28" i="9"/>
  <c r="TYO28" i="9"/>
  <c r="TYP28" i="9"/>
  <c r="TYQ28" i="9"/>
  <c r="TYR28" i="9"/>
  <c r="TYS28" i="9"/>
  <c r="TYT28" i="9"/>
  <c r="TYU28" i="9"/>
  <c r="TYV28" i="9"/>
  <c r="TYW28" i="9"/>
  <c r="TYX28" i="9"/>
  <c r="TYY28" i="9"/>
  <c r="TYZ28" i="9"/>
  <c r="TZA28" i="9"/>
  <c r="TZB28" i="9"/>
  <c r="TZC28" i="9"/>
  <c r="TZD28" i="9"/>
  <c r="TZE28" i="9"/>
  <c r="TZF28" i="9"/>
  <c r="TZG28" i="9"/>
  <c r="TZH28" i="9"/>
  <c r="TZI28" i="9"/>
  <c r="TZJ28" i="9"/>
  <c r="TZK28" i="9"/>
  <c r="TZL28" i="9"/>
  <c r="TZM28" i="9"/>
  <c r="TZN28" i="9"/>
  <c r="TZO28" i="9"/>
  <c r="TZP28" i="9"/>
  <c r="TZQ28" i="9"/>
  <c r="TZR28" i="9"/>
  <c r="TZS28" i="9"/>
  <c r="TZT28" i="9"/>
  <c r="TZU28" i="9"/>
  <c r="TZV28" i="9"/>
  <c r="TZW28" i="9"/>
  <c r="TZX28" i="9"/>
  <c r="TZY28" i="9"/>
  <c r="TZZ28" i="9"/>
  <c r="UAA28" i="9"/>
  <c r="UAB28" i="9"/>
  <c r="UAC28" i="9"/>
  <c r="UAD28" i="9"/>
  <c r="UAE28" i="9"/>
  <c r="UAF28" i="9"/>
  <c r="UAG28" i="9"/>
  <c r="UAH28" i="9"/>
  <c r="UAI28" i="9"/>
  <c r="UAJ28" i="9"/>
  <c r="UAK28" i="9"/>
  <c r="UAL28" i="9"/>
  <c r="UAM28" i="9"/>
  <c r="UAN28" i="9"/>
  <c r="UAO28" i="9"/>
  <c r="UAP28" i="9"/>
  <c r="UAQ28" i="9"/>
  <c r="UAR28" i="9"/>
  <c r="UAS28" i="9"/>
  <c r="UAT28" i="9"/>
  <c r="UAU28" i="9"/>
  <c r="UAV28" i="9"/>
  <c r="UAW28" i="9"/>
  <c r="UAX28" i="9"/>
  <c r="UAY28" i="9"/>
  <c r="UAZ28" i="9"/>
  <c r="UBA28" i="9"/>
  <c r="UBB28" i="9"/>
  <c r="UBC28" i="9"/>
  <c r="UBD28" i="9"/>
  <c r="UBE28" i="9"/>
  <c r="UBF28" i="9"/>
  <c r="UBG28" i="9"/>
  <c r="UBH28" i="9"/>
  <c r="UBI28" i="9"/>
  <c r="UBJ28" i="9"/>
  <c r="UBK28" i="9"/>
  <c r="UBL28" i="9"/>
  <c r="UBM28" i="9"/>
  <c r="UBN28" i="9"/>
  <c r="UBO28" i="9"/>
  <c r="UBP28" i="9"/>
  <c r="UBQ28" i="9"/>
  <c r="UBR28" i="9"/>
  <c r="UBS28" i="9"/>
  <c r="UBT28" i="9"/>
  <c r="UBU28" i="9"/>
  <c r="UBV28" i="9"/>
  <c r="UBW28" i="9"/>
  <c r="UBX28" i="9"/>
  <c r="UBY28" i="9"/>
  <c r="UBZ28" i="9"/>
  <c r="UCA28" i="9"/>
  <c r="UCB28" i="9"/>
  <c r="UCC28" i="9"/>
  <c r="UCD28" i="9"/>
  <c r="UCE28" i="9"/>
  <c r="UCF28" i="9"/>
  <c r="UCG28" i="9"/>
  <c r="UCH28" i="9"/>
  <c r="UCI28" i="9"/>
  <c r="UCJ28" i="9"/>
  <c r="UCK28" i="9"/>
  <c r="UCL28" i="9"/>
  <c r="UCM28" i="9"/>
  <c r="UCN28" i="9"/>
  <c r="UCO28" i="9"/>
  <c r="UCP28" i="9"/>
  <c r="UCQ28" i="9"/>
  <c r="UCR28" i="9"/>
  <c r="UCS28" i="9"/>
  <c r="UCT28" i="9"/>
  <c r="UCU28" i="9"/>
  <c r="UCV28" i="9"/>
  <c r="UCW28" i="9"/>
  <c r="UCX28" i="9"/>
  <c r="UCY28" i="9"/>
  <c r="UCZ28" i="9"/>
  <c r="UDA28" i="9"/>
  <c r="UDB28" i="9"/>
  <c r="UDC28" i="9"/>
  <c r="UDD28" i="9"/>
  <c r="UDE28" i="9"/>
  <c r="UDF28" i="9"/>
  <c r="UDG28" i="9"/>
  <c r="UDH28" i="9"/>
  <c r="UDI28" i="9"/>
  <c r="UDJ28" i="9"/>
  <c r="UDK28" i="9"/>
  <c r="UDL28" i="9"/>
  <c r="UDM28" i="9"/>
  <c r="UDN28" i="9"/>
  <c r="UDO28" i="9"/>
  <c r="UDP28" i="9"/>
  <c r="UDQ28" i="9"/>
  <c r="UDR28" i="9"/>
  <c r="UDS28" i="9"/>
  <c r="UDT28" i="9"/>
  <c r="UDU28" i="9"/>
  <c r="UDV28" i="9"/>
  <c r="UDW28" i="9"/>
  <c r="UDX28" i="9"/>
  <c r="UDY28" i="9"/>
  <c r="UDZ28" i="9"/>
  <c r="UEA28" i="9"/>
  <c r="UEB28" i="9"/>
  <c r="UEC28" i="9"/>
  <c r="UED28" i="9"/>
  <c r="UEE28" i="9"/>
  <c r="UEF28" i="9"/>
  <c r="UEG28" i="9"/>
  <c r="UEH28" i="9"/>
  <c r="UEI28" i="9"/>
  <c r="UEJ28" i="9"/>
  <c r="UEK28" i="9"/>
  <c r="UEL28" i="9"/>
  <c r="UEM28" i="9"/>
  <c r="UEN28" i="9"/>
  <c r="UEO28" i="9"/>
  <c r="UEP28" i="9"/>
  <c r="UEQ28" i="9"/>
  <c r="UER28" i="9"/>
  <c r="UES28" i="9"/>
  <c r="UET28" i="9"/>
  <c r="UEU28" i="9"/>
  <c r="UEV28" i="9"/>
  <c r="UEW28" i="9"/>
  <c r="UEX28" i="9"/>
  <c r="UEY28" i="9"/>
  <c r="UEZ28" i="9"/>
  <c r="UFA28" i="9"/>
  <c r="UFB28" i="9"/>
  <c r="UFC28" i="9"/>
  <c r="UFD28" i="9"/>
  <c r="UFE28" i="9"/>
  <c r="UFF28" i="9"/>
  <c r="UFG28" i="9"/>
  <c r="UFH28" i="9"/>
  <c r="UFI28" i="9"/>
  <c r="UFJ28" i="9"/>
  <c r="UFK28" i="9"/>
  <c r="UFL28" i="9"/>
  <c r="UFM28" i="9"/>
  <c r="UFN28" i="9"/>
  <c r="UFO28" i="9"/>
  <c r="UFP28" i="9"/>
  <c r="UFQ28" i="9"/>
  <c r="UFR28" i="9"/>
  <c r="UFS28" i="9"/>
  <c r="UFT28" i="9"/>
  <c r="UFU28" i="9"/>
  <c r="UFV28" i="9"/>
  <c r="UFW28" i="9"/>
  <c r="UFX28" i="9"/>
  <c r="UFY28" i="9"/>
  <c r="UFZ28" i="9"/>
  <c r="UGA28" i="9"/>
  <c r="UGB28" i="9"/>
  <c r="UGC28" i="9"/>
  <c r="UGD28" i="9"/>
  <c r="UGE28" i="9"/>
  <c r="UGF28" i="9"/>
  <c r="UGG28" i="9"/>
  <c r="UGH28" i="9"/>
  <c r="UGI28" i="9"/>
  <c r="UGJ28" i="9"/>
  <c r="UGK28" i="9"/>
  <c r="UGL28" i="9"/>
  <c r="UGM28" i="9"/>
  <c r="UGN28" i="9"/>
  <c r="UGO28" i="9"/>
  <c r="UGP28" i="9"/>
  <c r="UGQ28" i="9"/>
  <c r="UGR28" i="9"/>
  <c r="UGS28" i="9"/>
  <c r="UGT28" i="9"/>
  <c r="UGU28" i="9"/>
  <c r="UGV28" i="9"/>
  <c r="UGW28" i="9"/>
  <c r="UGX28" i="9"/>
  <c r="UGY28" i="9"/>
  <c r="UGZ28" i="9"/>
  <c r="UHA28" i="9"/>
  <c r="UHB28" i="9"/>
  <c r="UHC28" i="9"/>
  <c r="UHD28" i="9"/>
  <c r="UHE28" i="9"/>
  <c r="UHF28" i="9"/>
  <c r="UHG28" i="9"/>
  <c r="UHH28" i="9"/>
  <c r="UHI28" i="9"/>
  <c r="UHJ28" i="9"/>
  <c r="UHK28" i="9"/>
  <c r="UHL28" i="9"/>
  <c r="UHM28" i="9"/>
  <c r="UHN28" i="9"/>
  <c r="UHO28" i="9"/>
  <c r="UHP28" i="9"/>
  <c r="UHQ28" i="9"/>
  <c r="UHR28" i="9"/>
  <c r="UHS28" i="9"/>
  <c r="UHT28" i="9"/>
  <c r="UHU28" i="9"/>
  <c r="UHV28" i="9"/>
  <c r="UHW28" i="9"/>
  <c r="UHX28" i="9"/>
  <c r="UHY28" i="9"/>
  <c r="UHZ28" i="9"/>
  <c r="UIA28" i="9"/>
  <c r="UIB28" i="9"/>
  <c r="UIC28" i="9"/>
  <c r="UID28" i="9"/>
  <c r="UIE28" i="9"/>
  <c r="UIF28" i="9"/>
  <c r="UIG28" i="9"/>
  <c r="UIH28" i="9"/>
  <c r="UII28" i="9"/>
  <c r="UIJ28" i="9"/>
  <c r="UIK28" i="9"/>
  <c r="UIL28" i="9"/>
  <c r="UIM28" i="9"/>
  <c r="UIN28" i="9"/>
  <c r="UIO28" i="9"/>
  <c r="UIP28" i="9"/>
  <c r="UIQ28" i="9"/>
  <c r="UIR28" i="9"/>
  <c r="UIS28" i="9"/>
  <c r="UIT28" i="9"/>
  <c r="UIU28" i="9"/>
  <c r="UIV28" i="9"/>
  <c r="UIW28" i="9"/>
  <c r="UIX28" i="9"/>
  <c r="UIY28" i="9"/>
  <c r="UIZ28" i="9"/>
  <c r="UJA28" i="9"/>
  <c r="UJB28" i="9"/>
  <c r="UJC28" i="9"/>
  <c r="UJD28" i="9"/>
  <c r="UJE28" i="9"/>
  <c r="UJF28" i="9"/>
  <c r="UJG28" i="9"/>
  <c r="UJH28" i="9"/>
  <c r="UJI28" i="9"/>
  <c r="UJJ28" i="9"/>
  <c r="UJK28" i="9"/>
  <c r="UJL28" i="9"/>
  <c r="UJM28" i="9"/>
  <c r="UJN28" i="9"/>
  <c r="UJO28" i="9"/>
  <c r="UJP28" i="9"/>
  <c r="UJQ28" i="9"/>
  <c r="UJR28" i="9"/>
  <c r="UJS28" i="9"/>
  <c r="UJT28" i="9"/>
  <c r="UJU28" i="9"/>
  <c r="UJV28" i="9"/>
  <c r="UJW28" i="9"/>
  <c r="UJX28" i="9"/>
  <c r="UJY28" i="9"/>
  <c r="UJZ28" i="9"/>
  <c r="UKA28" i="9"/>
  <c r="UKB28" i="9"/>
  <c r="UKC28" i="9"/>
  <c r="UKD28" i="9"/>
  <c r="UKE28" i="9"/>
  <c r="UKF28" i="9"/>
  <c r="UKG28" i="9"/>
  <c r="UKH28" i="9"/>
  <c r="UKI28" i="9"/>
  <c r="UKJ28" i="9"/>
  <c r="UKK28" i="9"/>
  <c r="UKL28" i="9"/>
  <c r="UKM28" i="9"/>
  <c r="UKN28" i="9"/>
  <c r="UKO28" i="9"/>
  <c r="UKP28" i="9"/>
  <c r="UKQ28" i="9"/>
  <c r="UKR28" i="9"/>
  <c r="UKS28" i="9"/>
  <c r="UKT28" i="9"/>
  <c r="UKU28" i="9"/>
  <c r="UKV28" i="9"/>
  <c r="UKW28" i="9"/>
  <c r="UKX28" i="9"/>
  <c r="UKY28" i="9"/>
  <c r="UKZ28" i="9"/>
  <c r="ULA28" i="9"/>
  <c r="ULB28" i="9"/>
  <c r="ULC28" i="9"/>
  <c r="ULD28" i="9"/>
  <c r="ULE28" i="9"/>
  <c r="ULF28" i="9"/>
  <c r="ULG28" i="9"/>
  <c r="ULH28" i="9"/>
  <c r="ULI28" i="9"/>
  <c r="ULJ28" i="9"/>
  <c r="ULK28" i="9"/>
  <c r="ULL28" i="9"/>
  <c r="ULM28" i="9"/>
  <c r="ULN28" i="9"/>
  <c r="ULO28" i="9"/>
  <c r="ULP28" i="9"/>
  <c r="ULQ28" i="9"/>
  <c r="ULR28" i="9"/>
  <c r="ULS28" i="9"/>
  <c r="ULT28" i="9"/>
  <c r="ULU28" i="9"/>
  <c r="ULV28" i="9"/>
  <c r="ULW28" i="9"/>
  <c r="ULX28" i="9"/>
  <c r="ULY28" i="9"/>
  <c r="ULZ28" i="9"/>
  <c r="UMA28" i="9"/>
  <c r="UMB28" i="9"/>
  <c r="UMC28" i="9"/>
  <c r="UMD28" i="9"/>
  <c r="UME28" i="9"/>
  <c r="UMF28" i="9"/>
  <c r="UMG28" i="9"/>
  <c r="UMH28" i="9"/>
  <c r="UMI28" i="9"/>
  <c r="UMJ28" i="9"/>
  <c r="UMK28" i="9"/>
  <c r="UML28" i="9"/>
  <c r="UMM28" i="9"/>
  <c r="UMN28" i="9"/>
  <c r="UMO28" i="9"/>
  <c r="UMP28" i="9"/>
  <c r="UMQ28" i="9"/>
  <c r="UMR28" i="9"/>
  <c r="UMS28" i="9"/>
  <c r="UMT28" i="9"/>
  <c r="UMU28" i="9"/>
  <c r="UMV28" i="9"/>
  <c r="UMW28" i="9"/>
  <c r="UMX28" i="9"/>
  <c r="UMY28" i="9"/>
  <c r="UMZ28" i="9"/>
  <c r="UNA28" i="9"/>
  <c r="UNB28" i="9"/>
  <c r="UNC28" i="9"/>
  <c r="UND28" i="9"/>
  <c r="UNE28" i="9"/>
  <c r="UNF28" i="9"/>
  <c r="UNG28" i="9"/>
  <c r="UNH28" i="9"/>
  <c r="UNI28" i="9"/>
  <c r="UNJ28" i="9"/>
  <c r="UNK28" i="9"/>
  <c r="UNL28" i="9"/>
  <c r="UNM28" i="9"/>
  <c r="UNN28" i="9"/>
  <c r="UNO28" i="9"/>
  <c r="UNP28" i="9"/>
  <c r="UNQ28" i="9"/>
  <c r="UNR28" i="9"/>
  <c r="UNS28" i="9"/>
  <c r="UNT28" i="9"/>
  <c r="UNU28" i="9"/>
  <c r="UNV28" i="9"/>
  <c r="UNW28" i="9"/>
  <c r="UNX28" i="9"/>
  <c r="UNY28" i="9"/>
  <c r="UNZ28" i="9"/>
  <c r="UOA28" i="9"/>
  <c r="UOB28" i="9"/>
  <c r="UOC28" i="9"/>
  <c r="UOD28" i="9"/>
  <c r="UOE28" i="9"/>
  <c r="UOF28" i="9"/>
  <c r="UOG28" i="9"/>
  <c r="UOH28" i="9"/>
  <c r="UOI28" i="9"/>
  <c r="UOJ28" i="9"/>
  <c r="UOK28" i="9"/>
  <c r="UOL28" i="9"/>
  <c r="UOM28" i="9"/>
  <c r="UON28" i="9"/>
  <c r="UOO28" i="9"/>
  <c r="UOP28" i="9"/>
  <c r="UOQ28" i="9"/>
  <c r="UOR28" i="9"/>
  <c r="UOS28" i="9"/>
  <c r="UOT28" i="9"/>
  <c r="UOU28" i="9"/>
  <c r="UOV28" i="9"/>
  <c r="UOW28" i="9"/>
  <c r="UOX28" i="9"/>
  <c r="UOY28" i="9"/>
  <c r="UOZ28" i="9"/>
  <c r="UPA28" i="9"/>
  <c r="UPB28" i="9"/>
  <c r="UPC28" i="9"/>
  <c r="UPD28" i="9"/>
  <c r="UPE28" i="9"/>
  <c r="UPF28" i="9"/>
  <c r="UPG28" i="9"/>
  <c r="UPH28" i="9"/>
  <c r="UPI28" i="9"/>
  <c r="UPJ28" i="9"/>
  <c r="UPK28" i="9"/>
  <c r="UPL28" i="9"/>
  <c r="UPM28" i="9"/>
  <c r="UPN28" i="9"/>
  <c r="UPO28" i="9"/>
  <c r="UPP28" i="9"/>
  <c r="UPQ28" i="9"/>
  <c r="UPR28" i="9"/>
  <c r="UPS28" i="9"/>
  <c r="UPT28" i="9"/>
  <c r="UPU28" i="9"/>
  <c r="UPV28" i="9"/>
  <c r="UPW28" i="9"/>
  <c r="UPX28" i="9"/>
  <c r="UPY28" i="9"/>
  <c r="UPZ28" i="9"/>
  <c r="UQA28" i="9"/>
  <c r="UQB28" i="9"/>
  <c r="UQC28" i="9"/>
  <c r="UQD28" i="9"/>
  <c r="UQE28" i="9"/>
  <c r="UQF28" i="9"/>
  <c r="UQG28" i="9"/>
  <c r="UQH28" i="9"/>
  <c r="UQI28" i="9"/>
  <c r="UQJ28" i="9"/>
  <c r="UQK28" i="9"/>
  <c r="UQL28" i="9"/>
  <c r="UQM28" i="9"/>
  <c r="UQN28" i="9"/>
  <c r="UQO28" i="9"/>
  <c r="UQP28" i="9"/>
  <c r="UQQ28" i="9"/>
  <c r="UQR28" i="9"/>
  <c r="UQS28" i="9"/>
  <c r="UQT28" i="9"/>
  <c r="UQU28" i="9"/>
  <c r="UQV28" i="9"/>
  <c r="UQW28" i="9"/>
  <c r="UQX28" i="9"/>
  <c r="UQY28" i="9"/>
  <c r="UQZ28" i="9"/>
  <c r="URA28" i="9"/>
  <c r="URB28" i="9"/>
  <c r="URC28" i="9"/>
  <c r="URD28" i="9"/>
  <c r="URE28" i="9"/>
  <c r="URF28" i="9"/>
  <c r="URG28" i="9"/>
  <c r="URH28" i="9"/>
  <c r="URI28" i="9"/>
  <c r="URJ28" i="9"/>
  <c r="URK28" i="9"/>
  <c r="URL28" i="9"/>
  <c r="URM28" i="9"/>
  <c r="URN28" i="9"/>
  <c r="URO28" i="9"/>
  <c r="URP28" i="9"/>
  <c r="URQ28" i="9"/>
  <c r="URR28" i="9"/>
  <c r="URS28" i="9"/>
  <c r="URT28" i="9"/>
  <c r="URU28" i="9"/>
  <c r="URV28" i="9"/>
  <c r="URW28" i="9"/>
  <c r="URX28" i="9"/>
  <c r="URY28" i="9"/>
  <c r="URZ28" i="9"/>
  <c r="USA28" i="9"/>
  <c r="USB28" i="9"/>
  <c r="USC28" i="9"/>
  <c r="USD28" i="9"/>
  <c r="USE28" i="9"/>
  <c r="USF28" i="9"/>
  <c r="USG28" i="9"/>
  <c r="USH28" i="9"/>
  <c r="USI28" i="9"/>
  <c r="USJ28" i="9"/>
  <c r="USK28" i="9"/>
  <c r="USL28" i="9"/>
  <c r="USM28" i="9"/>
  <c r="USN28" i="9"/>
  <c r="USO28" i="9"/>
  <c r="USP28" i="9"/>
  <c r="USQ28" i="9"/>
  <c r="USR28" i="9"/>
  <c r="USS28" i="9"/>
  <c r="UST28" i="9"/>
  <c r="USU28" i="9"/>
  <c r="USV28" i="9"/>
  <c r="USW28" i="9"/>
  <c r="USX28" i="9"/>
  <c r="USY28" i="9"/>
  <c r="USZ28" i="9"/>
  <c r="UTA28" i="9"/>
  <c r="UTB28" i="9"/>
  <c r="UTC28" i="9"/>
  <c r="UTD28" i="9"/>
  <c r="UTE28" i="9"/>
  <c r="UTF28" i="9"/>
  <c r="UTG28" i="9"/>
  <c r="UTH28" i="9"/>
  <c r="UTI28" i="9"/>
  <c r="UTJ28" i="9"/>
  <c r="UTK28" i="9"/>
  <c r="UTL28" i="9"/>
  <c r="UTM28" i="9"/>
  <c r="UTN28" i="9"/>
  <c r="UTO28" i="9"/>
  <c r="UTP28" i="9"/>
  <c r="UTQ28" i="9"/>
  <c r="UTR28" i="9"/>
  <c r="UTS28" i="9"/>
  <c r="UTT28" i="9"/>
  <c r="UTU28" i="9"/>
  <c r="UTV28" i="9"/>
  <c r="UTW28" i="9"/>
  <c r="UTX28" i="9"/>
  <c r="UTY28" i="9"/>
  <c r="UTZ28" i="9"/>
  <c r="UUA28" i="9"/>
  <c r="UUB28" i="9"/>
  <c r="UUC28" i="9"/>
  <c r="UUD28" i="9"/>
  <c r="UUE28" i="9"/>
  <c r="UUF28" i="9"/>
  <c r="UUG28" i="9"/>
  <c r="UUH28" i="9"/>
  <c r="UUI28" i="9"/>
  <c r="UUJ28" i="9"/>
  <c r="UUK28" i="9"/>
  <c r="UUL28" i="9"/>
  <c r="UUM28" i="9"/>
  <c r="UUN28" i="9"/>
  <c r="UUO28" i="9"/>
  <c r="UUP28" i="9"/>
  <c r="UUQ28" i="9"/>
  <c r="UUR28" i="9"/>
  <c r="UUS28" i="9"/>
  <c r="UUT28" i="9"/>
  <c r="UUU28" i="9"/>
  <c r="UUV28" i="9"/>
  <c r="UUW28" i="9"/>
  <c r="UUX28" i="9"/>
  <c r="UUY28" i="9"/>
  <c r="UUZ28" i="9"/>
  <c r="UVA28" i="9"/>
  <c r="UVB28" i="9"/>
  <c r="UVC28" i="9"/>
  <c r="UVD28" i="9"/>
  <c r="UVE28" i="9"/>
  <c r="UVF28" i="9"/>
  <c r="UVG28" i="9"/>
  <c r="UVH28" i="9"/>
  <c r="UVI28" i="9"/>
  <c r="UVJ28" i="9"/>
  <c r="UVK28" i="9"/>
  <c r="UVL28" i="9"/>
  <c r="UVM28" i="9"/>
  <c r="UVN28" i="9"/>
  <c r="UVO28" i="9"/>
  <c r="UVP28" i="9"/>
  <c r="UVQ28" i="9"/>
  <c r="UVR28" i="9"/>
  <c r="UVS28" i="9"/>
  <c r="UVT28" i="9"/>
  <c r="UVU28" i="9"/>
  <c r="UVV28" i="9"/>
  <c r="UVW28" i="9"/>
  <c r="UVX28" i="9"/>
  <c r="UVY28" i="9"/>
  <c r="UVZ28" i="9"/>
  <c r="UWA28" i="9"/>
  <c r="UWB28" i="9"/>
  <c r="UWC28" i="9"/>
  <c r="UWD28" i="9"/>
  <c r="UWE28" i="9"/>
  <c r="UWF28" i="9"/>
  <c r="UWG28" i="9"/>
  <c r="UWH28" i="9"/>
  <c r="UWI28" i="9"/>
  <c r="UWJ28" i="9"/>
  <c r="UWK28" i="9"/>
  <c r="UWL28" i="9"/>
  <c r="UWM28" i="9"/>
  <c r="UWN28" i="9"/>
  <c r="UWO28" i="9"/>
  <c r="UWP28" i="9"/>
  <c r="UWQ28" i="9"/>
  <c r="UWR28" i="9"/>
  <c r="UWS28" i="9"/>
  <c r="UWT28" i="9"/>
  <c r="UWU28" i="9"/>
  <c r="UWV28" i="9"/>
  <c r="UWW28" i="9"/>
  <c r="UWX28" i="9"/>
  <c r="UWY28" i="9"/>
  <c r="UWZ28" i="9"/>
  <c r="UXA28" i="9"/>
  <c r="UXB28" i="9"/>
  <c r="UXC28" i="9"/>
  <c r="UXD28" i="9"/>
  <c r="UXE28" i="9"/>
  <c r="UXF28" i="9"/>
  <c r="UXG28" i="9"/>
  <c r="UXH28" i="9"/>
  <c r="UXI28" i="9"/>
  <c r="UXJ28" i="9"/>
  <c r="UXK28" i="9"/>
  <c r="UXL28" i="9"/>
  <c r="UXM28" i="9"/>
  <c r="UXN28" i="9"/>
  <c r="UXO28" i="9"/>
  <c r="UXP28" i="9"/>
  <c r="UXQ28" i="9"/>
  <c r="UXR28" i="9"/>
  <c r="UXS28" i="9"/>
  <c r="UXT28" i="9"/>
  <c r="UXU28" i="9"/>
  <c r="UXV28" i="9"/>
  <c r="UXW28" i="9"/>
  <c r="UXX28" i="9"/>
  <c r="UXY28" i="9"/>
  <c r="UXZ28" i="9"/>
  <c r="UYA28" i="9"/>
  <c r="UYB28" i="9"/>
  <c r="UYC28" i="9"/>
  <c r="UYD28" i="9"/>
  <c r="UYE28" i="9"/>
  <c r="UYF28" i="9"/>
  <c r="UYG28" i="9"/>
  <c r="UYH28" i="9"/>
  <c r="UYI28" i="9"/>
  <c r="UYJ28" i="9"/>
  <c r="UYK28" i="9"/>
  <c r="UYL28" i="9"/>
  <c r="UYM28" i="9"/>
  <c r="UYN28" i="9"/>
  <c r="UYO28" i="9"/>
  <c r="UYP28" i="9"/>
  <c r="UYQ28" i="9"/>
  <c r="UYR28" i="9"/>
  <c r="UYS28" i="9"/>
  <c r="UYT28" i="9"/>
  <c r="UYU28" i="9"/>
  <c r="UYV28" i="9"/>
  <c r="UYW28" i="9"/>
  <c r="UYX28" i="9"/>
  <c r="UYY28" i="9"/>
  <c r="UYZ28" i="9"/>
  <c r="UZA28" i="9"/>
  <c r="UZB28" i="9"/>
  <c r="UZC28" i="9"/>
  <c r="UZD28" i="9"/>
  <c r="UZE28" i="9"/>
  <c r="UZF28" i="9"/>
  <c r="UZG28" i="9"/>
  <c r="UZH28" i="9"/>
  <c r="UZI28" i="9"/>
  <c r="UZJ28" i="9"/>
  <c r="UZK28" i="9"/>
  <c r="UZL28" i="9"/>
  <c r="UZM28" i="9"/>
  <c r="UZN28" i="9"/>
  <c r="UZO28" i="9"/>
  <c r="UZP28" i="9"/>
  <c r="UZQ28" i="9"/>
  <c r="UZR28" i="9"/>
  <c r="UZS28" i="9"/>
  <c r="UZT28" i="9"/>
  <c r="UZU28" i="9"/>
  <c r="UZV28" i="9"/>
  <c r="UZW28" i="9"/>
  <c r="UZX28" i="9"/>
  <c r="UZY28" i="9"/>
  <c r="UZZ28" i="9"/>
  <c r="VAA28" i="9"/>
  <c r="VAB28" i="9"/>
  <c r="VAC28" i="9"/>
  <c r="VAD28" i="9"/>
  <c r="VAE28" i="9"/>
  <c r="VAF28" i="9"/>
  <c r="VAG28" i="9"/>
  <c r="VAH28" i="9"/>
  <c r="VAI28" i="9"/>
  <c r="VAJ28" i="9"/>
  <c r="VAK28" i="9"/>
  <c r="VAL28" i="9"/>
  <c r="VAM28" i="9"/>
  <c r="VAN28" i="9"/>
  <c r="VAO28" i="9"/>
  <c r="VAP28" i="9"/>
  <c r="VAQ28" i="9"/>
  <c r="VAR28" i="9"/>
  <c r="VAS28" i="9"/>
  <c r="VAT28" i="9"/>
  <c r="VAU28" i="9"/>
  <c r="VAV28" i="9"/>
  <c r="VAW28" i="9"/>
  <c r="VAX28" i="9"/>
  <c r="VAY28" i="9"/>
  <c r="VAZ28" i="9"/>
  <c r="VBA28" i="9"/>
  <c r="VBB28" i="9"/>
  <c r="VBC28" i="9"/>
  <c r="VBD28" i="9"/>
  <c r="VBE28" i="9"/>
  <c r="VBF28" i="9"/>
  <c r="VBG28" i="9"/>
  <c r="VBH28" i="9"/>
  <c r="VBI28" i="9"/>
  <c r="VBJ28" i="9"/>
  <c r="VBK28" i="9"/>
  <c r="VBL28" i="9"/>
  <c r="VBM28" i="9"/>
  <c r="VBN28" i="9"/>
  <c r="VBO28" i="9"/>
  <c r="VBP28" i="9"/>
  <c r="VBQ28" i="9"/>
  <c r="VBR28" i="9"/>
  <c r="VBS28" i="9"/>
  <c r="VBT28" i="9"/>
  <c r="VBU28" i="9"/>
  <c r="VBV28" i="9"/>
  <c r="VBW28" i="9"/>
  <c r="VBX28" i="9"/>
  <c r="VBY28" i="9"/>
  <c r="VBZ28" i="9"/>
  <c r="VCA28" i="9"/>
  <c r="VCB28" i="9"/>
  <c r="VCC28" i="9"/>
  <c r="VCD28" i="9"/>
  <c r="VCE28" i="9"/>
  <c r="VCF28" i="9"/>
  <c r="VCG28" i="9"/>
  <c r="VCH28" i="9"/>
  <c r="VCI28" i="9"/>
  <c r="VCJ28" i="9"/>
  <c r="VCK28" i="9"/>
  <c r="VCL28" i="9"/>
  <c r="VCM28" i="9"/>
  <c r="VCN28" i="9"/>
  <c r="VCO28" i="9"/>
  <c r="VCP28" i="9"/>
  <c r="VCQ28" i="9"/>
  <c r="VCR28" i="9"/>
  <c r="VCS28" i="9"/>
  <c r="VCT28" i="9"/>
  <c r="VCU28" i="9"/>
  <c r="VCV28" i="9"/>
  <c r="VCW28" i="9"/>
  <c r="VCX28" i="9"/>
  <c r="VCY28" i="9"/>
  <c r="VCZ28" i="9"/>
  <c r="VDA28" i="9"/>
  <c r="VDB28" i="9"/>
  <c r="VDC28" i="9"/>
  <c r="VDD28" i="9"/>
  <c r="VDE28" i="9"/>
  <c r="VDF28" i="9"/>
  <c r="VDG28" i="9"/>
  <c r="VDH28" i="9"/>
  <c r="VDI28" i="9"/>
  <c r="VDJ28" i="9"/>
  <c r="VDK28" i="9"/>
  <c r="VDL28" i="9"/>
  <c r="VDM28" i="9"/>
  <c r="VDN28" i="9"/>
  <c r="VDO28" i="9"/>
  <c r="VDP28" i="9"/>
  <c r="VDQ28" i="9"/>
  <c r="VDR28" i="9"/>
  <c r="VDS28" i="9"/>
  <c r="VDT28" i="9"/>
  <c r="VDU28" i="9"/>
  <c r="VDV28" i="9"/>
  <c r="VDW28" i="9"/>
  <c r="VDX28" i="9"/>
  <c r="VDY28" i="9"/>
  <c r="VDZ28" i="9"/>
  <c r="VEA28" i="9"/>
  <c r="VEB28" i="9"/>
  <c r="VEC28" i="9"/>
  <c r="VED28" i="9"/>
  <c r="VEE28" i="9"/>
  <c r="VEF28" i="9"/>
  <c r="VEG28" i="9"/>
  <c r="VEH28" i="9"/>
  <c r="VEI28" i="9"/>
  <c r="VEJ28" i="9"/>
  <c r="VEK28" i="9"/>
  <c r="VEL28" i="9"/>
  <c r="VEM28" i="9"/>
  <c r="VEN28" i="9"/>
  <c r="VEO28" i="9"/>
  <c r="VEP28" i="9"/>
  <c r="VEQ28" i="9"/>
  <c r="VER28" i="9"/>
  <c r="VES28" i="9"/>
  <c r="VET28" i="9"/>
  <c r="VEU28" i="9"/>
  <c r="VEV28" i="9"/>
  <c r="VEW28" i="9"/>
  <c r="VEX28" i="9"/>
  <c r="VEY28" i="9"/>
  <c r="VEZ28" i="9"/>
  <c r="VFA28" i="9"/>
  <c r="VFB28" i="9"/>
  <c r="VFC28" i="9"/>
  <c r="VFD28" i="9"/>
  <c r="VFE28" i="9"/>
  <c r="VFF28" i="9"/>
  <c r="VFG28" i="9"/>
  <c r="VFH28" i="9"/>
  <c r="VFI28" i="9"/>
  <c r="VFJ28" i="9"/>
  <c r="VFK28" i="9"/>
  <c r="VFL28" i="9"/>
  <c r="VFM28" i="9"/>
  <c r="VFN28" i="9"/>
  <c r="VFO28" i="9"/>
  <c r="VFP28" i="9"/>
  <c r="VFQ28" i="9"/>
  <c r="VFR28" i="9"/>
  <c r="VFS28" i="9"/>
  <c r="VFT28" i="9"/>
  <c r="VFU28" i="9"/>
  <c r="VFV28" i="9"/>
  <c r="VFW28" i="9"/>
  <c r="VFX28" i="9"/>
  <c r="VFY28" i="9"/>
  <c r="VFZ28" i="9"/>
  <c r="VGA28" i="9"/>
  <c r="VGB28" i="9"/>
  <c r="VGC28" i="9"/>
  <c r="VGD28" i="9"/>
  <c r="VGE28" i="9"/>
  <c r="VGF28" i="9"/>
  <c r="VGG28" i="9"/>
  <c r="VGH28" i="9"/>
  <c r="VGI28" i="9"/>
  <c r="VGJ28" i="9"/>
  <c r="VGK28" i="9"/>
  <c r="VGL28" i="9"/>
  <c r="VGM28" i="9"/>
  <c r="VGN28" i="9"/>
  <c r="VGO28" i="9"/>
  <c r="VGP28" i="9"/>
  <c r="VGQ28" i="9"/>
  <c r="VGR28" i="9"/>
  <c r="VGS28" i="9"/>
  <c r="VGT28" i="9"/>
  <c r="VGU28" i="9"/>
  <c r="VGV28" i="9"/>
  <c r="VGW28" i="9"/>
  <c r="VGX28" i="9"/>
  <c r="VGY28" i="9"/>
  <c r="VGZ28" i="9"/>
  <c r="VHA28" i="9"/>
  <c r="VHB28" i="9"/>
  <c r="VHC28" i="9"/>
  <c r="VHD28" i="9"/>
  <c r="VHE28" i="9"/>
  <c r="VHF28" i="9"/>
  <c r="VHG28" i="9"/>
  <c r="VHH28" i="9"/>
  <c r="VHI28" i="9"/>
  <c r="VHJ28" i="9"/>
  <c r="VHK28" i="9"/>
  <c r="VHL28" i="9"/>
  <c r="VHM28" i="9"/>
  <c r="VHN28" i="9"/>
  <c r="VHO28" i="9"/>
  <c r="VHP28" i="9"/>
  <c r="VHQ28" i="9"/>
  <c r="VHR28" i="9"/>
  <c r="VHS28" i="9"/>
  <c r="VHT28" i="9"/>
  <c r="VHU28" i="9"/>
  <c r="VHV28" i="9"/>
  <c r="VHW28" i="9"/>
  <c r="VHX28" i="9"/>
  <c r="VHY28" i="9"/>
  <c r="VHZ28" i="9"/>
  <c r="VIA28" i="9"/>
  <c r="VIB28" i="9"/>
  <c r="VIC28" i="9"/>
  <c r="VID28" i="9"/>
  <c r="VIE28" i="9"/>
  <c r="VIF28" i="9"/>
  <c r="VIG28" i="9"/>
  <c r="VIH28" i="9"/>
  <c r="VII28" i="9"/>
  <c r="VIJ28" i="9"/>
  <c r="VIK28" i="9"/>
  <c r="VIL28" i="9"/>
  <c r="VIM28" i="9"/>
  <c r="VIN28" i="9"/>
  <c r="VIO28" i="9"/>
  <c r="VIP28" i="9"/>
  <c r="VIQ28" i="9"/>
  <c r="VIR28" i="9"/>
  <c r="VIS28" i="9"/>
  <c r="VIT28" i="9"/>
  <c r="VIU28" i="9"/>
  <c r="VIV28" i="9"/>
  <c r="VIW28" i="9"/>
  <c r="VIX28" i="9"/>
  <c r="VIY28" i="9"/>
  <c r="VIZ28" i="9"/>
  <c r="VJA28" i="9"/>
  <c r="VJB28" i="9"/>
  <c r="VJC28" i="9"/>
  <c r="VJD28" i="9"/>
  <c r="VJE28" i="9"/>
  <c r="VJF28" i="9"/>
  <c r="VJG28" i="9"/>
  <c r="VJH28" i="9"/>
  <c r="VJI28" i="9"/>
  <c r="VJJ28" i="9"/>
  <c r="VJK28" i="9"/>
  <c r="VJL28" i="9"/>
  <c r="VJM28" i="9"/>
  <c r="VJN28" i="9"/>
  <c r="VJO28" i="9"/>
  <c r="VJP28" i="9"/>
  <c r="VJQ28" i="9"/>
  <c r="VJR28" i="9"/>
  <c r="VJS28" i="9"/>
  <c r="VJT28" i="9"/>
  <c r="VJU28" i="9"/>
  <c r="VJV28" i="9"/>
  <c r="VJW28" i="9"/>
  <c r="VJX28" i="9"/>
  <c r="VJY28" i="9"/>
  <c r="VJZ28" i="9"/>
  <c r="VKA28" i="9"/>
  <c r="VKB28" i="9"/>
  <c r="VKC28" i="9"/>
  <c r="VKD28" i="9"/>
  <c r="VKE28" i="9"/>
  <c r="VKF28" i="9"/>
  <c r="VKG28" i="9"/>
  <c r="VKH28" i="9"/>
  <c r="VKI28" i="9"/>
  <c r="VKJ28" i="9"/>
  <c r="VKK28" i="9"/>
  <c r="VKL28" i="9"/>
  <c r="VKM28" i="9"/>
  <c r="VKN28" i="9"/>
  <c r="VKO28" i="9"/>
  <c r="VKP28" i="9"/>
  <c r="VKQ28" i="9"/>
  <c r="VKR28" i="9"/>
  <c r="VKS28" i="9"/>
  <c r="VKT28" i="9"/>
  <c r="VKU28" i="9"/>
  <c r="VKV28" i="9"/>
  <c r="VKW28" i="9"/>
  <c r="VKX28" i="9"/>
  <c r="VKY28" i="9"/>
  <c r="VKZ28" i="9"/>
  <c r="VLA28" i="9"/>
  <c r="VLB28" i="9"/>
  <c r="VLC28" i="9"/>
  <c r="VLD28" i="9"/>
  <c r="VLE28" i="9"/>
  <c r="VLF28" i="9"/>
  <c r="VLG28" i="9"/>
  <c r="VLH28" i="9"/>
  <c r="VLI28" i="9"/>
  <c r="VLJ28" i="9"/>
  <c r="VLK28" i="9"/>
  <c r="VLL28" i="9"/>
  <c r="VLM28" i="9"/>
  <c r="VLN28" i="9"/>
  <c r="VLO28" i="9"/>
  <c r="VLP28" i="9"/>
  <c r="VLQ28" i="9"/>
  <c r="VLR28" i="9"/>
  <c r="VLS28" i="9"/>
  <c r="VLT28" i="9"/>
  <c r="VLU28" i="9"/>
  <c r="VLV28" i="9"/>
  <c r="VLW28" i="9"/>
  <c r="VLX28" i="9"/>
  <c r="VLY28" i="9"/>
  <c r="VLZ28" i="9"/>
  <c r="VMA28" i="9"/>
  <c r="VMB28" i="9"/>
  <c r="VMC28" i="9"/>
  <c r="VMD28" i="9"/>
  <c r="VME28" i="9"/>
  <c r="VMF28" i="9"/>
  <c r="VMG28" i="9"/>
  <c r="VMH28" i="9"/>
  <c r="VMI28" i="9"/>
  <c r="VMJ28" i="9"/>
  <c r="VMK28" i="9"/>
  <c r="VML28" i="9"/>
  <c r="VMM28" i="9"/>
  <c r="VMN28" i="9"/>
  <c r="VMO28" i="9"/>
  <c r="VMP28" i="9"/>
  <c r="VMQ28" i="9"/>
  <c r="VMR28" i="9"/>
  <c r="VMS28" i="9"/>
  <c r="VMT28" i="9"/>
  <c r="VMU28" i="9"/>
  <c r="VMV28" i="9"/>
  <c r="VMW28" i="9"/>
  <c r="VMX28" i="9"/>
  <c r="VMY28" i="9"/>
  <c r="VMZ28" i="9"/>
  <c r="VNA28" i="9"/>
  <c r="VNB28" i="9"/>
  <c r="VNC28" i="9"/>
  <c r="VND28" i="9"/>
  <c r="VNE28" i="9"/>
  <c r="VNF28" i="9"/>
  <c r="VNG28" i="9"/>
  <c r="VNH28" i="9"/>
  <c r="VNI28" i="9"/>
  <c r="VNJ28" i="9"/>
  <c r="VNK28" i="9"/>
  <c r="VNL28" i="9"/>
  <c r="VNM28" i="9"/>
  <c r="VNN28" i="9"/>
  <c r="VNO28" i="9"/>
  <c r="VNP28" i="9"/>
  <c r="VNQ28" i="9"/>
  <c r="VNR28" i="9"/>
  <c r="VNS28" i="9"/>
  <c r="VNT28" i="9"/>
  <c r="VNU28" i="9"/>
  <c r="VNV28" i="9"/>
  <c r="VNW28" i="9"/>
  <c r="VNX28" i="9"/>
  <c r="VNY28" i="9"/>
  <c r="VNZ28" i="9"/>
  <c r="VOA28" i="9"/>
  <c r="VOB28" i="9"/>
  <c r="VOC28" i="9"/>
  <c r="VOD28" i="9"/>
  <c r="VOE28" i="9"/>
  <c r="VOF28" i="9"/>
  <c r="VOG28" i="9"/>
  <c r="VOH28" i="9"/>
  <c r="VOI28" i="9"/>
  <c r="VOJ28" i="9"/>
  <c r="VOK28" i="9"/>
  <c r="VOL28" i="9"/>
  <c r="VOM28" i="9"/>
  <c r="VON28" i="9"/>
  <c r="VOO28" i="9"/>
  <c r="VOP28" i="9"/>
  <c r="VOQ28" i="9"/>
  <c r="VOR28" i="9"/>
  <c r="VOS28" i="9"/>
  <c r="VOT28" i="9"/>
  <c r="VOU28" i="9"/>
  <c r="VOV28" i="9"/>
  <c r="VOW28" i="9"/>
  <c r="VOX28" i="9"/>
  <c r="VOY28" i="9"/>
  <c r="VOZ28" i="9"/>
  <c r="VPA28" i="9"/>
  <c r="VPB28" i="9"/>
  <c r="VPC28" i="9"/>
  <c r="VPD28" i="9"/>
  <c r="VPE28" i="9"/>
  <c r="VPF28" i="9"/>
  <c r="VPG28" i="9"/>
  <c r="VPH28" i="9"/>
  <c r="VPI28" i="9"/>
  <c r="VPJ28" i="9"/>
  <c r="VPK28" i="9"/>
  <c r="VPL28" i="9"/>
  <c r="VPM28" i="9"/>
  <c r="VPN28" i="9"/>
  <c r="VPO28" i="9"/>
  <c r="VPP28" i="9"/>
  <c r="VPQ28" i="9"/>
  <c r="VPR28" i="9"/>
  <c r="VPS28" i="9"/>
  <c r="VPT28" i="9"/>
  <c r="VPU28" i="9"/>
  <c r="VPV28" i="9"/>
  <c r="VPW28" i="9"/>
  <c r="VPX28" i="9"/>
  <c r="VPY28" i="9"/>
  <c r="VPZ28" i="9"/>
  <c r="VQA28" i="9"/>
  <c r="VQB28" i="9"/>
  <c r="VQC28" i="9"/>
  <c r="VQD28" i="9"/>
  <c r="VQE28" i="9"/>
  <c r="VQF28" i="9"/>
  <c r="VQG28" i="9"/>
  <c r="VQH28" i="9"/>
  <c r="VQI28" i="9"/>
  <c r="VQJ28" i="9"/>
  <c r="VQK28" i="9"/>
  <c r="VQL28" i="9"/>
  <c r="VQM28" i="9"/>
  <c r="VQN28" i="9"/>
  <c r="VQO28" i="9"/>
  <c r="VQP28" i="9"/>
  <c r="VQQ28" i="9"/>
  <c r="VQR28" i="9"/>
  <c r="VQS28" i="9"/>
  <c r="VQT28" i="9"/>
  <c r="VQU28" i="9"/>
  <c r="VQV28" i="9"/>
  <c r="VQW28" i="9"/>
  <c r="VQX28" i="9"/>
  <c r="VQY28" i="9"/>
  <c r="VQZ28" i="9"/>
  <c r="VRA28" i="9"/>
  <c r="VRB28" i="9"/>
  <c r="VRC28" i="9"/>
  <c r="VRD28" i="9"/>
  <c r="VRE28" i="9"/>
  <c r="VRF28" i="9"/>
  <c r="VRG28" i="9"/>
  <c r="VRH28" i="9"/>
  <c r="VRI28" i="9"/>
  <c r="VRJ28" i="9"/>
  <c r="VRK28" i="9"/>
  <c r="VRL28" i="9"/>
  <c r="VRM28" i="9"/>
  <c r="VRN28" i="9"/>
  <c r="VRO28" i="9"/>
  <c r="VRP28" i="9"/>
  <c r="VRQ28" i="9"/>
  <c r="VRR28" i="9"/>
  <c r="VRS28" i="9"/>
  <c r="VRT28" i="9"/>
  <c r="VRU28" i="9"/>
  <c r="VRV28" i="9"/>
  <c r="VRW28" i="9"/>
  <c r="VRX28" i="9"/>
  <c r="VRY28" i="9"/>
  <c r="VRZ28" i="9"/>
  <c r="VSA28" i="9"/>
  <c r="VSB28" i="9"/>
  <c r="VSC28" i="9"/>
  <c r="VSD28" i="9"/>
  <c r="VSE28" i="9"/>
  <c r="VSF28" i="9"/>
  <c r="VSG28" i="9"/>
  <c r="VSH28" i="9"/>
  <c r="VSI28" i="9"/>
  <c r="VSJ28" i="9"/>
  <c r="VSK28" i="9"/>
  <c r="VSL28" i="9"/>
  <c r="VSM28" i="9"/>
  <c r="VSN28" i="9"/>
  <c r="VSO28" i="9"/>
  <c r="VSP28" i="9"/>
  <c r="VSQ28" i="9"/>
  <c r="VSR28" i="9"/>
  <c r="VSS28" i="9"/>
  <c r="VST28" i="9"/>
  <c r="VSU28" i="9"/>
  <c r="VSV28" i="9"/>
  <c r="VSW28" i="9"/>
  <c r="VSX28" i="9"/>
  <c r="VSY28" i="9"/>
  <c r="VSZ28" i="9"/>
  <c r="VTA28" i="9"/>
  <c r="VTB28" i="9"/>
  <c r="VTC28" i="9"/>
  <c r="VTD28" i="9"/>
  <c r="VTE28" i="9"/>
  <c r="VTF28" i="9"/>
  <c r="VTG28" i="9"/>
  <c r="VTH28" i="9"/>
  <c r="VTI28" i="9"/>
  <c r="VTJ28" i="9"/>
  <c r="VTK28" i="9"/>
  <c r="VTL28" i="9"/>
  <c r="VTM28" i="9"/>
  <c r="VTN28" i="9"/>
  <c r="VTO28" i="9"/>
  <c r="VTP28" i="9"/>
  <c r="VTQ28" i="9"/>
  <c r="VTR28" i="9"/>
  <c r="VTS28" i="9"/>
  <c r="VTT28" i="9"/>
  <c r="VTU28" i="9"/>
  <c r="VTV28" i="9"/>
  <c r="VTW28" i="9"/>
  <c r="VTX28" i="9"/>
  <c r="VTY28" i="9"/>
  <c r="VTZ28" i="9"/>
  <c r="VUA28" i="9"/>
  <c r="VUB28" i="9"/>
  <c r="VUC28" i="9"/>
  <c r="VUD28" i="9"/>
  <c r="VUE28" i="9"/>
  <c r="VUF28" i="9"/>
  <c r="VUG28" i="9"/>
  <c r="VUH28" i="9"/>
  <c r="VUI28" i="9"/>
  <c r="VUJ28" i="9"/>
  <c r="VUK28" i="9"/>
  <c r="VUL28" i="9"/>
  <c r="VUM28" i="9"/>
  <c r="VUN28" i="9"/>
  <c r="VUO28" i="9"/>
  <c r="VUP28" i="9"/>
  <c r="VUQ28" i="9"/>
  <c r="VUR28" i="9"/>
  <c r="VUS28" i="9"/>
  <c r="VUT28" i="9"/>
  <c r="VUU28" i="9"/>
  <c r="VUV28" i="9"/>
  <c r="VUW28" i="9"/>
  <c r="VUX28" i="9"/>
  <c r="VUY28" i="9"/>
  <c r="VUZ28" i="9"/>
  <c r="VVA28" i="9"/>
  <c r="VVB28" i="9"/>
  <c r="VVC28" i="9"/>
  <c r="VVD28" i="9"/>
  <c r="VVE28" i="9"/>
  <c r="VVF28" i="9"/>
  <c r="VVG28" i="9"/>
  <c r="VVH28" i="9"/>
  <c r="VVI28" i="9"/>
  <c r="VVJ28" i="9"/>
  <c r="VVK28" i="9"/>
  <c r="VVL28" i="9"/>
  <c r="VVM28" i="9"/>
  <c r="VVN28" i="9"/>
  <c r="VVO28" i="9"/>
  <c r="VVP28" i="9"/>
  <c r="VVQ28" i="9"/>
  <c r="VVR28" i="9"/>
  <c r="VVS28" i="9"/>
  <c r="VVT28" i="9"/>
  <c r="VVU28" i="9"/>
  <c r="VVV28" i="9"/>
  <c r="VVW28" i="9"/>
  <c r="VVX28" i="9"/>
  <c r="VVY28" i="9"/>
  <c r="VVZ28" i="9"/>
  <c r="VWA28" i="9"/>
  <c r="VWB28" i="9"/>
  <c r="VWC28" i="9"/>
  <c r="VWD28" i="9"/>
  <c r="VWE28" i="9"/>
  <c r="VWF28" i="9"/>
  <c r="VWG28" i="9"/>
  <c r="VWH28" i="9"/>
  <c r="VWI28" i="9"/>
  <c r="VWJ28" i="9"/>
  <c r="VWK28" i="9"/>
  <c r="VWL28" i="9"/>
  <c r="VWM28" i="9"/>
  <c r="VWN28" i="9"/>
  <c r="VWO28" i="9"/>
  <c r="VWP28" i="9"/>
  <c r="VWQ28" i="9"/>
  <c r="VWR28" i="9"/>
  <c r="VWS28" i="9"/>
  <c r="VWT28" i="9"/>
  <c r="VWU28" i="9"/>
  <c r="VWV28" i="9"/>
  <c r="VWW28" i="9"/>
  <c r="VWX28" i="9"/>
  <c r="VWY28" i="9"/>
  <c r="VWZ28" i="9"/>
  <c r="VXA28" i="9"/>
  <c r="VXB28" i="9"/>
  <c r="VXC28" i="9"/>
  <c r="VXD28" i="9"/>
  <c r="VXE28" i="9"/>
  <c r="VXF28" i="9"/>
  <c r="VXG28" i="9"/>
  <c r="VXH28" i="9"/>
  <c r="VXI28" i="9"/>
  <c r="VXJ28" i="9"/>
  <c r="VXK28" i="9"/>
  <c r="VXL28" i="9"/>
  <c r="VXM28" i="9"/>
  <c r="VXN28" i="9"/>
  <c r="VXO28" i="9"/>
  <c r="VXP28" i="9"/>
  <c r="VXQ28" i="9"/>
  <c r="VXR28" i="9"/>
  <c r="VXS28" i="9"/>
  <c r="VXT28" i="9"/>
  <c r="VXU28" i="9"/>
  <c r="VXV28" i="9"/>
  <c r="VXW28" i="9"/>
  <c r="VXX28" i="9"/>
  <c r="VXY28" i="9"/>
  <c r="VXZ28" i="9"/>
  <c r="VYA28" i="9"/>
  <c r="VYB28" i="9"/>
  <c r="VYC28" i="9"/>
  <c r="VYD28" i="9"/>
  <c r="VYE28" i="9"/>
  <c r="VYF28" i="9"/>
  <c r="VYG28" i="9"/>
  <c r="VYH28" i="9"/>
  <c r="VYI28" i="9"/>
  <c r="VYJ28" i="9"/>
  <c r="VYK28" i="9"/>
  <c r="VYL28" i="9"/>
  <c r="VYM28" i="9"/>
  <c r="VYN28" i="9"/>
  <c r="VYO28" i="9"/>
  <c r="VYP28" i="9"/>
  <c r="VYQ28" i="9"/>
  <c r="VYR28" i="9"/>
  <c r="VYS28" i="9"/>
  <c r="VYT28" i="9"/>
  <c r="VYU28" i="9"/>
  <c r="VYV28" i="9"/>
  <c r="VYW28" i="9"/>
  <c r="VYX28" i="9"/>
  <c r="VYY28" i="9"/>
  <c r="VYZ28" i="9"/>
  <c r="VZA28" i="9"/>
  <c r="VZB28" i="9"/>
  <c r="VZC28" i="9"/>
  <c r="VZD28" i="9"/>
  <c r="VZE28" i="9"/>
  <c r="VZF28" i="9"/>
  <c r="VZG28" i="9"/>
  <c r="VZH28" i="9"/>
  <c r="VZI28" i="9"/>
  <c r="VZJ28" i="9"/>
  <c r="VZK28" i="9"/>
  <c r="VZL28" i="9"/>
  <c r="VZM28" i="9"/>
  <c r="VZN28" i="9"/>
  <c r="VZO28" i="9"/>
  <c r="VZP28" i="9"/>
  <c r="VZQ28" i="9"/>
  <c r="VZR28" i="9"/>
  <c r="VZS28" i="9"/>
  <c r="VZT28" i="9"/>
  <c r="VZU28" i="9"/>
  <c r="VZV28" i="9"/>
  <c r="VZW28" i="9"/>
  <c r="VZX28" i="9"/>
  <c r="VZY28" i="9"/>
  <c r="VZZ28" i="9"/>
  <c r="WAA28" i="9"/>
  <c r="WAB28" i="9"/>
  <c r="WAC28" i="9"/>
  <c r="WAD28" i="9"/>
  <c r="WAE28" i="9"/>
  <c r="WAF28" i="9"/>
  <c r="WAG28" i="9"/>
  <c r="WAH28" i="9"/>
  <c r="WAI28" i="9"/>
  <c r="WAJ28" i="9"/>
  <c r="WAK28" i="9"/>
  <c r="WAL28" i="9"/>
  <c r="WAM28" i="9"/>
  <c r="WAN28" i="9"/>
  <c r="WAO28" i="9"/>
  <c r="WAP28" i="9"/>
  <c r="WAQ28" i="9"/>
  <c r="WAR28" i="9"/>
  <c r="WAS28" i="9"/>
  <c r="WAT28" i="9"/>
  <c r="WAU28" i="9"/>
  <c r="WAV28" i="9"/>
  <c r="WAW28" i="9"/>
  <c r="WAX28" i="9"/>
  <c r="WAY28" i="9"/>
  <c r="WAZ28" i="9"/>
  <c r="WBA28" i="9"/>
  <c r="WBB28" i="9"/>
  <c r="WBC28" i="9"/>
  <c r="WBD28" i="9"/>
  <c r="WBE28" i="9"/>
  <c r="WBF28" i="9"/>
  <c r="WBG28" i="9"/>
  <c r="WBH28" i="9"/>
  <c r="WBI28" i="9"/>
  <c r="WBJ28" i="9"/>
  <c r="WBK28" i="9"/>
  <c r="WBL28" i="9"/>
  <c r="WBM28" i="9"/>
  <c r="WBN28" i="9"/>
  <c r="WBO28" i="9"/>
  <c r="WBP28" i="9"/>
  <c r="WBQ28" i="9"/>
  <c r="WBR28" i="9"/>
  <c r="WBS28" i="9"/>
  <c r="WBT28" i="9"/>
  <c r="WBU28" i="9"/>
  <c r="WBV28" i="9"/>
  <c r="WBW28" i="9"/>
  <c r="WBX28" i="9"/>
  <c r="WBY28" i="9"/>
  <c r="WBZ28" i="9"/>
  <c r="WCA28" i="9"/>
  <c r="WCB28" i="9"/>
  <c r="WCC28" i="9"/>
  <c r="WCD28" i="9"/>
  <c r="WCE28" i="9"/>
  <c r="WCF28" i="9"/>
  <c r="WCG28" i="9"/>
  <c r="WCH28" i="9"/>
  <c r="WCI28" i="9"/>
  <c r="WCJ28" i="9"/>
  <c r="WCK28" i="9"/>
  <c r="WCL28" i="9"/>
  <c r="WCM28" i="9"/>
  <c r="WCN28" i="9"/>
  <c r="WCO28" i="9"/>
  <c r="WCP28" i="9"/>
  <c r="WCQ28" i="9"/>
  <c r="WCR28" i="9"/>
  <c r="WCS28" i="9"/>
  <c r="WCT28" i="9"/>
  <c r="WCU28" i="9"/>
  <c r="WCV28" i="9"/>
  <c r="WCW28" i="9"/>
  <c r="WCX28" i="9"/>
  <c r="WCY28" i="9"/>
  <c r="WCZ28" i="9"/>
  <c r="WDA28" i="9"/>
  <c r="WDB28" i="9"/>
  <c r="WDC28" i="9"/>
  <c r="WDD28" i="9"/>
  <c r="WDE28" i="9"/>
  <c r="WDF28" i="9"/>
  <c r="WDG28" i="9"/>
  <c r="WDH28" i="9"/>
  <c r="WDI28" i="9"/>
  <c r="WDJ28" i="9"/>
  <c r="WDK28" i="9"/>
  <c r="WDL28" i="9"/>
  <c r="WDM28" i="9"/>
  <c r="WDN28" i="9"/>
  <c r="WDO28" i="9"/>
  <c r="WDP28" i="9"/>
  <c r="WDQ28" i="9"/>
  <c r="WDR28" i="9"/>
  <c r="WDS28" i="9"/>
  <c r="WDT28" i="9"/>
  <c r="WDU28" i="9"/>
  <c r="WDV28" i="9"/>
  <c r="WDW28" i="9"/>
  <c r="WDX28" i="9"/>
  <c r="WDY28" i="9"/>
  <c r="WDZ28" i="9"/>
  <c r="WEA28" i="9"/>
  <c r="WEB28" i="9"/>
  <c r="WEC28" i="9"/>
  <c r="WED28" i="9"/>
  <c r="WEE28" i="9"/>
  <c r="WEF28" i="9"/>
  <c r="WEG28" i="9"/>
  <c r="WEH28" i="9"/>
  <c r="WEI28" i="9"/>
  <c r="WEJ28" i="9"/>
  <c r="WEK28" i="9"/>
  <c r="WEL28" i="9"/>
  <c r="WEM28" i="9"/>
  <c r="WEN28" i="9"/>
  <c r="WEO28" i="9"/>
  <c r="WEP28" i="9"/>
  <c r="WEQ28" i="9"/>
  <c r="WER28" i="9"/>
  <c r="WES28" i="9"/>
  <c r="WET28" i="9"/>
  <c r="WEU28" i="9"/>
  <c r="WEV28" i="9"/>
  <c r="WEW28" i="9"/>
  <c r="WEX28" i="9"/>
  <c r="WEY28" i="9"/>
  <c r="WEZ28" i="9"/>
  <c r="WFA28" i="9"/>
  <c r="WFB28" i="9"/>
  <c r="WFC28" i="9"/>
  <c r="WFD28" i="9"/>
  <c r="WFE28" i="9"/>
  <c r="WFF28" i="9"/>
  <c r="WFG28" i="9"/>
  <c r="WFH28" i="9"/>
  <c r="WFI28" i="9"/>
  <c r="WFJ28" i="9"/>
  <c r="WFK28" i="9"/>
  <c r="WFL28" i="9"/>
  <c r="WFM28" i="9"/>
  <c r="WFN28" i="9"/>
  <c r="WFO28" i="9"/>
  <c r="WFP28" i="9"/>
  <c r="WFQ28" i="9"/>
  <c r="WFR28" i="9"/>
  <c r="WFS28" i="9"/>
  <c r="WFT28" i="9"/>
  <c r="WFU28" i="9"/>
  <c r="WFV28" i="9"/>
  <c r="WFW28" i="9"/>
  <c r="WFX28" i="9"/>
  <c r="WFY28" i="9"/>
  <c r="WFZ28" i="9"/>
  <c r="WGA28" i="9"/>
  <c r="WGB28" i="9"/>
  <c r="WGC28" i="9"/>
  <c r="WGD28" i="9"/>
  <c r="WGE28" i="9"/>
  <c r="WGF28" i="9"/>
  <c r="WGG28" i="9"/>
  <c r="WGH28" i="9"/>
  <c r="WGI28" i="9"/>
  <c r="WGJ28" i="9"/>
  <c r="WGK28" i="9"/>
  <c r="WGL28" i="9"/>
  <c r="WGM28" i="9"/>
  <c r="WGN28" i="9"/>
  <c r="WGO28" i="9"/>
  <c r="WGP28" i="9"/>
  <c r="WGQ28" i="9"/>
  <c r="WGR28" i="9"/>
  <c r="WGS28" i="9"/>
  <c r="WGT28" i="9"/>
  <c r="WGU28" i="9"/>
  <c r="WGV28" i="9"/>
  <c r="WGW28" i="9"/>
  <c r="WGX28" i="9"/>
  <c r="WGY28" i="9"/>
  <c r="WGZ28" i="9"/>
  <c r="WHA28" i="9"/>
  <c r="WHB28" i="9"/>
  <c r="WHC28" i="9"/>
  <c r="WHD28" i="9"/>
  <c r="WHE28" i="9"/>
  <c r="WHF28" i="9"/>
  <c r="WHG28" i="9"/>
  <c r="WHH28" i="9"/>
  <c r="WHI28" i="9"/>
  <c r="WHJ28" i="9"/>
  <c r="WHK28" i="9"/>
  <c r="WHL28" i="9"/>
  <c r="WHM28" i="9"/>
  <c r="WHN28" i="9"/>
  <c r="WHO28" i="9"/>
  <c r="WHP28" i="9"/>
  <c r="WHQ28" i="9"/>
  <c r="WHR28" i="9"/>
  <c r="WHS28" i="9"/>
  <c r="WHT28" i="9"/>
  <c r="WHU28" i="9"/>
  <c r="WHV28" i="9"/>
  <c r="WHW28" i="9"/>
  <c r="WHX28" i="9"/>
  <c r="WHY28" i="9"/>
  <c r="WHZ28" i="9"/>
  <c r="WIA28" i="9"/>
  <c r="WIB28" i="9"/>
  <c r="WIC28" i="9"/>
  <c r="WID28" i="9"/>
  <c r="WIE28" i="9"/>
  <c r="WIF28" i="9"/>
  <c r="WIG28" i="9"/>
  <c r="WIH28" i="9"/>
  <c r="WII28" i="9"/>
  <c r="WIJ28" i="9"/>
  <c r="WIK28" i="9"/>
  <c r="WIL28" i="9"/>
  <c r="WIM28" i="9"/>
  <c r="WIN28" i="9"/>
  <c r="WIO28" i="9"/>
  <c r="WIP28" i="9"/>
  <c r="WIQ28" i="9"/>
  <c r="WIR28" i="9"/>
  <c r="WIS28" i="9"/>
  <c r="WIT28" i="9"/>
  <c r="WIU28" i="9"/>
  <c r="WIV28" i="9"/>
  <c r="WIW28" i="9"/>
  <c r="WIX28" i="9"/>
  <c r="WIY28" i="9"/>
  <c r="WIZ28" i="9"/>
  <c r="WJA28" i="9"/>
  <c r="WJB28" i="9"/>
  <c r="WJC28" i="9"/>
  <c r="WJD28" i="9"/>
  <c r="WJE28" i="9"/>
  <c r="WJF28" i="9"/>
  <c r="WJG28" i="9"/>
  <c r="WJH28" i="9"/>
  <c r="WJI28" i="9"/>
  <c r="WJJ28" i="9"/>
  <c r="WJK28" i="9"/>
  <c r="WJL28" i="9"/>
  <c r="WJM28" i="9"/>
  <c r="WJN28" i="9"/>
  <c r="WJO28" i="9"/>
  <c r="WJP28" i="9"/>
  <c r="WJQ28" i="9"/>
  <c r="WJR28" i="9"/>
  <c r="WJS28" i="9"/>
  <c r="WJT28" i="9"/>
  <c r="WJU28" i="9"/>
  <c r="WJV28" i="9"/>
  <c r="WJW28" i="9"/>
  <c r="WJX28" i="9"/>
  <c r="WJY28" i="9"/>
  <c r="WJZ28" i="9"/>
  <c r="WKA28" i="9"/>
  <c r="WKB28" i="9"/>
  <c r="WKC28" i="9"/>
  <c r="WKD28" i="9"/>
  <c r="WKE28" i="9"/>
  <c r="WKF28" i="9"/>
  <c r="WKG28" i="9"/>
  <c r="WKH28" i="9"/>
  <c r="WKI28" i="9"/>
  <c r="WKJ28" i="9"/>
  <c r="WKK28" i="9"/>
  <c r="WKL28" i="9"/>
  <c r="WKM28" i="9"/>
  <c r="WKN28" i="9"/>
  <c r="WKO28" i="9"/>
  <c r="WKP28" i="9"/>
  <c r="WKQ28" i="9"/>
  <c r="WKR28" i="9"/>
  <c r="WKS28" i="9"/>
  <c r="WKT28" i="9"/>
  <c r="WKU28" i="9"/>
  <c r="WKV28" i="9"/>
  <c r="WKW28" i="9"/>
  <c r="WKX28" i="9"/>
  <c r="WKY28" i="9"/>
  <c r="WKZ28" i="9"/>
  <c r="WLA28" i="9"/>
  <c r="WLB28" i="9"/>
  <c r="WLC28" i="9"/>
  <c r="WLD28" i="9"/>
  <c r="WLE28" i="9"/>
  <c r="WLF28" i="9"/>
  <c r="WLG28" i="9"/>
  <c r="WLH28" i="9"/>
  <c r="WLI28" i="9"/>
  <c r="WLJ28" i="9"/>
  <c r="WLK28" i="9"/>
  <c r="WLL28" i="9"/>
  <c r="WLM28" i="9"/>
  <c r="WLN28" i="9"/>
  <c r="WLO28" i="9"/>
  <c r="WLP28" i="9"/>
  <c r="WLQ28" i="9"/>
  <c r="WLR28" i="9"/>
  <c r="WLS28" i="9"/>
  <c r="WLT28" i="9"/>
  <c r="WLU28" i="9"/>
  <c r="WLV28" i="9"/>
  <c r="WLW28" i="9"/>
  <c r="WLX28" i="9"/>
  <c r="WLY28" i="9"/>
  <c r="WLZ28" i="9"/>
  <c r="WMA28" i="9"/>
  <c r="WMB28" i="9"/>
  <c r="WMC28" i="9"/>
  <c r="WMD28" i="9"/>
  <c r="WME28" i="9"/>
  <c r="WMF28" i="9"/>
  <c r="WMG28" i="9"/>
  <c r="WMH28" i="9"/>
  <c r="WMI28" i="9"/>
  <c r="WMJ28" i="9"/>
  <c r="WMK28" i="9"/>
  <c r="WML28" i="9"/>
  <c r="WMM28" i="9"/>
  <c r="WMN28" i="9"/>
  <c r="WMO28" i="9"/>
  <c r="WMP28" i="9"/>
  <c r="WMQ28" i="9"/>
  <c r="WMR28" i="9"/>
  <c r="WMS28" i="9"/>
  <c r="WMT28" i="9"/>
  <c r="WMU28" i="9"/>
  <c r="WMV28" i="9"/>
  <c r="WMW28" i="9"/>
  <c r="WMX28" i="9"/>
  <c r="WMY28" i="9"/>
  <c r="WMZ28" i="9"/>
  <c r="WNA28" i="9"/>
  <c r="WNB28" i="9"/>
  <c r="WNC28" i="9"/>
  <c r="WND28" i="9"/>
  <c r="WNE28" i="9"/>
  <c r="WNF28" i="9"/>
  <c r="WNG28" i="9"/>
  <c r="WNH28" i="9"/>
  <c r="WNI28" i="9"/>
  <c r="WNJ28" i="9"/>
  <c r="WNK28" i="9"/>
  <c r="WNL28" i="9"/>
  <c r="WNM28" i="9"/>
  <c r="WNN28" i="9"/>
  <c r="WNO28" i="9"/>
  <c r="WNP28" i="9"/>
  <c r="WNQ28" i="9"/>
  <c r="WNR28" i="9"/>
  <c r="WNS28" i="9"/>
  <c r="WNT28" i="9"/>
  <c r="WNU28" i="9"/>
  <c r="WNV28" i="9"/>
  <c r="WNW28" i="9"/>
  <c r="WNX28" i="9"/>
  <c r="WNY28" i="9"/>
  <c r="WNZ28" i="9"/>
  <c r="WOA28" i="9"/>
  <c r="WOB28" i="9"/>
  <c r="WOC28" i="9"/>
  <c r="WOD28" i="9"/>
  <c r="WOE28" i="9"/>
  <c r="WOF28" i="9"/>
  <c r="WOG28" i="9"/>
  <c r="WOH28" i="9"/>
  <c r="WOI28" i="9"/>
  <c r="WOJ28" i="9"/>
  <c r="WOK28" i="9"/>
  <c r="WOL28" i="9"/>
  <c r="WOM28" i="9"/>
  <c r="WON28" i="9"/>
  <c r="WOO28" i="9"/>
  <c r="WOP28" i="9"/>
  <c r="WOQ28" i="9"/>
  <c r="WOR28" i="9"/>
  <c r="WOS28" i="9"/>
  <c r="WOT28" i="9"/>
  <c r="WOU28" i="9"/>
  <c r="WOV28" i="9"/>
  <c r="WOW28" i="9"/>
  <c r="WOX28" i="9"/>
  <c r="WOY28" i="9"/>
  <c r="WOZ28" i="9"/>
  <c r="WPA28" i="9"/>
  <c r="WPB28" i="9"/>
  <c r="WPC28" i="9"/>
  <c r="WPD28" i="9"/>
  <c r="WPE28" i="9"/>
  <c r="WPF28" i="9"/>
  <c r="WPG28" i="9"/>
  <c r="WPH28" i="9"/>
  <c r="WPI28" i="9"/>
  <c r="WPJ28" i="9"/>
  <c r="WPK28" i="9"/>
  <c r="WPL28" i="9"/>
  <c r="WPM28" i="9"/>
  <c r="WPN28" i="9"/>
  <c r="WPO28" i="9"/>
  <c r="WPP28" i="9"/>
  <c r="WPQ28" i="9"/>
  <c r="WPR28" i="9"/>
  <c r="WPS28" i="9"/>
  <c r="WPT28" i="9"/>
  <c r="WPU28" i="9"/>
  <c r="WPV28" i="9"/>
  <c r="WPW28" i="9"/>
  <c r="WPX28" i="9"/>
  <c r="WPY28" i="9"/>
  <c r="WPZ28" i="9"/>
  <c r="WQA28" i="9"/>
  <c r="WQB28" i="9"/>
  <c r="WQC28" i="9"/>
  <c r="WQD28" i="9"/>
  <c r="WQE28" i="9"/>
  <c r="WQF28" i="9"/>
  <c r="WQG28" i="9"/>
  <c r="WQH28" i="9"/>
  <c r="WQI28" i="9"/>
  <c r="WQJ28" i="9"/>
  <c r="WQK28" i="9"/>
  <c r="WQL28" i="9"/>
  <c r="WQM28" i="9"/>
  <c r="WQN28" i="9"/>
  <c r="WQO28" i="9"/>
  <c r="WQP28" i="9"/>
  <c r="WQQ28" i="9"/>
  <c r="WQR28" i="9"/>
  <c r="WQS28" i="9"/>
  <c r="WQT28" i="9"/>
  <c r="WQU28" i="9"/>
  <c r="WQV28" i="9"/>
  <c r="WQW28" i="9"/>
  <c r="WQX28" i="9"/>
  <c r="WQY28" i="9"/>
  <c r="WQZ28" i="9"/>
  <c r="WRA28" i="9"/>
  <c r="WRB28" i="9"/>
  <c r="WRC28" i="9"/>
  <c r="WRD28" i="9"/>
  <c r="WRE28" i="9"/>
  <c r="WRF28" i="9"/>
  <c r="WRG28" i="9"/>
  <c r="WRH28" i="9"/>
  <c r="WRI28" i="9"/>
  <c r="WRJ28" i="9"/>
  <c r="WRK28" i="9"/>
  <c r="WRL28" i="9"/>
  <c r="WRM28" i="9"/>
  <c r="WRN28" i="9"/>
  <c r="WRO28" i="9"/>
  <c r="WRP28" i="9"/>
  <c r="WRQ28" i="9"/>
  <c r="WRR28" i="9"/>
  <c r="WRS28" i="9"/>
  <c r="WRT28" i="9"/>
  <c r="WRU28" i="9"/>
  <c r="WRV28" i="9"/>
  <c r="WRW28" i="9"/>
  <c r="WRX28" i="9"/>
  <c r="WRY28" i="9"/>
  <c r="WRZ28" i="9"/>
  <c r="WSA28" i="9"/>
  <c r="WSB28" i="9"/>
  <c r="WSC28" i="9"/>
  <c r="WSD28" i="9"/>
  <c r="WSE28" i="9"/>
  <c r="WSF28" i="9"/>
  <c r="WSG28" i="9"/>
  <c r="WSH28" i="9"/>
  <c r="WSI28" i="9"/>
  <c r="WSJ28" i="9"/>
  <c r="WSK28" i="9"/>
  <c r="WSL28" i="9"/>
  <c r="WSM28" i="9"/>
  <c r="WSN28" i="9"/>
  <c r="WSO28" i="9"/>
  <c r="WSP28" i="9"/>
  <c r="WSQ28" i="9"/>
  <c r="WSR28" i="9"/>
  <c r="WSS28" i="9"/>
  <c r="WST28" i="9"/>
  <c r="WSU28" i="9"/>
  <c r="WSV28" i="9"/>
  <c r="WSW28" i="9"/>
  <c r="WSX28" i="9"/>
  <c r="WSY28" i="9"/>
  <c r="WSZ28" i="9"/>
  <c r="WTA28" i="9"/>
  <c r="WTB28" i="9"/>
  <c r="WTC28" i="9"/>
  <c r="WTD28" i="9"/>
  <c r="WTE28" i="9"/>
  <c r="WTF28" i="9"/>
  <c r="WTG28" i="9"/>
  <c r="WTH28" i="9"/>
  <c r="WTI28" i="9"/>
  <c r="WTJ28" i="9"/>
  <c r="WTK28" i="9"/>
  <c r="WTL28" i="9"/>
  <c r="WTM28" i="9"/>
  <c r="WTN28" i="9"/>
  <c r="WTO28" i="9"/>
  <c r="WTP28" i="9"/>
  <c r="WTQ28" i="9"/>
  <c r="WTR28" i="9"/>
  <c r="WTS28" i="9"/>
  <c r="WTT28" i="9"/>
  <c r="WTU28" i="9"/>
  <c r="WTV28" i="9"/>
  <c r="WTW28" i="9"/>
  <c r="WTX28" i="9"/>
  <c r="WTY28" i="9"/>
  <c r="WTZ28" i="9"/>
  <c r="WUA28" i="9"/>
  <c r="WUB28" i="9"/>
  <c r="WUC28" i="9"/>
  <c r="WUD28" i="9"/>
  <c r="WUE28" i="9"/>
  <c r="WUF28" i="9"/>
  <c r="WUG28" i="9"/>
  <c r="WUH28" i="9"/>
  <c r="WUI28" i="9"/>
  <c r="WUJ28" i="9"/>
  <c r="WUK28" i="9"/>
  <c r="WUL28" i="9"/>
  <c r="WUM28" i="9"/>
  <c r="WUN28" i="9"/>
  <c r="WUO28" i="9"/>
  <c r="WUP28" i="9"/>
  <c r="WUQ28" i="9"/>
  <c r="WUR28" i="9"/>
  <c r="WUS28" i="9"/>
  <c r="WUT28" i="9"/>
  <c r="WUU28" i="9"/>
  <c r="WUV28" i="9"/>
  <c r="WUW28" i="9"/>
  <c r="WUX28" i="9"/>
  <c r="WUY28" i="9"/>
  <c r="WUZ28" i="9"/>
  <c r="WVA28" i="9"/>
  <c r="WVB28" i="9"/>
  <c r="WVC28" i="9"/>
  <c r="WVD28" i="9"/>
  <c r="WVE28" i="9"/>
  <c r="WVF28" i="9"/>
  <c r="WVG28" i="9"/>
  <c r="WVH28" i="9"/>
  <c r="WVI28" i="9"/>
  <c r="WVJ28" i="9"/>
  <c r="WVK28" i="9"/>
  <c r="WVL28" i="9"/>
  <c r="WVM28" i="9"/>
  <c r="WVN28" i="9"/>
  <c r="WVO28" i="9"/>
  <c r="WVP28" i="9"/>
  <c r="WVQ28" i="9"/>
  <c r="WVR28" i="9"/>
  <c r="WVS28" i="9"/>
  <c r="WVT28" i="9"/>
  <c r="WVU28" i="9"/>
  <c r="WVV28" i="9"/>
  <c r="WVW28" i="9"/>
  <c r="WVX28" i="9"/>
  <c r="WVY28" i="9"/>
  <c r="WVZ28" i="9"/>
  <c r="WWA28" i="9"/>
  <c r="WWB28" i="9"/>
  <c r="WWC28" i="9"/>
  <c r="WWD28" i="9"/>
  <c r="WWE28" i="9"/>
  <c r="WWF28" i="9"/>
  <c r="WWG28" i="9"/>
  <c r="WWH28" i="9"/>
  <c r="WWI28" i="9"/>
  <c r="WWJ28" i="9"/>
  <c r="WWK28" i="9"/>
  <c r="WWL28" i="9"/>
  <c r="WWM28" i="9"/>
  <c r="WWN28" i="9"/>
  <c r="WWO28" i="9"/>
  <c r="WWP28" i="9"/>
  <c r="WWQ28" i="9"/>
  <c r="WWR28" i="9"/>
  <c r="WWS28" i="9"/>
  <c r="WWT28" i="9"/>
  <c r="WWU28" i="9"/>
  <c r="WWV28" i="9"/>
  <c r="WWW28" i="9"/>
  <c r="WWX28" i="9"/>
  <c r="WWY28" i="9"/>
  <c r="WWZ28" i="9"/>
  <c r="WXA28" i="9"/>
  <c r="WXB28" i="9"/>
  <c r="WXC28" i="9"/>
  <c r="WXD28" i="9"/>
  <c r="WXE28" i="9"/>
  <c r="WXF28" i="9"/>
  <c r="WXG28" i="9"/>
  <c r="WXH28" i="9"/>
  <c r="WXI28" i="9"/>
  <c r="WXJ28" i="9"/>
  <c r="WXK28" i="9"/>
  <c r="WXL28" i="9"/>
  <c r="WXM28" i="9"/>
  <c r="WXN28" i="9"/>
  <c r="WXO28" i="9"/>
  <c r="WXP28" i="9"/>
  <c r="WXQ28" i="9"/>
  <c r="WXR28" i="9"/>
  <c r="WXS28" i="9"/>
  <c r="WXT28" i="9"/>
  <c r="WXU28" i="9"/>
  <c r="WXV28" i="9"/>
  <c r="WXW28" i="9"/>
  <c r="WXX28" i="9"/>
  <c r="WXY28" i="9"/>
  <c r="WXZ28" i="9"/>
  <c r="WYA28" i="9"/>
  <c r="WYB28" i="9"/>
  <c r="WYC28" i="9"/>
  <c r="WYD28" i="9"/>
  <c r="WYE28" i="9"/>
  <c r="WYF28" i="9"/>
  <c r="WYG28" i="9"/>
  <c r="WYH28" i="9"/>
  <c r="WYI28" i="9"/>
  <c r="WYJ28" i="9"/>
  <c r="WYK28" i="9"/>
  <c r="WYL28" i="9"/>
  <c r="WYM28" i="9"/>
  <c r="WYN28" i="9"/>
  <c r="WYO28" i="9"/>
  <c r="WYP28" i="9"/>
  <c r="WYQ28" i="9"/>
  <c r="WYR28" i="9"/>
  <c r="WYS28" i="9"/>
  <c r="WYT28" i="9"/>
  <c r="WYU28" i="9"/>
  <c r="WYV28" i="9"/>
  <c r="WYW28" i="9"/>
  <c r="WYX28" i="9"/>
  <c r="WYY28" i="9"/>
  <c r="WYZ28" i="9"/>
  <c r="WZA28" i="9"/>
  <c r="WZB28" i="9"/>
  <c r="WZC28" i="9"/>
  <c r="WZD28" i="9"/>
  <c r="WZE28" i="9"/>
  <c r="WZF28" i="9"/>
  <c r="WZG28" i="9"/>
  <c r="WZH28" i="9"/>
  <c r="WZI28" i="9"/>
  <c r="WZJ28" i="9"/>
  <c r="WZK28" i="9"/>
  <c r="WZL28" i="9"/>
  <c r="WZM28" i="9"/>
  <c r="WZN28" i="9"/>
  <c r="WZO28" i="9"/>
  <c r="WZP28" i="9"/>
  <c r="WZQ28" i="9"/>
  <c r="WZR28" i="9"/>
  <c r="WZS28" i="9"/>
  <c r="WZT28" i="9"/>
  <c r="WZU28" i="9"/>
  <c r="WZV28" i="9"/>
  <c r="WZW28" i="9"/>
  <c r="WZX28" i="9"/>
  <c r="WZY28" i="9"/>
  <c r="WZZ28" i="9"/>
  <c r="XAA28" i="9"/>
  <c r="XAB28" i="9"/>
  <c r="XAC28" i="9"/>
  <c r="XAD28" i="9"/>
  <c r="XAE28" i="9"/>
  <c r="XAF28" i="9"/>
  <c r="XAG28" i="9"/>
  <c r="XAH28" i="9"/>
  <c r="XAI28" i="9"/>
  <c r="XAJ28" i="9"/>
  <c r="XAK28" i="9"/>
  <c r="XAL28" i="9"/>
  <c r="XAM28" i="9"/>
  <c r="XAN28" i="9"/>
  <c r="XAO28" i="9"/>
  <c r="XAP28" i="9"/>
  <c r="XAQ28" i="9"/>
  <c r="XAR28" i="9"/>
  <c r="XAS28" i="9"/>
  <c r="XAT28" i="9"/>
  <c r="XAU28" i="9"/>
  <c r="XAV28" i="9"/>
  <c r="XAW28" i="9"/>
  <c r="XAX28" i="9"/>
  <c r="XAY28" i="9"/>
  <c r="XAZ28" i="9"/>
  <c r="XBA28" i="9"/>
  <c r="XBB28" i="9"/>
  <c r="XBC28" i="9"/>
  <c r="XBD28" i="9"/>
  <c r="XBE28" i="9"/>
  <c r="XBF28" i="9"/>
  <c r="XBG28" i="9"/>
  <c r="XBH28" i="9"/>
  <c r="XBI28" i="9"/>
  <c r="XBJ28" i="9"/>
  <c r="XBK28" i="9"/>
  <c r="XBL28" i="9"/>
  <c r="XBM28" i="9"/>
  <c r="XBN28" i="9"/>
  <c r="XBO28" i="9"/>
  <c r="XBP28" i="9"/>
  <c r="XBQ28" i="9"/>
  <c r="XBR28" i="9"/>
  <c r="XBS28" i="9"/>
  <c r="XBT28" i="9"/>
  <c r="XBU28" i="9"/>
  <c r="XBV28" i="9"/>
  <c r="XBW28" i="9"/>
  <c r="XBX28" i="9"/>
  <c r="XBY28" i="9"/>
  <c r="XBZ28" i="9"/>
  <c r="XCA28" i="9"/>
  <c r="XCB28" i="9"/>
  <c r="XCC28" i="9"/>
  <c r="XCD28" i="9"/>
  <c r="XCE28" i="9"/>
  <c r="XCF28" i="9"/>
  <c r="XCG28" i="9"/>
  <c r="XCH28" i="9"/>
  <c r="XCI28" i="9"/>
  <c r="XCJ28" i="9"/>
  <c r="XCK28" i="9"/>
  <c r="XCL28" i="9"/>
  <c r="XCM28" i="9"/>
  <c r="XCN28" i="9"/>
  <c r="XCO28" i="9"/>
  <c r="XCP28" i="9"/>
  <c r="XCQ28" i="9"/>
  <c r="XCR28" i="9"/>
  <c r="XCS28" i="9"/>
  <c r="XCT28" i="9"/>
  <c r="XCU28" i="9"/>
  <c r="XCV28" i="9"/>
  <c r="XCW28" i="9"/>
  <c r="XCX28" i="9"/>
  <c r="XCY28" i="9"/>
  <c r="XCZ28" i="9"/>
  <c r="XDA28" i="9"/>
  <c r="XDB28" i="9"/>
  <c r="XDC28" i="9"/>
  <c r="XDD28" i="9"/>
  <c r="XDE28" i="9"/>
  <c r="XDF28" i="9"/>
  <c r="XDG28" i="9"/>
  <c r="XDH28" i="9"/>
  <c r="XDI28" i="9"/>
  <c r="XDJ28" i="9"/>
  <c r="XDK28" i="9"/>
  <c r="XDL28" i="9"/>
  <c r="XDM28" i="9"/>
  <c r="XDN28" i="9"/>
  <c r="XDO28" i="9"/>
  <c r="XDP28" i="9"/>
  <c r="XDQ28" i="9"/>
  <c r="XDR28" i="9"/>
  <c r="XDS28" i="9"/>
  <c r="XDT28" i="9"/>
  <c r="XDU28" i="9"/>
  <c r="XDV28" i="9"/>
  <c r="XDW28" i="9"/>
  <c r="XDX28" i="9"/>
  <c r="XDY28" i="9"/>
  <c r="XDZ28" i="9"/>
  <c r="XEA28" i="9"/>
  <c r="XEB28" i="9"/>
  <c r="XEC28" i="9"/>
  <c r="XED28" i="9"/>
  <c r="XEE28" i="9"/>
  <c r="XEF28" i="9"/>
  <c r="XEG28" i="9"/>
  <c r="XEH28" i="9"/>
  <c r="XEI28" i="9"/>
  <c r="XEJ28" i="9"/>
  <c r="XEK28" i="9"/>
  <c r="XEL28" i="9"/>
  <c r="XEM28" i="9"/>
  <c r="XEN28" i="9"/>
  <c r="XEO28" i="9"/>
  <c r="XEP28" i="9"/>
  <c r="XEQ28" i="9"/>
  <c r="XER28" i="9"/>
  <c r="XES28" i="9"/>
  <c r="XET28" i="9"/>
  <c r="XEU28" i="9"/>
  <c r="XEV28" i="9"/>
  <c r="XEW28" i="9"/>
  <c r="XEX28" i="9"/>
  <c r="XEY28" i="9"/>
  <c r="XEZ28" i="9"/>
  <c r="XFA28" i="9"/>
  <c r="XFB28" i="9"/>
  <c r="XFC28" i="9"/>
  <c r="XFD28" i="9"/>
  <c r="C24" i="9"/>
  <c r="D24" i="9"/>
  <c r="E24" i="9"/>
  <c r="F24" i="9"/>
  <c r="F21" i="9" s="1"/>
  <c r="F33" i="9" s="1"/>
  <c r="G24" i="9"/>
  <c r="C21" i="9"/>
  <c r="C33" i="9" s="1"/>
  <c r="D21" i="9"/>
  <c r="D33" i="9" s="1"/>
  <c r="E21" i="9"/>
  <c r="E33" i="9" s="1"/>
  <c r="G21" i="9"/>
  <c r="G33" i="9" s="1"/>
  <c r="B21" i="9"/>
  <c r="B33" i="9" s="1"/>
  <c r="B24" i="9"/>
  <c r="B28" i="9"/>
  <c r="G31" i="9"/>
  <c r="G30" i="9"/>
  <c r="G29" i="9"/>
  <c r="G27" i="9"/>
  <c r="G26" i="9"/>
  <c r="G25" i="9"/>
  <c r="G23" i="9"/>
  <c r="G13" i="9"/>
  <c r="G12" i="9" s="1"/>
  <c r="G18" i="9"/>
  <c r="G19" i="9"/>
  <c r="G17" i="9"/>
  <c r="G16" i="9"/>
  <c r="F16" i="9"/>
  <c r="E16" i="9"/>
  <c r="D16" i="9"/>
  <c r="C16" i="9"/>
  <c r="B16" i="9"/>
  <c r="G15" i="9"/>
  <c r="G14" i="9"/>
  <c r="G10" i="9"/>
  <c r="C12" i="9"/>
  <c r="D12" i="9"/>
  <c r="E12" i="9"/>
  <c r="F12" i="9"/>
  <c r="B12" i="9"/>
  <c r="C10" i="9"/>
  <c r="G77" i="8"/>
  <c r="F77" i="8"/>
  <c r="E77" i="8"/>
  <c r="C77" i="8"/>
  <c r="D77" i="8"/>
  <c r="B77" i="8"/>
  <c r="G71" i="8"/>
  <c r="F71" i="8"/>
  <c r="E71" i="8"/>
  <c r="D71" i="8"/>
  <c r="C71" i="8"/>
  <c r="B71" i="8"/>
  <c r="D75" i="8"/>
  <c r="D74" i="8"/>
  <c r="D73" i="8"/>
  <c r="D72" i="8"/>
  <c r="G72" i="8" s="1"/>
  <c r="G61" i="8"/>
  <c r="F61" i="8"/>
  <c r="E61" i="8"/>
  <c r="D61" i="8"/>
  <c r="C61" i="8"/>
  <c r="B61" i="8"/>
  <c r="D70" i="8"/>
  <c r="D69" i="8"/>
  <c r="D68" i="8"/>
  <c r="G68" i="8" s="1"/>
  <c r="D67" i="8"/>
  <c r="E67" i="8" s="1"/>
  <c r="F67" i="8" s="1"/>
  <c r="D66" i="8"/>
  <c r="G66" i="8" s="1"/>
  <c r="D65" i="8"/>
  <c r="D64" i="8"/>
  <c r="D63" i="8"/>
  <c r="G63" i="8" s="1"/>
  <c r="D62" i="8"/>
  <c r="E62" i="8" s="1"/>
  <c r="F62" i="8" s="1"/>
  <c r="G53" i="8"/>
  <c r="F53" i="8"/>
  <c r="E53" i="8"/>
  <c r="D53" i="8"/>
  <c r="C53" i="8"/>
  <c r="B53" i="8"/>
  <c r="D60" i="8"/>
  <c r="G60" i="8" s="1"/>
  <c r="D59" i="8"/>
  <c r="G59" i="8" s="1"/>
  <c r="D58" i="8"/>
  <c r="G58" i="8" s="1"/>
  <c r="G57" i="8"/>
  <c r="C57" i="8"/>
  <c r="D56" i="8"/>
  <c r="G56" i="8" s="1"/>
  <c r="G55" i="8"/>
  <c r="C55" i="8"/>
  <c r="D54" i="8"/>
  <c r="G54" i="8" s="1"/>
  <c r="G44" i="8"/>
  <c r="F44" i="8"/>
  <c r="E44" i="8"/>
  <c r="D44" i="8"/>
  <c r="C44" i="8"/>
  <c r="B44" i="8"/>
  <c r="D52" i="8"/>
  <c r="D51" i="8"/>
  <c r="G51" i="8" s="1"/>
  <c r="D50" i="8"/>
  <c r="E50" i="8" s="1"/>
  <c r="F50" i="8" s="1"/>
  <c r="D49" i="8"/>
  <c r="G49" i="8" s="1"/>
  <c r="D48" i="8"/>
  <c r="G47" i="8"/>
  <c r="C47" i="8"/>
  <c r="D46" i="8"/>
  <c r="E46" i="8" s="1"/>
  <c r="F46" i="8" s="1"/>
  <c r="D45" i="8"/>
  <c r="E45" i="8" s="1"/>
  <c r="F45" i="8" s="1"/>
  <c r="F37" i="8"/>
  <c r="G37" i="8"/>
  <c r="E37" i="8"/>
  <c r="D37" i="8"/>
  <c r="C37" i="8"/>
  <c r="B37" i="8"/>
  <c r="D41" i="8"/>
  <c r="D40" i="8"/>
  <c r="D39" i="8"/>
  <c r="D38" i="8"/>
  <c r="G27" i="8"/>
  <c r="F27" i="8"/>
  <c r="E27" i="8"/>
  <c r="D27" i="8"/>
  <c r="C27" i="8"/>
  <c r="B27" i="8"/>
  <c r="D36" i="8"/>
  <c r="D35" i="8"/>
  <c r="D34" i="8"/>
  <c r="G34" i="8" s="1"/>
  <c r="D33" i="8"/>
  <c r="E33" i="8" s="1"/>
  <c r="F33" i="8" s="1"/>
  <c r="D32" i="8"/>
  <c r="E32" i="8" s="1"/>
  <c r="F32" i="8" s="1"/>
  <c r="D31" i="8"/>
  <c r="E31" i="8" s="1"/>
  <c r="F31" i="8" s="1"/>
  <c r="D30" i="8"/>
  <c r="E30" i="8" s="1"/>
  <c r="F30" i="8" s="1"/>
  <c r="D29" i="8"/>
  <c r="G29" i="8" s="1"/>
  <c r="D28" i="8"/>
  <c r="G28" i="8" s="1"/>
  <c r="G19" i="8"/>
  <c r="E19" i="8"/>
  <c r="F19" i="8"/>
  <c r="D19" i="8"/>
  <c r="C19" i="8"/>
  <c r="B19" i="8"/>
  <c r="D26" i="8"/>
  <c r="D25" i="8"/>
  <c r="G25" i="8" s="1"/>
  <c r="D24" i="8"/>
  <c r="G24" i="8" s="1"/>
  <c r="D23" i="8"/>
  <c r="G23" i="8" s="1"/>
  <c r="D22" i="8"/>
  <c r="G22" i="8" s="1"/>
  <c r="G21" i="8"/>
  <c r="C21" i="8"/>
  <c r="D20" i="8"/>
  <c r="G20" i="8" s="1"/>
  <c r="G10" i="8"/>
  <c r="F10" i="8"/>
  <c r="E10" i="8"/>
  <c r="D10" i="8"/>
  <c r="C10" i="8"/>
  <c r="B10" i="8"/>
  <c r="G18" i="8"/>
  <c r="C18" i="8"/>
  <c r="D17" i="8"/>
  <c r="E17" i="8" s="1"/>
  <c r="D16" i="8"/>
  <c r="E16" i="8" s="1"/>
  <c r="G15" i="8"/>
  <c r="C15" i="8"/>
  <c r="D14" i="8"/>
  <c r="D13" i="8"/>
  <c r="G13" i="8" s="1"/>
  <c r="D12" i="8"/>
  <c r="G12" i="8" s="1"/>
  <c r="G11" i="8"/>
  <c r="C11" i="8"/>
  <c r="B159" i="6"/>
  <c r="G159" i="6"/>
  <c r="F159" i="6"/>
  <c r="E159" i="6"/>
  <c r="D159" i="6"/>
  <c r="C159" i="6"/>
  <c r="G150" i="6"/>
  <c r="F150" i="6"/>
  <c r="E150" i="6"/>
  <c r="D150" i="6"/>
  <c r="C150" i="6"/>
  <c r="B150" i="6"/>
  <c r="D157" i="6"/>
  <c r="G157" i="6" s="1"/>
  <c r="D156" i="6"/>
  <c r="G156" i="6" s="1"/>
  <c r="D155" i="6"/>
  <c r="G155" i="6" s="1"/>
  <c r="D154" i="6"/>
  <c r="G154" i="6" s="1"/>
  <c r="G153" i="6"/>
  <c r="D153" i="6"/>
  <c r="D152" i="6"/>
  <c r="G152" i="6" s="1"/>
  <c r="D151" i="6"/>
  <c r="G151" i="6" s="1"/>
  <c r="G146" i="6"/>
  <c r="F146" i="6"/>
  <c r="E146" i="6"/>
  <c r="D146" i="6"/>
  <c r="C146" i="6"/>
  <c r="B146" i="6"/>
  <c r="D149" i="6"/>
  <c r="G149" i="6" s="1"/>
  <c r="D148" i="6"/>
  <c r="G148" i="6" s="1"/>
  <c r="D147" i="6"/>
  <c r="G147" i="6" s="1"/>
  <c r="G137" i="6"/>
  <c r="F137" i="6"/>
  <c r="E137" i="6"/>
  <c r="D137" i="6"/>
  <c r="C137" i="6"/>
  <c r="B137" i="6"/>
  <c r="D145" i="6"/>
  <c r="G145" i="6" s="1"/>
  <c r="D144" i="6"/>
  <c r="G144" i="6" s="1"/>
  <c r="D143" i="6"/>
  <c r="G143" i="6" s="1"/>
  <c r="D142" i="6"/>
  <c r="G142" i="6" s="1"/>
  <c r="D141" i="6"/>
  <c r="G141" i="6" s="1"/>
  <c r="D140" i="6"/>
  <c r="G140" i="6" s="1"/>
  <c r="D139" i="6"/>
  <c r="G139" i="6" s="1"/>
  <c r="D138" i="6"/>
  <c r="G138" i="6" s="1"/>
  <c r="G133" i="6"/>
  <c r="F133" i="6"/>
  <c r="E133" i="6"/>
  <c r="D133" i="6"/>
  <c r="C133" i="6"/>
  <c r="B133" i="6"/>
  <c r="D136" i="6"/>
  <c r="G136" i="6" s="1"/>
  <c r="D135" i="6"/>
  <c r="G135" i="6" s="1"/>
  <c r="D134" i="6"/>
  <c r="G134" i="6" s="1"/>
  <c r="G123" i="6"/>
  <c r="F123" i="6"/>
  <c r="E123" i="6"/>
  <c r="D123" i="6"/>
  <c r="C123" i="6"/>
  <c r="B123" i="6"/>
  <c r="D132" i="6"/>
  <c r="G132" i="6" s="1"/>
  <c r="D131" i="6"/>
  <c r="G131" i="6" s="1"/>
  <c r="D130" i="6"/>
  <c r="G130" i="6" s="1"/>
  <c r="D129" i="6"/>
  <c r="G129" i="6" s="1"/>
  <c r="D128" i="6"/>
  <c r="G128" i="6" s="1"/>
  <c r="D127" i="6"/>
  <c r="G127" i="6" s="1"/>
  <c r="D126" i="6"/>
  <c r="G126" i="6" s="1"/>
  <c r="D125" i="6"/>
  <c r="G125" i="6" s="1"/>
  <c r="D124" i="6"/>
  <c r="G124" i="6" s="1"/>
  <c r="G113" i="6"/>
  <c r="F113" i="6"/>
  <c r="E113" i="6"/>
  <c r="D113" i="6"/>
  <c r="C113" i="6"/>
  <c r="B113" i="6"/>
  <c r="D122" i="6"/>
  <c r="G122" i="6" s="1"/>
  <c r="D121" i="6"/>
  <c r="G121" i="6" s="1"/>
  <c r="D120" i="6"/>
  <c r="G120" i="6" s="1"/>
  <c r="D119" i="6"/>
  <c r="G119" i="6" s="1"/>
  <c r="D118" i="6"/>
  <c r="G118" i="6" s="1"/>
  <c r="G117" i="6"/>
  <c r="C117" i="6"/>
  <c r="D116" i="6"/>
  <c r="G116" i="6" s="1"/>
  <c r="D115" i="6"/>
  <c r="G115" i="6" s="1"/>
  <c r="D114" i="6"/>
  <c r="G114" i="6" s="1"/>
  <c r="G103" i="6"/>
  <c r="F103" i="6"/>
  <c r="E103" i="6"/>
  <c r="D103" i="6"/>
  <c r="C103" i="6"/>
  <c r="B103" i="6"/>
  <c r="D112" i="6"/>
  <c r="G112" i="6" s="1"/>
  <c r="D111" i="6"/>
  <c r="G111" i="6" s="1"/>
  <c r="D110" i="6"/>
  <c r="G110" i="6" s="1"/>
  <c r="D109" i="6"/>
  <c r="G109" i="6" s="1"/>
  <c r="G108" i="6"/>
  <c r="G107" i="6"/>
  <c r="D107" i="6"/>
  <c r="G106" i="6"/>
  <c r="D106" i="6"/>
  <c r="G105" i="6"/>
  <c r="D105" i="6"/>
  <c r="G104" i="6"/>
  <c r="D104" i="6"/>
  <c r="G93" i="6"/>
  <c r="F93" i="6"/>
  <c r="E93" i="6"/>
  <c r="D93" i="6"/>
  <c r="C93" i="6"/>
  <c r="B93" i="6"/>
  <c r="D102" i="6"/>
  <c r="G102" i="6" s="1"/>
  <c r="D101" i="6"/>
  <c r="G101" i="6" s="1"/>
  <c r="G100" i="6"/>
  <c r="C100" i="6"/>
  <c r="G99" i="6"/>
  <c r="C99" i="6"/>
  <c r="D98" i="6"/>
  <c r="G98" i="6" s="1"/>
  <c r="G97" i="6"/>
  <c r="C97" i="6"/>
  <c r="D96" i="6"/>
  <c r="G96" i="6" s="1"/>
  <c r="D95" i="6"/>
  <c r="G95" i="6" s="1"/>
  <c r="D94" i="6"/>
  <c r="G94" i="6" s="1"/>
  <c r="G85" i="6"/>
  <c r="F85" i="6"/>
  <c r="E85" i="6"/>
  <c r="D85" i="6"/>
  <c r="C85" i="6"/>
  <c r="B85" i="6"/>
  <c r="D92" i="6"/>
  <c r="G92" i="6" s="1"/>
  <c r="D91" i="6"/>
  <c r="G91" i="6" s="1"/>
  <c r="D90" i="6"/>
  <c r="G90" i="6" s="1"/>
  <c r="D89" i="6"/>
  <c r="G89" i="6" s="1"/>
  <c r="D88" i="6"/>
  <c r="G88" i="6" s="1"/>
  <c r="D87" i="6"/>
  <c r="G87" i="6" s="1"/>
  <c r="D86" i="6"/>
  <c r="G86" i="6" s="1"/>
  <c r="G75" i="6"/>
  <c r="F75" i="6"/>
  <c r="E75" i="6"/>
  <c r="D75" i="6"/>
  <c r="C75" i="6"/>
  <c r="B75" i="6"/>
  <c r="D82" i="6"/>
  <c r="G82" i="6" s="1"/>
  <c r="D81" i="6"/>
  <c r="G81" i="6" s="1"/>
  <c r="D80" i="6"/>
  <c r="G80" i="6" s="1"/>
  <c r="D79" i="6"/>
  <c r="G79" i="6" s="1"/>
  <c r="D78" i="6"/>
  <c r="G78" i="6" s="1"/>
  <c r="D77" i="6"/>
  <c r="G77" i="6" s="1"/>
  <c r="D76" i="6"/>
  <c r="G76" i="6" s="1"/>
  <c r="G71" i="6"/>
  <c r="F71" i="6"/>
  <c r="E71" i="6"/>
  <c r="D71" i="6"/>
  <c r="C71" i="6"/>
  <c r="B71" i="6"/>
  <c r="D74" i="6"/>
  <c r="G74" i="6" s="1"/>
  <c r="D73" i="6"/>
  <c r="G73" i="6" s="1"/>
  <c r="D72" i="6"/>
  <c r="G72" i="6" s="1"/>
  <c r="G62" i="6"/>
  <c r="F62" i="6"/>
  <c r="E62" i="6"/>
  <c r="D62" i="6"/>
  <c r="C62" i="6"/>
  <c r="B62" i="6"/>
  <c r="D70" i="6"/>
  <c r="G70" i="6" s="1"/>
  <c r="D69" i="6"/>
  <c r="G69" i="6" s="1"/>
  <c r="D68" i="6"/>
  <c r="G68" i="6" s="1"/>
  <c r="D67" i="6"/>
  <c r="G67" i="6" s="1"/>
  <c r="D66" i="6"/>
  <c r="G66" i="6" s="1"/>
  <c r="D65" i="6"/>
  <c r="G65" i="6" s="1"/>
  <c r="D64" i="6"/>
  <c r="G64" i="6" s="1"/>
  <c r="D63" i="6"/>
  <c r="G63" i="6" s="1"/>
  <c r="G58" i="6"/>
  <c r="F58" i="6"/>
  <c r="E58" i="6"/>
  <c r="D58" i="6"/>
  <c r="C58" i="6"/>
  <c r="B58" i="6"/>
  <c r="D61" i="6"/>
  <c r="G61" i="6" s="1"/>
  <c r="D60" i="6"/>
  <c r="G60" i="6" s="1"/>
  <c r="G59" i="6"/>
  <c r="C59" i="6"/>
  <c r="G48" i="6"/>
  <c r="F48" i="6"/>
  <c r="E48" i="6"/>
  <c r="D48" i="6"/>
  <c r="C48" i="6"/>
  <c r="B48" i="6"/>
  <c r="D57" i="6"/>
  <c r="G57" i="6" s="1"/>
  <c r="D56" i="6"/>
  <c r="G56" i="6" s="1"/>
  <c r="D55" i="6"/>
  <c r="G55" i="6" s="1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G38" i="6"/>
  <c r="F38" i="6"/>
  <c r="E38" i="6"/>
  <c r="D38" i="6"/>
  <c r="C38" i="6"/>
  <c r="B38" i="6"/>
  <c r="D47" i="6"/>
  <c r="G47" i="6" s="1"/>
  <c r="D46" i="6"/>
  <c r="G46" i="6" s="1"/>
  <c r="D45" i="6"/>
  <c r="G45" i="6" s="1"/>
  <c r="D44" i="6"/>
  <c r="G44" i="6" s="1"/>
  <c r="D43" i="6"/>
  <c r="G43" i="6" s="1"/>
  <c r="D42" i="6"/>
  <c r="G42" i="6" s="1"/>
  <c r="D41" i="6"/>
  <c r="G41" i="6" s="1"/>
  <c r="D40" i="6"/>
  <c r="G40" i="6" s="1"/>
  <c r="D39" i="6"/>
  <c r="G39" i="6" s="1"/>
  <c r="G28" i="6"/>
  <c r="F28" i="6"/>
  <c r="E28" i="6"/>
  <c r="D28" i="6"/>
  <c r="C28" i="6"/>
  <c r="B28" i="6"/>
  <c r="G37" i="6"/>
  <c r="C37" i="6"/>
  <c r="G36" i="6"/>
  <c r="C36" i="6"/>
  <c r="D35" i="6"/>
  <c r="G35" i="6" s="1"/>
  <c r="D34" i="6"/>
  <c r="G34" i="6" s="1"/>
  <c r="D33" i="6"/>
  <c r="G33" i="6" s="1"/>
  <c r="D32" i="6"/>
  <c r="G32" i="6" s="1"/>
  <c r="D31" i="6"/>
  <c r="G31" i="6" s="1"/>
  <c r="D30" i="6"/>
  <c r="G30" i="6" s="1"/>
  <c r="G29" i="6"/>
  <c r="C29" i="6"/>
  <c r="G10" i="6"/>
  <c r="G18" i="6"/>
  <c r="F18" i="6"/>
  <c r="C18" i="6"/>
  <c r="D18" i="6"/>
  <c r="E18" i="6"/>
  <c r="B18" i="6"/>
  <c r="D27" i="6"/>
  <c r="G27" i="6" s="1"/>
  <c r="D26" i="6"/>
  <c r="G26" i="6" s="1"/>
  <c r="D25" i="6"/>
  <c r="G25" i="6" s="1"/>
  <c r="D24" i="6"/>
  <c r="G24" i="6" s="1"/>
  <c r="D23" i="6"/>
  <c r="G23" i="6" s="1"/>
  <c r="D22" i="6"/>
  <c r="G22" i="6" s="1"/>
  <c r="D21" i="6"/>
  <c r="G21" i="6" s="1"/>
  <c r="D20" i="6"/>
  <c r="G20" i="6" s="1"/>
  <c r="D19" i="6"/>
  <c r="G19" i="6" s="1"/>
  <c r="F10" i="6"/>
  <c r="E10" i="6"/>
  <c r="C10" i="6"/>
  <c r="D10" i="6"/>
  <c r="B10" i="6"/>
  <c r="D17" i="6"/>
  <c r="G17" i="6" s="1"/>
  <c r="D16" i="6"/>
  <c r="G16" i="6" s="1"/>
  <c r="D15" i="6"/>
  <c r="G15" i="6" s="1"/>
  <c r="D14" i="6"/>
  <c r="G14" i="6" s="1"/>
  <c r="G13" i="6"/>
  <c r="C13" i="6"/>
  <c r="G12" i="6"/>
  <c r="C12" i="6"/>
  <c r="G11" i="6"/>
  <c r="C11" i="6"/>
  <c r="E73" i="8" l="1"/>
  <c r="G73" i="8" s="1"/>
  <c r="E74" i="8"/>
  <c r="G74" i="8" s="1"/>
  <c r="E75" i="8"/>
  <c r="G75" i="8" s="1"/>
  <c r="F74" i="8"/>
  <c r="F75" i="8"/>
  <c r="G70" i="8"/>
  <c r="G62" i="8"/>
  <c r="E64" i="8"/>
  <c r="G64" i="8" s="1"/>
  <c r="E65" i="8"/>
  <c r="G65" i="8" s="1"/>
  <c r="G67" i="8"/>
  <c r="E69" i="8"/>
  <c r="G69" i="8" s="1"/>
  <c r="E70" i="8"/>
  <c r="F64" i="8"/>
  <c r="F65" i="8"/>
  <c r="F69" i="8"/>
  <c r="F70" i="8"/>
  <c r="G45" i="8"/>
  <c r="G46" i="8"/>
  <c r="E48" i="8"/>
  <c r="G48" i="8" s="1"/>
  <c r="G50" i="8"/>
  <c r="E52" i="8"/>
  <c r="F52" i="8" s="1"/>
  <c r="F48" i="8"/>
  <c r="E38" i="8"/>
  <c r="G38" i="8" s="1"/>
  <c r="E39" i="8"/>
  <c r="G39" i="8" s="1"/>
  <c r="E40" i="8"/>
  <c r="G40" i="8" s="1"/>
  <c r="E41" i="8"/>
  <c r="G41" i="8" s="1"/>
  <c r="F38" i="8"/>
  <c r="F39" i="8"/>
  <c r="F40" i="8"/>
  <c r="F41" i="8"/>
  <c r="G30" i="8"/>
  <c r="G31" i="8"/>
  <c r="G32" i="8"/>
  <c r="G33" i="8"/>
  <c r="E35" i="8"/>
  <c r="G35" i="8" s="1"/>
  <c r="E36" i="8"/>
  <c r="G36" i="8" s="1"/>
  <c r="E26" i="8"/>
  <c r="G26" i="8" s="1"/>
  <c r="G17" i="8"/>
  <c r="F17" i="8"/>
  <c r="G16" i="8"/>
  <c r="F16" i="8"/>
  <c r="E14" i="8"/>
  <c r="G14" i="8" s="1"/>
  <c r="F73" i="8" l="1"/>
  <c r="G52" i="8"/>
  <c r="F36" i="8"/>
  <c r="F35" i="8"/>
  <c r="F26" i="8"/>
  <c r="F14" i="8"/>
  <c r="G75" i="5" l="1"/>
  <c r="F75" i="5"/>
  <c r="E75" i="5"/>
  <c r="D75" i="5"/>
  <c r="C75" i="5"/>
  <c r="B75" i="5"/>
  <c r="G74" i="5"/>
  <c r="D74" i="5"/>
  <c r="G73" i="5"/>
  <c r="D73" i="5"/>
  <c r="G70" i="5"/>
  <c r="F70" i="5"/>
  <c r="E70" i="5"/>
  <c r="D70" i="5"/>
  <c r="C70" i="5"/>
  <c r="B70" i="5"/>
  <c r="G67" i="5"/>
  <c r="F67" i="5"/>
  <c r="E67" i="5"/>
  <c r="D67" i="5"/>
  <c r="C67" i="5"/>
  <c r="B67" i="5"/>
  <c r="G65" i="5"/>
  <c r="F65" i="5"/>
  <c r="E65" i="5"/>
  <c r="D65" i="5"/>
  <c r="C65" i="5"/>
  <c r="B65" i="5"/>
  <c r="G63" i="5"/>
  <c r="D63" i="5"/>
  <c r="C63" i="5" s="1"/>
  <c r="G62" i="5"/>
  <c r="D62" i="5"/>
  <c r="G61" i="5"/>
  <c r="D61" i="5"/>
  <c r="G60" i="5"/>
  <c r="G59" i="5" s="1"/>
  <c r="D60" i="5"/>
  <c r="D59" i="5"/>
  <c r="G58" i="5"/>
  <c r="C58" i="5"/>
  <c r="G57" i="5"/>
  <c r="D57" i="5"/>
  <c r="G56" i="5"/>
  <c r="D56" i="5"/>
  <c r="G55" i="5"/>
  <c r="D55" i="5"/>
  <c r="G54" i="5"/>
  <c r="F54" i="5"/>
  <c r="D54" i="5"/>
  <c r="C54" i="5"/>
  <c r="B54" i="5"/>
  <c r="G53" i="5"/>
  <c r="D53" i="5"/>
  <c r="G52" i="5"/>
  <c r="D52" i="5"/>
  <c r="G51" i="5"/>
  <c r="D51" i="5"/>
  <c r="G50" i="5"/>
  <c r="D50" i="5"/>
  <c r="G49" i="5"/>
  <c r="D49" i="5"/>
  <c r="G48" i="5"/>
  <c r="D48" i="5"/>
  <c r="G47" i="5"/>
  <c r="D47" i="5"/>
  <c r="G46" i="5"/>
  <c r="D46" i="5"/>
  <c r="D45" i="5" s="1"/>
  <c r="C45" i="5" s="1"/>
  <c r="G45" i="5"/>
  <c r="F45" i="5"/>
  <c r="E45" i="5"/>
  <c r="B45" i="5"/>
  <c r="G41" i="5"/>
  <c r="F41" i="5"/>
  <c r="E41" i="5"/>
  <c r="D41" i="5"/>
  <c r="C41" i="5"/>
  <c r="B41" i="5"/>
  <c r="G39" i="5"/>
  <c r="D39" i="5"/>
  <c r="G38" i="5"/>
  <c r="G37" i="5" s="1"/>
  <c r="D38" i="5"/>
  <c r="F37" i="5"/>
  <c r="E37" i="5"/>
  <c r="D37" i="5"/>
  <c r="C37" i="5"/>
  <c r="B37" i="5"/>
  <c r="G36" i="5"/>
  <c r="G35" i="5" s="1"/>
  <c r="D36" i="5"/>
  <c r="F35" i="5"/>
  <c r="E35" i="5"/>
  <c r="D35" i="5"/>
  <c r="C35" i="5"/>
  <c r="B35" i="5"/>
  <c r="G34" i="5"/>
  <c r="D34" i="5"/>
  <c r="G33" i="5"/>
  <c r="G32" i="5"/>
  <c r="D32" i="5"/>
  <c r="G31" i="5"/>
  <c r="G30" i="5"/>
  <c r="G29" i="5"/>
  <c r="D29" i="5"/>
  <c r="G28" i="5"/>
  <c r="F28" i="5"/>
  <c r="E28" i="5"/>
  <c r="D28" i="5"/>
  <c r="C28" i="5"/>
  <c r="B28" i="5"/>
  <c r="G27" i="5"/>
  <c r="D27" i="5"/>
  <c r="G26" i="5"/>
  <c r="C26" i="5"/>
  <c r="G25" i="5"/>
  <c r="C25" i="5"/>
  <c r="G24" i="5"/>
  <c r="D24" i="5"/>
  <c r="G23" i="5"/>
  <c r="D23" i="5"/>
  <c r="G22" i="5"/>
  <c r="C22" i="5"/>
  <c r="G21" i="5"/>
  <c r="D21" i="5"/>
  <c r="G20" i="5"/>
  <c r="D20" i="5"/>
  <c r="D16" i="5" s="1"/>
  <c r="G19" i="5"/>
  <c r="C19" i="5"/>
  <c r="G18" i="5"/>
  <c r="C18" i="5"/>
  <c r="C16" i="5" s="1"/>
  <c r="G17" i="5"/>
  <c r="C17" i="5"/>
  <c r="G16" i="5"/>
  <c r="F16" i="5"/>
  <c r="E16" i="5"/>
  <c r="B16" i="5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D9" i="5"/>
  <c r="C48" i="4" l="1"/>
  <c r="C72" i="4"/>
  <c r="C74" i="4" s="1"/>
  <c r="D70" i="4"/>
  <c r="D72" i="4" s="1"/>
  <c r="D74" i="4" s="1"/>
  <c r="B74" i="4"/>
  <c r="B72" i="4"/>
  <c r="D68" i="4"/>
  <c r="B68" i="4"/>
  <c r="C68" i="4"/>
  <c r="D64" i="4"/>
  <c r="C64" i="4"/>
  <c r="B64" i="4"/>
  <c r="C66" i="4"/>
  <c r="D66" i="4"/>
  <c r="B66" i="4"/>
  <c r="C65" i="4"/>
  <c r="D65" i="4"/>
  <c r="B65" i="4"/>
  <c r="D63" i="4"/>
  <c r="C63" i="4"/>
  <c r="B63" i="4"/>
  <c r="D59" i="4"/>
  <c r="D57" i="4"/>
  <c r="D55" i="4"/>
  <c r="C55" i="4"/>
  <c r="D53" i="4"/>
  <c r="C53" i="4"/>
  <c r="D49" i="4"/>
  <c r="B49" i="4"/>
  <c r="B57" i="4" s="1"/>
  <c r="B59" i="4" s="1"/>
  <c r="D48" i="4"/>
  <c r="B48" i="4"/>
  <c r="B44" i="4"/>
  <c r="B53" i="4"/>
  <c r="B23" i="4"/>
  <c r="C44" i="4"/>
  <c r="D44" i="4"/>
  <c r="D40" i="4"/>
  <c r="C40" i="4"/>
  <c r="B40" i="4"/>
  <c r="D37" i="4"/>
  <c r="C37" i="4"/>
  <c r="B37" i="4"/>
  <c r="B11" i="4"/>
  <c r="D29" i="4"/>
  <c r="C29" i="4"/>
  <c r="B29" i="4"/>
  <c r="D17" i="4"/>
  <c r="C17" i="4"/>
  <c r="D13" i="4"/>
  <c r="C13" i="4"/>
  <c r="B13" i="4"/>
  <c r="D8" i="4"/>
  <c r="C8" i="4"/>
  <c r="B8" i="4"/>
  <c r="D9" i="4"/>
  <c r="C9" i="4"/>
  <c r="B21" i="4" l="1"/>
  <c r="B25" i="4" s="1"/>
  <c r="B33" i="4" s="1"/>
  <c r="D21" i="4"/>
  <c r="C21" i="4"/>
  <c r="C23" i="4" s="1"/>
  <c r="C33" i="4" l="1"/>
  <c r="C25" i="4"/>
  <c r="D23" i="4"/>
  <c r="K20" i="3"/>
  <c r="J20" i="3"/>
  <c r="I20" i="3"/>
  <c r="H20" i="3"/>
  <c r="G20" i="3"/>
  <c r="E20" i="3"/>
  <c r="E14" i="3"/>
  <c r="G14" i="3"/>
  <c r="H14" i="3"/>
  <c r="I14" i="3"/>
  <c r="J14" i="3"/>
  <c r="K14" i="3"/>
  <c r="K8" i="3"/>
  <c r="J8" i="3"/>
  <c r="I8" i="3"/>
  <c r="H8" i="3"/>
  <c r="G8" i="3"/>
  <c r="E8" i="3"/>
  <c r="F41" i="2"/>
  <c r="E41" i="2"/>
  <c r="D41" i="2"/>
  <c r="C41" i="2"/>
  <c r="B41" i="2"/>
  <c r="E20" i="2"/>
  <c r="H13" i="2"/>
  <c r="H8" i="2" s="1"/>
  <c r="H9" i="2"/>
  <c r="H22" i="2"/>
  <c r="H27" i="2"/>
  <c r="G20" i="2"/>
  <c r="G8" i="2"/>
  <c r="E8" i="2"/>
  <c r="F8" i="2"/>
  <c r="F20" i="2"/>
  <c r="D20" i="2"/>
  <c r="D8" i="2"/>
  <c r="D9" i="2"/>
  <c r="G9" i="2"/>
  <c r="F9" i="2"/>
  <c r="E9" i="2"/>
  <c r="F13" i="2"/>
  <c r="E13" i="2"/>
  <c r="G27" i="2"/>
  <c r="F27" i="2"/>
  <c r="E27" i="2"/>
  <c r="G22" i="2"/>
  <c r="F22" i="2"/>
  <c r="E22" i="2"/>
  <c r="D27" i="2"/>
  <c r="C27" i="2"/>
  <c r="D22" i="2"/>
  <c r="C22" i="2"/>
  <c r="B27" i="2"/>
  <c r="B22" i="2"/>
  <c r="D13" i="2"/>
  <c r="C13" i="2"/>
  <c r="B20" i="2"/>
  <c r="B8" i="2"/>
  <c r="B9" i="2"/>
  <c r="B13" i="2"/>
  <c r="D25" i="4" l="1"/>
  <c r="F81" i="1"/>
  <c r="E81" i="1" l="1"/>
  <c r="F79" i="1"/>
  <c r="E79" i="1"/>
  <c r="F75" i="1"/>
  <c r="E75" i="1"/>
  <c r="F68" i="1"/>
  <c r="E68" i="1"/>
  <c r="F63" i="1"/>
  <c r="E63" i="1"/>
  <c r="F59" i="1"/>
  <c r="E59" i="1"/>
  <c r="F57" i="1"/>
  <c r="E57" i="1"/>
  <c r="F47" i="1"/>
  <c r="E47" i="1"/>
  <c r="F42" i="1"/>
  <c r="E42" i="1"/>
  <c r="F38" i="1"/>
  <c r="E38" i="1"/>
  <c r="F31" i="1"/>
  <c r="E31" i="1"/>
  <c r="F27" i="1"/>
  <c r="E27" i="1"/>
  <c r="F23" i="1"/>
  <c r="E23" i="1"/>
  <c r="F19" i="1"/>
  <c r="E19" i="1"/>
  <c r="F9" i="1"/>
  <c r="E9" i="1"/>
  <c r="C17" i="1"/>
  <c r="B17" i="1"/>
  <c r="B9" i="1"/>
  <c r="C60" i="1"/>
  <c r="B60" i="1"/>
  <c r="C41" i="1"/>
  <c r="B41" i="1"/>
  <c r="C38" i="1"/>
  <c r="B38" i="1"/>
  <c r="C37" i="1"/>
  <c r="B37" i="1"/>
  <c r="C25" i="1"/>
  <c r="B25" i="1"/>
  <c r="C9" i="1"/>
  <c r="B47" i="1" l="1"/>
  <c r="B62" i="1" s="1"/>
  <c r="C47" i="1"/>
  <c r="C62" i="1" s="1"/>
  <c r="T129" i="24"/>
  <c r="R55" i="24"/>
  <c r="S55" i="24"/>
  <c r="P2" i="28"/>
  <c r="C6" i="23"/>
  <c r="C7" i="23" s="1"/>
  <c r="H25" i="23"/>
  <c r="G25" i="23"/>
  <c r="E5" i="13" s="1"/>
  <c r="F25" i="23"/>
  <c r="E25" i="23"/>
  <c r="D25" i="23"/>
  <c r="U12" i="27"/>
  <c r="G9" i="9"/>
  <c r="U8" i="27"/>
  <c r="U54" i="26"/>
  <c r="U50" i="26"/>
  <c r="U38" i="26"/>
  <c r="U42" i="26"/>
  <c r="U30" i="26"/>
  <c r="U3" i="26"/>
  <c r="G9" i="8"/>
  <c r="U3" i="25"/>
  <c r="P3" i="24"/>
  <c r="B9" i="6"/>
  <c r="P2" i="24" s="1"/>
  <c r="U142" i="24"/>
  <c r="U129" i="24"/>
  <c r="U90" i="24"/>
  <c r="U94" i="24"/>
  <c r="U78" i="24"/>
  <c r="U4" i="20"/>
  <c r="U5" i="20"/>
  <c r="U8" i="20"/>
  <c r="U9" i="20"/>
  <c r="U22" i="20"/>
  <c r="U24" i="20"/>
  <c r="U29" i="20"/>
  <c r="U31" i="20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P12" i="31"/>
  <c r="R12" i="31"/>
  <c r="S12" i="31"/>
  <c r="T22" i="31"/>
  <c r="T12" i="31"/>
  <c r="U2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Q2" i="31"/>
  <c r="S22" i="31"/>
  <c r="U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P15" i="30"/>
  <c r="Q15" i="30"/>
  <c r="R15" i="30"/>
  <c r="S15" i="30"/>
  <c r="T15" i="30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P21" i="30"/>
  <c r="Q23" i="30"/>
  <c r="Q21" i="30"/>
  <c r="R21" i="30"/>
  <c r="S21" i="30"/>
  <c r="T21" i="30"/>
  <c r="U21" i="30"/>
  <c r="P22" i="30"/>
  <c r="Q22" i="30"/>
  <c r="R22" i="30"/>
  <c r="S22" i="30"/>
  <c r="T22" i="30"/>
  <c r="U22" i="30"/>
  <c r="P23" i="30"/>
  <c r="T2" i="30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P27" i="30"/>
  <c r="Q27" i="30"/>
  <c r="R27" i="30"/>
  <c r="S27" i="30"/>
  <c r="T27" i="30"/>
  <c r="U27" i="30"/>
  <c r="Q2" i="30"/>
  <c r="R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P12" i="29"/>
  <c r="Q12" i="29"/>
  <c r="R12" i="29"/>
  <c r="S12" i="29"/>
  <c r="T12" i="29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P2" i="29"/>
  <c r="Q2" i="29"/>
  <c r="R22" i="29"/>
  <c r="T22" i="29"/>
  <c r="U2" i="29"/>
  <c r="U22" i="29"/>
  <c r="T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Q2" i="28"/>
  <c r="R2" i="28"/>
  <c r="S2" i="28"/>
  <c r="T2" i="28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Q15" i="28"/>
  <c r="R15" i="28"/>
  <c r="S15" i="28"/>
  <c r="T15" i="28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Q23" i="28"/>
  <c r="R21" i="28"/>
  <c r="S21" i="28"/>
  <c r="T21" i="28"/>
  <c r="U21" i="28"/>
  <c r="Q22" i="28"/>
  <c r="R22" i="28"/>
  <c r="S22" i="28"/>
  <c r="T22" i="28"/>
  <c r="U22" i="28"/>
  <c r="T23" i="28"/>
  <c r="Q25" i="28"/>
  <c r="R25" i="28"/>
  <c r="S25" i="28"/>
  <c r="T25" i="28"/>
  <c r="U25" i="28"/>
  <c r="Q26" i="28"/>
  <c r="R26" i="28"/>
  <c r="S26" i="28"/>
  <c r="T26" i="28"/>
  <c r="U26" i="28"/>
  <c r="Q27" i="28"/>
  <c r="R27" i="28"/>
  <c r="S27" i="28"/>
  <c r="T27" i="28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P15" i="28"/>
  <c r="P16" i="28"/>
  <c r="P17" i="28"/>
  <c r="P18" i="28"/>
  <c r="P19" i="28"/>
  <c r="P20" i="28"/>
  <c r="P21" i="28"/>
  <c r="P22" i="28"/>
  <c r="P25" i="28"/>
  <c r="P26" i="28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Q9" i="27"/>
  <c r="D9" i="9"/>
  <c r="R2" i="27" s="1"/>
  <c r="R9" i="27"/>
  <c r="E9" i="9"/>
  <c r="S2" i="27" s="1"/>
  <c r="T5" i="27"/>
  <c r="F9" i="9"/>
  <c r="T2" i="27" s="1"/>
  <c r="U5" i="27"/>
  <c r="Q3" i="27"/>
  <c r="R3" i="27"/>
  <c r="S3" i="27"/>
  <c r="T3" i="27"/>
  <c r="U3" i="27"/>
  <c r="Q4" i="27"/>
  <c r="R4" i="27"/>
  <c r="S4" i="27"/>
  <c r="T4" i="27"/>
  <c r="U4" i="27"/>
  <c r="R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S9" i="27"/>
  <c r="Q10" i="27"/>
  <c r="R10" i="27"/>
  <c r="S10" i="27"/>
  <c r="T10" i="27"/>
  <c r="U10" i="27"/>
  <c r="Q11" i="27"/>
  <c r="R11" i="27"/>
  <c r="S11" i="27"/>
  <c r="T11" i="27"/>
  <c r="Q12" i="27"/>
  <c r="R12" i="27"/>
  <c r="S12" i="27"/>
  <c r="T12" i="27"/>
  <c r="Q16" i="27"/>
  <c r="S16" i="27"/>
  <c r="T20" i="27"/>
  <c r="Q14" i="27"/>
  <c r="R14" i="27"/>
  <c r="S14" i="27"/>
  <c r="T14" i="27"/>
  <c r="U14" i="27"/>
  <c r="Q15" i="27"/>
  <c r="R15" i="27"/>
  <c r="S15" i="27"/>
  <c r="T15" i="27"/>
  <c r="U15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0" i="27"/>
  <c r="Q21" i="27"/>
  <c r="R21" i="27"/>
  <c r="S21" i="27"/>
  <c r="T21" i="27"/>
  <c r="U21" i="27"/>
  <c r="Q22" i="27"/>
  <c r="R22" i="27"/>
  <c r="S22" i="27"/>
  <c r="T22" i="27"/>
  <c r="Q23" i="27"/>
  <c r="R23" i="27"/>
  <c r="S23" i="27"/>
  <c r="T23" i="27"/>
  <c r="U23" i="27"/>
  <c r="P3" i="27"/>
  <c r="P4" i="27"/>
  <c r="P6" i="27"/>
  <c r="P7" i="27"/>
  <c r="P8" i="27"/>
  <c r="P9" i="27"/>
  <c r="P10" i="27"/>
  <c r="P11" i="27"/>
  <c r="P12" i="27"/>
  <c r="P16" i="27"/>
  <c r="P20" i="27"/>
  <c r="P14" i="27"/>
  <c r="P15" i="27"/>
  <c r="P17" i="27"/>
  <c r="P18" i="27"/>
  <c r="P19" i="27"/>
  <c r="P21" i="27"/>
  <c r="P22" i="27"/>
  <c r="P23" i="27"/>
  <c r="A5" i="27"/>
  <c r="A4" i="27"/>
  <c r="A3" i="27"/>
  <c r="A2" i="27"/>
  <c r="Q20" i="26"/>
  <c r="Q30" i="26"/>
  <c r="R20" i="26"/>
  <c r="S3" i="26"/>
  <c r="S20" i="26"/>
  <c r="T3" i="26"/>
  <c r="F9" i="8"/>
  <c r="Q3" i="26"/>
  <c r="R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2" i="26"/>
  <c r="S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U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R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Q36" i="26"/>
  <c r="C43" i="8"/>
  <c r="Q35" i="26" s="1"/>
  <c r="R53" i="26"/>
  <c r="D43" i="8"/>
  <c r="S36" i="26"/>
  <c r="T36" i="26"/>
  <c r="F43" i="8"/>
  <c r="T63" i="26"/>
  <c r="U36" i="26"/>
  <c r="U53" i="26"/>
  <c r="R36" i="26"/>
  <c r="Q37" i="26"/>
  <c r="R37" i="26"/>
  <c r="S37" i="26"/>
  <c r="T37" i="26"/>
  <c r="U37" i="26"/>
  <c r="Q38" i="26"/>
  <c r="R38" i="26"/>
  <c r="S38" i="26"/>
  <c r="T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Q43" i="26"/>
  <c r="R43" i="26"/>
  <c r="S43" i="26"/>
  <c r="T43" i="26"/>
  <c r="U43" i="26"/>
  <c r="Q44" i="26"/>
  <c r="R44" i="26"/>
  <c r="S44" i="26"/>
  <c r="T44" i="26"/>
  <c r="U44" i="26"/>
  <c r="Q45" i="26"/>
  <c r="R45" i="26"/>
  <c r="T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Q51" i="26"/>
  <c r="R51" i="26"/>
  <c r="S51" i="26"/>
  <c r="T51" i="26"/>
  <c r="U51" i="26"/>
  <c r="Q52" i="26"/>
  <c r="R52" i="26"/>
  <c r="S52" i="26"/>
  <c r="T52" i="26"/>
  <c r="U52" i="26"/>
  <c r="Q53" i="26"/>
  <c r="S53" i="26"/>
  <c r="Q54" i="26"/>
  <c r="R54" i="26"/>
  <c r="S54" i="26"/>
  <c r="T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S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Q67" i="26"/>
  <c r="R67" i="26"/>
  <c r="S67" i="26"/>
  <c r="T67" i="26"/>
  <c r="U67" i="26"/>
  <c r="P53" i="26"/>
  <c r="P3" i="26"/>
  <c r="P20" i="26"/>
  <c r="P36" i="26"/>
  <c r="P37" i="26"/>
  <c r="P38" i="26"/>
  <c r="P39" i="26"/>
  <c r="P40" i="26"/>
  <c r="P41" i="26"/>
  <c r="P42" i="26"/>
  <c r="P43" i="26"/>
  <c r="P44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4" i="26"/>
  <c r="P5" i="26"/>
  <c r="P6" i="26"/>
  <c r="P7" i="26"/>
  <c r="P8" i="26"/>
  <c r="P9" i="26"/>
  <c r="P10" i="26"/>
  <c r="P11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T3" i="25"/>
  <c r="S3" i="25"/>
  <c r="R3" i="25"/>
  <c r="Q3" i="25"/>
  <c r="P3" i="25"/>
  <c r="A3" i="25"/>
  <c r="A4" i="25"/>
  <c r="A2" i="25"/>
  <c r="A87" i="24"/>
  <c r="Q77" i="24"/>
  <c r="Q115" i="24"/>
  <c r="Q125" i="24"/>
  <c r="Q138" i="24"/>
  <c r="R77" i="24"/>
  <c r="R105" i="24"/>
  <c r="R115" i="24"/>
  <c r="R142" i="24"/>
  <c r="S77" i="24"/>
  <c r="S125" i="24"/>
  <c r="E84" i="6"/>
  <c r="T95" i="24"/>
  <c r="T115" i="24"/>
  <c r="F84" i="6"/>
  <c r="T142" i="24"/>
  <c r="U77" i="24"/>
  <c r="U95" i="24"/>
  <c r="U125" i="24"/>
  <c r="U138" i="24"/>
  <c r="Q78" i="24"/>
  <c r="R78" i="24"/>
  <c r="S78" i="24"/>
  <c r="T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Q85" i="24"/>
  <c r="R85" i="24"/>
  <c r="T85" i="24"/>
  <c r="U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Q95" i="24"/>
  <c r="S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5" i="24"/>
  <c r="S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S115" i="24"/>
  <c r="U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R125" i="24"/>
  <c r="T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R138" i="24"/>
  <c r="S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S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Q31" i="24"/>
  <c r="Q68" i="24"/>
  <c r="D9" i="6"/>
  <c r="S21" i="24"/>
  <c r="S31" i="24"/>
  <c r="S68" i="24"/>
  <c r="T3" i="24"/>
  <c r="T41" i="24"/>
  <c r="T51" i="24"/>
  <c r="U41" i="24"/>
  <c r="U68" i="24"/>
  <c r="P77" i="24"/>
  <c r="P95" i="24"/>
  <c r="P105" i="24"/>
  <c r="P115" i="24"/>
  <c r="P125" i="24"/>
  <c r="P138" i="24"/>
  <c r="P142" i="24"/>
  <c r="P78" i="24"/>
  <c r="P79" i="24"/>
  <c r="P80" i="24"/>
  <c r="P81" i="24"/>
  <c r="P82" i="24"/>
  <c r="P83" i="24"/>
  <c r="P84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3" i="24"/>
  <c r="R3" i="24"/>
  <c r="S3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R11" i="24"/>
  <c r="S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1" i="24"/>
  <c r="T21" i="24"/>
  <c r="U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R31" i="24"/>
  <c r="T31" i="24"/>
  <c r="U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1" i="24"/>
  <c r="R41" i="24"/>
  <c r="S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U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T55" i="24"/>
  <c r="U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R68" i="24"/>
  <c r="T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6" i="20"/>
  <c r="U7" i="20"/>
  <c r="U11" i="20"/>
  <c r="U12" i="20"/>
  <c r="U13" i="20"/>
  <c r="U14" i="20"/>
  <c r="U15" i="20"/>
  <c r="U16" i="20"/>
  <c r="U17" i="20"/>
  <c r="U18" i="20"/>
  <c r="U19" i="20"/>
  <c r="U20" i="20"/>
  <c r="U21" i="20"/>
  <c r="U25" i="20"/>
  <c r="U26" i="20"/>
  <c r="U27" i="20"/>
  <c r="U28" i="20"/>
  <c r="U30" i="20"/>
  <c r="U33" i="20"/>
  <c r="U38" i="20"/>
  <c r="U41" i="20"/>
  <c r="U42" i="20"/>
  <c r="U45" i="20"/>
  <c r="U39" i="20"/>
  <c r="U40" i="20"/>
  <c r="U43" i="20"/>
  <c r="U44" i="20"/>
  <c r="U49" i="20"/>
  <c r="U47" i="20"/>
  <c r="U50" i="20"/>
  <c r="U51" i="20"/>
  <c r="U52" i="20"/>
  <c r="U53" i="20"/>
  <c r="U54" i="20"/>
  <c r="U55" i="20"/>
  <c r="U57" i="20"/>
  <c r="U58" i="20"/>
  <c r="U60" i="20"/>
  <c r="U61" i="20"/>
  <c r="U62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Q10" i="20"/>
  <c r="R10" i="20"/>
  <c r="S10" i="20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Q22" i="20"/>
  <c r="R22" i="20"/>
  <c r="S22" i="20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Q31" i="20"/>
  <c r="R31" i="20"/>
  <c r="S31" i="20"/>
  <c r="T31" i="20"/>
  <c r="Q32" i="20"/>
  <c r="R32" i="20"/>
  <c r="S32" i="20"/>
  <c r="T32" i="20"/>
  <c r="Q33" i="20"/>
  <c r="R33" i="20"/>
  <c r="S33" i="20"/>
  <c r="T33" i="20"/>
  <c r="Q34" i="20"/>
  <c r="R34" i="20"/>
  <c r="S34" i="20"/>
  <c r="T34" i="20"/>
  <c r="Q37" i="20"/>
  <c r="R37" i="20"/>
  <c r="S37" i="20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Q46" i="20"/>
  <c r="R46" i="20"/>
  <c r="S46" i="20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Q51" i="20"/>
  <c r="R51" i="20"/>
  <c r="S51" i="20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Q56" i="20"/>
  <c r="R56" i="20"/>
  <c r="S56" i="20"/>
  <c r="T56" i="20"/>
  <c r="Q57" i="20"/>
  <c r="R57" i="20"/>
  <c r="S57" i="20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Q62" i="20"/>
  <c r="R62" i="20"/>
  <c r="S62" i="20"/>
  <c r="T62" i="20"/>
  <c r="P61" i="20"/>
  <c r="P62" i="20"/>
  <c r="P60" i="20"/>
  <c r="P58" i="20"/>
  <c r="P57" i="20"/>
  <c r="P56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D20" i="23"/>
  <c r="B6" i="1" s="1"/>
  <c r="F18" i="23"/>
  <c r="K6" i="3" s="1"/>
  <c r="E18" i="23"/>
  <c r="J6" i="3" s="1"/>
  <c r="D18" i="23"/>
  <c r="I6" i="3" s="1"/>
  <c r="F6" i="1"/>
  <c r="E6" i="1"/>
  <c r="F5" i="13"/>
  <c r="D5" i="13"/>
  <c r="C5" i="13"/>
  <c r="B5" i="13"/>
  <c r="D5" i="12"/>
  <c r="C5" i="12"/>
  <c r="B5" i="12"/>
  <c r="F5" i="12"/>
  <c r="I25" i="23"/>
  <c r="D23" i="23"/>
  <c r="B6" i="11"/>
  <c r="I23" i="23"/>
  <c r="G6" i="10" s="1"/>
  <c r="H23" i="23"/>
  <c r="F6" i="11"/>
  <c r="G23" i="23"/>
  <c r="E6" i="10" s="1"/>
  <c r="F23" i="23"/>
  <c r="D6" i="11"/>
  <c r="E23" i="23"/>
  <c r="C6" i="10" s="1"/>
  <c r="F6" i="10"/>
  <c r="D6" i="10"/>
  <c r="B6" i="10"/>
  <c r="G5" i="13"/>
  <c r="G5" i="12"/>
  <c r="C11" i="23"/>
  <c r="A2" i="13" s="1"/>
  <c r="A2" i="14"/>
  <c r="A5" i="9"/>
  <c r="A5" i="8"/>
  <c r="A5" i="7"/>
  <c r="A5" i="6"/>
  <c r="A4" i="5"/>
  <c r="A4" i="4"/>
  <c r="A4" i="3"/>
  <c r="A4" i="2"/>
  <c r="A4" i="1"/>
  <c r="Y4" i="17"/>
  <c r="X4" i="17"/>
  <c r="W5" i="17"/>
  <c r="U5" i="17"/>
  <c r="S5" i="17"/>
  <c r="S17" i="16"/>
  <c r="R17" i="16"/>
  <c r="V15" i="16"/>
  <c r="U15" i="16"/>
  <c r="S15" i="16"/>
  <c r="Q15" i="16"/>
  <c r="P17" i="16"/>
  <c r="V14" i="16"/>
  <c r="U14" i="16"/>
  <c r="X5" i="17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P22" i="18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R9" i="18"/>
  <c r="P36" i="18"/>
  <c r="B55" i="4"/>
  <c r="P30" i="18"/>
  <c r="P26" i="18"/>
  <c r="P15" i="18"/>
  <c r="B17" i="4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3" i="18"/>
  <c r="P34" i="18"/>
  <c r="P35" i="18"/>
  <c r="P32" i="18"/>
  <c r="P27" i="18"/>
  <c r="P28" i="18"/>
  <c r="P29" i="18"/>
  <c r="P20" i="18"/>
  <c r="P21" i="18"/>
  <c r="P23" i="18"/>
  <c r="P24" i="18"/>
  <c r="P16" i="18"/>
  <c r="P17" i="18"/>
  <c r="P7" i="18"/>
  <c r="P8" i="18"/>
  <c r="P6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Q103" i="15"/>
  <c r="Q76" i="15"/>
  <c r="Q80" i="15"/>
  <c r="Q91" i="15"/>
  <c r="Q106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P67" i="15"/>
  <c r="P76" i="15"/>
  <c r="P80" i="15"/>
  <c r="P87" i="15"/>
  <c r="P91" i="15"/>
  <c r="P103" i="15"/>
  <c r="P110" i="15"/>
  <c r="P116" i="15"/>
  <c r="P117" i="15"/>
  <c r="P118" i="15"/>
  <c r="P111" i="15"/>
  <c r="P112" i="15"/>
  <c r="P113" i="15"/>
  <c r="P114" i="15"/>
  <c r="P115" i="15"/>
  <c r="P107" i="15"/>
  <c r="P108" i="15"/>
  <c r="P109" i="15"/>
  <c r="P106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Q87" i="15"/>
  <c r="P88" i="15"/>
  <c r="Q88" i="15"/>
  <c r="P89" i="15"/>
  <c r="Q89" i="15"/>
  <c r="P90" i="15"/>
  <c r="Q90" i="15"/>
  <c r="P92" i="15"/>
  <c r="Q92" i="15"/>
  <c r="P93" i="15"/>
  <c r="Q93" i="15"/>
  <c r="P94" i="15"/>
  <c r="Q94" i="15"/>
  <c r="Q75" i="15"/>
  <c r="P75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Q57" i="15"/>
  <c r="P57" i="15"/>
  <c r="Q33" i="15"/>
  <c r="P33" i="15"/>
  <c r="A33" i="15"/>
  <c r="A55" i="15"/>
  <c r="Q4" i="15"/>
  <c r="C31" i="1"/>
  <c r="Q26" i="15" s="1"/>
  <c r="Q53" i="15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7" i="15"/>
  <c r="Q28" i="15"/>
  <c r="Q29" i="15"/>
  <c r="Q30" i="15"/>
  <c r="Q31" i="15"/>
  <c r="Q32" i="15"/>
  <c r="Q34" i="15"/>
  <c r="Q35" i="15"/>
  <c r="Q36" i="15"/>
  <c r="Q37" i="15"/>
  <c r="Q38" i="15"/>
  <c r="Q39" i="15"/>
  <c r="Q40" i="15"/>
  <c r="Q4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B31" i="1"/>
  <c r="P26" i="15" s="1"/>
  <c r="P27" i="15"/>
  <c r="P28" i="15"/>
  <c r="P29" i="15"/>
  <c r="P30" i="15"/>
  <c r="P31" i="15"/>
  <c r="P32" i="15"/>
  <c r="P34" i="15"/>
  <c r="P35" i="15"/>
  <c r="P36" i="15"/>
  <c r="P37" i="15"/>
  <c r="P38" i="15"/>
  <c r="P39" i="15"/>
  <c r="P40" i="15"/>
  <c r="P41" i="15"/>
  <c r="P5" i="15"/>
  <c r="P6" i="15"/>
  <c r="P7" i="15"/>
  <c r="P8" i="15"/>
  <c r="P9" i="15"/>
  <c r="P10" i="15"/>
  <c r="P11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Q37" i="18"/>
  <c r="R37" i="18"/>
  <c r="Q36" i="18"/>
  <c r="Q33" i="18"/>
  <c r="R33" i="18"/>
  <c r="Q26" i="18"/>
  <c r="Q31" i="18"/>
  <c r="Q30" i="18"/>
  <c r="R30" i="18"/>
  <c r="R26" i="18"/>
  <c r="Q27" i="18"/>
  <c r="Q15" i="18"/>
  <c r="Q22" i="18"/>
  <c r="Q9" i="18"/>
  <c r="Q6" i="18"/>
  <c r="R6" i="18"/>
  <c r="U4" i="17"/>
  <c r="W4" i="17"/>
  <c r="V4" i="17"/>
  <c r="W3" i="17"/>
  <c r="X3" i="17"/>
  <c r="S4" i="17"/>
  <c r="Q17" i="16"/>
  <c r="T17" i="16"/>
  <c r="R15" i="16"/>
  <c r="T15" i="16"/>
  <c r="P15" i="16"/>
  <c r="Q14" i="16"/>
  <c r="R14" i="16"/>
  <c r="P14" i="16"/>
  <c r="C8" i="2"/>
  <c r="C20" i="2" s="1"/>
  <c r="Q8" i="16"/>
  <c r="R8" i="16"/>
  <c r="S8" i="16"/>
  <c r="T8" i="16"/>
  <c r="G13" i="2"/>
  <c r="V8" i="16"/>
  <c r="P8" i="16"/>
  <c r="R4" i="16"/>
  <c r="S4" i="16"/>
  <c r="T4" i="16"/>
  <c r="U4" i="16"/>
  <c r="V4" i="16"/>
  <c r="P4" i="15"/>
  <c r="R22" i="18"/>
  <c r="R27" i="18"/>
  <c r="R32" i="18"/>
  <c r="R31" i="18"/>
  <c r="Q32" i="18"/>
  <c r="R15" i="18"/>
  <c r="U8" i="16"/>
  <c r="S14" i="16"/>
  <c r="T14" i="16"/>
  <c r="S3" i="16"/>
  <c r="P42" i="15"/>
  <c r="R5" i="18"/>
  <c r="Q67" i="15"/>
  <c r="U3" i="17"/>
  <c r="T2" i="25"/>
  <c r="U23" i="30" l="1"/>
  <c r="U2" i="30"/>
  <c r="P22" i="31"/>
  <c r="P2" i="31"/>
  <c r="T2" i="31"/>
  <c r="Q22" i="31"/>
  <c r="P2" i="30"/>
  <c r="T23" i="30"/>
  <c r="R23" i="30"/>
  <c r="S22" i="29"/>
  <c r="R2" i="29"/>
  <c r="T13" i="27"/>
  <c r="R20" i="27"/>
  <c r="U20" i="27"/>
  <c r="R16" i="27"/>
  <c r="U16" i="27"/>
  <c r="S24" i="27"/>
  <c r="P13" i="27"/>
  <c r="T16" i="27"/>
  <c r="T9" i="27"/>
  <c r="U11" i="27"/>
  <c r="T24" i="27"/>
  <c r="U9" i="27"/>
  <c r="C9" i="9"/>
  <c r="Q2" i="27" s="1"/>
  <c r="S5" i="27"/>
  <c r="P5" i="27"/>
  <c r="B9" i="9"/>
  <c r="P2" i="27" s="1"/>
  <c r="Q5" i="27"/>
  <c r="U2" i="27"/>
  <c r="R63" i="26"/>
  <c r="B43" i="8"/>
  <c r="P35" i="26" s="1"/>
  <c r="U45" i="26"/>
  <c r="S45" i="26"/>
  <c r="E43" i="8"/>
  <c r="S35" i="26" s="1"/>
  <c r="T35" i="26"/>
  <c r="T30" i="26"/>
  <c r="B9" i="8"/>
  <c r="P2" i="26" s="1"/>
  <c r="C9" i="8"/>
  <c r="Q2" i="26" s="1"/>
  <c r="E9" i="8"/>
  <c r="S2" i="26" s="1"/>
  <c r="T2" i="26"/>
  <c r="U12" i="26"/>
  <c r="R12" i="26"/>
  <c r="D9" i="8"/>
  <c r="R2" i="26" s="1"/>
  <c r="T12" i="26"/>
  <c r="U2" i="26"/>
  <c r="U4" i="25"/>
  <c r="U2" i="25"/>
  <c r="P4" i="25"/>
  <c r="T4" i="25"/>
  <c r="C84" i="6"/>
  <c r="Q76" i="24" s="1"/>
  <c r="T138" i="24"/>
  <c r="S129" i="24"/>
  <c r="D84" i="6"/>
  <c r="R76" i="24" s="1"/>
  <c r="P85" i="24"/>
  <c r="B84" i="6"/>
  <c r="P76" i="24" s="1"/>
  <c r="C9" i="6"/>
  <c r="E9" i="6"/>
  <c r="S2" i="24" s="1"/>
  <c r="R2" i="24"/>
  <c r="Q11" i="24"/>
  <c r="T11" i="24"/>
  <c r="F9" i="6"/>
  <c r="T2" i="24" s="1"/>
  <c r="U23" i="20"/>
  <c r="U10" i="20"/>
  <c r="Q38" i="18"/>
  <c r="Q25" i="18"/>
  <c r="R19" i="18"/>
  <c r="P19" i="18"/>
  <c r="R2" i="18"/>
  <c r="R25" i="18"/>
  <c r="Q19" i="18"/>
  <c r="R39" i="18"/>
  <c r="R38" i="18"/>
  <c r="R36" i="18"/>
  <c r="S3" i="17"/>
  <c r="P119" i="15"/>
  <c r="Q119" i="15"/>
  <c r="C6" i="11"/>
  <c r="E6" i="11"/>
  <c r="G6" i="11"/>
  <c r="A2" i="10"/>
  <c r="A2" i="5"/>
  <c r="A2" i="1"/>
  <c r="A2" i="11"/>
  <c r="A2" i="12"/>
  <c r="U3" i="16"/>
  <c r="U13" i="16"/>
  <c r="H20" i="2"/>
  <c r="Q4" i="16"/>
  <c r="P54" i="15"/>
  <c r="P29" i="20"/>
  <c r="S85" i="24"/>
  <c r="S76" i="24"/>
  <c r="P4" i="16"/>
  <c r="Y5" i="17"/>
  <c r="Y3" i="17"/>
  <c r="R95" i="24"/>
  <c r="R4" i="25"/>
  <c r="R2" i="25"/>
  <c r="S13" i="16"/>
  <c r="P2" i="25"/>
  <c r="P25" i="18"/>
  <c r="V5" i="17"/>
  <c r="V3" i="17"/>
  <c r="U48" i="20"/>
  <c r="U46" i="20"/>
  <c r="T105" i="24"/>
  <c r="Q4" i="25"/>
  <c r="Q2" i="25"/>
  <c r="S4" i="25"/>
  <c r="S2" i="25"/>
  <c r="A2" i="9"/>
  <c r="A2" i="6"/>
  <c r="A2" i="2"/>
  <c r="A2" i="7"/>
  <c r="R21" i="24"/>
  <c r="P12" i="26"/>
  <c r="P45" i="26"/>
  <c r="S30" i="26"/>
  <c r="T20" i="26"/>
  <c r="Q21" i="28"/>
  <c r="S2" i="29"/>
  <c r="Q22" i="29"/>
  <c r="S2" i="31"/>
  <c r="G84" i="6"/>
  <c r="A2" i="3"/>
  <c r="A2" i="8"/>
  <c r="U32" i="20"/>
  <c r="T53" i="26"/>
  <c r="U22" i="27"/>
  <c r="S20" i="27"/>
  <c r="P23" i="28"/>
  <c r="R23" i="28"/>
  <c r="U23" i="28"/>
  <c r="S23" i="28"/>
  <c r="S23" i="30"/>
  <c r="S2" i="30"/>
  <c r="U12" i="31"/>
  <c r="Q12" i="31"/>
  <c r="U66" i="26"/>
  <c r="U63" i="26"/>
  <c r="E5" i="12"/>
  <c r="A2" i="4"/>
  <c r="P37" i="20"/>
  <c r="P22" i="29"/>
  <c r="R22" i="31"/>
  <c r="R2" i="31"/>
  <c r="S13" i="27" l="1"/>
  <c r="P24" i="27"/>
  <c r="G43" i="8"/>
  <c r="T68" i="26"/>
  <c r="P68" i="26"/>
  <c r="S68" i="26"/>
  <c r="P150" i="24"/>
  <c r="Q39" i="18"/>
  <c r="P38" i="18"/>
  <c r="P39" i="18"/>
  <c r="R3" i="16"/>
  <c r="R13" i="16"/>
  <c r="T3" i="16"/>
  <c r="T13" i="16"/>
  <c r="Q13" i="27"/>
  <c r="Q24" i="27"/>
  <c r="P95" i="15"/>
  <c r="P34" i="20"/>
  <c r="V3" i="16"/>
  <c r="V13" i="16"/>
  <c r="R13" i="27"/>
  <c r="R24" i="27"/>
  <c r="R35" i="26"/>
  <c r="R68" i="26"/>
  <c r="R12" i="18"/>
  <c r="G9" i="6"/>
  <c r="U11" i="24"/>
  <c r="U37" i="20"/>
  <c r="U56" i="20"/>
  <c r="P3" i="16"/>
  <c r="P13" i="16"/>
  <c r="P5" i="18"/>
  <c r="Q13" i="16"/>
  <c r="Q3" i="16"/>
  <c r="S150" i="24"/>
  <c r="Q54" i="15"/>
  <c r="Q42" i="15"/>
  <c r="U13" i="27"/>
  <c r="U24" i="27"/>
  <c r="G42" i="5"/>
  <c r="U35" i="20" s="1"/>
  <c r="U34" i="20"/>
  <c r="Q150" i="24"/>
  <c r="Q2" i="24"/>
  <c r="U105" i="24"/>
  <c r="U76" i="24"/>
  <c r="Q68" i="26"/>
  <c r="Q95" i="15"/>
  <c r="R150" i="24"/>
  <c r="Q5" i="18"/>
  <c r="P120" i="15" l="1"/>
  <c r="P104" i="15"/>
  <c r="P2" i="18"/>
  <c r="U150" i="24"/>
  <c r="U2" i="24"/>
  <c r="Q2" i="18"/>
  <c r="Q104" i="15"/>
  <c r="Q120" i="15"/>
  <c r="U68" i="26"/>
  <c r="U35" i="26"/>
  <c r="R13" i="18"/>
  <c r="P12" i="18" l="1"/>
  <c r="Q12" i="18"/>
  <c r="R14" i="18"/>
  <c r="R18" i="18"/>
  <c r="Q13" i="18" l="1"/>
  <c r="P13" i="18"/>
  <c r="P18" i="18" l="1"/>
  <c r="P14" i="18"/>
  <c r="Q18" i="18"/>
  <c r="Q14" i="18"/>
  <c r="T77" i="24"/>
  <c r="T76" i="24"/>
  <c r="T150" i="24" l="1"/>
</calcChain>
</file>

<file path=xl/sharedStrings.xml><?xml version="1.0" encoding="utf-8"?>
<sst xmlns="http://schemas.openxmlformats.org/spreadsheetml/2006/main" count="4301" uniqueCount="3359">
  <si>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</si>
  <si>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</si>
  <si>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</si>
  <si>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</si>
  <si>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</si>
  <si>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</si>
  <si>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</si>
  <si>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</si>
  <si>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</si>
  <si>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</si>
  <si>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</si>
  <si>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</si>
  <si>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</si>
  <si>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</si>
  <si>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</si>
  <si>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</si>
  <si>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</si>
  <si>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</si>
  <si>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</si>
  <si>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</si>
  <si>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</si>
  <si>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</si>
  <si>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</si>
  <si>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</si>
  <si>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</si>
  <si>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</si>
  <si>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</si>
  <si>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</si>
  <si>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</si>
  <si>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</si>
  <si>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</si>
  <si>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</si>
  <si>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</si>
  <si>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</si>
  <si>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</si>
  <si>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</si>
  <si>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</si>
  <si>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</si>
  <si>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</si>
  <si>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</si>
  <si>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</si>
  <si>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</si>
  <si>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</si>
  <si>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</si>
  <si>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</si>
  <si>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</si>
  <si>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</si>
  <si>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</si>
  <si>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</si>
  <si>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</si>
  <si>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</si>
  <si>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</si>
  <si>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</si>
  <si>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</si>
  <si>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</si>
  <si>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</si>
  <si>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</si>
  <si>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</si>
  <si>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</si>
  <si>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</si>
  <si>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</si>
  <si>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</si>
  <si>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</si>
  <si>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</si>
  <si>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</si>
  <si>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</si>
  <si>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</si>
  <si>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</si>
  <si>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</si>
  <si>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</si>
  <si>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</si>
  <si>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</si>
  <si>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</si>
  <si>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</si>
  <si>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</si>
  <si>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</si>
  <si>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</si>
  <si>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</si>
  <si>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</si>
  <si>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</si>
  <si>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</si>
  <si>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</si>
  <si>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</si>
  <si>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</si>
  <si>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</si>
  <si>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</si>
  <si>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</si>
  <si>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</si>
  <si>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</si>
  <si>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</si>
  <si>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</si>
  <si>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</si>
  <si>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</si>
  <si>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</si>
  <si>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</si>
  <si>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</si>
  <si>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</si>
  <si>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</si>
  <si>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</si>
  <si>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</si>
  <si>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</si>
  <si>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</si>
  <si>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</si>
  <si>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</si>
  <si>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</si>
  <si>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</si>
  <si>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</si>
  <si>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</si>
  <si>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</si>
  <si>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</si>
  <si>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</si>
  <si>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</si>
  <si>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</si>
  <si>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</si>
  <si>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</si>
  <si>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</si>
  <si>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</si>
  <si>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</si>
  <si>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</si>
  <si>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</si>
  <si>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</si>
  <si>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</si>
  <si>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</si>
  <si>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</si>
  <si>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</si>
  <si>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</si>
  <si>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</si>
  <si>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</si>
  <si>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</si>
  <si>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</si>
  <si>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</si>
  <si>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</si>
  <si>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</si>
  <si>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</si>
  <si>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</si>
  <si>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</si>
  <si>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</si>
  <si>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</si>
  <si>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</si>
  <si>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</si>
  <si>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</si>
  <si>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</si>
  <si>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</si>
  <si>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</si>
  <si>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</si>
  <si>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</si>
  <si>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</si>
  <si>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</si>
  <si>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</si>
  <si>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</si>
  <si>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</si>
  <si>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</si>
  <si>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</si>
  <si>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</si>
  <si>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</si>
  <si>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</si>
  <si>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</si>
  <si>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</si>
  <si>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</si>
  <si>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</si>
  <si>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</si>
  <si>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</si>
  <si>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</si>
  <si>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</si>
  <si>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</si>
  <si>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</si>
  <si>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</si>
  <si>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</si>
  <si>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</si>
  <si>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</si>
  <si>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</si>
  <si>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</si>
  <si>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</si>
  <si>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</si>
  <si>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</si>
  <si>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</si>
  <si>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</si>
  <si>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</si>
  <si>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</si>
  <si>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</si>
  <si>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</si>
  <si>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</si>
  <si>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</si>
  <si>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</si>
  <si>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</si>
  <si>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</si>
  <si>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</si>
  <si>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</si>
  <si>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</si>
  <si>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</si>
  <si>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</si>
  <si>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</si>
  <si>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</si>
  <si>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</si>
  <si>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</si>
  <si>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</si>
  <si>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</si>
  <si>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</si>
  <si>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</si>
  <si>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</si>
  <si>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</si>
  <si>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</si>
  <si>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</si>
  <si>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</si>
  <si>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</si>
  <si>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</si>
  <si>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</si>
  <si>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</si>
  <si>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</si>
  <si>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</si>
  <si>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</si>
  <si>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</si>
  <si>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</si>
  <si>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</si>
  <si>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</si>
  <si>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</si>
  <si>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</si>
  <si>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</si>
  <si>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</si>
  <si>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</si>
  <si>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</si>
  <si>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</si>
  <si>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</si>
  <si>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</si>
  <si>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</si>
  <si>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</si>
  <si>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</si>
  <si>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</si>
  <si>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</si>
  <si>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</si>
  <si>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</si>
  <si>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</si>
  <si>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</si>
  <si>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</si>
  <si>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</si>
  <si>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</si>
  <si>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</si>
  <si>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</si>
  <si>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</si>
  <si>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</si>
  <si>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</si>
  <si>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</si>
  <si>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</si>
  <si>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</si>
  <si>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</si>
  <si>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</si>
  <si>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</si>
  <si>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</si>
  <si>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</si>
  <si>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</si>
  <si>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</si>
  <si>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</si>
  <si>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</si>
  <si>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</si>
  <si>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</si>
  <si>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</si>
  <si>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</si>
  <si>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</si>
  <si>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</si>
  <si>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</si>
  <si>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</si>
  <si>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</si>
  <si>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</si>
  <si>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</si>
  <si>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</si>
  <si>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</si>
  <si>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</si>
  <si>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</si>
  <si>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</si>
  <si>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</si>
  <si>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</si>
  <si>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</si>
  <si>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</si>
  <si>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</si>
  <si>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</si>
  <si>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</si>
  <si>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</si>
  <si>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</si>
  <si>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</si>
  <si>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</si>
  <si>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</si>
  <si>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</si>
  <si>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</si>
  <si>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</si>
  <si>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</si>
  <si>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</si>
  <si>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</si>
  <si>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</si>
  <si>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</si>
  <si>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</si>
  <si>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</si>
  <si>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</si>
  <si>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</si>
  <si>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</si>
  <si>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</si>
  <si>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</si>
  <si>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</si>
  <si>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</si>
  <si>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</si>
  <si>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</si>
  <si>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</si>
  <si>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</si>
  <si>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</si>
  <si>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</si>
  <si>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</si>
  <si>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</si>
  <si>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</si>
  <si>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</si>
  <si>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</si>
  <si>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</si>
  <si>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</si>
  <si>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</si>
  <si>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</si>
  <si>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</si>
  <si>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</si>
  <si>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</si>
  <si>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</si>
  <si>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</si>
  <si>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</si>
  <si>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</si>
  <si>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</si>
  <si>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</si>
  <si>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</si>
  <si>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</si>
  <si>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</si>
  <si>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</si>
  <si>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</si>
  <si>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</si>
  <si>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</si>
  <si>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</si>
  <si>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</si>
  <si>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</si>
  <si>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</si>
  <si>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</si>
  <si>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</si>
  <si>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</si>
  <si>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</si>
  <si>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</si>
  <si>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</si>
  <si>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</si>
  <si>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</si>
  <si>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</si>
  <si>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</si>
  <si>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</si>
  <si>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</si>
  <si>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</si>
  <si>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</si>
  <si>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</si>
  <si>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</si>
  <si>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</si>
  <si>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</si>
  <si>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</si>
  <si>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</si>
  <si>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</si>
  <si>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</si>
  <si>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</si>
  <si>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</si>
  <si>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</si>
  <si>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</si>
  <si>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</si>
  <si>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</si>
  <si>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</si>
  <si>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</si>
  <si>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</si>
  <si>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</si>
  <si>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</si>
  <si>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</si>
  <si>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</si>
  <si>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</si>
  <si>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</si>
  <si>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</si>
  <si>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</si>
  <si>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</si>
  <si>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</si>
  <si>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</si>
  <si>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</si>
  <si>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</si>
  <si>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</si>
  <si>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</si>
  <si>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</si>
  <si>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</si>
  <si>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</si>
  <si>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</si>
  <si>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</si>
  <si>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</si>
  <si>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</si>
  <si>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</si>
  <si>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</si>
  <si>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</si>
  <si>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</si>
  <si>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</si>
  <si>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</si>
  <si>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</si>
  <si>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</si>
  <si>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</si>
  <si>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</si>
  <si>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</si>
  <si>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</si>
  <si>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</si>
  <si>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</si>
  <si>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</si>
  <si>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</si>
  <si>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</si>
  <si>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</si>
  <si>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</si>
  <si>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</si>
  <si>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</si>
  <si>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</si>
  <si>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</si>
  <si>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</si>
  <si>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</si>
  <si>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</si>
  <si>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</si>
  <si>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</si>
  <si>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</si>
  <si>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</si>
  <si>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</si>
  <si>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</si>
  <si>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</si>
  <si>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</si>
  <si>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</si>
  <si>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</si>
  <si>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</si>
  <si>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</si>
  <si>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</si>
  <si>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</si>
  <si>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</si>
  <si>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</si>
  <si>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</si>
  <si>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</si>
  <si>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</si>
  <si>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</si>
  <si>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</si>
  <si>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</si>
  <si>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</si>
  <si>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</si>
  <si>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</si>
  <si>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</si>
  <si>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</si>
  <si>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</si>
  <si>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</si>
  <si>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</si>
  <si>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</si>
  <si>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</si>
  <si>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</si>
  <si>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</si>
  <si>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</si>
  <si>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</si>
  <si>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</si>
  <si>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</si>
  <si>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</si>
  <si>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</si>
  <si>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</si>
  <si>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</si>
  <si>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</si>
  <si>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</si>
  <si>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</si>
  <si>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</si>
  <si>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</si>
  <si>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</si>
  <si>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</si>
  <si>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</si>
  <si>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</si>
  <si>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</si>
  <si>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</si>
  <si>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</si>
  <si>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</si>
  <si>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</si>
  <si>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</si>
  <si>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</si>
  <si>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</si>
  <si>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</si>
  <si>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</si>
  <si>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</si>
  <si>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</si>
  <si>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</si>
  <si>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</si>
  <si>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</si>
  <si>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</si>
  <si>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</si>
  <si>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</si>
  <si>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</si>
  <si>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</si>
  <si>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</si>
  <si>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</si>
  <si>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</si>
  <si>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</si>
  <si>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</si>
  <si>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</si>
  <si>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</si>
  <si>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</si>
  <si>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</si>
  <si>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</si>
  <si>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</si>
  <si>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</si>
  <si>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</si>
  <si>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</si>
  <si>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</si>
  <si>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</si>
  <si>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</si>
  <si>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</si>
  <si>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</si>
  <si>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</si>
  <si>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</si>
  <si>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</si>
  <si>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</si>
  <si>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</si>
  <si>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</si>
  <si>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</si>
  <si>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</si>
  <si>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</si>
  <si>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</si>
  <si>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</si>
  <si>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</si>
  <si>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</si>
  <si>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</si>
  <si>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</si>
  <si>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</si>
  <si>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</si>
  <si>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</si>
  <si>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</si>
  <si>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</si>
  <si>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</si>
  <si>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</si>
  <si>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</si>
  <si>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</si>
  <si>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</si>
  <si>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</si>
  <si>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</si>
  <si>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</si>
  <si>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</si>
  <si>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</si>
  <si>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</si>
  <si>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</si>
  <si>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</si>
  <si>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</si>
  <si>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</si>
  <si>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</si>
  <si>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</si>
  <si>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</si>
  <si>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</si>
  <si>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</si>
  <si>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</si>
  <si>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</si>
  <si>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</si>
  <si>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</si>
  <si>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</si>
  <si>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</si>
  <si>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</si>
  <si>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</si>
  <si>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</si>
  <si>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</si>
  <si>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</si>
  <si>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</si>
  <si>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</si>
  <si>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</si>
  <si>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</si>
  <si>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</si>
  <si>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</si>
  <si>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</si>
  <si>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</si>
  <si>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</si>
  <si>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</si>
  <si>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</si>
  <si>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</si>
  <si>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</si>
  <si>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</si>
  <si>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</si>
  <si>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</si>
  <si>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</si>
  <si>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</si>
  <si>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</si>
  <si>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</si>
  <si>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</si>
  <si>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</si>
  <si>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</si>
  <si>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</si>
  <si>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</si>
  <si>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</si>
  <si>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</si>
  <si>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</si>
  <si>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</si>
  <si>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</si>
  <si>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</si>
  <si>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</si>
  <si>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</si>
  <si>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</si>
  <si>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</si>
  <si>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</si>
  <si>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</si>
  <si>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</si>
  <si>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</si>
  <si>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</si>
  <si>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</si>
  <si>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</si>
  <si>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</si>
  <si>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</si>
  <si>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</si>
  <si>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</si>
  <si>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</si>
  <si>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</si>
  <si>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</si>
  <si>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</si>
  <si>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</si>
  <si>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</si>
  <si>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</si>
  <si>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</si>
  <si>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</si>
  <si>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</si>
  <si>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</si>
  <si>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</si>
  <si>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</si>
  <si>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</si>
  <si>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</si>
  <si>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</si>
  <si>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</si>
  <si>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</si>
  <si>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</si>
  <si>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</si>
  <si>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</si>
  <si>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</si>
  <si>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</si>
  <si>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</si>
  <si>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</si>
  <si>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</si>
  <si>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</si>
  <si>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</si>
  <si>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</si>
  <si>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</si>
  <si>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</si>
  <si>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</si>
  <si>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</si>
  <si>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</si>
  <si>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</si>
  <si>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</si>
  <si>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</si>
  <si>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</si>
  <si>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</si>
  <si>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</si>
  <si>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</si>
  <si>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</si>
  <si>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</si>
  <si>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</si>
  <si>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</si>
  <si>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</si>
  <si>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</si>
  <si>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</si>
  <si>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</si>
  <si>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</si>
  <si>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</si>
  <si>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</si>
  <si>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</si>
  <si>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</si>
  <si>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</si>
  <si>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</si>
  <si>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</si>
  <si>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</si>
  <si>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</si>
  <si>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</si>
  <si>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</si>
  <si>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</si>
  <si>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</si>
  <si>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</si>
  <si>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</si>
  <si>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</si>
  <si>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</si>
  <si>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</si>
  <si>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</si>
  <si>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</si>
  <si>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</si>
  <si>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</si>
  <si>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</si>
  <si>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</si>
  <si>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</si>
  <si>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</si>
  <si>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</si>
  <si>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</si>
  <si>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</si>
  <si>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</si>
  <si>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</si>
  <si>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</si>
  <si>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</si>
  <si>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</si>
  <si>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</si>
  <si>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</si>
  <si>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</si>
  <si>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</si>
  <si>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</si>
  <si>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</si>
  <si>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</si>
  <si>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</si>
  <si>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</si>
  <si>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</si>
  <si>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</si>
  <si>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</si>
  <si>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</si>
  <si>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</si>
  <si>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</si>
  <si>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</si>
  <si>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</si>
  <si>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</si>
  <si>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</si>
  <si>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</si>
  <si>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</si>
  <si>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</si>
  <si>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</si>
  <si>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</si>
  <si>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</si>
  <si>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</si>
  <si>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</si>
  <si>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</si>
  <si>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</si>
  <si>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</si>
  <si>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</si>
  <si>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</si>
  <si>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</si>
  <si>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</si>
  <si>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</si>
  <si>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</si>
  <si>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</si>
  <si>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</si>
  <si>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</si>
  <si>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</si>
  <si>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</si>
  <si>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</si>
  <si>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</si>
  <si>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</si>
  <si>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</si>
  <si>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</si>
  <si>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</si>
  <si>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</si>
  <si>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</si>
  <si>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</si>
  <si>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</si>
  <si>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</si>
  <si>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</si>
  <si>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</si>
  <si>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</si>
  <si>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</si>
  <si>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</si>
  <si>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</si>
  <si>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</si>
  <si>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</si>
  <si>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</si>
  <si>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</si>
  <si>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</si>
  <si>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</si>
  <si>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</si>
  <si>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</si>
  <si>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</si>
  <si>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</si>
  <si>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</si>
  <si>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</si>
  <si>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</si>
  <si>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</si>
  <si>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</si>
  <si>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</si>
  <si>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</si>
  <si>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</si>
  <si>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</si>
  <si>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</si>
  <si>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</si>
  <si>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</si>
  <si>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</si>
  <si>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</si>
  <si>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</si>
  <si>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</si>
  <si>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</si>
  <si>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</si>
  <si>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</si>
  <si>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</si>
  <si>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</si>
  <si>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</si>
  <si>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</si>
  <si>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</si>
  <si>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</si>
  <si>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</si>
  <si>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</si>
  <si>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</si>
  <si>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</si>
  <si>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</si>
  <si>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</si>
  <si>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</si>
  <si>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</si>
  <si>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</si>
  <si>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</si>
  <si>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</si>
  <si>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</si>
  <si>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</si>
  <si>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</si>
  <si>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</si>
  <si>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</si>
  <si>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</si>
  <si>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</si>
  <si>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</si>
  <si>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</si>
  <si>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</si>
  <si>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</si>
  <si>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</si>
  <si>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</si>
  <si>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</si>
  <si>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</si>
  <si>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</si>
  <si>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</si>
  <si>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</si>
  <si>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</si>
  <si>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</si>
  <si>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</si>
  <si>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</si>
  <si>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</si>
  <si>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</si>
  <si>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</si>
  <si>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</si>
  <si>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</si>
  <si>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</si>
  <si>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</si>
  <si>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</si>
  <si>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</si>
  <si>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</si>
  <si>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</si>
  <si>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</si>
  <si>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</si>
  <si>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</si>
  <si>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</si>
  <si>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</si>
  <si>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</si>
  <si>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</si>
  <si>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</si>
  <si>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</si>
  <si>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</si>
  <si>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</si>
  <si>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</si>
  <si>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</si>
  <si>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</si>
  <si>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</si>
  <si>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</si>
  <si>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</si>
  <si>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</si>
  <si>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</si>
  <si>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</si>
  <si>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</si>
  <si>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</si>
  <si>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</si>
  <si>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</si>
  <si>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</si>
  <si>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</si>
  <si>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</si>
  <si>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</si>
  <si>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</si>
  <si>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</si>
  <si>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</si>
  <si>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</si>
  <si>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</si>
  <si>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</si>
  <si>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</si>
  <si>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</si>
  <si>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</si>
  <si>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</si>
  <si>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</si>
  <si>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</si>
  <si>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</si>
  <si>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</si>
  <si>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</si>
  <si>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</si>
  <si>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</si>
  <si>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</si>
  <si>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</si>
  <si>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</si>
  <si>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</si>
  <si>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</si>
  <si>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</si>
  <si>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</si>
  <si>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</si>
  <si>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</si>
  <si>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</si>
  <si>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</si>
  <si>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</si>
  <si>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</si>
  <si>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</si>
  <si>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</si>
  <si>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</si>
  <si>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</si>
  <si>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</si>
  <si>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</si>
  <si>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</si>
  <si>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</si>
  <si>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</si>
  <si>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</si>
  <si>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</si>
  <si>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</si>
  <si>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</si>
  <si>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</si>
  <si>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</si>
  <si>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</si>
  <si>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</si>
  <si>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</si>
  <si>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</si>
  <si>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</si>
  <si>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</si>
  <si>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</si>
  <si>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</si>
  <si>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</si>
  <si>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</si>
  <si>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</si>
  <si>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</si>
  <si>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</si>
  <si>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</si>
  <si>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</si>
  <si>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</si>
  <si>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</si>
  <si>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</si>
  <si>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</si>
  <si>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</si>
  <si>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</si>
  <si>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</si>
  <si>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</si>
  <si>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</si>
  <si>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</si>
  <si>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</si>
  <si>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</si>
  <si>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</si>
  <si>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</si>
  <si>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</si>
  <si>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</si>
  <si>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</si>
  <si>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</si>
  <si>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</si>
  <si>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</si>
  <si>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</si>
  <si>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</si>
  <si>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</si>
  <si>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</si>
  <si>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</si>
  <si>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</si>
  <si>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</si>
  <si>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</si>
  <si>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</si>
  <si>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</si>
  <si>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</si>
  <si>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</si>
  <si>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</si>
  <si>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</si>
  <si>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</si>
  <si>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</si>
  <si>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</si>
  <si>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</si>
  <si>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</si>
  <si>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</si>
  <si>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</si>
  <si>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</si>
  <si>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</si>
  <si>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</si>
  <si>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</si>
  <si>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</si>
  <si>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</si>
  <si>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</si>
  <si>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</si>
  <si>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</si>
  <si>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</si>
  <si>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</si>
  <si>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</si>
  <si>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</si>
  <si>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</si>
  <si>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</si>
  <si>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</si>
  <si>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</si>
  <si>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</si>
  <si>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</si>
  <si>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</si>
  <si>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</si>
  <si>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</si>
  <si>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</si>
  <si>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</si>
  <si>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</si>
  <si>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</si>
  <si>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</si>
  <si>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</si>
  <si>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</si>
  <si>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</si>
  <si>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</si>
  <si>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</si>
  <si>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</si>
  <si>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</si>
  <si>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</si>
  <si>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</si>
  <si>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</si>
  <si>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</si>
  <si>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</si>
  <si>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</si>
  <si>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</si>
  <si>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</si>
  <si>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</si>
  <si>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</si>
  <si>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</si>
  <si>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</si>
  <si>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</si>
  <si>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</si>
  <si>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</si>
  <si>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</si>
  <si>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</si>
  <si>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</si>
  <si>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</si>
  <si>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</si>
  <si>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</si>
  <si>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</si>
  <si>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</si>
  <si>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</si>
  <si>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</si>
  <si>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</si>
  <si>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</si>
  <si>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</si>
  <si>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</si>
  <si>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</si>
  <si>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</si>
  <si>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</si>
  <si>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</si>
  <si>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</si>
  <si>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</si>
  <si>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</si>
  <si>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</si>
  <si>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</si>
  <si>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</si>
  <si>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</si>
  <si>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</si>
  <si>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</si>
  <si>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</si>
  <si>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</si>
  <si>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</si>
  <si>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</si>
  <si>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</si>
  <si>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</si>
  <si>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</si>
  <si>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</si>
  <si>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</si>
  <si>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</si>
  <si>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</si>
  <si>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</si>
  <si>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</si>
  <si>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</si>
  <si>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</si>
  <si>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</si>
  <si>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</si>
  <si>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</si>
  <si>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</si>
  <si>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</si>
  <si>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</si>
  <si>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</si>
  <si>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</si>
  <si>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</si>
  <si>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</si>
  <si>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</si>
  <si>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</si>
  <si>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</si>
  <si>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</si>
  <si>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</si>
  <si>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</si>
  <si>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</si>
  <si>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</si>
  <si>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</si>
  <si>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</si>
  <si>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</si>
  <si>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</si>
  <si>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</si>
  <si>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</si>
  <si>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</si>
  <si>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</si>
  <si>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</si>
  <si>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</si>
  <si>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</si>
  <si>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</si>
  <si>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</si>
  <si>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</si>
  <si>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</si>
  <si>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</si>
  <si>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</si>
  <si>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</si>
  <si>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</si>
  <si>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</si>
  <si>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</si>
  <si>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</si>
  <si>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</si>
  <si>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</si>
  <si>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</si>
  <si>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</si>
  <si>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</si>
  <si>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</si>
  <si>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</si>
  <si>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</si>
  <si>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</si>
  <si>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</si>
  <si>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</si>
  <si>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</si>
  <si>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</si>
  <si>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</si>
  <si>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</si>
  <si>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</si>
  <si>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</si>
  <si>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</si>
  <si>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</si>
  <si>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</si>
  <si>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</si>
  <si>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</si>
  <si>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</si>
  <si>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</si>
  <si>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</si>
  <si>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</si>
  <si>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</si>
  <si>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</si>
  <si>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</si>
  <si>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</si>
  <si>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</si>
  <si>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</si>
  <si>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</si>
  <si>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</si>
  <si>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</si>
  <si>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</si>
  <si>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</si>
  <si>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</si>
  <si>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</si>
  <si>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</si>
  <si>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</si>
  <si>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</si>
  <si>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</si>
  <si>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</si>
  <si>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</si>
  <si>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</si>
  <si>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</si>
  <si>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</si>
  <si>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</si>
  <si>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</si>
  <si>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</si>
  <si>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</si>
  <si>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</si>
  <si>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</si>
  <si>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</si>
  <si>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</si>
  <si>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</si>
  <si>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</si>
  <si>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</si>
  <si>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</si>
  <si>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</si>
  <si>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</si>
  <si>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</si>
  <si>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</si>
  <si>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</si>
  <si>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</si>
  <si>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</si>
  <si>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</si>
  <si>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</si>
  <si>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</si>
  <si>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</si>
  <si>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</si>
  <si>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</si>
  <si>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</si>
  <si>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</si>
  <si>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</si>
  <si>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</si>
  <si>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</si>
  <si>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</si>
  <si>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</si>
  <si>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</si>
  <si>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</si>
  <si>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</si>
  <si>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</si>
  <si>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</si>
  <si>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</si>
  <si>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</si>
  <si>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</si>
  <si>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</si>
  <si>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</si>
  <si>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</si>
  <si>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</si>
  <si>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</si>
  <si>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</si>
  <si>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</si>
  <si>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</si>
  <si>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</si>
  <si>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</si>
  <si>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</si>
  <si>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</si>
  <si>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</si>
  <si>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</si>
  <si>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</si>
  <si>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</si>
  <si>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</si>
  <si>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</si>
  <si>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</si>
  <si>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</si>
  <si>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</si>
  <si>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</si>
  <si>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</si>
  <si>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</si>
  <si>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</si>
  <si>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</si>
  <si>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</si>
  <si>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</si>
  <si>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</si>
  <si>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</si>
  <si>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</si>
  <si>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</si>
  <si>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</si>
  <si>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</si>
  <si>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</si>
  <si>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</si>
  <si>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</si>
  <si>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</si>
  <si>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</si>
  <si>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</si>
  <si>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</si>
  <si>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</si>
  <si>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</si>
  <si>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</si>
  <si>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</si>
  <si>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</si>
  <si>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</si>
  <si>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</si>
  <si>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</si>
  <si>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</si>
  <si>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</si>
  <si>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</si>
  <si>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</si>
  <si>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</si>
  <si>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</si>
  <si>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</si>
  <si>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</si>
  <si>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</si>
  <si>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</si>
  <si>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</si>
  <si>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</si>
  <si>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</si>
  <si>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</si>
  <si>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</si>
  <si>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</si>
  <si>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</si>
  <si>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</si>
  <si>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</si>
  <si>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</si>
  <si>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</si>
  <si>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</si>
  <si>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</si>
  <si>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</si>
  <si>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</si>
  <si>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</si>
  <si>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</si>
  <si>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</si>
  <si>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</si>
  <si>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</si>
  <si>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</si>
  <si>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</si>
  <si>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</si>
  <si>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</si>
  <si>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</si>
  <si>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</si>
  <si>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</si>
  <si>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</si>
  <si>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</si>
  <si>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</si>
  <si>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</si>
  <si>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</si>
  <si>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</si>
  <si>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</si>
  <si>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</si>
  <si>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</si>
  <si>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</si>
  <si>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</si>
  <si>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</si>
  <si>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</si>
  <si>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</si>
  <si>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</si>
  <si>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</si>
  <si>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</si>
  <si>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</si>
  <si>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</si>
  <si>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</si>
  <si>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</si>
  <si>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</si>
  <si>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</si>
  <si>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</si>
  <si>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</si>
  <si>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</si>
  <si>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</si>
  <si>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</si>
  <si>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</si>
  <si>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</si>
  <si>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</si>
  <si>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</si>
  <si>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</si>
  <si>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</si>
  <si>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</si>
  <si>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</si>
  <si>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</si>
  <si>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</si>
  <si>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</si>
  <si>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</si>
  <si>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</si>
  <si>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</si>
  <si>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</si>
  <si>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</si>
  <si>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</si>
  <si>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</si>
  <si>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</si>
  <si>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</si>
  <si>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</si>
  <si>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</si>
  <si>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</si>
  <si>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</si>
  <si>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</si>
  <si>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</si>
  <si>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</si>
  <si>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</si>
  <si>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</si>
  <si>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</si>
  <si>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</si>
  <si>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</si>
  <si>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</si>
  <si>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</si>
  <si>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</si>
  <si>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</si>
  <si>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</si>
  <si>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</si>
  <si>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</si>
  <si>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</si>
  <si>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</si>
  <si>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</si>
  <si>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</si>
  <si>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</si>
  <si>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</si>
  <si>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</si>
  <si>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</si>
  <si>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</si>
  <si>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</si>
  <si>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</si>
  <si>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</si>
  <si>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</si>
  <si>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</si>
  <si>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</si>
  <si>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</si>
  <si>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</si>
  <si>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</si>
  <si>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</si>
  <si>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</si>
  <si>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</si>
  <si>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</si>
  <si>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</si>
  <si>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</si>
  <si>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</si>
  <si>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</si>
  <si>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</si>
  <si>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</si>
  <si>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</si>
  <si>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</si>
  <si>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</si>
  <si>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</si>
  <si>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</si>
  <si>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</si>
  <si>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</si>
  <si>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</si>
  <si>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</si>
  <si>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</si>
  <si>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</si>
  <si>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</si>
  <si>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</si>
  <si>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</si>
  <si>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</si>
  <si>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</si>
  <si>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</si>
  <si>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</si>
  <si>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</si>
  <si>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</si>
  <si>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</si>
  <si>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</si>
  <si>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</si>
  <si>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</si>
  <si>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</si>
  <si>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</si>
  <si>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</si>
  <si>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</si>
  <si>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</si>
  <si>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</si>
  <si>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</si>
  <si>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</si>
  <si>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</si>
  <si>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</si>
  <si>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</si>
  <si>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</si>
  <si>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</si>
  <si>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</si>
  <si>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</si>
  <si>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</si>
  <si>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</si>
  <si>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</si>
  <si>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</si>
  <si>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</si>
  <si>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</si>
  <si>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</si>
  <si>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</si>
  <si>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</si>
  <si>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</si>
  <si>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</si>
  <si>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</si>
  <si>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</si>
  <si>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</si>
  <si>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</si>
  <si>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</si>
  <si>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</si>
  <si>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</si>
  <si>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</si>
  <si>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</si>
  <si>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</si>
  <si>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</si>
  <si>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</si>
  <si>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</si>
  <si>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</si>
  <si>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</si>
  <si>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</si>
  <si>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</si>
  <si>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</si>
  <si>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</si>
  <si>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</si>
  <si>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</si>
  <si>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</si>
  <si>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</si>
  <si>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</si>
  <si>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</si>
  <si>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</si>
  <si>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</si>
  <si>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</si>
  <si>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</si>
  <si>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</si>
  <si>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</si>
  <si>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</si>
  <si>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</si>
  <si>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</si>
  <si>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</si>
  <si>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</si>
  <si>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</si>
  <si>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</si>
  <si>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</si>
  <si>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</si>
  <si>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</si>
  <si>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</si>
  <si>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</si>
  <si>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</si>
  <si>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</si>
  <si>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</si>
  <si>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</si>
  <si>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</si>
  <si>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</si>
  <si>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</si>
  <si>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</si>
  <si>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</si>
  <si>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</si>
  <si>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</si>
  <si>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</si>
  <si>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</si>
  <si>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</si>
  <si>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</si>
  <si>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</si>
  <si>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</si>
  <si>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</si>
  <si>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</si>
  <si>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</si>
  <si>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</si>
  <si>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</si>
  <si>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</si>
  <si>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</si>
  <si>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</si>
  <si>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</si>
  <si>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</si>
  <si>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</si>
  <si>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</si>
  <si>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</si>
  <si>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</si>
  <si>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</si>
  <si>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</si>
  <si>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</si>
  <si>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</si>
  <si>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</si>
  <si>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</si>
  <si>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</si>
  <si>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</si>
  <si>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</si>
  <si>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</si>
  <si>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</si>
  <si>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</si>
  <si>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</si>
  <si>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</si>
  <si>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</si>
  <si>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</si>
  <si>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</si>
  <si>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</si>
  <si>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</si>
  <si>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</si>
  <si>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</si>
  <si>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</si>
  <si>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</si>
  <si>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</si>
  <si>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</si>
  <si>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</si>
  <si>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</si>
  <si>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</si>
  <si>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</si>
  <si>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</si>
  <si>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</si>
  <si>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</si>
  <si>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</si>
  <si>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</si>
  <si>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</si>
  <si>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</si>
  <si>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</si>
  <si>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</si>
  <si>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</si>
  <si>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</si>
  <si>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</si>
  <si>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</si>
  <si>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</si>
  <si>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</si>
  <si>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</si>
  <si>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</si>
  <si>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</si>
  <si>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</si>
  <si>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</si>
  <si>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</si>
  <si>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</si>
  <si>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</si>
  <si>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</si>
  <si>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</si>
  <si>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</si>
  <si>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</si>
  <si>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</si>
  <si>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</si>
  <si>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</si>
  <si>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</si>
  <si>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</si>
  <si>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</si>
  <si>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</si>
  <si>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</si>
  <si>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</si>
  <si>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</si>
  <si>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</si>
  <si>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</si>
  <si>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</si>
  <si>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</si>
  <si>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</si>
  <si>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</si>
  <si>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</si>
  <si>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</si>
  <si>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</si>
  <si>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</si>
  <si>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</si>
  <si>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</si>
  <si>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</si>
  <si>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</si>
  <si>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</si>
  <si>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</si>
  <si>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</si>
  <si>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</si>
  <si>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</si>
  <si>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</si>
  <si>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</si>
  <si>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</si>
  <si>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</si>
  <si>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</si>
  <si>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</si>
  <si>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</si>
  <si>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</si>
  <si>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</si>
  <si>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</si>
  <si>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</si>
  <si>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</si>
  <si>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</si>
  <si>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</si>
  <si>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</si>
  <si>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</si>
  <si>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</si>
  <si>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</si>
  <si>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</si>
  <si>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</si>
  <si>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</si>
  <si>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</si>
  <si>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</si>
  <si>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</si>
  <si>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</si>
  <si>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</si>
  <si>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</si>
  <si>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</si>
  <si>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</si>
  <si>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</si>
  <si>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</si>
  <si>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</si>
  <si>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</si>
  <si>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</si>
  <si>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</si>
  <si>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</si>
  <si>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</si>
  <si>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</si>
  <si>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</si>
  <si>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</si>
  <si>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</si>
  <si>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</si>
  <si>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</si>
  <si>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</si>
  <si>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</si>
  <si>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</si>
  <si>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</si>
  <si>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</si>
  <si>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</si>
  <si>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</si>
  <si>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</si>
  <si>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</si>
  <si>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</si>
  <si>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</si>
  <si>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</si>
  <si>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</si>
  <si>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</si>
  <si>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</si>
  <si>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</si>
  <si>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</si>
  <si>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</si>
  <si>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</si>
  <si>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</si>
  <si>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</si>
  <si>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</si>
  <si>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</si>
  <si>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</si>
  <si>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</si>
  <si>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</si>
  <si>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</si>
  <si>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</si>
  <si>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</si>
  <si>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</si>
  <si>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</si>
  <si>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</si>
  <si>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</si>
  <si>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</si>
  <si>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</si>
  <si>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</si>
  <si>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</si>
  <si>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</si>
  <si>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</si>
  <si>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</si>
  <si>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</si>
  <si>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</si>
  <si>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</si>
  <si>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</si>
  <si>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</si>
  <si>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</si>
  <si>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</si>
  <si>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</si>
  <si>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</si>
  <si>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</si>
  <si>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</si>
  <si>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</si>
  <si>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</si>
  <si>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</si>
  <si>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</si>
  <si>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</si>
  <si>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</si>
  <si>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</si>
  <si>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</si>
  <si>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</si>
  <si>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</si>
  <si>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</si>
  <si>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</si>
  <si>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</si>
  <si>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</si>
  <si>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</si>
  <si>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</si>
  <si>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</si>
  <si>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</si>
  <si>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</si>
  <si>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</si>
  <si>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</si>
  <si>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</si>
  <si>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</si>
  <si>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</si>
  <si>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</si>
  <si>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</si>
  <si>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</si>
  <si>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</si>
  <si>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</si>
  <si>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</si>
  <si>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</si>
  <si>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</si>
  <si>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</si>
  <si>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</si>
  <si>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</si>
  <si>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</si>
  <si>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</si>
  <si>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</si>
  <si>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</si>
  <si>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</si>
  <si>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</si>
  <si>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</si>
  <si>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</si>
  <si>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</si>
  <si>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</si>
  <si>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</si>
  <si>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</si>
  <si>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</si>
  <si>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</si>
  <si>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</si>
  <si>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</si>
  <si>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</si>
  <si>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</si>
  <si>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</si>
  <si>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</si>
  <si>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</si>
  <si>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</si>
  <si>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</si>
  <si>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</si>
  <si>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</si>
  <si>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</si>
  <si>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</si>
  <si>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</si>
  <si>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</si>
  <si>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</si>
  <si>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</si>
  <si>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</si>
  <si>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</si>
  <si>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</si>
  <si>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</si>
  <si>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</si>
  <si>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</si>
  <si>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</si>
  <si>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</si>
  <si>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</si>
  <si>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</si>
  <si>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</si>
  <si>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</si>
  <si>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</si>
  <si>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</si>
  <si>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</si>
  <si>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</si>
  <si>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</si>
  <si>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</si>
  <si>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</si>
  <si>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</si>
  <si>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</si>
  <si>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</si>
  <si>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</si>
  <si>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</si>
  <si>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</si>
  <si>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</si>
  <si>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</si>
  <si>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</si>
  <si>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</si>
  <si>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</si>
  <si>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</si>
  <si>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</si>
  <si>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</si>
  <si>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</si>
  <si>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</si>
  <si>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</si>
  <si>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</si>
  <si>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</si>
  <si>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</si>
  <si>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</si>
  <si>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</si>
  <si>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</si>
  <si>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</si>
  <si>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</si>
  <si>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</si>
  <si>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</si>
  <si>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</si>
  <si>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</si>
  <si>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</si>
  <si>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</si>
  <si>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</si>
  <si>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</si>
  <si>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</si>
  <si>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</si>
  <si>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</si>
  <si>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</si>
  <si>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</si>
  <si>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</si>
  <si>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</si>
  <si>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</si>
  <si>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</si>
  <si>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</si>
  <si>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</si>
  <si>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</si>
  <si>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</si>
  <si>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</si>
  <si>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</si>
  <si>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</si>
  <si>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</si>
  <si>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</si>
  <si>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</si>
  <si>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</si>
  <si>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</si>
  <si>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</si>
  <si>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</si>
  <si>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</si>
  <si>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</si>
  <si>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</si>
  <si>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</si>
  <si>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</si>
  <si>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</si>
  <si>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</si>
  <si>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</si>
  <si>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</si>
  <si>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</si>
  <si>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</si>
  <si>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</si>
  <si>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</si>
  <si>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</si>
  <si>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</si>
  <si>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</si>
  <si>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</si>
  <si>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</si>
  <si>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</si>
  <si>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</si>
  <si>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</si>
  <si>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</si>
  <si>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</si>
  <si>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</si>
  <si>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</si>
  <si>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</si>
  <si>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</si>
  <si>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</si>
  <si>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</si>
  <si>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</si>
  <si>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</si>
  <si>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</si>
  <si>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</si>
  <si>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</si>
  <si>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</si>
  <si>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</si>
  <si>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</si>
  <si>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</si>
  <si>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</si>
  <si>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</si>
  <si>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</si>
  <si>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</si>
  <si>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</si>
  <si>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</si>
  <si>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</si>
  <si>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</si>
  <si>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</si>
  <si>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</si>
  <si>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</si>
  <si>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</si>
  <si>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</si>
  <si>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</si>
  <si>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</si>
  <si>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</si>
  <si>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</si>
  <si>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</si>
  <si>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</si>
  <si>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</si>
  <si>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</si>
  <si>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</si>
  <si>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</si>
  <si>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</si>
  <si>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</si>
  <si>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</si>
  <si>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</si>
  <si>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</si>
  <si>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</si>
  <si>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</si>
  <si>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</si>
  <si>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</si>
  <si>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</si>
  <si>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</si>
  <si>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</si>
  <si>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</si>
  <si>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</si>
  <si>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</si>
  <si>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</si>
  <si>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</si>
  <si>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</si>
  <si>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</si>
  <si>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</si>
  <si>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</si>
  <si>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</si>
  <si>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</si>
  <si>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</si>
  <si>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</si>
  <si>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</si>
  <si>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</si>
  <si>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</si>
  <si>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</si>
  <si>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</si>
  <si>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</si>
  <si>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</si>
  <si>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</si>
  <si>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</si>
  <si>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</si>
  <si>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</si>
  <si>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</si>
  <si>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</si>
  <si>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</si>
  <si>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</si>
  <si>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</si>
  <si>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</si>
  <si>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</si>
  <si>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</si>
  <si>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</si>
  <si>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</si>
  <si>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</si>
  <si>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</si>
  <si>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</si>
  <si>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</si>
  <si>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</si>
  <si>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</si>
  <si>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</si>
  <si>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</si>
  <si>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</si>
  <si>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</si>
  <si>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</si>
  <si>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</si>
  <si>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</si>
  <si>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</si>
  <si>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</si>
  <si>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</si>
  <si>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</si>
  <si>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</si>
  <si>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</si>
  <si>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</si>
  <si>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</si>
  <si>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</si>
  <si>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</si>
  <si>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</si>
  <si>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</si>
  <si>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</si>
  <si>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</si>
  <si>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</si>
  <si>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</si>
  <si>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</si>
  <si>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</si>
  <si>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</si>
  <si>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</si>
  <si>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</si>
  <si>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</si>
  <si>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</si>
  <si>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</si>
  <si>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</si>
  <si>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</si>
  <si>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</si>
  <si>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</si>
  <si>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</si>
  <si>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</si>
  <si>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</si>
  <si>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</si>
  <si>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</si>
  <si>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</si>
  <si>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</si>
  <si>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</si>
  <si>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</si>
  <si>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</si>
  <si>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</si>
  <si>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</si>
  <si>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</si>
  <si>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</si>
  <si>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</si>
  <si>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</si>
  <si>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</si>
  <si>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</si>
  <si>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</si>
  <si>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</si>
  <si>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</si>
  <si>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</si>
  <si>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</si>
  <si>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</si>
  <si>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</si>
  <si>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</si>
  <si>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</si>
  <si>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</si>
  <si>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</si>
  <si>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</si>
  <si>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</si>
  <si>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</si>
  <si>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</si>
  <si>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</si>
  <si>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</si>
  <si>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</si>
  <si>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</si>
  <si>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</si>
  <si>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</si>
  <si>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</si>
  <si>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</si>
  <si>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</si>
  <si>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</si>
  <si>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</si>
  <si>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</si>
  <si>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</si>
  <si>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</si>
  <si>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</si>
  <si>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</si>
  <si>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</si>
  <si>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</si>
  <si>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</si>
  <si>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</si>
  <si>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</si>
  <si>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</si>
  <si>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</si>
  <si>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</si>
  <si>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</si>
  <si>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</si>
  <si>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</si>
  <si>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</si>
  <si>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</si>
  <si>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</si>
  <si>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</si>
  <si>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</si>
  <si>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</si>
  <si>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</si>
  <si>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</si>
  <si>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</si>
  <si>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</si>
  <si>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</si>
  <si>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</si>
  <si>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</si>
  <si>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</si>
  <si>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</si>
  <si>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</si>
  <si>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</si>
  <si>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</si>
  <si>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</si>
  <si>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</si>
  <si>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</si>
  <si>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</si>
  <si>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</si>
  <si>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</si>
  <si>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</si>
  <si>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</si>
  <si>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</si>
  <si>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</si>
  <si>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</si>
  <si>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</si>
  <si>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</si>
  <si>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</si>
  <si>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</si>
  <si>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</si>
  <si>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</si>
  <si>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</si>
  <si>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</si>
  <si>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</si>
  <si>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</si>
  <si>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</si>
  <si>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</si>
  <si>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</si>
  <si>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</si>
  <si>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</si>
  <si>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</si>
  <si>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</si>
  <si>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</si>
  <si>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</si>
  <si>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</si>
  <si>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</si>
  <si>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</si>
  <si>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</si>
  <si>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</si>
  <si>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</si>
  <si>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</si>
  <si>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</si>
  <si>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</si>
  <si>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</si>
  <si>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</si>
  <si>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</si>
  <si>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</si>
  <si>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</si>
  <si>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</si>
  <si>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</si>
  <si>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</si>
  <si>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</si>
  <si>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</si>
  <si>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</si>
  <si>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</si>
  <si>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</si>
  <si>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</si>
  <si>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</si>
  <si>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</si>
  <si>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</si>
  <si>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</si>
  <si>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</si>
  <si>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</si>
  <si>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</si>
  <si>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</si>
  <si>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</si>
  <si>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</si>
  <si>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</si>
  <si>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</si>
  <si>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</si>
  <si>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</si>
  <si>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</si>
  <si>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</si>
  <si>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</si>
  <si>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</si>
  <si>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</si>
  <si>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</si>
  <si>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</si>
  <si>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</si>
  <si>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</si>
  <si>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</si>
  <si>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</si>
  <si>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</si>
  <si>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</si>
  <si>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</si>
  <si>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</si>
  <si>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</si>
  <si>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</si>
  <si>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</si>
  <si>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</si>
  <si>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</si>
  <si>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</si>
  <si>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</si>
  <si>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</si>
  <si>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</si>
  <si>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</si>
  <si>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</si>
  <si>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</si>
  <si>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</si>
  <si>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</si>
  <si>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</si>
  <si>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</si>
  <si>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</si>
  <si>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</si>
  <si>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</si>
  <si>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</si>
  <si>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</si>
  <si>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</si>
  <si>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</si>
  <si>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</si>
  <si>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</si>
  <si>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</si>
  <si>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</si>
  <si>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</si>
  <si>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</si>
  <si>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</si>
  <si>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</si>
  <si>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</si>
  <si>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</si>
  <si>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</si>
  <si>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</si>
  <si>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</si>
  <si>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</si>
  <si>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</si>
  <si>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</si>
  <si>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</si>
  <si>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</si>
  <si>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</si>
  <si>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</si>
  <si>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</si>
  <si>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</si>
  <si>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</si>
  <si>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</si>
  <si>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</si>
  <si>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</si>
  <si>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</si>
  <si>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</si>
  <si>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</si>
  <si>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</si>
  <si>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</si>
  <si>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</si>
  <si>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</si>
  <si>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</si>
  <si>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</si>
  <si>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</si>
  <si>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</si>
  <si>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</si>
  <si>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</si>
  <si>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</si>
  <si>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</si>
  <si>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</si>
  <si>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</si>
  <si>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</si>
  <si>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</si>
  <si>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</si>
  <si>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</si>
  <si>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</si>
  <si>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</si>
  <si>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</si>
  <si>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</si>
  <si>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</si>
  <si>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</si>
  <si>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</si>
  <si>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</si>
  <si>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</si>
  <si>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</si>
  <si>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</si>
  <si>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</si>
  <si>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</si>
  <si>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</si>
  <si>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</si>
  <si>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</si>
  <si>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</si>
  <si>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</si>
  <si>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</si>
  <si>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</si>
  <si>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</si>
  <si>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</si>
  <si>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</si>
  <si>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</si>
  <si>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</si>
  <si>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</si>
  <si>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</si>
  <si>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</si>
  <si>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</si>
  <si>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</si>
  <si>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</si>
  <si>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</si>
  <si>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</si>
  <si>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</si>
  <si>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</si>
  <si>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</si>
  <si>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</si>
  <si>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</si>
  <si>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</si>
  <si>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</si>
  <si>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</si>
  <si>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</si>
  <si>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</si>
  <si>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</si>
  <si>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</si>
  <si>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</si>
  <si>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</si>
  <si>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</si>
  <si>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</si>
  <si>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</si>
  <si>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</si>
  <si>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</si>
  <si>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</si>
  <si>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</si>
  <si>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</si>
  <si>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</si>
  <si>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</si>
  <si>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</si>
  <si>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</si>
  <si>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</si>
  <si>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</si>
  <si>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</si>
  <si>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</si>
  <si>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</si>
  <si>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</si>
  <si>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</si>
  <si>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</si>
  <si>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</si>
  <si>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</si>
  <si>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</si>
  <si>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</si>
  <si>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</si>
  <si>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</si>
  <si>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</si>
  <si>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</si>
  <si>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</si>
  <si>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</si>
  <si>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</si>
  <si>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</si>
  <si>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</si>
  <si>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</si>
  <si>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</si>
  <si>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</si>
  <si>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</si>
  <si>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</si>
  <si>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</si>
  <si>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</si>
  <si>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</si>
  <si>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</si>
  <si>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</si>
  <si>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</si>
  <si>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</si>
  <si>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</si>
  <si>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</si>
  <si>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</si>
  <si>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</si>
  <si>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</si>
  <si>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</si>
  <si>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</si>
  <si>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</si>
  <si>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</si>
  <si>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</si>
  <si>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</si>
  <si>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</si>
  <si>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</si>
  <si>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</si>
  <si>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</si>
  <si>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</si>
  <si>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</si>
  <si>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</si>
  <si>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</si>
  <si>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</si>
  <si>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</si>
  <si>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</si>
  <si>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</si>
  <si>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</si>
  <si>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</si>
  <si>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</si>
  <si>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</si>
  <si>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</si>
  <si>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</si>
  <si>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</si>
  <si>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</si>
  <si>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</si>
  <si>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</si>
  <si>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</si>
  <si>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</si>
  <si>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</si>
  <si>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</si>
  <si>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</si>
  <si>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</si>
  <si>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</si>
  <si>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</si>
  <si>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</si>
  <si>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</si>
  <si>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</si>
  <si>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</si>
  <si>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</si>
  <si>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</si>
  <si>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</si>
  <si>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</si>
  <si>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</si>
  <si>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</si>
  <si>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</si>
  <si>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</si>
  <si>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</si>
  <si>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</si>
  <si>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</si>
  <si>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</si>
  <si>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</si>
  <si>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</si>
  <si>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</si>
  <si>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</si>
  <si>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</si>
  <si>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</si>
  <si>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</si>
  <si>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</si>
  <si>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</si>
  <si>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</si>
  <si>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</si>
  <si>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</si>
  <si>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</si>
  <si>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</si>
  <si>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</si>
  <si>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</si>
  <si>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</si>
  <si>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</si>
  <si>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</si>
  <si>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</si>
  <si>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</si>
  <si>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</si>
  <si>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</si>
  <si>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</si>
  <si>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</si>
  <si>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</si>
  <si>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</si>
  <si>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</si>
  <si>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</si>
  <si>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</si>
  <si>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</si>
  <si>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</si>
  <si>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</si>
  <si>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</si>
  <si>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</si>
  <si>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</si>
  <si>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</si>
  <si>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</si>
  <si>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</si>
  <si>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</si>
  <si>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</si>
  <si>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</si>
  <si>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</si>
  <si>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</si>
  <si>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</si>
  <si>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</si>
  <si>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</si>
  <si>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</si>
  <si>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</si>
  <si>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</si>
  <si>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</si>
  <si>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</si>
  <si>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</si>
  <si>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</si>
  <si>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</si>
  <si>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</si>
  <si>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</si>
  <si>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</si>
  <si>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</si>
  <si>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</si>
  <si>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</si>
  <si>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</si>
  <si>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</si>
  <si>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</si>
  <si>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</si>
  <si>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</si>
  <si>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</si>
  <si>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</si>
  <si>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</si>
  <si>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</si>
  <si>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</si>
  <si>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</si>
  <si>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</si>
  <si>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</si>
  <si>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</si>
  <si>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</si>
  <si>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</si>
  <si>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</si>
  <si>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</si>
  <si>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</si>
  <si>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</si>
  <si>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</si>
  <si>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</si>
  <si>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</si>
  <si>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</si>
  <si>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</si>
  <si>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</si>
  <si>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</si>
  <si>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</si>
  <si>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</si>
  <si>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</si>
  <si>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</si>
  <si>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</si>
  <si>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</si>
  <si>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</si>
  <si>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</si>
  <si>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</si>
  <si>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</si>
  <si>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</si>
  <si>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</si>
  <si>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</si>
  <si>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</si>
  <si>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</si>
  <si>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</si>
  <si>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</si>
  <si>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</si>
  <si>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</si>
  <si>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</si>
  <si>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</si>
  <si>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</si>
  <si>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</si>
  <si>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</si>
  <si>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</si>
  <si>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</si>
  <si>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</si>
  <si>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</si>
  <si>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</si>
  <si>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</si>
  <si>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</si>
  <si>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</si>
  <si>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</si>
  <si>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</si>
  <si>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</si>
  <si>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</si>
  <si>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</si>
  <si>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</si>
  <si>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</si>
  <si>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</si>
  <si>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</si>
  <si>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</si>
  <si>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</si>
  <si>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</si>
  <si>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</si>
  <si>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</si>
  <si>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</si>
  <si>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</si>
  <si>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</si>
  <si>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</si>
  <si>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</si>
  <si>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</si>
  <si>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</si>
  <si>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</si>
  <si>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</si>
  <si>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</si>
  <si>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</si>
  <si>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</si>
  <si>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</si>
  <si>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</si>
  <si>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</si>
  <si>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</si>
  <si>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</si>
  <si>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</si>
  <si>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</si>
  <si>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</si>
  <si>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</si>
  <si>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</si>
  <si>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</si>
  <si>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</si>
  <si>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</si>
  <si>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</si>
  <si>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</si>
  <si>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</si>
  <si>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</si>
  <si>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</si>
  <si>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</si>
  <si>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</si>
  <si>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</si>
  <si>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</si>
  <si>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</si>
  <si>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</si>
  <si>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</si>
  <si>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</si>
  <si>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</si>
  <si>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</si>
  <si>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</si>
  <si>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</si>
  <si>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</si>
  <si>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</si>
  <si>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</si>
  <si>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</si>
  <si>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</si>
  <si>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</si>
  <si>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</si>
  <si>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</si>
  <si>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</si>
  <si>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</si>
  <si>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</si>
  <si>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</si>
  <si>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</si>
  <si>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</si>
  <si>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</si>
  <si>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</si>
  <si>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</si>
  <si>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</si>
  <si>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</si>
  <si>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</si>
  <si>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</si>
  <si>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</si>
  <si>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</si>
  <si>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</si>
  <si>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</si>
  <si>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</si>
  <si>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</si>
  <si>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</si>
  <si>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</si>
  <si>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</si>
  <si>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</si>
  <si>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</si>
  <si>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</si>
  <si>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</si>
  <si>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</si>
  <si>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</si>
  <si>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</si>
  <si>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</si>
  <si>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</si>
  <si>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</si>
  <si>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</si>
  <si>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</si>
  <si>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</si>
  <si>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</si>
  <si>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</si>
  <si>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</si>
  <si>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</si>
  <si>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</si>
  <si>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</si>
  <si>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</si>
  <si>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</si>
  <si>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</si>
  <si>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</si>
  <si>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</si>
  <si>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</si>
  <si>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</si>
  <si>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</si>
  <si>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</si>
  <si>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</si>
  <si>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</si>
  <si>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</si>
  <si>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</si>
  <si>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</si>
  <si>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</si>
  <si>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</si>
  <si>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</si>
  <si>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</si>
  <si>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</si>
  <si>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</si>
  <si>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</si>
  <si>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</si>
  <si>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</si>
  <si>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</si>
  <si>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</si>
  <si>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</si>
  <si>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</si>
  <si>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</si>
  <si>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</si>
  <si>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</si>
  <si>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</si>
  <si>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</si>
  <si>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</si>
  <si>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</si>
  <si>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</si>
  <si>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</si>
  <si>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</si>
  <si>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</si>
  <si>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</si>
  <si>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</si>
  <si>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</si>
  <si>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</si>
  <si>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</si>
  <si>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</si>
  <si>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</si>
  <si>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</si>
  <si>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</si>
  <si>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</si>
  <si>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</si>
  <si>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</si>
  <si>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</si>
  <si>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</si>
  <si>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</si>
  <si>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</si>
  <si>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</si>
  <si>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</si>
  <si>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</si>
  <si>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</si>
  <si>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</si>
  <si>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</si>
  <si>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</si>
  <si>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</si>
  <si>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</si>
  <si>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</si>
  <si>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</si>
  <si>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</si>
  <si>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</si>
  <si>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</si>
  <si>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</si>
  <si>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</si>
  <si>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</si>
  <si>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</si>
  <si>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</si>
  <si>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</si>
  <si>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</si>
  <si>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</si>
  <si>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</si>
  <si>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</si>
  <si>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</si>
  <si>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</si>
  <si>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</si>
  <si>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</si>
  <si>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</si>
  <si>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</si>
  <si>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</si>
  <si>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</si>
  <si>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</si>
  <si>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</si>
  <si>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</si>
  <si>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</si>
  <si>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</si>
  <si>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</si>
  <si>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</si>
  <si>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</si>
  <si>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</si>
  <si>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</si>
  <si>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</si>
  <si>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</si>
  <si>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</si>
  <si>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</si>
  <si>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</si>
  <si>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</si>
  <si>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</si>
  <si>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</si>
  <si>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</si>
  <si>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</si>
  <si>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</si>
  <si>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</si>
  <si>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</si>
  <si>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</si>
  <si>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</si>
  <si>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</si>
  <si>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</si>
  <si>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</si>
  <si>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</si>
  <si>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</si>
  <si>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</si>
  <si>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</si>
  <si>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</si>
  <si>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</si>
  <si>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</si>
  <si>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</si>
  <si>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</si>
  <si>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</si>
  <si>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</si>
  <si>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</si>
  <si>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</si>
  <si>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</si>
  <si>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</si>
  <si>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</si>
  <si>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</si>
  <si>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</si>
  <si>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</si>
  <si>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</si>
  <si>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</si>
  <si>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</si>
  <si>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</si>
  <si>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</si>
  <si>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</si>
  <si>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</si>
  <si>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</si>
  <si>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</si>
  <si>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</si>
  <si>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</si>
  <si>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</si>
  <si>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</si>
  <si>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</si>
  <si>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</si>
  <si>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</si>
  <si>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</si>
  <si>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</si>
  <si>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</si>
  <si>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</si>
  <si>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</si>
  <si>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</si>
  <si>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</si>
  <si>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</si>
  <si>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</si>
  <si>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</si>
  <si>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</si>
  <si>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</si>
  <si>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</si>
  <si>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</si>
  <si>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</si>
  <si>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</si>
  <si>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</si>
  <si>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</si>
  <si>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</si>
  <si>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</si>
  <si>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</si>
  <si>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</si>
  <si>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</si>
  <si>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</si>
  <si>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</si>
  <si>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</si>
  <si>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</si>
  <si>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</si>
  <si>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</si>
  <si>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</si>
  <si>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</si>
  <si>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</si>
  <si>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</si>
  <si>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</si>
  <si>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</si>
  <si>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</si>
  <si>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</si>
  <si>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</si>
  <si>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</si>
  <si>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</si>
  <si>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</si>
  <si>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</si>
  <si>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</si>
  <si>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</si>
  <si>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</si>
  <si>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</si>
  <si>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</si>
  <si>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</si>
  <si>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</si>
  <si>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</si>
  <si>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</si>
  <si>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</si>
  <si>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</si>
  <si>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</si>
  <si>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</si>
  <si>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</si>
  <si>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</si>
  <si>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</si>
  <si>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</si>
  <si>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</si>
  <si>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</si>
  <si>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</si>
  <si>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</si>
  <si>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</si>
  <si>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</si>
  <si>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</si>
  <si>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</si>
  <si>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</si>
  <si>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</si>
  <si>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</si>
  <si>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</si>
  <si>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</si>
  <si>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</si>
  <si>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</si>
  <si>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</si>
  <si>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</si>
  <si>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</si>
  <si>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</si>
  <si>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</si>
  <si>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</si>
  <si>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</si>
  <si>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</si>
  <si>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</si>
  <si>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</si>
  <si>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</si>
  <si>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</si>
  <si>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</si>
  <si>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</si>
  <si>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</si>
  <si>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</si>
  <si>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</si>
  <si>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</si>
  <si>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</si>
  <si>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</si>
  <si>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</si>
  <si>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</si>
  <si>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</si>
  <si>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</si>
  <si>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</si>
  <si>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</si>
  <si>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</si>
  <si>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</si>
  <si>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</si>
  <si>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</si>
  <si>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</si>
  <si>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</si>
  <si>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</si>
  <si>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</si>
  <si>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</si>
  <si>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</si>
  <si>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</si>
  <si>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</si>
  <si>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</si>
  <si>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</si>
  <si>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</si>
  <si>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</si>
  <si>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</si>
  <si>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</si>
  <si>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</si>
  <si>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</si>
  <si>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</si>
  <si>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</si>
  <si>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</si>
  <si>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</si>
  <si>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</si>
  <si>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</si>
  <si>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</si>
  <si>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</si>
  <si>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</si>
  <si>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</si>
  <si>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</si>
  <si>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</si>
  <si>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</si>
  <si>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</si>
  <si>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</si>
  <si>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</si>
  <si>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</si>
  <si>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</si>
  <si>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</si>
  <si>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</si>
  <si>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</si>
  <si>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</si>
  <si>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</si>
  <si>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</si>
  <si>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</si>
  <si>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</si>
  <si>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</si>
  <si>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</si>
  <si>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</si>
  <si>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</si>
  <si>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</si>
  <si>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</si>
  <si>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</si>
  <si>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</si>
  <si>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</si>
  <si>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</si>
  <si>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</si>
  <si>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</si>
  <si>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</si>
  <si>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</si>
  <si>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</si>
  <si>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</si>
  <si>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</si>
  <si>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</si>
  <si>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</si>
  <si>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</si>
  <si>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</si>
  <si>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</si>
  <si>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</si>
  <si>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</si>
  <si>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</si>
  <si>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</si>
  <si>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</si>
  <si>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</si>
  <si>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</si>
  <si>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</si>
  <si>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</si>
  <si>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</si>
  <si>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</si>
  <si>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</si>
  <si>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</si>
  <si>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</si>
  <si>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</si>
  <si>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</si>
  <si>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</si>
  <si>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</si>
  <si>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</si>
  <si>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</si>
  <si>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</si>
  <si>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</si>
  <si>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</si>
  <si>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</si>
  <si>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</si>
  <si>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</si>
  <si>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</si>
  <si>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</si>
  <si>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</si>
  <si>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</si>
  <si>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</si>
  <si>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</si>
  <si>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</si>
  <si>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</si>
  <si>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</si>
  <si>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</si>
  <si>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</si>
  <si>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</si>
  <si>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</si>
  <si>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</si>
  <si>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</si>
  <si>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</si>
  <si>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</si>
  <si>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</si>
  <si>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</si>
  <si>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</si>
  <si>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</si>
  <si>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</si>
  <si>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</si>
  <si>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</si>
  <si>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</si>
  <si>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</si>
  <si>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</si>
  <si>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</si>
  <si>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</si>
  <si>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</si>
  <si>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</si>
  <si>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</si>
  <si>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</si>
  <si>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</si>
  <si>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</si>
  <si>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</si>
  <si>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</si>
  <si>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</si>
  <si>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</si>
  <si>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</si>
  <si>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</si>
  <si>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</si>
  <si>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</si>
  <si>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</si>
  <si>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</si>
  <si>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</si>
  <si>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</si>
  <si>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</si>
  <si>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</si>
  <si>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</si>
  <si>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</si>
  <si>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</si>
  <si>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</si>
  <si>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</si>
  <si>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</si>
  <si>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</si>
  <si>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</si>
  <si>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</si>
  <si>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</si>
  <si>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</si>
  <si>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</si>
  <si>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</si>
  <si>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</si>
  <si>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</si>
  <si>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</si>
  <si>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</si>
  <si>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</si>
  <si>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</si>
  <si>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</si>
  <si>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</si>
  <si>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</si>
  <si>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</si>
  <si>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</si>
  <si>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</si>
  <si>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</si>
  <si>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</si>
  <si>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</si>
  <si>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</si>
  <si>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</si>
  <si>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</si>
  <si>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</si>
  <si>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</si>
  <si>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</si>
  <si>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</si>
  <si>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</si>
  <si>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</si>
  <si>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</si>
  <si>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</si>
  <si>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</si>
  <si>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</si>
  <si>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</si>
  <si>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</si>
  <si>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</si>
  <si>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</si>
  <si>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</si>
  <si>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</si>
  <si>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</si>
  <si>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</si>
  <si>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</si>
  <si>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</si>
  <si>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</si>
  <si>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</si>
  <si>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</si>
  <si>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</si>
  <si>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</si>
  <si>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</si>
  <si>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</si>
  <si>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</si>
  <si>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</si>
  <si>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</si>
  <si>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</si>
  <si>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</si>
  <si>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</si>
  <si>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</si>
  <si>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</si>
  <si>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</si>
  <si>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</si>
  <si>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</si>
  <si>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</si>
  <si>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</si>
  <si>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</si>
  <si>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</si>
  <si>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</si>
  <si>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</si>
  <si>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</si>
  <si>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</si>
  <si>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</si>
  <si>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</si>
  <si>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</si>
  <si>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</si>
  <si>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</si>
  <si>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</si>
  <si>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</si>
  <si>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</si>
  <si>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</si>
  <si>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</si>
  <si>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</si>
  <si>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</si>
  <si>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</si>
  <si>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</si>
  <si>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</si>
  <si>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</si>
  <si>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</si>
  <si>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</si>
  <si>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</si>
  <si>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</si>
  <si>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</si>
  <si>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</si>
  <si>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</si>
  <si>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</si>
  <si>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</si>
  <si>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</si>
  <si>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</si>
  <si>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</si>
  <si>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</si>
  <si>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</si>
  <si>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</si>
  <si>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</si>
  <si>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</si>
  <si>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</si>
  <si>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</si>
  <si>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</si>
  <si>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</si>
  <si>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</si>
  <si>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</si>
  <si>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</si>
  <si>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</si>
  <si>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</si>
  <si>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</si>
  <si>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</si>
  <si>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</si>
  <si>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</si>
  <si>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</si>
  <si>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</si>
  <si>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</si>
  <si>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</si>
  <si>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</si>
  <si>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</si>
  <si>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</si>
  <si>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</si>
  <si>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</si>
  <si>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</si>
  <si>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</si>
  <si>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</si>
  <si>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</si>
  <si>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</si>
  <si>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</si>
  <si>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</si>
  <si>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</si>
  <si>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</si>
  <si>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</si>
  <si>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</si>
  <si>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</si>
  <si>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</si>
  <si>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</si>
  <si>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</si>
  <si>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</si>
  <si>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</si>
  <si>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</si>
  <si>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</si>
  <si>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</si>
  <si>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</si>
  <si>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</si>
  <si>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</si>
  <si>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</si>
  <si>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</si>
  <si>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</si>
  <si>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</si>
  <si>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</si>
  <si>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</si>
  <si>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</si>
  <si>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</si>
  <si>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</si>
  <si>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</si>
  <si>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</si>
  <si>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</si>
  <si>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</si>
  <si>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</si>
  <si>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</si>
  <si>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</si>
  <si>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</si>
  <si>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</si>
  <si>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</si>
  <si>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</si>
  <si>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</si>
  <si>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</si>
  <si>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</si>
  <si>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</si>
  <si>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</si>
  <si>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</si>
  <si>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</si>
  <si>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</si>
  <si>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</si>
  <si>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</si>
  <si>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</si>
  <si>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</si>
  <si>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</si>
  <si>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</si>
  <si>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</si>
  <si>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</si>
  <si>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</si>
  <si>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</si>
  <si>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</si>
  <si>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</si>
  <si>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</si>
  <si>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</si>
  <si>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</si>
  <si>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</si>
  <si>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</si>
  <si>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</si>
  <si>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</si>
  <si>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</si>
  <si>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</si>
  <si>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</si>
  <si>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</si>
  <si>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</si>
  <si>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</si>
  <si>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</si>
  <si>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</si>
  <si>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</si>
  <si>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</si>
  <si>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</si>
  <si>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</si>
  <si>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</si>
  <si>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</si>
  <si>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</si>
  <si>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</si>
  <si>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</si>
  <si>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</si>
  <si>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</si>
  <si>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</si>
  <si>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</si>
  <si>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</si>
  <si>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</si>
  <si>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</si>
  <si>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</si>
  <si>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</si>
  <si>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</si>
  <si>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</si>
  <si>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</si>
  <si>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</si>
  <si>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</si>
  <si>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</si>
  <si>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</si>
  <si>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</si>
  <si>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</si>
  <si>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</si>
  <si>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</si>
  <si>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</si>
  <si>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</si>
  <si>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</si>
  <si>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</si>
  <si>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</si>
  <si>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</si>
  <si>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</si>
  <si>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</si>
  <si>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</si>
  <si>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</si>
  <si>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</si>
  <si>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</si>
  <si>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</si>
  <si>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</si>
  <si>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</si>
  <si>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</si>
  <si>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</si>
  <si>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</si>
  <si>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</si>
  <si>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</si>
  <si>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</si>
  <si>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</si>
  <si>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</si>
  <si>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</si>
  <si>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</si>
  <si>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</si>
  <si>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</si>
  <si>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</si>
  <si>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</si>
  <si>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</si>
  <si>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</si>
  <si>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</si>
  <si>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</si>
  <si>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</si>
  <si>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</si>
  <si>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</si>
  <si>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</si>
  <si>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</si>
  <si>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</si>
  <si>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</si>
  <si>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</si>
  <si>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</si>
  <si>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</si>
  <si>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</si>
  <si>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</si>
  <si>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</si>
  <si>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</si>
  <si>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</si>
  <si>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</si>
  <si>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</si>
  <si>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</si>
  <si>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</si>
  <si>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</si>
  <si>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</si>
  <si>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</si>
  <si>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</si>
  <si>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</si>
  <si>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</si>
  <si>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</si>
  <si>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</si>
  <si>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</si>
  <si>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</si>
  <si>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</si>
  <si>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</si>
  <si>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</si>
  <si>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</si>
  <si>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</si>
  <si>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</si>
  <si>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</si>
  <si>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</si>
  <si>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</si>
  <si>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</si>
  <si>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</si>
  <si>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</si>
  <si>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</si>
  <si>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</si>
  <si>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</si>
  <si>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</si>
  <si>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</si>
  <si>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</si>
  <si>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</si>
  <si>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</si>
  <si>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</si>
  <si>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</si>
  <si>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</si>
  <si>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</si>
  <si>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</si>
  <si>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</si>
  <si>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</si>
  <si>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</si>
  <si>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</si>
  <si>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</si>
  <si>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</si>
  <si>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</si>
  <si>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</si>
  <si>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</si>
  <si>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</si>
  <si>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</si>
  <si>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</si>
  <si>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</si>
  <si>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>ORGANISMO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</si>
  <si>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</si>
  <si>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</si>
  <si>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</si>
  <si>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</si>
  <si>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</si>
  <si>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</si>
  <si>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</si>
  <si>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</si>
  <si>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</si>
  <si>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</si>
  <si>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</si>
  <si>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</si>
  <si>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</si>
  <si>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</si>
  <si>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</si>
  <si>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</si>
  <si>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</si>
  <si>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</si>
  <si>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Al 31 de diciembre de 2017 y al 30 de junio de 2018 (b)</t>
  </si>
  <si>
    <t>Del 1 de enero al 30 de junio de 2018 (b)</t>
  </si>
  <si>
    <t>31111-0101  PRESIDENTE</t>
  </si>
  <si>
    <t>31111-0102  SINDICO</t>
  </si>
  <si>
    <t>31111-0103  REGIDORES</t>
  </si>
  <si>
    <t>31111-0201  DESPACHO DEL PRESIDENTE</t>
  </si>
  <si>
    <t>31111-0301  DESP SRIO PARTICULAR</t>
  </si>
  <si>
    <t>31111-0303  COMUNICACION SOCIAL</t>
  </si>
  <si>
    <t>31111-0401  DESP SRIO AYUNTAMNTO</t>
  </si>
  <si>
    <t>31111-0402  DIR REGTOS FISCALIZA</t>
  </si>
  <si>
    <t>31111-0403  DEPARTAMENTO JURIDICO</t>
  </si>
  <si>
    <t>31111-0404  RECLUTTO Y EXTRANJER</t>
  </si>
  <si>
    <t>31111-0405  UNID ACCESO A INFORM</t>
  </si>
  <si>
    <t>31111-0406  JUZGADO ADMISTTIVO</t>
  </si>
  <si>
    <t>31111-0407  ARCHIVO HISTORICO</t>
  </si>
  <si>
    <t>31111-0501  DESPACHO DEL TESORERO</t>
  </si>
  <si>
    <t>31111-0502  CONTABILIDAD</t>
  </si>
  <si>
    <t>31111-0503  CATASTRO Y PREDIAL</t>
  </si>
  <si>
    <t>31111-0504  CONTROL PATRIMONIAL</t>
  </si>
  <si>
    <t>31111-0505  DEPARTAMENTO DE INFO</t>
  </si>
  <si>
    <t>31111-0601  DESPACHO DEL CONTRALOR</t>
  </si>
  <si>
    <t>31111-0602  AUD GUB Y REVCTA PUB</t>
  </si>
  <si>
    <t>31111-0603  ASUNTOS JURI ADMTIVO</t>
  </si>
  <si>
    <t>31111-0604  EVAL Y CONTR DE OBRA</t>
  </si>
  <si>
    <t>31111-0701  DESP DIR OBRA PUBLCA</t>
  </si>
  <si>
    <t>31111-0702  PRESPTOS Y PROYECTOS</t>
  </si>
  <si>
    <t>31111-0703  CONTROL DE OBRA</t>
  </si>
  <si>
    <t>31111-0705  DEPARTAMENTO DE MATE</t>
  </si>
  <si>
    <t>31111-0706  AREA DE CONSTRUCCION</t>
  </si>
  <si>
    <t>31111-0801  DESP DIR SER PUBLCOS</t>
  </si>
  <si>
    <t>31111-0802  ALUMBRADO PUBLICO</t>
  </si>
  <si>
    <t>31111-0803  DEPARTAMENTO DE LIMPIA</t>
  </si>
  <si>
    <t>31111-0804  PARQUES Y JARDINES</t>
  </si>
  <si>
    <t>31111-0805  RASTRO MUNICIPAL</t>
  </si>
  <si>
    <t>31111-0806  MERCADO MUNICIPAL</t>
  </si>
  <si>
    <t>31111-0807  PANTEONES</t>
  </si>
  <si>
    <t>31111-0901  DESP DIR DES SOC RUR</t>
  </si>
  <si>
    <t>31111-0902  ENLACE MPAL PROSPERA</t>
  </si>
  <si>
    <t>31111-0903  DEPARTAMENTO DE SALUD</t>
  </si>
  <si>
    <t>31111-0904  COPLADEM</t>
  </si>
  <si>
    <t>31111-1001  DES DIR DES INT MUJE</t>
  </si>
  <si>
    <t>31111-1201  DESP DIR DES ECONMCO</t>
  </si>
  <si>
    <t>31111-1202  SERVOS EMPRESARIALES</t>
  </si>
  <si>
    <t>31111-1301  DES DIR DES URB ECOL</t>
  </si>
  <si>
    <t>31111-1401  DES DIR EDU CCO DEVO</t>
  </si>
  <si>
    <t>31111-1403  DEPARTAMENTO DE BIBL</t>
  </si>
  <si>
    <t>31111-1406  AUDITORIO</t>
  </si>
  <si>
    <t>31111-1501  DESP OFICIAL MAYOR</t>
  </si>
  <si>
    <t>31111-1503  ADQUISICIONES</t>
  </si>
  <si>
    <t>31111-1504  RECURSOS HUMANOS</t>
  </si>
  <si>
    <t>31111-1701  DIRECCIÓN COMISIÓN M</t>
  </si>
  <si>
    <t>31111-1703  DEPARTAMENTO DE UNID</t>
  </si>
  <si>
    <t>31111-1704  DEPARTAMENTO DE GIMN</t>
  </si>
  <si>
    <t>31111-1705  DEPARTAMENTO DE ATEN</t>
  </si>
  <si>
    <t>31111-1801  DIRECCIÓN DE TURISMO</t>
  </si>
  <si>
    <t>31111-1901  DIRECCIÓN DE ECOLOGÍA</t>
  </si>
  <si>
    <t>31111-2001  INSTITUTO MUNICIPAL</t>
  </si>
  <si>
    <t>31111-2101  INSTITUTO DE PLANEACIÓN</t>
  </si>
  <si>
    <t>31111-1101  DES DIR SEG PUB TRAN</t>
  </si>
  <si>
    <t>31111-2201  COMISARÍA DE  SEGURI</t>
  </si>
  <si>
    <t>31111-2202  COORDINACIÓN DE PROT</t>
  </si>
  <si>
    <t>31111-2203  COORDINACIÓN DE TRAN</t>
  </si>
  <si>
    <t>31111-2204  CARCEL MUNICIPAL</t>
  </si>
  <si>
    <t>31111-2205  COORDINACIÓN DE MOVI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</si>
</sst>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d/mm/yyyy;@"/>
    <numFmt numFmtId="165" formatCode="#,##0.00;\-#,##0.00;&quot; &quot;"/>
    <numFmt numFmtId="166" formatCode="#,##0;\-#,##0;&quot; &quot;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0" fontId="17" fillId="0" borderId="0"/>
    <xf numFmtId="43" fontId="15" fillId="0" borderId="0" applyFont="0" applyFill="0" applyBorder="0" applyAlignment="0" applyProtection="0"/>
  </cellStyleXfs>
  <cellXfs count="2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14" fillId="3" borderId="15" xfId="0" applyFont="1" applyFill="1" applyBorder="1"/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" fontId="16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Fill="1" applyBorder="1" applyAlignment="1" applyProtection="1">
      <alignment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" fontId="0" fillId="0" borderId="13" xfId="0" applyNumberFormat="1" applyFont="1" applyFill="1" applyBorder="1" applyAlignment="1" applyProtection="1">
      <alignment vertical="center"/>
      <protection locked="0"/>
    </xf>
    <xf numFmtId="4" fontId="18" fillId="0" borderId="13" xfId="2" applyNumberFormat="1" applyFont="1" applyFill="1" applyBorder="1" applyAlignment="1" applyProtection="1">
      <alignment vertical="top" wrapText="1"/>
      <protection locked="0"/>
    </xf>
    <xf numFmtId="4" fontId="19" fillId="0" borderId="13" xfId="2" applyNumberFormat="1" applyFont="1" applyFill="1" applyBorder="1" applyAlignment="1" applyProtection="1">
      <alignment vertical="top" wrapText="1"/>
      <protection locked="0"/>
    </xf>
    <xf numFmtId="4" fontId="1" fillId="0" borderId="13" xfId="0" applyNumberFormat="1" applyFont="1" applyFill="1" applyBorder="1" applyProtection="1">
      <protection locked="0"/>
    </xf>
    <xf numFmtId="4" fontId="0" fillId="0" borderId="12" xfId="0" applyNumberFormat="1" applyFill="1" applyBorder="1" applyAlignment="1" applyProtection="1">
      <alignment vertical="center"/>
      <protection locked="0"/>
    </xf>
    <xf numFmtId="4" fontId="0" fillId="0" borderId="12" xfId="0" applyNumberFormat="1" applyFill="1" applyBorder="1" applyProtection="1">
      <protection locked="0"/>
    </xf>
    <xf numFmtId="4" fontId="0" fillId="0" borderId="13" xfId="0" applyNumberFormat="1" applyFill="1" applyBorder="1" applyProtection="1">
      <protection locked="0"/>
    </xf>
    <xf numFmtId="4" fontId="0" fillId="4" borderId="13" xfId="0" applyNumberFormat="1" applyFill="1" applyBorder="1" applyAlignment="1" applyProtection="1">
      <alignment vertical="center"/>
      <protection locked="0"/>
    </xf>
    <xf numFmtId="4" fontId="1" fillId="4" borderId="13" xfId="0" applyNumberFormat="1" applyFont="1" applyFill="1" applyBorder="1" applyAlignment="1" applyProtection="1">
      <alignment vertical="center"/>
      <protection locked="0"/>
    </xf>
    <xf numFmtId="43" fontId="16" fillId="0" borderId="0" xfId="3" applyFont="1" applyProtection="1">
      <protection locked="0"/>
    </xf>
    <xf numFmtId="4" fontId="0" fillId="0" borderId="8" xfId="0" applyNumberFormat="1" applyFont="1" applyFill="1" applyBorder="1" applyAlignment="1" applyProtection="1">
      <alignment vertical="center"/>
      <protection locked="0"/>
    </xf>
    <xf numFmtId="43" fontId="0" fillId="0" borderId="8" xfId="0" applyNumberFormat="1" applyFont="1" applyFill="1" applyBorder="1" applyAlignment="1" applyProtection="1">
      <alignment vertical="center"/>
      <protection locked="0"/>
    </xf>
    <xf numFmtId="4" fontId="1" fillId="0" borderId="6" xfId="0" applyNumberFormat="1" applyFont="1" applyFill="1" applyBorder="1" applyAlignment="1" applyProtection="1">
      <alignment vertical="center"/>
      <protection locked="0"/>
    </xf>
    <xf numFmtId="43" fontId="1" fillId="0" borderId="6" xfId="0" applyNumberFormat="1" applyFont="1" applyFill="1" applyBorder="1" applyAlignment="1" applyProtection="1">
      <alignment vertical="center"/>
      <protection locked="0"/>
    </xf>
    <xf numFmtId="4" fontId="0" fillId="0" borderId="8" xfId="0" applyNumberFormat="1" applyFill="1" applyBorder="1" applyAlignment="1" applyProtection="1">
      <alignment vertical="center"/>
      <protection locked="0"/>
    </xf>
    <xf numFmtId="4" fontId="1" fillId="0" borderId="8" xfId="0" applyNumberFormat="1" applyFont="1" applyFill="1" applyBorder="1" applyAlignment="1" applyProtection="1">
      <alignment vertical="center"/>
      <protection locked="0"/>
    </xf>
    <xf numFmtId="4" fontId="0" fillId="0" borderId="8" xfId="0" applyNumberFormat="1" applyFont="1" applyFill="1" applyBorder="1" applyAlignment="1" applyProtection="1">
      <alignment vertical="center" wrapText="1"/>
      <protection locked="0"/>
    </xf>
    <xf numFmtId="43" fontId="1" fillId="0" borderId="8" xfId="0" applyNumberFormat="1" applyFont="1" applyFill="1" applyBorder="1" applyAlignment="1" applyProtection="1">
      <alignment vertical="center"/>
      <protection locked="0"/>
    </xf>
    <xf numFmtId="4" fontId="20" fillId="0" borderId="13" xfId="0" applyNumberFormat="1" applyFont="1" applyBorder="1" applyAlignment="1" applyProtection="1">
      <alignment vertical="center"/>
      <protection locked="0"/>
    </xf>
    <xf numFmtId="4" fontId="1" fillId="0" borderId="8" xfId="0" applyNumberFormat="1" applyFont="1" applyFill="1" applyBorder="1" applyAlignment="1" applyProtection="1">
      <alignment horizontal="right" vertical="center"/>
      <protection locked="0"/>
    </xf>
    <xf numFmtId="4" fontId="0" fillId="0" borderId="8" xfId="0" applyNumberFormat="1" applyFill="1" applyBorder="1" applyAlignment="1" applyProtection="1">
      <alignment horizontal="right" vertical="center"/>
      <protection locked="0"/>
    </xf>
    <xf numFmtId="4" fontId="21" fillId="0" borderId="13" xfId="1" applyNumberFormat="1" applyFont="1" applyFill="1" applyBorder="1" applyAlignment="1" applyProtection="1">
      <alignment horizontal="right" vertical="center"/>
      <protection locked="0"/>
    </xf>
    <xf numFmtId="4" fontId="21" fillId="0" borderId="0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4" fontId="1" fillId="0" borderId="12" xfId="0" applyNumberFormat="1" applyFont="1" applyFill="1" applyBorder="1" applyAlignment="1" applyProtection="1">
      <alignment vertical="center"/>
      <protection locked="0"/>
    </xf>
    <xf numFmtId="4" fontId="21" fillId="0" borderId="13" xfId="0" applyNumberFormat="1" applyFont="1" applyFill="1" applyBorder="1" applyProtection="1">
      <protection locked="0"/>
    </xf>
    <xf numFmtId="4" fontId="21" fillId="0" borderId="0" xfId="0" applyNumberFormat="1" applyFont="1" applyFill="1" applyBorder="1" applyProtection="1">
      <protection locked="0"/>
    </xf>
    <xf numFmtId="4" fontId="21" fillId="0" borderId="13" xfId="0" applyNumberFormat="1" applyFont="1" applyBorder="1" applyProtection="1">
      <protection locked="0"/>
    </xf>
    <xf numFmtId="4" fontId="21" fillId="0" borderId="0" xfId="0" applyNumberFormat="1" applyFont="1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0" borderId="0" xfId="1" applyNumberFormat="1" applyFont="1" applyProtection="1">
      <protection locked="0"/>
    </xf>
    <xf numFmtId="4" fontId="0" fillId="0" borderId="0" xfId="0" applyNumberFormat="1" applyFill="1" applyProtection="1">
      <protection locked="0"/>
    </xf>
    <xf numFmtId="4" fontId="21" fillId="0" borderId="13" xfId="1" applyNumberFormat="1" applyFont="1" applyFill="1" applyBorder="1" applyAlignment="1" applyProtection="1">
      <alignment vertical="center"/>
      <protection locked="0"/>
    </xf>
    <xf numFmtId="4" fontId="21" fillId="0" borderId="0" xfId="1" applyNumberFormat="1" applyFont="1" applyFill="1" applyBorder="1" applyAlignment="1" applyProtection="1">
      <alignment vertical="center"/>
      <protection locked="0"/>
    </xf>
    <xf numFmtId="4" fontId="0" fillId="4" borderId="13" xfId="0" applyNumberFormat="1" applyFont="1" applyFill="1" applyBorder="1" applyAlignment="1" applyProtection="1">
      <alignment vertical="center"/>
      <protection locked="0"/>
    </xf>
    <xf numFmtId="4" fontId="21" fillId="0" borderId="0" xfId="0" applyNumberFormat="1" applyFont="1" applyFill="1" applyBorder="1" applyAlignment="1" applyProtection="1">
      <alignment vertical="center"/>
      <protection locked="0"/>
    </xf>
    <xf numFmtId="4" fontId="16" fillId="0" borderId="0" xfId="0" applyNumberFormat="1" applyFont="1" applyProtection="1">
      <protection locked="0"/>
    </xf>
    <xf numFmtId="49" fontId="18" fillId="0" borderId="13" xfId="2" applyNumberFormat="1" applyFont="1" applyFill="1" applyBorder="1" applyAlignment="1" applyProtection="1">
      <alignment horizontal="left"/>
      <protection locked="0"/>
    </xf>
    <xf numFmtId="165" fontId="18" fillId="0" borderId="13" xfId="2" applyNumberFormat="1" applyFont="1" applyFill="1" applyBorder="1" applyProtection="1">
      <protection locked="0"/>
    </xf>
    <xf numFmtId="166" fontId="18" fillId="0" borderId="13" xfId="2" applyNumberFormat="1" applyFont="1" applyFill="1" applyBorder="1" applyProtection="1">
      <protection locked="0"/>
    </xf>
    <xf numFmtId="0" fontId="16" fillId="0" borderId="0" xfId="0" applyFont="1" applyProtection="1">
      <protection locked="0"/>
    </xf>
    <xf numFmtId="4" fontId="16" fillId="0" borderId="13" xfId="0" applyNumberFormat="1" applyFont="1" applyFill="1" applyBorder="1" applyAlignment="1" applyProtection="1">
      <alignment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4">
    <cellStyle name="Millares" xfId="1" builtinId="3"/>
    <cellStyle name="Millares 2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tabSelected="1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5">
      <c r="A1" s="181" t="s">
        <v>821</v>
      </c>
      <c r="B1" s="182"/>
      <c r="C1" s="182"/>
      <c r="D1" s="182"/>
      <c r="E1" s="183"/>
    </row>
    <row r="2" spans="1:5" s="7" customFormat="1" ht="14.25" x14ac:dyDescent="0.45">
      <c r="A2" s="24"/>
      <c r="E2" s="25"/>
    </row>
    <row r="3" spans="1:5" s="7" customFormat="1" ht="26.25" customHeight="1" x14ac:dyDescent="0.25">
      <c r="A3" s="24"/>
      <c r="B3" s="29" t="s">
        <v>784</v>
      </c>
      <c r="C3" s="184" t="s">
        <v>3276</v>
      </c>
      <c r="D3" s="184"/>
      <c r="E3" s="25"/>
    </row>
    <row r="4" spans="1:5" s="7" customFormat="1" ht="14.25" x14ac:dyDescent="0.45">
      <c r="A4" s="24"/>
      <c r="E4" s="25"/>
    </row>
    <row r="5" spans="1:5" s="7" customFormat="1" ht="26.25" customHeight="1" x14ac:dyDescent="0.45">
      <c r="A5" s="24"/>
      <c r="B5" s="29" t="s">
        <v>787</v>
      </c>
      <c r="E5" s="25"/>
    </row>
    <row r="6" spans="1:5" s="7" customFormat="1" ht="14.25" x14ac:dyDescent="0.45">
      <c r="A6" s="24"/>
      <c r="E6" s="25"/>
    </row>
    <row r="7" spans="1:5" s="7" customFormat="1" ht="26.25" customHeight="1" x14ac:dyDescent="0.45">
      <c r="A7" s="24"/>
      <c r="B7" s="29" t="s">
        <v>788</v>
      </c>
      <c r="E7" s="25"/>
    </row>
    <row r="8" spans="1:5" s="7" customFormat="1" ht="14.25" x14ac:dyDescent="0.45">
      <c r="A8" s="24"/>
      <c r="E8" s="25"/>
    </row>
    <row r="9" spans="1:5" s="7" customFormat="1" ht="26.25" customHeight="1" x14ac:dyDescent="0.25">
      <c r="A9" s="24"/>
      <c r="B9" s="29" t="s">
        <v>786</v>
      </c>
      <c r="E9" s="25"/>
    </row>
    <row r="10" spans="1:5" s="7" customFormat="1" ht="14.25" x14ac:dyDescent="0.45">
      <c r="A10" s="24"/>
      <c r="E10" s="25"/>
    </row>
    <row r="11" spans="1:5" s="7" customFormat="1" ht="26.25" customHeight="1" x14ac:dyDescent="0.45">
      <c r="A11" s="24"/>
      <c r="B11" s="29" t="s">
        <v>785</v>
      </c>
      <c r="E11" s="25"/>
    </row>
    <row r="12" spans="1:5" s="7" customFormat="1" ht="14.65" thickBot="1" x14ac:dyDescent="0.5">
      <c r="A12" s="26"/>
      <c r="B12" s="27"/>
      <c r="C12" s="27"/>
      <c r="D12" s="27"/>
      <c r="E12" s="28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ht="14.25" x14ac:dyDescent="0.45">
      <c r="B3" t="s">
        <v>821</v>
      </c>
    </row>
    <row r="6" spans="2:3" x14ac:dyDescent="0.25">
      <c r="B6" t="s">
        <v>784</v>
      </c>
      <c r="C6" s="23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ORGANISMO, Gobierno del Estado de Guanajuato</v>
      </c>
    </row>
    <row r="7" spans="2:3" ht="14.25" x14ac:dyDescent="0.45">
      <c r="C7" t="str">
        <f>CONCATENATE(ENTE_PUBLICO," (a)")</f>
        <v>ORGANISMO, Gobierno del Estado de Guanajuato (a)</v>
      </c>
    </row>
    <row r="8" spans="2:3" ht="27" customHeight="1" x14ac:dyDescent="0.45">
      <c r="B8" t="s">
        <v>787</v>
      </c>
      <c r="C8" s="23" t="s">
        <v>799</v>
      </c>
    </row>
    <row r="10" spans="2:3" ht="25.5" customHeight="1" x14ac:dyDescent="0.45">
      <c r="B10" t="s">
        <v>788</v>
      </c>
      <c r="C10" s="23" t="s">
        <v>1161</v>
      </c>
    </row>
    <row r="11" spans="2:3" ht="20.25" customHeight="1" x14ac:dyDescent="0.45">
      <c r="C11" s="23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Valle de Santiago, Gobierno del Estado de Guanajuato</v>
      </c>
    </row>
    <row r="12" spans="2:3" x14ac:dyDescent="0.25">
      <c r="B12" t="s">
        <v>786</v>
      </c>
      <c r="C12" s="23">
        <v>2018</v>
      </c>
    </row>
    <row r="14" spans="2:3" ht="14.25" x14ac:dyDescent="0.45">
      <c r="B14" t="s">
        <v>785</v>
      </c>
      <c r="C14" s="23" t="s">
        <v>3295</v>
      </c>
    </row>
    <row r="15" spans="2:3" ht="14.25" x14ac:dyDescent="0.45">
      <c r="C15" s="23">
        <v>2</v>
      </c>
    </row>
    <row r="16" spans="2:3" ht="14.25" x14ac:dyDescent="0.45">
      <c r="C16" s="23" t="s">
        <v>3296</v>
      </c>
    </row>
    <row r="18" spans="4:9" ht="120" x14ac:dyDescent="0.25">
      <c r="D18" s="31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junio de 2018 (k)</v>
      </c>
      <c r="E18" s="31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junio de 2018 (l)</v>
      </c>
      <c r="F18" s="31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junio de 2018 (m = g – l)</v>
      </c>
    </row>
    <row r="20" spans="4:9" ht="57" x14ac:dyDescent="0.45">
      <c r="D20" s="21" t="str">
        <f>CONCATENATE(ANIO_INFORME, " (d)")</f>
        <v>2018 (d)</v>
      </c>
      <c r="E20" s="22" t="str">
        <f>CONCATENATE("31 de diciembre de ",ANIO_INFORME-1, " (e)")</f>
        <v>31 de diciembre de 2017 (e)</v>
      </c>
      <c r="F20" s="30" t="str">
        <f>CONCATENATE("Saldo al 31 de diciembre de ",ANIO_INFORME-1, " (d)")</f>
        <v>Saldo al 31 de diciembre de 2017 (d)</v>
      </c>
    </row>
    <row r="23" spans="4:9" ht="14.25" x14ac:dyDescent="0.45">
      <c r="D23" s="32">
        <f>ANIO_INFORME + 1</f>
        <v>2019</v>
      </c>
      <c r="E23" s="33" t="str">
        <f>CONCATENATE(ANIO_INFORME + 2, " (d)")</f>
        <v>2020 (d)</v>
      </c>
      <c r="F23" s="33" t="str">
        <f>CONCATENATE(ANIO_INFORME + 3, " (d)")</f>
        <v>2021 (d)</v>
      </c>
      <c r="G23" s="33" t="str">
        <f>CONCATENATE(ANIO_INFORME + 4, " (d)")</f>
        <v>2022 (d)</v>
      </c>
      <c r="H23" s="33" t="str">
        <f>CONCATENATE(ANIO_INFORME + 5, " (d)")</f>
        <v>2023 (d)</v>
      </c>
      <c r="I23" s="33" t="str">
        <f>CONCATENATE(ANIO_INFORME + 6, " (d)")</f>
        <v>2024 (d)</v>
      </c>
    </row>
    <row r="25" spans="4:9" x14ac:dyDescent="0.25">
      <c r="D25" s="34" t="str">
        <f>CONCATENATE(ANIO_INFORME - 5, " ",CHAR(185)," (c)")</f>
        <v>2013 ¹ (c)</v>
      </c>
      <c r="E25" s="34" t="str">
        <f>CONCATENATE(ANIO_INFORME - 4, " ",CHAR(185)," (c)")</f>
        <v>2014 ¹ (c)</v>
      </c>
      <c r="F25" s="34" t="str">
        <f>CONCATENATE(ANIO_INFORME - 3, " ",CHAR(185)," (c)")</f>
        <v>2015 ¹ (c)</v>
      </c>
      <c r="G25" s="34" t="str">
        <f>CONCATENATE(ANIO_INFORME - 2, " ",CHAR(185)," (c)")</f>
        <v>2016 ¹ (c)</v>
      </c>
      <c r="H25" s="34" t="str">
        <f>CONCATENATE(ANIO_INFORME - 1, " ",CHAR(185)," (c)")</f>
        <v>2017 ¹ (c)</v>
      </c>
      <c r="I25" s="32">
        <f>ANIO_INFORME</f>
        <v>2018</v>
      </c>
    </row>
    <row r="26" spans="4:9" ht="14.25" x14ac:dyDescent="0.45">
      <c r="D26" s="81"/>
    </row>
    <row r="29" spans="4:9" ht="14.25" x14ac:dyDescent="0.45">
      <c r="D29" t="s">
        <v>3135</v>
      </c>
      <c r="E29" t="s">
        <v>3136</v>
      </c>
    </row>
    <row r="30" spans="4:9" ht="14.25" x14ac:dyDescent="0.45">
      <c r="D30" s="126">
        <v>-1.7976931348623099E+100</v>
      </c>
      <c r="E30" s="126">
        <v>1.7976931348623099E+100</v>
      </c>
    </row>
    <row r="32" spans="4:9" ht="14.25" x14ac:dyDescent="0.45">
      <c r="D32" t="s">
        <v>3137</v>
      </c>
      <c r="E32" t="s">
        <v>3138</v>
      </c>
    </row>
    <row r="33" spans="4:5" ht="14.25" x14ac:dyDescent="0.45">
      <c r="D33" s="127">
        <v>36526</v>
      </c>
      <c r="E33" s="127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787</v>
      </c>
      <c r="E1" t="s">
        <v>789</v>
      </c>
      <c r="G1" t="s">
        <v>790</v>
      </c>
      <c r="I1" t="s">
        <v>791</v>
      </c>
      <c r="K1" t="s">
        <v>792</v>
      </c>
      <c r="M1" t="s">
        <v>793</v>
      </c>
      <c r="O1" t="s">
        <v>794</v>
      </c>
      <c r="Q1" t="s">
        <v>795</v>
      </c>
      <c r="S1" t="s">
        <v>796</v>
      </c>
      <c r="U1" t="s">
        <v>797</v>
      </c>
      <c r="W1" t="s">
        <v>798</v>
      </c>
      <c r="Y1" t="s">
        <v>799</v>
      </c>
      <c r="AA1" t="s">
        <v>800</v>
      </c>
      <c r="AC1" t="s">
        <v>801</v>
      </c>
      <c r="AE1" t="s">
        <v>802</v>
      </c>
      <c r="AG1" t="s">
        <v>803</v>
      </c>
      <c r="AI1" t="s">
        <v>804</v>
      </c>
      <c r="AK1" t="s">
        <v>805</v>
      </c>
      <c r="AM1" t="s">
        <v>806</v>
      </c>
      <c r="AO1" t="s">
        <v>807</v>
      </c>
      <c r="AQ1" t="s">
        <v>808</v>
      </c>
      <c r="AS1" t="s">
        <v>809</v>
      </c>
      <c r="AU1" t="s">
        <v>810</v>
      </c>
      <c r="AW1" t="s">
        <v>811</v>
      </c>
      <c r="AY1" t="s">
        <v>812</v>
      </c>
      <c r="BA1" t="s">
        <v>813</v>
      </c>
      <c r="BC1" t="s">
        <v>814</v>
      </c>
      <c r="BE1" t="s">
        <v>815</v>
      </c>
      <c r="BG1" t="s">
        <v>816</v>
      </c>
      <c r="BI1" t="s">
        <v>817</v>
      </c>
      <c r="BK1" t="s">
        <v>818</v>
      </c>
      <c r="BM1" t="s">
        <v>819</v>
      </c>
      <c r="BO1" t="s">
        <v>820</v>
      </c>
    </row>
    <row r="2" spans="1:67" ht="14.25" x14ac:dyDescent="0.45">
      <c r="A2">
        <v>1</v>
      </c>
      <c r="B2" t="s">
        <v>789</v>
      </c>
      <c r="D2">
        <v>0</v>
      </c>
      <c r="E2" t="s">
        <v>3127</v>
      </c>
      <c r="F2">
        <v>0</v>
      </c>
      <c r="G2" t="s">
        <v>3127</v>
      </c>
      <c r="H2">
        <v>0</v>
      </c>
      <c r="I2" t="s">
        <v>3127</v>
      </c>
      <c r="J2">
        <v>0</v>
      </c>
      <c r="K2" t="s">
        <v>3127</v>
      </c>
      <c r="L2">
        <v>0</v>
      </c>
      <c r="M2" t="s">
        <v>3127</v>
      </c>
      <c r="N2">
        <v>0</v>
      </c>
      <c r="O2" t="s">
        <v>3127</v>
      </c>
      <c r="P2">
        <v>0</v>
      </c>
      <c r="Q2" t="s">
        <v>3127</v>
      </c>
      <c r="R2">
        <v>0</v>
      </c>
      <c r="S2" t="s">
        <v>3127</v>
      </c>
      <c r="T2">
        <v>0</v>
      </c>
      <c r="U2" t="s">
        <v>3127</v>
      </c>
      <c r="V2">
        <v>0</v>
      </c>
      <c r="W2" t="s">
        <v>3127</v>
      </c>
      <c r="X2">
        <v>0</v>
      </c>
      <c r="Y2" t="s">
        <v>3127</v>
      </c>
      <c r="Z2">
        <v>0</v>
      </c>
      <c r="AA2" t="s">
        <v>3127</v>
      </c>
      <c r="AB2">
        <v>0</v>
      </c>
      <c r="AC2" t="s">
        <v>3127</v>
      </c>
      <c r="AD2">
        <v>0</v>
      </c>
      <c r="AE2" t="s">
        <v>3127</v>
      </c>
      <c r="AF2">
        <v>0</v>
      </c>
      <c r="AG2" t="s">
        <v>3127</v>
      </c>
      <c r="AH2">
        <v>0</v>
      </c>
      <c r="AI2" t="s">
        <v>3127</v>
      </c>
      <c r="AJ2">
        <v>0</v>
      </c>
      <c r="AK2" t="s">
        <v>3127</v>
      </c>
      <c r="AL2">
        <v>0</v>
      </c>
      <c r="AM2" t="s">
        <v>3127</v>
      </c>
      <c r="AN2">
        <v>0</v>
      </c>
      <c r="AO2" t="s">
        <v>3127</v>
      </c>
      <c r="AP2">
        <v>0</v>
      </c>
      <c r="AQ2" t="s">
        <v>3127</v>
      </c>
      <c r="AR2">
        <v>0</v>
      </c>
      <c r="AS2" t="s">
        <v>3127</v>
      </c>
      <c r="AT2">
        <v>0</v>
      </c>
      <c r="AU2" t="s">
        <v>3127</v>
      </c>
      <c r="AV2">
        <v>0</v>
      </c>
      <c r="AW2" t="s">
        <v>3127</v>
      </c>
      <c r="AX2">
        <v>0</v>
      </c>
      <c r="AY2" t="s">
        <v>3127</v>
      </c>
      <c r="AZ2">
        <v>0</v>
      </c>
      <c r="BA2" t="s">
        <v>3127</v>
      </c>
      <c r="BB2">
        <v>0</v>
      </c>
      <c r="BC2" t="s">
        <v>3127</v>
      </c>
      <c r="BD2">
        <v>0</v>
      </c>
      <c r="BE2" t="s">
        <v>3127</v>
      </c>
      <c r="BF2">
        <v>0</v>
      </c>
      <c r="BG2" t="s">
        <v>3127</v>
      </c>
      <c r="BH2">
        <v>0</v>
      </c>
      <c r="BI2" t="s">
        <v>3127</v>
      </c>
      <c r="BJ2">
        <v>0</v>
      </c>
      <c r="BK2" t="s">
        <v>3127</v>
      </c>
      <c r="BL2">
        <v>0</v>
      </c>
      <c r="BM2" t="s">
        <v>3127</v>
      </c>
      <c r="BN2">
        <v>0</v>
      </c>
      <c r="BO2" t="s">
        <v>3127</v>
      </c>
    </row>
    <row r="3" spans="1:67" x14ac:dyDescent="0.25">
      <c r="A3">
        <v>2</v>
      </c>
      <c r="B3" t="s">
        <v>790</v>
      </c>
      <c r="D3">
        <v>1</v>
      </c>
      <c r="E3" t="s">
        <v>789</v>
      </c>
      <c r="F3">
        <v>2</v>
      </c>
      <c r="G3" t="s">
        <v>832</v>
      </c>
      <c r="H3">
        <v>3</v>
      </c>
      <c r="I3" t="s">
        <v>837</v>
      </c>
      <c r="J3">
        <v>4</v>
      </c>
      <c r="K3" t="s">
        <v>842</v>
      </c>
      <c r="L3">
        <v>5</v>
      </c>
      <c r="M3" t="s">
        <v>852</v>
      </c>
      <c r="N3">
        <v>6</v>
      </c>
      <c r="O3" t="s">
        <v>887</v>
      </c>
      <c r="P3">
        <v>7</v>
      </c>
      <c r="Q3" t="s">
        <v>896</v>
      </c>
      <c r="R3">
        <v>8</v>
      </c>
      <c r="S3" t="s">
        <v>1017</v>
      </c>
      <c r="T3">
        <v>9</v>
      </c>
      <c r="U3" t="s">
        <v>1074</v>
      </c>
      <c r="V3">
        <v>10</v>
      </c>
      <c r="W3" t="s">
        <v>1088</v>
      </c>
      <c r="X3">
        <v>11</v>
      </c>
      <c r="Y3" t="s">
        <v>852</v>
      </c>
      <c r="Z3">
        <v>12</v>
      </c>
      <c r="AA3" t="s">
        <v>1166</v>
      </c>
      <c r="AB3">
        <v>13</v>
      </c>
      <c r="AC3" t="s">
        <v>1246</v>
      </c>
      <c r="AD3">
        <v>14</v>
      </c>
      <c r="AE3" t="s">
        <v>1328</v>
      </c>
      <c r="AF3">
        <v>15</v>
      </c>
      <c r="AG3" t="s">
        <v>1447</v>
      </c>
      <c r="AH3">
        <v>16</v>
      </c>
      <c r="AI3" t="s">
        <v>1566</v>
      </c>
      <c r="AJ3">
        <v>17</v>
      </c>
      <c r="AK3" t="s">
        <v>1669</v>
      </c>
      <c r="AL3">
        <v>18</v>
      </c>
      <c r="AM3" t="s">
        <v>1699</v>
      </c>
      <c r="AN3">
        <v>19</v>
      </c>
      <c r="AO3" t="s">
        <v>852</v>
      </c>
      <c r="AP3">
        <v>20</v>
      </c>
      <c r="AQ3" t="s">
        <v>1759</v>
      </c>
      <c r="AR3">
        <v>21</v>
      </c>
      <c r="AS3" t="s">
        <v>2327</v>
      </c>
      <c r="AT3">
        <v>22</v>
      </c>
      <c r="AU3" t="s">
        <v>2530</v>
      </c>
      <c r="AV3">
        <v>23</v>
      </c>
      <c r="AW3" t="s">
        <v>2545</v>
      </c>
      <c r="AX3">
        <v>24</v>
      </c>
      <c r="AY3" t="s">
        <v>2553</v>
      </c>
      <c r="AZ3">
        <v>25</v>
      </c>
      <c r="BA3" t="s">
        <v>2604</v>
      </c>
      <c r="BB3">
        <v>26</v>
      </c>
      <c r="BC3" t="s">
        <v>2621</v>
      </c>
      <c r="BD3">
        <v>27</v>
      </c>
      <c r="BE3" t="s">
        <v>2685</v>
      </c>
      <c r="BF3">
        <v>28</v>
      </c>
      <c r="BG3" t="s">
        <v>852</v>
      </c>
      <c r="BH3">
        <v>29</v>
      </c>
      <c r="BI3" t="s">
        <v>2729</v>
      </c>
      <c r="BJ3">
        <v>30</v>
      </c>
      <c r="BK3" t="s">
        <v>2327</v>
      </c>
      <c r="BL3">
        <v>31</v>
      </c>
      <c r="BM3" t="s">
        <v>2975</v>
      </c>
      <c r="BN3">
        <v>32</v>
      </c>
      <c r="BO3" t="s">
        <v>3079</v>
      </c>
    </row>
    <row r="4" spans="1:67" x14ac:dyDescent="0.25">
      <c r="A4">
        <v>3</v>
      </c>
      <c r="B4" t="s">
        <v>791</v>
      </c>
      <c r="D4">
        <v>1</v>
      </c>
      <c r="E4" t="s">
        <v>822</v>
      </c>
      <c r="F4">
        <v>2</v>
      </c>
      <c r="G4" t="s">
        <v>833</v>
      </c>
      <c r="H4">
        <v>3</v>
      </c>
      <c r="I4" t="s">
        <v>838</v>
      </c>
      <c r="J4">
        <v>4</v>
      </c>
      <c r="K4" t="s">
        <v>843</v>
      </c>
      <c r="L4">
        <v>5</v>
      </c>
      <c r="M4" t="s">
        <v>853</v>
      </c>
      <c r="N4">
        <v>6</v>
      </c>
      <c r="O4" t="s">
        <v>794</v>
      </c>
      <c r="P4">
        <v>7</v>
      </c>
      <c r="Q4" t="s">
        <v>897</v>
      </c>
      <c r="R4">
        <v>8</v>
      </c>
      <c r="S4" t="s">
        <v>899</v>
      </c>
      <c r="T4">
        <v>9</v>
      </c>
      <c r="U4" t="s">
        <v>1075</v>
      </c>
      <c r="V4">
        <v>10</v>
      </c>
      <c r="W4" t="s">
        <v>1089</v>
      </c>
      <c r="X4">
        <v>11</v>
      </c>
      <c r="Y4" t="s">
        <v>1124</v>
      </c>
      <c r="Z4">
        <v>12</v>
      </c>
      <c r="AA4" t="s">
        <v>1167</v>
      </c>
      <c r="AB4">
        <v>13</v>
      </c>
      <c r="AC4" t="s">
        <v>1247</v>
      </c>
      <c r="AD4">
        <v>14</v>
      </c>
      <c r="AE4" t="s">
        <v>1329</v>
      </c>
      <c r="AF4">
        <v>15</v>
      </c>
      <c r="AG4" t="s">
        <v>1448</v>
      </c>
      <c r="AH4">
        <v>16</v>
      </c>
      <c r="AI4" t="s">
        <v>1567</v>
      </c>
      <c r="AJ4">
        <v>17</v>
      </c>
      <c r="AK4" t="s">
        <v>1670</v>
      </c>
      <c r="AL4">
        <v>18</v>
      </c>
      <c r="AM4" t="s">
        <v>1700</v>
      </c>
      <c r="AN4">
        <v>19</v>
      </c>
      <c r="AO4" t="s">
        <v>1717</v>
      </c>
      <c r="AP4">
        <v>20</v>
      </c>
      <c r="AQ4" t="s">
        <v>1760</v>
      </c>
      <c r="AR4">
        <v>21</v>
      </c>
      <c r="AS4" t="s">
        <v>2328</v>
      </c>
      <c r="AT4">
        <v>22</v>
      </c>
      <c r="AU4" t="s">
        <v>2531</v>
      </c>
      <c r="AV4">
        <v>23</v>
      </c>
      <c r="AW4" t="s">
        <v>1076</v>
      </c>
      <c r="AX4">
        <v>24</v>
      </c>
      <c r="AY4" t="s">
        <v>2554</v>
      </c>
      <c r="AZ4">
        <v>25</v>
      </c>
      <c r="BA4" t="s">
        <v>2605</v>
      </c>
      <c r="BB4">
        <v>26</v>
      </c>
      <c r="BC4" t="s">
        <v>2622</v>
      </c>
      <c r="BD4">
        <v>27</v>
      </c>
      <c r="BE4" t="s">
        <v>2558</v>
      </c>
      <c r="BF4">
        <v>28</v>
      </c>
      <c r="BG4" t="s">
        <v>899</v>
      </c>
      <c r="BH4">
        <v>29</v>
      </c>
      <c r="BI4" t="s">
        <v>2730</v>
      </c>
      <c r="BJ4">
        <v>30</v>
      </c>
      <c r="BK4" t="s">
        <v>1246</v>
      </c>
      <c r="BL4">
        <v>31</v>
      </c>
      <c r="BM4" t="s">
        <v>2976</v>
      </c>
      <c r="BN4">
        <v>32</v>
      </c>
      <c r="BO4" t="s">
        <v>3080</v>
      </c>
    </row>
    <row r="5" spans="1:67" x14ac:dyDescent="0.25">
      <c r="A5">
        <v>4</v>
      </c>
      <c r="B5" t="s">
        <v>792</v>
      </c>
      <c r="D5">
        <v>1</v>
      </c>
      <c r="E5" t="s">
        <v>823</v>
      </c>
      <c r="F5">
        <v>2</v>
      </c>
      <c r="G5" t="s">
        <v>834</v>
      </c>
      <c r="H5">
        <v>3</v>
      </c>
      <c r="I5" t="s">
        <v>839</v>
      </c>
      <c r="J5">
        <v>4</v>
      </c>
      <c r="K5" t="s">
        <v>792</v>
      </c>
      <c r="L5">
        <v>5</v>
      </c>
      <c r="M5" t="s">
        <v>854</v>
      </c>
      <c r="N5">
        <v>6</v>
      </c>
      <c r="O5" t="s">
        <v>888</v>
      </c>
      <c r="P5">
        <v>7</v>
      </c>
      <c r="Q5" t="s">
        <v>898</v>
      </c>
      <c r="R5">
        <v>8</v>
      </c>
      <c r="S5" t="s">
        <v>854</v>
      </c>
      <c r="T5">
        <v>9</v>
      </c>
      <c r="U5" t="s">
        <v>1076</v>
      </c>
      <c r="V5">
        <v>10</v>
      </c>
      <c r="W5" t="s">
        <v>1090</v>
      </c>
      <c r="X5">
        <v>11</v>
      </c>
      <c r="Y5" t="s">
        <v>1125</v>
      </c>
      <c r="Z5">
        <v>12</v>
      </c>
      <c r="AA5" t="s">
        <v>1168</v>
      </c>
      <c r="AB5">
        <v>13</v>
      </c>
      <c r="AC5" t="s">
        <v>1248</v>
      </c>
      <c r="AD5">
        <v>14</v>
      </c>
      <c r="AE5" t="s">
        <v>1330</v>
      </c>
      <c r="AF5">
        <v>15</v>
      </c>
      <c r="AG5" t="s">
        <v>1449</v>
      </c>
      <c r="AH5">
        <v>16</v>
      </c>
      <c r="AI5" t="s">
        <v>1074</v>
      </c>
      <c r="AJ5">
        <v>17</v>
      </c>
      <c r="AK5" t="s">
        <v>1671</v>
      </c>
      <c r="AL5">
        <v>18</v>
      </c>
      <c r="AM5" t="s">
        <v>1701</v>
      </c>
      <c r="AN5">
        <v>19</v>
      </c>
      <c r="AO5" t="s">
        <v>854</v>
      </c>
      <c r="AP5">
        <v>20</v>
      </c>
      <c r="AQ5" t="s">
        <v>1761</v>
      </c>
      <c r="AR5">
        <v>21</v>
      </c>
      <c r="AS5" t="s">
        <v>1246</v>
      </c>
      <c r="AT5">
        <v>22</v>
      </c>
      <c r="AU5" t="s">
        <v>2532</v>
      </c>
      <c r="AV5">
        <v>23</v>
      </c>
      <c r="AW5" t="s">
        <v>2546</v>
      </c>
      <c r="AX5">
        <v>24</v>
      </c>
      <c r="AY5" t="s">
        <v>2555</v>
      </c>
      <c r="AZ5">
        <v>25</v>
      </c>
      <c r="BA5" t="s">
        <v>2606</v>
      </c>
      <c r="BB5">
        <v>26</v>
      </c>
      <c r="BC5" t="s">
        <v>2623</v>
      </c>
      <c r="BD5">
        <v>27</v>
      </c>
      <c r="BE5" t="s">
        <v>2686</v>
      </c>
      <c r="BF5">
        <v>28</v>
      </c>
      <c r="BG5" t="s">
        <v>2700</v>
      </c>
      <c r="BH5">
        <v>29</v>
      </c>
      <c r="BI5" t="s">
        <v>2731</v>
      </c>
      <c r="BJ5">
        <v>30</v>
      </c>
      <c r="BK5" t="s">
        <v>2783</v>
      </c>
      <c r="BL5">
        <v>31</v>
      </c>
      <c r="BM5" t="s">
        <v>2977</v>
      </c>
      <c r="BN5">
        <v>32</v>
      </c>
      <c r="BO5" t="s">
        <v>3081</v>
      </c>
    </row>
    <row r="6" spans="1:67" x14ac:dyDescent="0.25">
      <c r="A6">
        <v>5</v>
      </c>
      <c r="B6" t="s">
        <v>793</v>
      </c>
      <c r="D6">
        <v>1</v>
      </c>
      <c r="E6" t="s">
        <v>824</v>
      </c>
      <c r="F6">
        <v>2</v>
      </c>
      <c r="G6" t="s">
        <v>835</v>
      </c>
      <c r="H6">
        <v>3</v>
      </c>
      <c r="I6" t="s">
        <v>840</v>
      </c>
      <c r="J6">
        <v>4</v>
      </c>
      <c r="K6" t="s">
        <v>844</v>
      </c>
      <c r="L6">
        <v>5</v>
      </c>
      <c r="M6" t="s">
        <v>855</v>
      </c>
      <c r="N6">
        <v>6</v>
      </c>
      <c r="O6" t="s">
        <v>889</v>
      </c>
      <c r="P6">
        <v>7</v>
      </c>
      <c r="Q6" t="s">
        <v>899</v>
      </c>
      <c r="R6">
        <v>8</v>
      </c>
      <c r="S6" t="s">
        <v>1018</v>
      </c>
      <c r="T6">
        <v>9</v>
      </c>
      <c r="U6" t="s">
        <v>1077</v>
      </c>
      <c r="V6">
        <v>10</v>
      </c>
      <c r="W6" t="s">
        <v>1091</v>
      </c>
      <c r="X6">
        <v>11</v>
      </c>
      <c r="Y6" t="s">
        <v>1126</v>
      </c>
      <c r="Z6">
        <v>12</v>
      </c>
      <c r="AA6" t="s">
        <v>1169</v>
      </c>
      <c r="AB6">
        <v>13</v>
      </c>
      <c r="AC6" t="s">
        <v>1249</v>
      </c>
      <c r="AD6">
        <v>14</v>
      </c>
      <c r="AE6" t="s">
        <v>1331</v>
      </c>
      <c r="AF6">
        <v>15</v>
      </c>
      <c r="AG6" t="s">
        <v>1450</v>
      </c>
      <c r="AH6">
        <v>16</v>
      </c>
      <c r="AI6" t="s">
        <v>1568</v>
      </c>
      <c r="AJ6">
        <v>17</v>
      </c>
      <c r="AK6" t="s">
        <v>1672</v>
      </c>
      <c r="AL6">
        <v>18</v>
      </c>
      <c r="AM6" t="s">
        <v>1702</v>
      </c>
      <c r="AN6">
        <v>19</v>
      </c>
      <c r="AO6" t="s">
        <v>1718</v>
      </c>
      <c r="AP6">
        <v>20</v>
      </c>
      <c r="AQ6" t="s">
        <v>1762</v>
      </c>
      <c r="AR6">
        <v>21</v>
      </c>
      <c r="AS6" t="s">
        <v>2329</v>
      </c>
      <c r="AT6">
        <v>22</v>
      </c>
      <c r="AU6" t="s">
        <v>2533</v>
      </c>
      <c r="AV6">
        <v>23</v>
      </c>
      <c r="AW6" t="s">
        <v>2547</v>
      </c>
      <c r="AX6">
        <v>24</v>
      </c>
      <c r="AY6" t="s">
        <v>2556</v>
      </c>
      <c r="AZ6">
        <v>25</v>
      </c>
      <c r="BA6" t="s">
        <v>2607</v>
      </c>
      <c r="BB6">
        <v>26</v>
      </c>
      <c r="BC6" t="s">
        <v>2624</v>
      </c>
      <c r="BD6">
        <v>27</v>
      </c>
      <c r="BE6" t="s">
        <v>2687</v>
      </c>
      <c r="BF6">
        <v>28</v>
      </c>
      <c r="BG6" t="s">
        <v>2701</v>
      </c>
      <c r="BH6">
        <v>29</v>
      </c>
      <c r="BI6" t="s">
        <v>2732</v>
      </c>
      <c r="BJ6">
        <v>30</v>
      </c>
      <c r="BK6" t="s">
        <v>1248</v>
      </c>
      <c r="BL6">
        <v>31</v>
      </c>
      <c r="BM6" t="s">
        <v>2978</v>
      </c>
      <c r="BN6">
        <v>32</v>
      </c>
      <c r="BO6" t="s">
        <v>1076</v>
      </c>
    </row>
    <row r="7" spans="1:67" x14ac:dyDescent="0.25">
      <c r="A7">
        <v>6</v>
      </c>
      <c r="B7" t="s">
        <v>794</v>
      </c>
      <c r="D7">
        <v>1</v>
      </c>
      <c r="E7" t="s">
        <v>825</v>
      </c>
      <c r="F7">
        <v>2</v>
      </c>
      <c r="G7" t="s">
        <v>836</v>
      </c>
      <c r="H7">
        <v>3</v>
      </c>
      <c r="I7" t="s">
        <v>841</v>
      </c>
      <c r="J7">
        <v>4</v>
      </c>
      <c r="K7" t="s">
        <v>845</v>
      </c>
      <c r="L7">
        <v>5</v>
      </c>
      <c r="M7" t="s">
        <v>856</v>
      </c>
      <c r="N7">
        <v>6</v>
      </c>
      <c r="O7" t="s">
        <v>890</v>
      </c>
      <c r="P7">
        <v>7</v>
      </c>
      <c r="Q7" t="s">
        <v>900</v>
      </c>
      <c r="R7">
        <v>8</v>
      </c>
      <c r="S7" t="s">
        <v>1019</v>
      </c>
      <c r="T7">
        <v>9</v>
      </c>
      <c r="U7" t="s">
        <v>1078</v>
      </c>
      <c r="V7">
        <v>10</v>
      </c>
      <c r="W7" t="s">
        <v>798</v>
      </c>
      <c r="X7">
        <v>11</v>
      </c>
      <c r="Y7" t="s">
        <v>1127</v>
      </c>
      <c r="Z7">
        <v>12</v>
      </c>
      <c r="AA7" t="s">
        <v>1170</v>
      </c>
      <c r="AB7">
        <v>13</v>
      </c>
      <c r="AC7" t="s">
        <v>1250</v>
      </c>
      <c r="AD7">
        <v>14</v>
      </c>
      <c r="AE7" t="s">
        <v>1332</v>
      </c>
      <c r="AF7">
        <v>15</v>
      </c>
      <c r="AG7" t="s">
        <v>1451</v>
      </c>
      <c r="AH7">
        <v>16</v>
      </c>
      <c r="AI7" t="s">
        <v>1569</v>
      </c>
      <c r="AJ7">
        <v>17</v>
      </c>
      <c r="AK7" t="s">
        <v>1673</v>
      </c>
      <c r="AL7">
        <v>18</v>
      </c>
      <c r="AM7" t="s">
        <v>1703</v>
      </c>
      <c r="AN7">
        <v>19</v>
      </c>
      <c r="AO7" t="s">
        <v>1719</v>
      </c>
      <c r="AP7">
        <v>20</v>
      </c>
      <c r="AQ7" t="s">
        <v>1763</v>
      </c>
      <c r="AR7">
        <v>21</v>
      </c>
      <c r="AS7" t="s">
        <v>2330</v>
      </c>
      <c r="AT7">
        <v>22</v>
      </c>
      <c r="AU7" t="s">
        <v>2534</v>
      </c>
      <c r="AV7">
        <v>23</v>
      </c>
      <c r="AW7" t="s">
        <v>2548</v>
      </c>
      <c r="AX7">
        <v>24</v>
      </c>
      <c r="AY7" t="s">
        <v>2557</v>
      </c>
      <c r="AZ7">
        <v>25</v>
      </c>
      <c r="BA7" t="s">
        <v>2608</v>
      </c>
      <c r="BB7">
        <v>26</v>
      </c>
      <c r="BC7" t="s">
        <v>2625</v>
      </c>
      <c r="BD7">
        <v>27</v>
      </c>
      <c r="BE7" t="s">
        <v>2688</v>
      </c>
      <c r="BF7">
        <v>28</v>
      </c>
      <c r="BG7" t="s">
        <v>2702</v>
      </c>
      <c r="BH7">
        <v>29</v>
      </c>
      <c r="BI7" t="s">
        <v>2733</v>
      </c>
      <c r="BJ7">
        <v>30</v>
      </c>
      <c r="BK7" t="s">
        <v>2784</v>
      </c>
      <c r="BL7">
        <v>31</v>
      </c>
      <c r="BM7" t="s">
        <v>2979</v>
      </c>
      <c r="BN7">
        <v>32</v>
      </c>
      <c r="BO7" t="s">
        <v>3082</v>
      </c>
    </row>
    <row r="8" spans="1:67" x14ac:dyDescent="0.25">
      <c r="A8">
        <v>7</v>
      </c>
      <c r="B8" t="s">
        <v>795</v>
      </c>
      <c r="D8">
        <v>1</v>
      </c>
      <c r="E8" t="s">
        <v>826</v>
      </c>
      <c r="J8">
        <v>4</v>
      </c>
      <c r="K8" t="s">
        <v>846</v>
      </c>
      <c r="L8">
        <v>5</v>
      </c>
      <c r="M8" t="s">
        <v>857</v>
      </c>
      <c r="N8">
        <v>6</v>
      </c>
      <c r="O8" t="s">
        <v>891</v>
      </c>
      <c r="P8">
        <v>7</v>
      </c>
      <c r="Q8" t="s">
        <v>901</v>
      </c>
      <c r="R8">
        <v>8</v>
      </c>
      <c r="S8" t="s">
        <v>1020</v>
      </c>
      <c r="T8">
        <v>9</v>
      </c>
      <c r="U8" t="s">
        <v>890</v>
      </c>
      <c r="V8">
        <v>10</v>
      </c>
      <c r="W8" t="s">
        <v>1092</v>
      </c>
      <c r="X8">
        <v>11</v>
      </c>
      <c r="Y8" t="s">
        <v>1128</v>
      </c>
      <c r="Z8">
        <v>12</v>
      </c>
      <c r="AA8" t="s">
        <v>1171</v>
      </c>
      <c r="AB8">
        <v>13</v>
      </c>
      <c r="AC8" t="s">
        <v>1251</v>
      </c>
      <c r="AD8">
        <v>14</v>
      </c>
      <c r="AE8" t="s">
        <v>1333</v>
      </c>
      <c r="AF8">
        <v>15</v>
      </c>
      <c r="AG8" t="s">
        <v>1452</v>
      </c>
      <c r="AH8">
        <v>16</v>
      </c>
      <c r="AI8" t="s">
        <v>1570</v>
      </c>
      <c r="AJ8">
        <v>17</v>
      </c>
      <c r="AK8" t="s">
        <v>1354</v>
      </c>
      <c r="AL8">
        <v>18</v>
      </c>
      <c r="AM8" t="s">
        <v>1704</v>
      </c>
      <c r="AN8">
        <v>19</v>
      </c>
      <c r="AO8" t="s">
        <v>1720</v>
      </c>
      <c r="AP8">
        <v>20</v>
      </c>
      <c r="AQ8" t="s">
        <v>1764</v>
      </c>
      <c r="AR8">
        <v>21</v>
      </c>
      <c r="AS8" t="s">
        <v>1700</v>
      </c>
      <c r="AT8">
        <v>22</v>
      </c>
      <c r="AU8" t="s">
        <v>2535</v>
      </c>
      <c r="AV8">
        <v>23</v>
      </c>
      <c r="AW8" t="s">
        <v>2549</v>
      </c>
      <c r="AX8">
        <v>24</v>
      </c>
      <c r="AY8" t="s">
        <v>2558</v>
      </c>
      <c r="AZ8">
        <v>25</v>
      </c>
      <c r="BA8" t="s">
        <v>2609</v>
      </c>
      <c r="BB8">
        <v>26</v>
      </c>
      <c r="BC8" t="s">
        <v>2626</v>
      </c>
      <c r="BD8">
        <v>27</v>
      </c>
      <c r="BE8" t="s">
        <v>2689</v>
      </c>
      <c r="BF8">
        <v>28</v>
      </c>
      <c r="BG8" t="s">
        <v>1721</v>
      </c>
      <c r="BH8">
        <v>29</v>
      </c>
      <c r="BI8" t="s">
        <v>2734</v>
      </c>
      <c r="BJ8">
        <v>30</v>
      </c>
      <c r="BK8" t="s">
        <v>2785</v>
      </c>
      <c r="BL8">
        <v>31</v>
      </c>
      <c r="BM8" t="s">
        <v>2980</v>
      </c>
      <c r="BN8">
        <v>32</v>
      </c>
      <c r="BO8" t="s">
        <v>3083</v>
      </c>
    </row>
    <row r="9" spans="1:67" x14ac:dyDescent="0.25">
      <c r="A9">
        <v>8</v>
      </c>
      <c r="B9" t="s">
        <v>796</v>
      </c>
      <c r="D9">
        <v>1</v>
      </c>
      <c r="E9" t="s">
        <v>827</v>
      </c>
      <c r="J9">
        <v>4</v>
      </c>
      <c r="K9" t="s">
        <v>847</v>
      </c>
      <c r="L9">
        <v>5</v>
      </c>
      <c r="M9" t="s">
        <v>858</v>
      </c>
      <c r="N9">
        <v>6</v>
      </c>
      <c r="O9" t="s">
        <v>892</v>
      </c>
      <c r="P9">
        <v>7</v>
      </c>
      <c r="Q9" t="s">
        <v>902</v>
      </c>
      <c r="R9">
        <v>8</v>
      </c>
      <c r="S9" t="s">
        <v>1021</v>
      </c>
      <c r="T9">
        <v>9</v>
      </c>
      <c r="U9" t="s">
        <v>1079</v>
      </c>
      <c r="V9">
        <v>10</v>
      </c>
      <c r="W9" t="s">
        <v>1093</v>
      </c>
      <c r="X9">
        <v>11</v>
      </c>
      <c r="Y9" t="s">
        <v>1129</v>
      </c>
      <c r="Z9">
        <v>12</v>
      </c>
      <c r="AA9" t="s">
        <v>1172</v>
      </c>
      <c r="AB9">
        <v>13</v>
      </c>
      <c r="AC9" t="s">
        <v>1252</v>
      </c>
      <c r="AD9">
        <v>14</v>
      </c>
      <c r="AE9" t="s">
        <v>1334</v>
      </c>
      <c r="AF9">
        <v>15</v>
      </c>
      <c r="AG9" t="s">
        <v>1453</v>
      </c>
      <c r="AH9">
        <v>16</v>
      </c>
      <c r="AI9" t="s">
        <v>1571</v>
      </c>
      <c r="AJ9">
        <v>17</v>
      </c>
      <c r="AK9" t="s">
        <v>1674</v>
      </c>
      <c r="AL9">
        <v>18</v>
      </c>
      <c r="AM9" t="s">
        <v>1705</v>
      </c>
      <c r="AN9">
        <v>19</v>
      </c>
      <c r="AO9" t="s">
        <v>1721</v>
      </c>
      <c r="AP9">
        <v>20</v>
      </c>
      <c r="AQ9" t="s">
        <v>1765</v>
      </c>
      <c r="AR9">
        <v>21</v>
      </c>
      <c r="AS9" t="s">
        <v>2331</v>
      </c>
      <c r="AT9">
        <v>22</v>
      </c>
      <c r="AU9" t="s">
        <v>2536</v>
      </c>
      <c r="AV9">
        <v>23</v>
      </c>
      <c r="AW9" t="s">
        <v>1612</v>
      </c>
      <c r="AX9">
        <v>24</v>
      </c>
      <c r="AY9" t="s">
        <v>2559</v>
      </c>
      <c r="AZ9">
        <v>25</v>
      </c>
      <c r="BA9" t="s">
        <v>2610</v>
      </c>
      <c r="BB9">
        <v>26</v>
      </c>
      <c r="BC9" t="s">
        <v>2627</v>
      </c>
      <c r="BD9">
        <v>27</v>
      </c>
      <c r="BE9" t="s">
        <v>931</v>
      </c>
      <c r="BF9">
        <v>28</v>
      </c>
      <c r="BG9" t="s">
        <v>1025</v>
      </c>
      <c r="BH9">
        <v>29</v>
      </c>
      <c r="BI9" t="s">
        <v>1076</v>
      </c>
      <c r="BJ9">
        <v>30</v>
      </c>
      <c r="BK9" t="s">
        <v>2786</v>
      </c>
      <c r="BL9">
        <v>31</v>
      </c>
      <c r="BM9" t="s">
        <v>2981</v>
      </c>
      <c r="BN9">
        <v>32</v>
      </c>
      <c r="BO9" t="s">
        <v>3084</v>
      </c>
    </row>
    <row r="10" spans="1:67" x14ac:dyDescent="0.25">
      <c r="A10">
        <v>9</v>
      </c>
      <c r="B10" t="s">
        <v>797</v>
      </c>
      <c r="D10">
        <v>1</v>
      </c>
      <c r="E10" t="s">
        <v>828</v>
      </c>
      <c r="J10">
        <v>4</v>
      </c>
      <c r="K10" t="s">
        <v>848</v>
      </c>
      <c r="L10">
        <v>5</v>
      </c>
      <c r="M10" t="s">
        <v>859</v>
      </c>
      <c r="N10">
        <v>6</v>
      </c>
      <c r="O10" t="s">
        <v>893</v>
      </c>
      <c r="P10">
        <v>7</v>
      </c>
      <c r="Q10" t="s">
        <v>903</v>
      </c>
      <c r="R10">
        <v>8</v>
      </c>
      <c r="S10" t="s">
        <v>1022</v>
      </c>
      <c r="T10">
        <v>9</v>
      </c>
      <c r="U10" t="s">
        <v>1080</v>
      </c>
      <c r="V10">
        <v>10</v>
      </c>
      <c r="W10" t="s">
        <v>1094</v>
      </c>
      <c r="X10">
        <v>11</v>
      </c>
      <c r="Y10" t="s">
        <v>1130</v>
      </c>
      <c r="Z10">
        <v>12</v>
      </c>
      <c r="AA10" t="s">
        <v>1173</v>
      </c>
      <c r="AB10">
        <v>13</v>
      </c>
      <c r="AC10" t="s">
        <v>1253</v>
      </c>
      <c r="AD10">
        <v>14</v>
      </c>
      <c r="AE10" t="s">
        <v>1335</v>
      </c>
      <c r="AF10">
        <v>15</v>
      </c>
      <c r="AG10" t="s">
        <v>1454</v>
      </c>
      <c r="AH10">
        <v>16</v>
      </c>
      <c r="AI10" t="s">
        <v>1572</v>
      </c>
      <c r="AJ10">
        <v>17</v>
      </c>
      <c r="AK10" t="s">
        <v>931</v>
      </c>
      <c r="AL10">
        <v>18</v>
      </c>
      <c r="AM10" t="s">
        <v>1706</v>
      </c>
      <c r="AN10">
        <v>19</v>
      </c>
      <c r="AO10" t="s">
        <v>1722</v>
      </c>
      <c r="AP10">
        <v>20</v>
      </c>
      <c r="AQ10" t="s">
        <v>1766</v>
      </c>
      <c r="AR10">
        <v>21</v>
      </c>
      <c r="AS10" t="s">
        <v>2332</v>
      </c>
      <c r="AT10">
        <v>22</v>
      </c>
      <c r="AU10" t="s">
        <v>2537</v>
      </c>
      <c r="AV10">
        <v>23</v>
      </c>
      <c r="AW10" t="s">
        <v>2550</v>
      </c>
      <c r="AX10">
        <v>24</v>
      </c>
      <c r="AY10" t="s">
        <v>2560</v>
      </c>
      <c r="AZ10">
        <v>25</v>
      </c>
      <c r="BA10" t="s">
        <v>2611</v>
      </c>
      <c r="BB10">
        <v>26</v>
      </c>
      <c r="BC10" t="s">
        <v>2628</v>
      </c>
      <c r="BD10">
        <v>27</v>
      </c>
      <c r="BE10" t="s">
        <v>2690</v>
      </c>
      <c r="BF10">
        <v>28</v>
      </c>
      <c r="BG10" t="s">
        <v>2703</v>
      </c>
      <c r="BH10">
        <v>29</v>
      </c>
      <c r="BI10" t="s">
        <v>2735</v>
      </c>
      <c r="BJ10">
        <v>30</v>
      </c>
      <c r="BK10" t="s">
        <v>2787</v>
      </c>
      <c r="BL10">
        <v>31</v>
      </c>
      <c r="BM10" t="s">
        <v>2982</v>
      </c>
      <c r="BN10">
        <v>32</v>
      </c>
      <c r="BO10" t="s">
        <v>3085</v>
      </c>
    </row>
    <row r="11" spans="1:67" x14ac:dyDescent="0.25">
      <c r="A11">
        <v>10</v>
      </c>
      <c r="B11" t="s">
        <v>798</v>
      </c>
      <c r="D11">
        <v>1</v>
      </c>
      <c r="E11" t="s">
        <v>829</v>
      </c>
      <c r="J11">
        <v>4</v>
      </c>
      <c r="K11" t="s">
        <v>849</v>
      </c>
      <c r="L11">
        <v>5</v>
      </c>
      <c r="M11" t="s">
        <v>860</v>
      </c>
      <c r="N11">
        <v>6</v>
      </c>
      <c r="O11" t="s">
        <v>894</v>
      </c>
      <c r="P11">
        <v>7</v>
      </c>
      <c r="Q11" t="s">
        <v>904</v>
      </c>
      <c r="R11">
        <v>8</v>
      </c>
      <c r="S11" t="s">
        <v>1023</v>
      </c>
      <c r="T11">
        <v>9</v>
      </c>
      <c r="U11" t="s">
        <v>1081</v>
      </c>
      <c r="V11">
        <v>10</v>
      </c>
      <c r="W11" t="s">
        <v>1095</v>
      </c>
      <c r="X11">
        <v>11</v>
      </c>
      <c r="Y11" t="s">
        <v>1131</v>
      </c>
      <c r="Z11">
        <v>12</v>
      </c>
      <c r="AA11" t="s">
        <v>1174</v>
      </c>
      <c r="AB11">
        <v>13</v>
      </c>
      <c r="AC11" t="s">
        <v>1254</v>
      </c>
      <c r="AD11">
        <v>14</v>
      </c>
      <c r="AE11" t="s">
        <v>1336</v>
      </c>
      <c r="AF11">
        <v>15</v>
      </c>
      <c r="AG11" t="s">
        <v>1455</v>
      </c>
      <c r="AH11">
        <v>16</v>
      </c>
      <c r="AI11" t="s">
        <v>1573</v>
      </c>
      <c r="AJ11">
        <v>17</v>
      </c>
      <c r="AK11" t="s">
        <v>1675</v>
      </c>
      <c r="AL11">
        <v>18</v>
      </c>
      <c r="AM11" t="s">
        <v>1707</v>
      </c>
      <c r="AN11">
        <v>19</v>
      </c>
      <c r="AO11" t="s">
        <v>845</v>
      </c>
      <c r="AP11">
        <v>20</v>
      </c>
      <c r="AQ11" t="s">
        <v>1767</v>
      </c>
      <c r="AR11">
        <v>21</v>
      </c>
      <c r="AS11" t="s">
        <v>2333</v>
      </c>
      <c r="AT11">
        <v>22</v>
      </c>
      <c r="AU11" t="s">
        <v>2538</v>
      </c>
      <c r="AV11">
        <v>23</v>
      </c>
      <c r="AW11" t="s">
        <v>2551</v>
      </c>
      <c r="AX11">
        <v>24</v>
      </c>
      <c r="AY11" t="s">
        <v>2561</v>
      </c>
      <c r="AZ11">
        <v>25</v>
      </c>
      <c r="BA11" t="s">
        <v>2612</v>
      </c>
      <c r="BB11">
        <v>26</v>
      </c>
      <c r="BC11" t="s">
        <v>2629</v>
      </c>
      <c r="BD11">
        <v>27</v>
      </c>
      <c r="BE11" t="s">
        <v>2691</v>
      </c>
      <c r="BF11">
        <v>28</v>
      </c>
      <c r="BG11" t="s">
        <v>2704</v>
      </c>
      <c r="BH11">
        <v>29</v>
      </c>
      <c r="BI11" t="s">
        <v>2736</v>
      </c>
      <c r="BJ11">
        <v>30</v>
      </c>
      <c r="BK11" t="s">
        <v>2788</v>
      </c>
      <c r="BL11">
        <v>31</v>
      </c>
      <c r="BM11" t="s">
        <v>2983</v>
      </c>
      <c r="BN11">
        <v>32</v>
      </c>
      <c r="BO11" t="s">
        <v>890</v>
      </c>
    </row>
    <row r="12" spans="1:67" x14ac:dyDescent="0.25">
      <c r="A12">
        <v>11</v>
      </c>
      <c r="B12" t="s">
        <v>799</v>
      </c>
      <c r="D12">
        <v>1</v>
      </c>
      <c r="E12" t="s">
        <v>830</v>
      </c>
      <c r="J12">
        <v>4</v>
      </c>
      <c r="K12" t="s">
        <v>850</v>
      </c>
      <c r="L12">
        <v>5</v>
      </c>
      <c r="M12" t="s">
        <v>861</v>
      </c>
      <c r="N12">
        <v>6</v>
      </c>
      <c r="O12" t="s">
        <v>895</v>
      </c>
      <c r="P12">
        <v>7</v>
      </c>
      <c r="Q12" t="s">
        <v>905</v>
      </c>
      <c r="R12">
        <v>8</v>
      </c>
      <c r="S12" t="s">
        <v>1024</v>
      </c>
      <c r="T12">
        <v>9</v>
      </c>
      <c r="U12" t="s">
        <v>1082</v>
      </c>
      <c r="V12">
        <v>10</v>
      </c>
      <c r="W12" t="s">
        <v>1096</v>
      </c>
      <c r="X12">
        <v>11</v>
      </c>
      <c r="Y12" t="s">
        <v>1132</v>
      </c>
      <c r="Z12">
        <v>12</v>
      </c>
      <c r="AA12" t="s">
        <v>1175</v>
      </c>
      <c r="AB12">
        <v>13</v>
      </c>
      <c r="AC12" t="s">
        <v>1255</v>
      </c>
      <c r="AD12">
        <v>14</v>
      </c>
      <c r="AE12" t="s">
        <v>1337</v>
      </c>
      <c r="AF12">
        <v>15</v>
      </c>
      <c r="AG12" t="s">
        <v>1456</v>
      </c>
      <c r="AH12">
        <v>16</v>
      </c>
      <c r="AI12" t="s">
        <v>855</v>
      </c>
      <c r="AJ12">
        <v>17</v>
      </c>
      <c r="AK12" t="s">
        <v>1676</v>
      </c>
      <c r="AL12">
        <v>18</v>
      </c>
      <c r="AM12" t="s">
        <v>1708</v>
      </c>
      <c r="AN12">
        <v>19</v>
      </c>
      <c r="AO12" t="s">
        <v>1723</v>
      </c>
      <c r="AP12">
        <v>20</v>
      </c>
      <c r="AQ12" t="s">
        <v>1768</v>
      </c>
      <c r="AR12">
        <v>21</v>
      </c>
      <c r="AS12" t="s">
        <v>2334</v>
      </c>
      <c r="AT12">
        <v>22</v>
      </c>
      <c r="AU12" t="s">
        <v>2539</v>
      </c>
      <c r="AV12">
        <v>23</v>
      </c>
      <c r="AW12" t="s">
        <v>2552</v>
      </c>
      <c r="AX12">
        <v>24</v>
      </c>
      <c r="AY12" t="s">
        <v>2562</v>
      </c>
      <c r="AZ12">
        <v>25</v>
      </c>
      <c r="BA12" t="s">
        <v>2613</v>
      </c>
      <c r="BB12">
        <v>26</v>
      </c>
      <c r="BC12" t="s">
        <v>2630</v>
      </c>
      <c r="BD12">
        <v>27</v>
      </c>
      <c r="BE12" t="s">
        <v>2692</v>
      </c>
      <c r="BF12">
        <v>28</v>
      </c>
      <c r="BG12" t="s">
        <v>2705</v>
      </c>
      <c r="BH12">
        <v>29</v>
      </c>
      <c r="BI12" t="s">
        <v>2737</v>
      </c>
      <c r="BJ12">
        <v>30</v>
      </c>
      <c r="BK12" t="s">
        <v>2789</v>
      </c>
      <c r="BL12">
        <v>31</v>
      </c>
      <c r="BM12" t="s">
        <v>2984</v>
      </c>
      <c r="BN12">
        <v>32</v>
      </c>
      <c r="BO12" t="s">
        <v>3086</v>
      </c>
    </row>
    <row r="13" spans="1:67" x14ac:dyDescent="0.25">
      <c r="A13">
        <v>12</v>
      </c>
      <c r="B13" t="s">
        <v>800</v>
      </c>
      <c r="D13">
        <v>1</v>
      </c>
      <c r="E13" t="s">
        <v>831</v>
      </c>
      <c r="J13">
        <v>4</v>
      </c>
      <c r="K13" t="s">
        <v>851</v>
      </c>
      <c r="L13">
        <v>5</v>
      </c>
      <c r="M13" t="s">
        <v>862</v>
      </c>
      <c r="P13">
        <v>7</v>
      </c>
      <c r="Q13" t="s">
        <v>906</v>
      </c>
      <c r="R13">
        <v>8</v>
      </c>
      <c r="S13" t="s">
        <v>1025</v>
      </c>
      <c r="T13">
        <v>9</v>
      </c>
      <c r="U13" t="s">
        <v>1083</v>
      </c>
      <c r="V13">
        <v>10</v>
      </c>
      <c r="W13" t="s">
        <v>801</v>
      </c>
      <c r="X13">
        <v>11</v>
      </c>
      <c r="Y13" t="s">
        <v>1133</v>
      </c>
      <c r="Z13">
        <v>12</v>
      </c>
      <c r="AA13" t="s">
        <v>1176</v>
      </c>
      <c r="AB13">
        <v>13</v>
      </c>
      <c r="AC13" t="s">
        <v>1256</v>
      </c>
      <c r="AD13">
        <v>14</v>
      </c>
      <c r="AE13" t="s">
        <v>1338</v>
      </c>
      <c r="AF13">
        <v>15</v>
      </c>
      <c r="AG13" t="s">
        <v>1457</v>
      </c>
      <c r="AH13">
        <v>16</v>
      </c>
      <c r="AI13" t="s">
        <v>1574</v>
      </c>
      <c r="AJ13">
        <v>17</v>
      </c>
      <c r="AK13" t="s">
        <v>1677</v>
      </c>
      <c r="AL13">
        <v>18</v>
      </c>
      <c r="AM13" t="s">
        <v>1709</v>
      </c>
      <c r="AN13">
        <v>19</v>
      </c>
      <c r="AO13" t="s">
        <v>1724</v>
      </c>
      <c r="AP13">
        <v>20</v>
      </c>
      <c r="AQ13" t="s">
        <v>1769</v>
      </c>
      <c r="AR13">
        <v>21</v>
      </c>
      <c r="AS13" t="s">
        <v>2335</v>
      </c>
      <c r="AT13">
        <v>22</v>
      </c>
      <c r="AU13" t="s">
        <v>2540</v>
      </c>
      <c r="AX13">
        <v>24</v>
      </c>
      <c r="AY13" t="s">
        <v>2563</v>
      </c>
      <c r="AZ13">
        <v>25</v>
      </c>
      <c r="BA13" t="s">
        <v>2614</v>
      </c>
      <c r="BB13">
        <v>26</v>
      </c>
      <c r="BC13" t="s">
        <v>2631</v>
      </c>
      <c r="BD13">
        <v>27</v>
      </c>
      <c r="BE13" t="s">
        <v>2693</v>
      </c>
      <c r="BF13">
        <v>28</v>
      </c>
      <c r="BG13" t="s">
        <v>2706</v>
      </c>
      <c r="BH13">
        <v>29</v>
      </c>
      <c r="BI13" t="s">
        <v>2738</v>
      </c>
      <c r="BJ13">
        <v>30</v>
      </c>
      <c r="BK13" t="s">
        <v>2790</v>
      </c>
      <c r="BL13">
        <v>31</v>
      </c>
      <c r="BM13" t="s">
        <v>2985</v>
      </c>
      <c r="BN13">
        <v>32</v>
      </c>
      <c r="BO13" t="s">
        <v>3087</v>
      </c>
    </row>
    <row r="14" spans="1:67" x14ac:dyDescent="0.25">
      <c r="A14">
        <v>13</v>
      </c>
      <c r="B14" t="s">
        <v>801</v>
      </c>
      <c r="L14">
        <v>5</v>
      </c>
      <c r="M14" t="s">
        <v>800</v>
      </c>
      <c r="P14">
        <v>7</v>
      </c>
      <c r="Q14" t="s">
        <v>907</v>
      </c>
      <c r="R14">
        <v>8</v>
      </c>
      <c r="S14" t="s">
        <v>1026</v>
      </c>
      <c r="T14">
        <v>9</v>
      </c>
      <c r="U14" t="s">
        <v>1084</v>
      </c>
      <c r="V14">
        <v>10</v>
      </c>
      <c r="W14" t="s">
        <v>1097</v>
      </c>
      <c r="X14">
        <v>11</v>
      </c>
      <c r="Y14" t="s">
        <v>1134</v>
      </c>
      <c r="Z14">
        <v>12</v>
      </c>
      <c r="AA14" t="s">
        <v>1177</v>
      </c>
      <c r="AB14">
        <v>13</v>
      </c>
      <c r="AC14" t="s">
        <v>1257</v>
      </c>
      <c r="AD14">
        <v>14</v>
      </c>
      <c r="AE14" t="s">
        <v>1339</v>
      </c>
      <c r="AF14">
        <v>15</v>
      </c>
      <c r="AG14" t="s">
        <v>1458</v>
      </c>
      <c r="AH14">
        <v>16</v>
      </c>
      <c r="AI14" t="s">
        <v>1575</v>
      </c>
      <c r="AJ14">
        <v>17</v>
      </c>
      <c r="AK14" t="s">
        <v>1678</v>
      </c>
      <c r="AL14">
        <v>18</v>
      </c>
      <c r="AM14" t="s">
        <v>1710</v>
      </c>
      <c r="AN14">
        <v>19</v>
      </c>
      <c r="AO14" t="s">
        <v>1725</v>
      </c>
      <c r="AP14">
        <v>20</v>
      </c>
      <c r="AQ14" t="s">
        <v>1770</v>
      </c>
      <c r="AR14">
        <v>21</v>
      </c>
      <c r="AS14" t="s">
        <v>2336</v>
      </c>
      <c r="AT14">
        <v>22</v>
      </c>
      <c r="AU14" t="s">
        <v>2541</v>
      </c>
      <c r="AX14">
        <v>24</v>
      </c>
      <c r="AY14" t="s">
        <v>2564</v>
      </c>
      <c r="AZ14">
        <v>25</v>
      </c>
      <c r="BA14" t="s">
        <v>2615</v>
      </c>
      <c r="BB14">
        <v>26</v>
      </c>
      <c r="BC14" t="s">
        <v>2632</v>
      </c>
      <c r="BD14">
        <v>27</v>
      </c>
      <c r="BE14" t="s">
        <v>2694</v>
      </c>
      <c r="BF14">
        <v>28</v>
      </c>
      <c r="BG14" t="s">
        <v>1036</v>
      </c>
      <c r="BH14">
        <v>29</v>
      </c>
      <c r="BI14" t="s">
        <v>2739</v>
      </c>
      <c r="BJ14">
        <v>30</v>
      </c>
      <c r="BK14" t="s">
        <v>2791</v>
      </c>
      <c r="BL14">
        <v>31</v>
      </c>
      <c r="BM14" t="s">
        <v>2986</v>
      </c>
      <c r="BN14">
        <v>32</v>
      </c>
      <c r="BO14" t="s">
        <v>3088</v>
      </c>
    </row>
    <row r="15" spans="1:67" x14ac:dyDescent="0.25">
      <c r="A15">
        <v>14</v>
      </c>
      <c r="B15" t="s">
        <v>802</v>
      </c>
      <c r="L15">
        <v>5</v>
      </c>
      <c r="M15" t="s">
        <v>801</v>
      </c>
      <c r="P15">
        <v>7</v>
      </c>
      <c r="Q15" t="s">
        <v>908</v>
      </c>
      <c r="R15">
        <v>8</v>
      </c>
      <c r="S15" t="s">
        <v>1027</v>
      </c>
      <c r="T15">
        <v>9</v>
      </c>
      <c r="U15" t="s">
        <v>1085</v>
      </c>
      <c r="V15">
        <v>10</v>
      </c>
      <c r="W15" t="s">
        <v>1098</v>
      </c>
      <c r="X15">
        <v>11</v>
      </c>
      <c r="Y15" t="s">
        <v>799</v>
      </c>
      <c r="Z15">
        <v>12</v>
      </c>
      <c r="AA15" t="s">
        <v>1178</v>
      </c>
      <c r="AB15">
        <v>13</v>
      </c>
      <c r="AC15" t="s">
        <v>1258</v>
      </c>
      <c r="AD15">
        <v>14</v>
      </c>
      <c r="AE15" t="s">
        <v>1340</v>
      </c>
      <c r="AF15">
        <v>15</v>
      </c>
      <c r="AG15" t="s">
        <v>1459</v>
      </c>
      <c r="AH15">
        <v>16</v>
      </c>
      <c r="AI15" t="s">
        <v>1576</v>
      </c>
      <c r="AJ15">
        <v>17</v>
      </c>
      <c r="AK15" t="s">
        <v>1679</v>
      </c>
      <c r="AL15">
        <v>18</v>
      </c>
      <c r="AM15" t="s">
        <v>1711</v>
      </c>
      <c r="AN15">
        <v>19</v>
      </c>
      <c r="AO15" t="s">
        <v>1726</v>
      </c>
      <c r="AP15">
        <v>20</v>
      </c>
      <c r="AQ15" t="s">
        <v>1771</v>
      </c>
      <c r="AR15">
        <v>21</v>
      </c>
      <c r="AS15" t="s">
        <v>2337</v>
      </c>
      <c r="AT15">
        <v>22</v>
      </c>
      <c r="AU15" t="s">
        <v>2542</v>
      </c>
      <c r="AX15">
        <v>24</v>
      </c>
      <c r="AY15" t="s">
        <v>2565</v>
      </c>
      <c r="AZ15">
        <v>25</v>
      </c>
      <c r="BA15" t="s">
        <v>2616</v>
      </c>
      <c r="BB15">
        <v>26</v>
      </c>
      <c r="BC15" t="s">
        <v>2633</v>
      </c>
      <c r="BD15">
        <v>27</v>
      </c>
      <c r="BE15" t="s">
        <v>2695</v>
      </c>
      <c r="BF15">
        <v>28</v>
      </c>
      <c r="BG15" t="s">
        <v>2707</v>
      </c>
      <c r="BH15">
        <v>29</v>
      </c>
      <c r="BI15" t="s">
        <v>2740</v>
      </c>
      <c r="BJ15">
        <v>30</v>
      </c>
      <c r="BK15" t="s">
        <v>2792</v>
      </c>
      <c r="BL15">
        <v>31</v>
      </c>
      <c r="BM15" t="s">
        <v>2987</v>
      </c>
      <c r="BN15">
        <v>32</v>
      </c>
      <c r="BO15" t="s">
        <v>3089</v>
      </c>
    </row>
    <row r="16" spans="1:67" x14ac:dyDescent="0.25">
      <c r="A16">
        <v>15</v>
      </c>
      <c r="B16" t="s">
        <v>803</v>
      </c>
      <c r="L16">
        <v>5</v>
      </c>
      <c r="M16" t="s">
        <v>863</v>
      </c>
      <c r="P16">
        <v>7</v>
      </c>
      <c r="Q16" t="s">
        <v>909</v>
      </c>
      <c r="R16">
        <v>8</v>
      </c>
      <c r="S16" t="s">
        <v>796</v>
      </c>
      <c r="T16">
        <v>9</v>
      </c>
      <c r="U16" t="s">
        <v>1086</v>
      </c>
      <c r="V16">
        <v>10</v>
      </c>
      <c r="W16" t="s">
        <v>1099</v>
      </c>
      <c r="X16">
        <v>11</v>
      </c>
      <c r="Y16" t="s">
        <v>1135</v>
      </c>
      <c r="Z16">
        <v>12</v>
      </c>
      <c r="AA16" t="s">
        <v>1179</v>
      </c>
      <c r="AB16">
        <v>13</v>
      </c>
      <c r="AC16" t="s">
        <v>1259</v>
      </c>
      <c r="AD16">
        <v>14</v>
      </c>
      <c r="AE16" t="s">
        <v>1341</v>
      </c>
      <c r="AF16">
        <v>15</v>
      </c>
      <c r="AG16" t="s">
        <v>1460</v>
      </c>
      <c r="AH16">
        <v>16</v>
      </c>
      <c r="AI16" t="s">
        <v>1577</v>
      </c>
      <c r="AJ16">
        <v>17</v>
      </c>
      <c r="AK16" t="s">
        <v>1680</v>
      </c>
      <c r="AL16">
        <v>18</v>
      </c>
      <c r="AM16" t="s">
        <v>1712</v>
      </c>
      <c r="AN16">
        <v>19</v>
      </c>
      <c r="AO16" t="s">
        <v>1727</v>
      </c>
      <c r="AP16">
        <v>20</v>
      </c>
      <c r="AQ16" t="s">
        <v>1772</v>
      </c>
      <c r="AR16">
        <v>21</v>
      </c>
      <c r="AS16" t="s">
        <v>2338</v>
      </c>
      <c r="AT16">
        <v>22</v>
      </c>
      <c r="AU16" t="s">
        <v>810</v>
      </c>
      <c r="AX16">
        <v>24</v>
      </c>
      <c r="AY16" t="s">
        <v>2566</v>
      </c>
      <c r="AZ16">
        <v>25</v>
      </c>
      <c r="BA16" t="s">
        <v>2617</v>
      </c>
      <c r="BB16">
        <v>26</v>
      </c>
      <c r="BC16" t="s">
        <v>2634</v>
      </c>
      <c r="BD16">
        <v>27</v>
      </c>
      <c r="BE16" t="s">
        <v>2696</v>
      </c>
      <c r="BF16">
        <v>28</v>
      </c>
      <c r="BG16" t="s">
        <v>2708</v>
      </c>
      <c r="BH16">
        <v>29</v>
      </c>
      <c r="BI16" t="s">
        <v>931</v>
      </c>
      <c r="BJ16">
        <v>30</v>
      </c>
      <c r="BK16" t="s">
        <v>2793</v>
      </c>
      <c r="BL16">
        <v>31</v>
      </c>
      <c r="BM16" t="s">
        <v>2988</v>
      </c>
      <c r="BN16">
        <v>32</v>
      </c>
      <c r="BO16" t="s">
        <v>3090</v>
      </c>
    </row>
    <row r="17" spans="1:67" x14ac:dyDescent="0.25">
      <c r="A17">
        <v>16</v>
      </c>
      <c r="B17" t="s">
        <v>804</v>
      </c>
      <c r="L17">
        <v>5</v>
      </c>
      <c r="M17" t="s">
        <v>864</v>
      </c>
      <c r="P17">
        <v>7</v>
      </c>
      <c r="Q17" t="s">
        <v>910</v>
      </c>
      <c r="R17">
        <v>8</v>
      </c>
      <c r="S17" t="s">
        <v>1028</v>
      </c>
      <c r="T17">
        <v>9</v>
      </c>
      <c r="U17" t="s">
        <v>1011</v>
      </c>
      <c r="V17">
        <v>10</v>
      </c>
      <c r="W17" t="s">
        <v>1100</v>
      </c>
      <c r="X17">
        <v>11</v>
      </c>
      <c r="Y17" t="s">
        <v>1136</v>
      </c>
      <c r="Z17">
        <v>12</v>
      </c>
      <c r="AA17" t="s">
        <v>1076</v>
      </c>
      <c r="AB17">
        <v>13</v>
      </c>
      <c r="AC17" t="s">
        <v>1260</v>
      </c>
      <c r="AD17">
        <v>14</v>
      </c>
      <c r="AE17" t="s">
        <v>1342</v>
      </c>
      <c r="AF17">
        <v>15</v>
      </c>
      <c r="AG17" t="s">
        <v>1461</v>
      </c>
      <c r="AH17">
        <v>16</v>
      </c>
      <c r="AI17" t="s">
        <v>1578</v>
      </c>
      <c r="AJ17">
        <v>17</v>
      </c>
      <c r="AK17" t="s">
        <v>1681</v>
      </c>
      <c r="AL17">
        <v>18</v>
      </c>
      <c r="AM17" t="s">
        <v>1405</v>
      </c>
      <c r="AN17">
        <v>19</v>
      </c>
      <c r="AO17" t="s">
        <v>1728</v>
      </c>
      <c r="AP17">
        <v>20</v>
      </c>
      <c r="AQ17" t="s">
        <v>1773</v>
      </c>
      <c r="AR17">
        <v>21</v>
      </c>
      <c r="AS17" t="s">
        <v>2339</v>
      </c>
      <c r="AT17">
        <v>22</v>
      </c>
      <c r="AU17" t="s">
        <v>2543</v>
      </c>
      <c r="AX17">
        <v>24</v>
      </c>
      <c r="AY17" t="s">
        <v>2374</v>
      </c>
      <c r="AZ17">
        <v>25</v>
      </c>
      <c r="BA17" t="s">
        <v>2618</v>
      </c>
      <c r="BB17">
        <v>26</v>
      </c>
      <c r="BC17" t="s">
        <v>2635</v>
      </c>
      <c r="BD17">
        <v>27</v>
      </c>
      <c r="BE17" t="s">
        <v>2697</v>
      </c>
      <c r="BF17">
        <v>28</v>
      </c>
      <c r="BG17" t="s">
        <v>800</v>
      </c>
      <c r="BH17">
        <v>29</v>
      </c>
      <c r="BI17" t="s">
        <v>2741</v>
      </c>
      <c r="BJ17">
        <v>30</v>
      </c>
      <c r="BK17" t="s">
        <v>2794</v>
      </c>
      <c r="BL17">
        <v>31</v>
      </c>
      <c r="BM17" t="s">
        <v>2989</v>
      </c>
      <c r="BN17">
        <v>32</v>
      </c>
      <c r="BO17" t="s">
        <v>3091</v>
      </c>
    </row>
    <row r="18" spans="1:67" x14ac:dyDescent="0.25">
      <c r="A18">
        <v>17</v>
      </c>
      <c r="B18" t="s">
        <v>805</v>
      </c>
      <c r="L18">
        <v>5</v>
      </c>
      <c r="M18" t="s">
        <v>865</v>
      </c>
      <c r="P18">
        <v>7</v>
      </c>
      <c r="Q18" t="s">
        <v>911</v>
      </c>
      <c r="R18">
        <v>8</v>
      </c>
      <c r="S18" t="s">
        <v>1029</v>
      </c>
      <c r="T18">
        <v>9</v>
      </c>
      <c r="U18" t="s">
        <v>1087</v>
      </c>
      <c r="V18">
        <v>10</v>
      </c>
      <c r="W18" t="s">
        <v>1101</v>
      </c>
      <c r="X18">
        <v>11</v>
      </c>
      <c r="Y18" t="s">
        <v>1137</v>
      </c>
      <c r="Z18">
        <v>12</v>
      </c>
      <c r="AA18" t="s">
        <v>1180</v>
      </c>
      <c r="AB18">
        <v>13</v>
      </c>
      <c r="AC18" t="s">
        <v>1261</v>
      </c>
      <c r="AD18">
        <v>14</v>
      </c>
      <c r="AE18" t="s">
        <v>1343</v>
      </c>
      <c r="AF18">
        <v>15</v>
      </c>
      <c r="AG18" t="s">
        <v>1462</v>
      </c>
      <c r="AH18">
        <v>16</v>
      </c>
      <c r="AI18" t="s">
        <v>1579</v>
      </c>
      <c r="AJ18">
        <v>17</v>
      </c>
      <c r="AK18" t="s">
        <v>1682</v>
      </c>
      <c r="AL18">
        <v>18</v>
      </c>
      <c r="AM18" t="s">
        <v>1713</v>
      </c>
      <c r="AN18">
        <v>19</v>
      </c>
      <c r="AO18" t="s">
        <v>1035</v>
      </c>
      <c r="AP18">
        <v>20</v>
      </c>
      <c r="AQ18" t="s">
        <v>1774</v>
      </c>
      <c r="AR18">
        <v>21</v>
      </c>
      <c r="AS18" t="s">
        <v>2340</v>
      </c>
      <c r="AT18">
        <v>22</v>
      </c>
      <c r="AU18" t="s">
        <v>1113</v>
      </c>
      <c r="AX18">
        <v>24</v>
      </c>
      <c r="AY18" t="s">
        <v>2567</v>
      </c>
      <c r="AZ18">
        <v>25</v>
      </c>
      <c r="BA18" t="s">
        <v>1062</v>
      </c>
      <c r="BB18">
        <v>26</v>
      </c>
      <c r="BC18" t="s">
        <v>1076</v>
      </c>
      <c r="BD18">
        <v>27</v>
      </c>
      <c r="BE18" t="s">
        <v>2698</v>
      </c>
      <c r="BF18">
        <v>28</v>
      </c>
      <c r="BG18" t="s">
        <v>2709</v>
      </c>
      <c r="BH18">
        <v>29</v>
      </c>
      <c r="BI18" t="s">
        <v>2742</v>
      </c>
      <c r="BJ18">
        <v>30</v>
      </c>
      <c r="BK18" t="s">
        <v>2795</v>
      </c>
      <c r="BL18">
        <v>31</v>
      </c>
      <c r="BM18" t="s">
        <v>2990</v>
      </c>
      <c r="BN18">
        <v>32</v>
      </c>
      <c r="BO18" t="s">
        <v>3092</v>
      </c>
    </row>
    <row r="19" spans="1:67" x14ac:dyDescent="0.25">
      <c r="A19">
        <v>18</v>
      </c>
      <c r="B19" t="s">
        <v>806</v>
      </c>
      <c r="L19">
        <v>5</v>
      </c>
      <c r="M19" t="s">
        <v>866</v>
      </c>
      <c r="P19">
        <v>7</v>
      </c>
      <c r="Q19" t="s">
        <v>912</v>
      </c>
      <c r="R19">
        <v>8</v>
      </c>
      <c r="S19" t="s">
        <v>1030</v>
      </c>
      <c r="V19">
        <v>10</v>
      </c>
      <c r="W19" t="s">
        <v>1102</v>
      </c>
      <c r="X19">
        <v>11</v>
      </c>
      <c r="Y19" t="s">
        <v>1138</v>
      </c>
      <c r="Z19">
        <v>12</v>
      </c>
      <c r="AA19" t="s">
        <v>1181</v>
      </c>
      <c r="AB19">
        <v>13</v>
      </c>
      <c r="AC19" t="s">
        <v>1262</v>
      </c>
      <c r="AD19">
        <v>14</v>
      </c>
      <c r="AE19" t="s">
        <v>1344</v>
      </c>
      <c r="AF19">
        <v>15</v>
      </c>
      <c r="AG19" t="s">
        <v>1463</v>
      </c>
      <c r="AH19">
        <v>16</v>
      </c>
      <c r="AI19" t="s">
        <v>1580</v>
      </c>
      <c r="AJ19">
        <v>17</v>
      </c>
      <c r="AK19" t="s">
        <v>1683</v>
      </c>
      <c r="AL19">
        <v>18</v>
      </c>
      <c r="AM19" t="s">
        <v>1714</v>
      </c>
      <c r="AN19">
        <v>19</v>
      </c>
      <c r="AO19" t="s">
        <v>1729</v>
      </c>
      <c r="AP19">
        <v>20</v>
      </c>
      <c r="AQ19" t="s">
        <v>1775</v>
      </c>
      <c r="AR19">
        <v>21</v>
      </c>
      <c r="AS19" t="s">
        <v>2341</v>
      </c>
      <c r="AT19">
        <v>22</v>
      </c>
      <c r="AU19" t="s">
        <v>2544</v>
      </c>
      <c r="AX19">
        <v>24</v>
      </c>
      <c r="AY19" t="s">
        <v>2568</v>
      </c>
      <c r="AZ19">
        <v>25</v>
      </c>
      <c r="BA19" t="s">
        <v>2619</v>
      </c>
      <c r="BB19">
        <v>26</v>
      </c>
      <c r="BC19" t="s">
        <v>2636</v>
      </c>
      <c r="BD19">
        <v>27</v>
      </c>
      <c r="BE19" t="s">
        <v>2699</v>
      </c>
      <c r="BF19">
        <v>28</v>
      </c>
      <c r="BG19" t="s">
        <v>801</v>
      </c>
      <c r="BH19">
        <v>29</v>
      </c>
      <c r="BI19" t="s">
        <v>2743</v>
      </c>
      <c r="BJ19">
        <v>30</v>
      </c>
      <c r="BK19" t="s">
        <v>1572</v>
      </c>
      <c r="BL19">
        <v>31</v>
      </c>
      <c r="BM19" t="s">
        <v>2991</v>
      </c>
      <c r="BN19">
        <v>32</v>
      </c>
      <c r="BO19" t="s">
        <v>1039</v>
      </c>
    </row>
    <row r="20" spans="1:67" x14ac:dyDescent="0.25">
      <c r="A20">
        <v>19</v>
      </c>
      <c r="B20" t="s">
        <v>807</v>
      </c>
      <c r="L20">
        <v>5</v>
      </c>
      <c r="M20" t="s">
        <v>867</v>
      </c>
      <c r="P20">
        <v>7</v>
      </c>
      <c r="Q20" t="s">
        <v>913</v>
      </c>
      <c r="R20">
        <v>8</v>
      </c>
      <c r="S20" t="s">
        <v>890</v>
      </c>
      <c r="V20">
        <v>10</v>
      </c>
      <c r="W20" t="s">
        <v>1103</v>
      </c>
      <c r="X20">
        <v>11</v>
      </c>
      <c r="Y20" t="s">
        <v>1139</v>
      </c>
      <c r="Z20">
        <v>12</v>
      </c>
      <c r="AA20" t="s">
        <v>1182</v>
      </c>
      <c r="AB20">
        <v>13</v>
      </c>
      <c r="AC20" t="s">
        <v>1263</v>
      </c>
      <c r="AD20">
        <v>14</v>
      </c>
      <c r="AE20" t="s">
        <v>1345</v>
      </c>
      <c r="AF20">
        <v>15</v>
      </c>
      <c r="AG20" t="s">
        <v>1464</v>
      </c>
      <c r="AH20">
        <v>16</v>
      </c>
      <c r="AI20" t="s">
        <v>1581</v>
      </c>
      <c r="AJ20">
        <v>17</v>
      </c>
      <c r="AK20" t="s">
        <v>1684</v>
      </c>
      <c r="AL20">
        <v>18</v>
      </c>
      <c r="AM20" t="s">
        <v>1715</v>
      </c>
      <c r="AN20">
        <v>19</v>
      </c>
      <c r="AO20" t="s">
        <v>1730</v>
      </c>
      <c r="AP20">
        <v>20</v>
      </c>
      <c r="AQ20" t="s">
        <v>1776</v>
      </c>
      <c r="AR20">
        <v>21</v>
      </c>
      <c r="AS20" t="s">
        <v>2342</v>
      </c>
      <c r="AT20">
        <v>22</v>
      </c>
      <c r="AU20" t="s">
        <v>1422</v>
      </c>
      <c r="AX20">
        <v>24</v>
      </c>
      <c r="AY20" t="s">
        <v>2569</v>
      </c>
      <c r="AZ20">
        <v>25</v>
      </c>
      <c r="BA20" t="s">
        <v>2620</v>
      </c>
      <c r="BB20">
        <v>26</v>
      </c>
      <c r="BC20" t="s">
        <v>2637</v>
      </c>
      <c r="BF20">
        <v>28</v>
      </c>
      <c r="BG20" t="s">
        <v>2710</v>
      </c>
      <c r="BH20">
        <v>29</v>
      </c>
      <c r="BI20" t="s">
        <v>2744</v>
      </c>
      <c r="BJ20">
        <v>30</v>
      </c>
      <c r="BK20" t="s">
        <v>2796</v>
      </c>
      <c r="BL20">
        <v>31</v>
      </c>
      <c r="BM20" t="s">
        <v>2992</v>
      </c>
      <c r="BN20">
        <v>32</v>
      </c>
      <c r="BO20" t="s">
        <v>3093</v>
      </c>
    </row>
    <row r="21" spans="1:67" x14ac:dyDescent="0.25">
      <c r="A21">
        <v>20</v>
      </c>
      <c r="B21" t="s">
        <v>808</v>
      </c>
      <c r="L21">
        <v>5</v>
      </c>
      <c r="M21" t="s">
        <v>805</v>
      </c>
      <c r="P21">
        <v>7</v>
      </c>
      <c r="Q21" t="s">
        <v>914</v>
      </c>
      <c r="R21">
        <v>8</v>
      </c>
      <c r="S21" t="s">
        <v>1031</v>
      </c>
      <c r="V21">
        <v>10</v>
      </c>
      <c r="W21" t="s">
        <v>871</v>
      </c>
      <c r="X21">
        <v>11</v>
      </c>
      <c r="Y21" t="s">
        <v>1140</v>
      </c>
      <c r="Z21">
        <v>12</v>
      </c>
      <c r="AA21" t="s">
        <v>1183</v>
      </c>
      <c r="AB21">
        <v>13</v>
      </c>
      <c r="AC21" t="s">
        <v>1264</v>
      </c>
      <c r="AD21">
        <v>14</v>
      </c>
      <c r="AE21" t="s">
        <v>1346</v>
      </c>
      <c r="AF21">
        <v>15</v>
      </c>
      <c r="AG21" t="s">
        <v>1465</v>
      </c>
      <c r="AH21">
        <v>16</v>
      </c>
      <c r="AI21" t="s">
        <v>1582</v>
      </c>
      <c r="AJ21">
        <v>17</v>
      </c>
      <c r="AK21" t="s">
        <v>1685</v>
      </c>
      <c r="AL21">
        <v>18</v>
      </c>
      <c r="AM21" t="s">
        <v>1430</v>
      </c>
      <c r="AN21">
        <v>19</v>
      </c>
      <c r="AO21" t="s">
        <v>1731</v>
      </c>
      <c r="AP21">
        <v>20</v>
      </c>
      <c r="AQ21" t="s">
        <v>1777</v>
      </c>
      <c r="AR21">
        <v>21</v>
      </c>
      <c r="AS21" t="s">
        <v>2343</v>
      </c>
      <c r="AX21">
        <v>24</v>
      </c>
      <c r="AY21" t="s">
        <v>2570</v>
      </c>
      <c r="AZ21">
        <v>25</v>
      </c>
      <c r="BA21" t="s">
        <v>813</v>
      </c>
      <c r="BB21">
        <v>26</v>
      </c>
      <c r="BC21" t="s">
        <v>2638</v>
      </c>
      <c r="BF21">
        <v>28</v>
      </c>
      <c r="BG21" t="s">
        <v>863</v>
      </c>
      <c r="BH21">
        <v>29</v>
      </c>
      <c r="BI21" t="s">
        <v>2745</v>
      </c>
      <c r="BJ21">
        <v>30</v>
      </c>
      <c r="BK21" t="s">
        <v>2797</v>
      </c>
      <c r="BL21">
        <v>31</v>
      </c>
      <c r="BM21" t="s">
        <v>2993</v>
      </c>
      <c r="BN21">
        <v>32</v>
      </c>
      <c r="BO21" t="s">
        <v>3094</v>
      </c>
    </row>
    <row r="22" spans="1:67" x14ac:dyDescent="0.25">
      <c r="A22">
        <v>21</v>
      </c>
      <c r="B22" t="s">
        <v>809</v>
      </c>
      <c r="L22">
        <v>5</v>
      </c>
      <c r="M22" t="s">
        <v>868</v>
      </c>
      <c r="P22">
        <v>7</v>
      </c>
      <c r="Q22" t="s">
        <v>915</v>
      </c>
      <c r="R22">
        <v>8</v>
      </c>
      <c r="S22" t="s">
        <v>1032</v>
      </c>
      <c r="V22">
        <v>10</v>
      </c>
      <c r="W22" t="s">
        <v>1104</v>
      </c>
      <c r="X22">
        <v>11</v>
      </c>
      <c r="Y22" t="s">
        <v>1141</v>
      </c>
      <c r="Z22">
        <v>12</v>
      </c>
      <c r="AA22" t="s">
        <v>1184</v>
      </c>
      <c r="AB22">
        <v>13</v>
      </c>
      <c r="AC22" t="s">
        <v>1265</v>
      </c>
      <c r="AD22">
        <v>14</v>
      </c>
      <c r="AE22" t="s">
        <v>1347</v>
      </c>
      <c r="AF22">
        <v>15</v>
      </c>
      <c r="AG22" t="s">
        <v>1466</v>
      </c>
      <c r="AH22">
        <v>16</v>
      </c>
      <c r="AI22" t="s">
        <v>1583</v>
      </c>
      <c r="AJ22">
        <v>17</v>
      </c>
      <c r="AK22" t="s">
        <v>1686</v>
      </c>
      <c r="AL22">
        <v>18</v>
      </c>
      <c r="AM22" t="s">
        <v>1716</v>
      </c>
      <c r="AN22">
        <v>19</v>
      </c>
      <c r="AO22" t="s">
        <v>1732</v>
      </c>
      <c r="AP22">
        <v>20</v>
      </c>
      <c r="AQ22" t="s">
        <v>1778</v>
      </c>
      <c r="AR22">
        <v>21</v>
      </c>
      <c r="AS22" t="s">
        <v>2344</v>
      </c>
      <c r="AX22">
        <v>24</v>
      </c>
      <c r="AY22" t="s">
        <v>1611</v>
      </c>
      <c r="BB22">
        <v>26</v>
      </c>
      <c r="BC22" t="s">
        <v>2639</v>
      </c>
      <c r="BF22">
        <v>28</v>
      </c>
      <c r="BG22" t="s">
        <v>2711</v>
      </c>
      <c r="BH22">
        <v>29</v>
      </c>
      <c r="BI22" t="s">
        <v>2746</v>
      </c>
      <c r="BJ22">
        <v>30</v>
      </c>
      <c r="BK22" t="s">
        <v>1339</v>
      </c>
      <c r="BL22">
        <v>31</v>
      </c>
      <c r="BM22" t="s">
        <v>2994</v>
      </c>
      <c r="BN22">
        <v>32</v>
      </c>
      <c r="BO22" t="s">
        <v>3095</v>
      </c>
    </row>
    <row r="23" spans="1:67" x14ac:dyDescent="0.25">
      <c r="A23">
        <v>22</v>
      </c>
      <c r="B23" t="s">
        <v>810</v>
      </c>
      <c r="L23">
        <v>5</v>
      </c>
      <c r="M23" t="s">
        <v>869</v>
      </c>
      <c r="P23">
        <v>7</v>
      </c>
      <c r="Q23" t="s">
        <v>916</v>
      </c>
      <c r="R23">
        <v>8</v>
      </c>
      <c r="S23" t="s">
        <v>1033</v>
      </c>
      <c r="V23">
        <v>10</v>
      </c>
      <c r="W23" t="s">
        <v>1105</v>
      </c>
      <c r="X23">
        <v>11</v>
      </c>
      <c r="Y23" t="s">
        <v>871</v>
      </c>
      <c r="Z23">
        <v>12</v>
      </c>
      <c r="AA23" t="s">
        <v>1185</v>
      </c>
      <c r="AB23">
        <v>13</v>
      </c>
      <c r="AC23" t="s">
        <v>931</v>
      </c>
      <c r="AD23">
        <v>14</v>
      </c>
      <c r="AE23" t="s">
        <v>1348</v>
      </c>
      <c r="AF23">
        <v>15</v>
      </c>
      <c r="AG23" t="s">
        <v>1467</v>
      </c>
      <c r="AH23">
        <v>16</v>
      </c>
      <c r="AI23" t="s">
        <v>1584</v>
      </c>
      <c r="AJ23">
        <v>17</v>
      </c>
      <c r="AK23" t="s">
        <v>1687</v>
      </c>
      <c r="AN23">
        <v>19</v>
      </c>
      <c r="AO23" t="s">
        <v>1733</v>
      </c>
      <c r="AP23">
        <v>20</v>
      </c>
      <c r="AQ23" t="s">
        <v>1779</v>
      </c>
      <c r="AR23">
        <v>21</v>
      </c>
      <c r="AS23" t="s">
        <v>2345</v>
      </c>
      <c r="AX23">
        <v>24</v>
      </c>
      <c r="AY23" t="s">
        <v>2571</v>
      </c>
      <c r="BB23">
        <v>26</v>
      </c>
      <c r="BC23" t="s">
        <v>2640</v>
      </c>
      <c r="BF23">
        <v>28</v>
      </c>
      <c r="BG23" t="s">
        <v>2712</v>
      </c>
      <c r="BH23">
        <v>29</v>
      </c>
      <c r="BI23" t="s">
        <v>1612</v>
      </c>
      <c r="BJ23">
        <v>30</v>
      </c>
      <c r="BK23" t="s">
        <v>2798</v>
      </c>
      <c r="BL23">
        <v>31</v>
      </c>
      <c r="BM23" t="s">
        <v>2995</v>
      </c>
      <c r="BN23">
        <v>32</v>
      </c>
      <c r="BO23" t="s">
        <v>3096</v>
      </c>
    </row>
    <row r="24" spans="1:67" x14ac:dyDescent="0.25">
      <c r="A24">
        <v>23</v>
      </c>
      <c r="B24" t="s">
        <v>811</v>
      </c>
      <c r="L24">
        <v>5</v>
      </c>
      <c r="M24" t="s">
        <v>870</v>
      </c>
      <c r="P24">
        <v>7</v>
      </c>
      <c r="Q24" t="s">
        <v>917</v>
      </c>
      <c r="R24">
        <v>8</v>
      </c>
      <c r="S24" t="s">
        <v>1034</v>
      </c>
      <c r="V24">
        <v>10</v>
      </c>
      <c r="W24" t="s">
        <v>1106</v>
      </c>
      <c r="X24">
        <v>11</v>
      </c>
      <c r="Y24" t="s">
        <v>1142</v>
      </c>
      <c r="Z24">
        <v>12</v>
      </c>
      <c r="AA24" t="s">
        <v>1186</v>
      </c>
      <c r="AB24">
        <v>13</v>
      </c>
      <c r="AC24" t="s">
        <v>1266</v>
      </c>
      <c r="AD24">
        <v>14</v>
      </c>
      <c r="AE24" t="s">
        <v>1349</v>
      </c>
      <c r="AF24">
        <v>15</v>
      </c>
      <c r="AG24" t="s">
        <v>1468</v>
      </c>
      <c r="AH24">
        <v>16</v>
      </c>
      <c r="AI24" t="s">
        <v>1585</v>
      </c>
      <c r="AJ24">
        <v>17</v>
      </c>
      <c r="AK24" t="s">
        <v>1688</v>
      </c>
      <c r="AN24">
        <v>19</v>
      </c>
      <c r="AO24" t="s">
        <v>1734</v>
      </c>
      <c r="AP24">
        <v>20</v>
      </c>
      <c r="AQ24" t="s">
        <v>1780</v>
      </c>
      <c r="AR24">
        <v>21</v>
      </c>
      <c r="AS24" t="s">
        <v>2346</v>
      </c>
      <c r="AX24">
        <v>24</v>
      </c>
      <c r="AY24" t="s">
        <v>2572</v>
      </c>
      <c r="BB24">
        <v>26</v>
      </c>
      <c r="BC24" t="s">
        <v>2641</v>
      </c>
      <c r="BF24">
        <v>28</v>
      </c>
      <c r="BG24" t="s">
        <v>866</v>
      </c>
      <c r="BH24">
        <v>29</v>
      </c>
      <c r="BI24" t="s">
        <v>2747</v>
      </c>
      <c r="BJ24">
        <v>30</v>
      </c>
      <c r="BK24" t="s">
        <v>2799</v>
      </c>
      <c r="BL24">
        <v>31</v>
      </c>
      <c r="BM24" t="s">
        <v>2996</v>
      </c>
      <c r="BN24">
        <v>32</v>
      </c>
      <c r="BO24" t="s">
        <v>3097</v>
      </c>
    </row>
    <row r="25" spans="1:67" x14ac:dyDescent="0.25">
      <c r="A25">
        <v>24</v>
      </c>
      <c r="B25" t="s">
        <v>812</v>
      </c>
      <c r="L25">
        <v>5</v>
      </c>
      <c r="M25" t="s">
        <v>871</v>
      </c>
      <c r="P25">
        <v>7</v>
      </c>
      <c r="Q25" t="s">
        <v>918</v>
      </c>
      <c r="R25">
        <v>8</v>
      </c>
      <c r="S25" t="s">
        <v>1035</v>
      </c>
      <c r="V25">
        <v>10</v>
      </c>
      <c r="W25" t="s">
        <v>1107</v>
      </c>
      <c r="X25">
        <v>11</v>
      </c>
      <c r="Y25" t="s">
        <v>1108</v>
      </c>
      <c r="Z25">
        <v>12</v>
      </c>
      <c r="AA25" t="s">
        <v>1187</v>
      </c>
      <c r="AB25">
        <v>13</v>
      </c>
      <c r="AC25" t="s">
        <v>860</v>
      </c>
      <c r="AD25">
        <v>14</v>
      </c>
      <c r="AE25" t="s">
        <v>1350</v>
      </c>
      <c r="AF25">
        <v>15</v>
      </c>
      <c r="AG25" t="s">
        <v>1469</v>
      </c>
      <c r="AH25">
        <v>16</v>
      </c>
      <c r="AI25" t="s">
        <v>1586</v>
      </c>
      <c r="AJ25">
        <v>17</v>
      </c>
      <c r="AK25" t="s">
        <v>1689</v>
      </c>
      <c r="AN25">
        <v>19</v>
      </c>
      <c r="AO25" t="s">
        <v>1735</v>
      </c>
      <c r="AP25">
        <v>20</v>
      </c>
      <c r="AQ25" t="s">
        <v>1781</v>
      </c>
      <c r="AR25">
        <v>21</v>
      </c>
      <c r="AS25" t="s">
        <v>2347</v>
      </c>
      <c r="AX25">
        <v>24</v>
      </c>
      <c r="AY25" t="s">
        <v>2573</v>
      </c>
      <c r="BB25">
        <v>26</v>
      </c>
      <c r="BC25" t="s">
        <v>2642</v>
      </c>
      <c r="BF25">
        <v>28</v>
      </c>
      <c r="BG25" t="s">
        <v>2713</v>
      </c>
      <c r="BH25">
        <v>29</v>
      </c>
      <c r="BI25" t="s">
        <v>2748</v>
      </c>
      <c r="BJ25">
        <v>30</v>
      </c>
      <c r="BK25" t="s">
        <v>2800</v>
      </c>
      <c r="BL25">
        <v>31</v>
      </c>
      <c r="BM25" t="s">
        <v>2997</v>
      </c>
      <c r="BN25">
        <v>32</v>
      </c>
      <c r="BO25" t="s">
        <v>3098</v>
      </c>
    </row>
    <row r="26" spans="1:67" x14ac:dyDescent="0.25">
      <c r="A26">
        <v>25</v>
      </c>
      <c r="B26" t="s">
        <v>813</v>
      </c>
      <c r="L26">
        <v>5</v>
      </c>
      <c r="M26" t="s">
        <v>872</v>
      </c>
      <c r="P26">
        <v>7</v>
      </c>
      <c r="Q26" t="s">
        <v>919</v>
      </c>
      <c r="R26">
        <v>8</v>
      </c>
      <c r="S26" t="s">
        <v>1036</v>
      </c>
      <c r="V26">
        <v>10</v>
      </c>
      <c r="W26" t="s">
        <v>1108</v>
      </c>
      <c r="X26">
        <v>11</v>
      </c>
      <c r="Y26" t="s">
        <v>1143</v>
      </c>
      <c r="Z26">
        <v>12</v>
      </c>
      <c r="AA26" t="s">
        <v>1188</v>
      </c>
      <c r="AB26">
        <v>13</v>
      </c>
      <c r="AC26" t="s">
        <v>1267</v>
      </c>
      <c r="AD26">
        <v>14</v>
      </c>
      <c r="AE26" t="s">
        <v>1185</v>
      </c>
      <c r="AF26">
        <v>15</v>
      </c>
      <c r="AG26" t="s">
        <v>1470</v>
      </c>
      <c r="AH26">
        <v>16</v>
      </c>
      <c r="AI26" t="s">
        <v>1587</v>
      </c>
      <c r="AJ26">
        <v>17</v>
      </c>
      <c r="AK26" t="s">
        <v>1690</v>
      </c>
      <c r="AN26">
        <v>19</v>
      </c>
      <c r="AO26" t="s">
        <v>1039</v>
      </c>
      <c r="AP26">
        <v>20</v>
      </c>
      <c r="AQ26" t="s">
        <v>1782</v>
      </c>
      <c r="AR26">
        <v>21</v>
      </c>
      <c r="AS26" t="s">
        <v>2348</v>
      </c>
      <c r="AX26">
        <v>24</v>
      </c>
      <c r="AY26" t="s">
        <v>2574</v>
      </c>
      <c r="BB26">
        <v>26</v>
      </c>
      <c r="BC26" t="s">
        <v>2643</v>
      </c>
      <c r="BF26">
        <v>28</v>
      </c>
      <c r="BG26" t="s">
        <v>2714</v>
      </c>
      <c r="BH26">
        <v>29</v>
      </c>
      <c r="BI26" t="s">
        <v>2749</v>
      </c>
      <c r="BJ26">
        <v>30</v>
      </c>
      <c r="BK26" t="s">
        <v>2801</v>
      </c>
      <c r="BL26">
        <v>31</v>
      </c>
      <c r="BM26" t="s">
        <v>2998</v>
      </c>
      <c r="BN26">
        <v>32</v>
      </c>
      <c r="BO26" t="s">
        <v>839</v>
      </c>
    </row>
    <row r="27" spans="1:67" x14ac:dyDescent="0.25">
      <c r="A27">
        <v>26</v>
      </c>
      <c r="B27" t="s">
        <v>814</v>
      </c>
      <c r="L27">
        <v>5</v>
      </c>
      <c r="M27" t="s">
        <v>873</v>
      </c>
      <c r="P27">
        <v>7</v>
      </c>
      <c r="Q27" t="s">
        <v>920</v>
      </c>
      <c r="R27">
        <v>8</v>
      </c>
      <c r="S27" t="s">
        <v>1037</v>
      </c>
      <c r="V27">
        <v>10</v>
      </c>
      <c r="W27" t="s">
        <v>1109</v>
      </c>
      <c r="X27">
        <v>11</v>
      </c>
      <c r="Y27" t="s">
        <v>1144</v>
      </c>
      <c r="Z27">
        <v>12</v>
      </c>
      <c r="AA27" t="s">
        <v>1189</v>
      </c>
      <c r="AB27">
        <v>13</v>
      </c>
      <c r="AC27" t="s">
        <v>1268</v>
      </c>
      <c r="AD27">
        <v>14</v>
      </c>
      <c r="AE27" t="s">
        <v>1351</v>
      </c>
      <c r="AF27">
        <v>15</v>
      </c>
      <c r="AG27" t="s">
        <v>1471</v>
      </c>
      <c r="AH27">
        <v>16</v>
      </c>
      <c r="AI27" t="s">
        <v>1588</v>
      </c>
      <c r="AJ27">
        <v>17</v>
      </c>
      <c r="AK27" t="s">
        <v>1691</v>
      </c>
      <c r="AN27">
        <v>19</v>
      </c>
      <c r="AO27" t="s">
        <v>801</v>
      </c>
      <c r="AP27">
        <v>20</v>
      </c>
      <c r="AQ27" t="s">
        <v>1783</v>
      </c>
      <c r="AR27">
        <v>21</v>
      </c>
      <c r="AS27" t="s">
        <v>2349</v>
      </c>
      <c r="AX27">
        <v>24</v>
      </c>
      <c r="AY27" t="s">
        <v>977</v>
      </c>
      <c r="BB27">
        <v>26</v>
      </c>
      <c r="BC27" t="s">
        <v>2644</v>
      </c>
      <c r="BF27">
        <v>28</v>
      </c>
      <c r="BG27" t="s">
        <v>2715</v>
      </c>
      <c r="BH27">
        <v>29</v>
      </c>
      <c r="BI27" t="s">
        <v>2750</v>
      </c>
      <c r="BJ27">
        <v>30</v>
      </c>
      <c r="BK27" t="s">
        <v>1076</v>
      </c>
      <c r="BL27">
        <v>31</v>
      </c>
      <c r="BM27" t="s">
        <v>2999</v>
      </c>
      <c r="BN27">
        <v>32</v>
      </c>
      <c r="BO27" t="s">
        <v>3099</v>
      </c>
    </row>
    <row r="28" spans="1:67" x14ac:dyDescent="0.25">
      <c r="A28">
        <v>27</v>
      </c>
      <c r="B28" t="s">
        <v>815</v>
      </c>
      <c r="L28">
        <v>5</v>
      </c>
      <c r="M28" t="s">
        <v>874</v>
      </c>
      <c r="P28">
        <v>7</v>
      </c>
      <c r="Q28" t="s">
        <v>921</v>
      </c>
      <c r="R28">
        <v>8</v>
      </c>
      <c r="S28" t="s">
        <v>1038</v>
      </c>
      <c r="V28">
        <v>10</v>
      </c>
      <c r="W28" t="s">
        <v>1110</v>
      </c>
      <c r="X28">
        <v>11</v>
      </c>
      <c r="Y28" t="s">
        <v>1145</v>
      </c>
      <c r="Z28">
        <v>12</v>
      </c>
      <c r="AA28" t="s">
        <v>1190</v>
      </c>
      <c r="AB28">
        <v>13</v>
      </c>
      <c r="AC28" t="s">
        <v>1269</v>
      </c>
      <c r="AD28">
        <v>14</v>
      </c>
      <c r="AE28" t="s">
        <v>1352</v>
      </c>
      <c r="AF28">
        <v>15</v>
      </c>
      <c r="AG28" t="s">
        <v>1472</v>
      </c>
      <c r="AH28">
        <v>16</v>
      </c>
      <c r="AI28" t="s">
        <v>1589</v>
      </c>
      <c r="AJ28">
        <v>17</v>
      </c>
      <c r="AK28" t="s">
        <v>1692</v>
      </c>
      <c r="AN28">
        <v>19</v>
      </c>
      <c r="AO28" t="s">
        <v>1736</v>
      </c>
      <c r="AP28">
        <v>20</v>
      </c>
      <c r="AQ28" t="s">
        <v>1784</v>
      </c>
      <c r="AR28">
        <v>21</v>
      </c>
      <c r="AS28" t="s">
        <v>2350</v>
      </c>
      <c r="AX28">
        <v>24</v>
      </c>
      <c r="AY28" t="s">
        <v>2575</v>
      </c>
      <c r="BB28">
        <v>26</v>
      </c>
      <c r="BC28" t="s">
        <v>2645</v>
      </c>
      <c r="BF28">
        <v>28</v>
      </c>
      <c r="BG28" t="s">
        <v>2716</v>
      </c>
      <c r="BH28">
        <v>29</v>
      </c>
      <c r="BI28" t="s">
        <v>2751</v>
      </c>
      <c r="BJ28">
        <v>30</v>
      </c>
      <c r="BK28" t="s">
        <v>2802</v>
      </c>
      <c r="BL28">
        <v>31</v>
      </c>
      <c r="BM28" t="s">
        <v>3000</v>
      </c>
      <c r="BN28">
        <v>32</v>
      </c>
      <c r="BO28" t="s">
        <v>3100</v>
      </c>
    </row>
    <row r="29" spans="1:67" x14ac:dyDescent="0.25">
      <c r="A29">
        <v>28</v>
      </c>
      <c r="B29" t="s">
        <v>816</v>
      </c>
      <c r="L29">
        <v>5</v>
      </c>
      <c r="M29" t="s">
        <v>875</v>
      </c>
      <c r="P29">
        <v>7</v>
      </c>
      <c r="Q29" t="s">
        <v>922</v>
      </c>
      <c r="R29">
        <v>8</v>
      </c>
      <c r="S29" t="s">
        <v>1039</v>
      </c>
      <c r="V29">
        <v>10</v>
      </c>
      <c r="W29" t="s">
        <v>1111</v>
      </c>
      <c r="X29">
        <v>11</v>
      </c>
      <c r="Y29" t="s">
        <v>1146</v>
      </c>
      <c r="Z29">
        <v>12</v>
      </c>
      <c r="AA29" t="s">
        <v>1191</v>
      </c>
      <c r="AB29">
        <v>13</v>
      </c>
      <c r="AC29" t="s">
        <v>1270</v>
      </c>
      <c r="AD29">
        <v>14</v>
      </c>
      <c r="AE29" t="s">
        <v>1353</v>
      </c>
      <c r="AF29">
        <v>15</v>
      </c>
      <c r="AG29" t="s">
        <v>1473</v>
      </c>
      <c r="AH29">
        <v>16</v>
      </c>
      <c r="AI29" t="s">
        <v>1590</v>
      </c>
      <c r="AJ29">
        <v>17</v>
      </c>
      <c r="AK29" t="s">
        <v>1693</v>
      </c>
      <c r="AN29">
        <v>19</v>
      </c>
      <c r="AO29" t="s">
        <v>1737</v>
      </c>
      <c r="AP29">
        <v>20</v>
      </c>
      <c r="AQ29" t="s">
        <v>1785</v>
      </c>
      <c r="AR29">
        <v>21</v>
      </c>
      <c r="AS29" t="s">
        <v>2351</v>
      </c>
      <c r="AX29">
        <v>24</v>
      </c>
      <c r="AY29" t="s">
        <v>2576</v>
      </c>
      <c r="BB29">
        <v>26</v>
      </c>
      <c r="BC29" t="s">
        <v>2646</v>
      </c>
      <c r="BF29">
        <v>28</v>
      </c>
      <c r="BG29" t="s">
        <v>2717</v>
      </c>
      <c r="BH29">
        <v>29</v>
      </c>
      <c r="BI29" t="s">
        <v>2752</v>
      </c>
      <c r="BJ29">
        <v>30</v>
      </c>
      <c r="BK29" t="s">
        <v>2803</v>
      </c>
      <c r="BL29">
        <v>31</v>
      </c>
      <c r="BM29" t="s">
        <v>3001</v>
      </c>
      <c r="BN29">
        <v>32</v>
      </c>
      <c r="BO29" t="s">
        <v>1500</v>
      </c>
    </row>
    <row r="30" spans="1:67" x14ac:dyDescent="0.25">
      <c r="A30">
        <v>29</v>
      </c>
      <c r="B30" t="s">
        <v>817</v>
      </c>
      <c r="L30">
        <v>5</v>
      </c>
      <c r="M30" t="s">
        <v>876</v>
      </c>
      <c r="P30">
        <v>7</v>
      </c>
      <c r="Q30" t="s">
        <v>923</v>
      </c>
      <c r="R30">
        <v>8</v>
      </c>
      <c r="S30" t="s">
        <v>1040</v>
      </c>
      <c r="V30">
        <v>10</v>
      </c>
      <c r="W30" t="s">
        <v>1112</v>
      </c>
      <c r="X30">
        <v>11</v>
      </c>
      <c r="Y30" t="s">
        <v>1147</v>
      </c>
      <c r="Z30">
        <v>12</v>
      </c>
      <c r="AA30" t="s">
        <v>1192</v>
      </c>
      <c r="AB30">
        <v>13</v>
      </c>
      <c r="AC30" t="s">
        <v>1271</v>
      </c>
      <c r="AD30">
        <v>14</v>
      </c>
      <c r="AE30" t="s">
        <v>1354</v>
      </c>
      <c r="AF30">
        <v>15</v>
      </c>
      <c r="AG30" t="s">
        <v>1474</v>
      </c>
      <c r="AH30">
        <v>16</v>
      </c>
      <c r="AI30" t="s">
        <v>1591</v>
      </c>
      <c r="AJ30">
        <v>17</v>
      </c>
      <c r="AK30" t="s">
        <v>1694</v>
      </c>
      <c r="AN30">
        <v>19</v>
      </c>
      <c r="AO30" t="s">
        <v>1738</v>
      </c>
      <c r="AP30">
        <v>20</v>
      </c>
      <c r="AQ30" t="s">
        <v>1786</v>
      </c>
      <c r="AR30">
        <v>21</v>
      </c>
      <c r="AS30" t="s">
        <v>2352</v>
      </c>
      <c r="AX30">
        <v>24</v>
      </c>
      <c r="AY30" t="s">
        <v>2577</v>
      </c>
      <c r="BB30">
        <v>26</v>
      </c>
      <c r="BC30" t="s">
        <v>2647</v>
      </c>
      <c r="BF30">
        <v>28</v>
      </c>
      <c r="BG30" t="s">
        <v>2718</v>
      </c>
      <c r="BH30">
        <v>29</v>
      </c>
      <c r="BI30" t="s">
        <v>2753</v>
      </c>
      <c r="BJ30">
        <v>30</v>
      </c>
      <c r="BK30" t="s">
        <v>2804</v>
      </c>
      <c r="BL30">
        <v>31</v>
      </c>
      <c r="BM30" t="s">
        <v>3002</v>
      </c>
      <c r="BN30">
        <v>32</v>
      </c>
      <c r="BO30" t="s">
        <v>3101</v>
      </c>
    </row>
    <row r="31" spans="1:67" x14ac:dyDescent="0.25">
      <c r="A31">
        <v>30</v>
      </c>
      <c r="B31" t="s">
        <v>818</v>
      </c>
      <c r="L31">
        <v>5</v>
      </c>
      <c r="M31" t="s">
        <v>877</v>
      </c>
      <c r="P31">
        <v>7</v>
      </c>
      <c r="Q31" t="s">
        <v>924</v>
      </c>
      <c r="R31">
        <v>8</v>
      </c>
      <c r="S31" t="s">
        <v>1041</v>
      </c>
      <c r="V31">
        <v>10</v>
      </c>
      <c r="W31" t="s">
        <v>1113</v>
      </c>
      <c r="X31">
        <v>11</v>
      </c>
      <c r="Y31" t="s">
        <v>1148</v>
      </c>
      <c r="Z31">
        <v>12</v>
      </c>
      <c r="AA31" t="s">
        <v>1193</v>
      </c>
      <c r="AB31">
        <v>13</v>
      </c>
      <c r="AC31" t="s">
        <v>1272</v>
      </c>
      <c r="AD31">
        <v>14</v>
      </c>
      <c r="AE31" t="s">
        <v>1355</v>
      </c>
      <c r="AF31">
        <v>15</v>
      </c>
      <c r="AG31" t="s">
        <v>1475</v>
      </c>
      <c r="AH31">
        <v>16</v>
      </c>
      <c r="AI31" t="s">
        <v>1592</v>
      </c>
      <c r="AJ31">
        <v>17</v>
      </c>
      <c r="AK31" t="s">
        <v>1695</v>
      </c>
      <c r="AN31">
        <v>19</v>
      </c>
      <c r="AO31" t="s">
        <v>864</v>
      </c>
      <c r="AP31">
        <v>20</v>
      </c>
      <c r="AQ31" t="s">
        <v>1787</v>
      </c>
      <c r="AR31">
        <v>21</v>
      </c>
      <c r="AS31" t="s">
        <v>2353</v>
      </c>
      <c r="AX31">
        <v>24</v>
      </c>
      <c r="AY31" t="s">
        <v>2578</v>
      </c>
      <c r="BB31">
        <v>26</v>
      </c>
      <c r="BC31" t="s">
        <v>2648</v>
      </c>
      <c r="BF31">
        <v>28</v>
      </c>
      <c r="BG31" t="s">
        <v>871</v>
      </c>
      <c r="BH31">
        <v>29</v>
      </c>
      <c r="BI31" t="s">
        <v>2754</v>
      </c>
      <c r="BJ31">
        <v>30</v>
      </c>
      <c r="BK31" t="s">
        <v>2805</v>
      </c>
      <c r="BL31">
        <v>31</v>
      </c>
      <c r="BM31" t="s">
        <v>3003</v>
      </c>
      <c r="BN31">
        <v>32</v>
      </c>
      <c r="BO31" t="s">
        <v>3102</v>
      </c>
    </row>
    <row r="32" spans="1:67" x14ac:dyDescent="0.25">
      <c r="A32">
        <v>31</v>
      </c>
      <c r="B32" t="s">
        <v>819</v>
      </c>
      <c r="L32">
        <v>5</v>
      </c>
      <c r="M32" t="s">
        <v>878</v>
      </c>
      <c r="P32">
        <v>7</v>
      </c>
      <c r="Q32" t="s">
        <v>925</v>
      </c>
      <c r="R32">
        <v>8</v>
      </c>
      <c r="S32" t="s">
        <v>800</v>
      </c>
      <c r="V32">
        <v>10</v>
      </c>
      <c r="W32" t="s">
        <v>1114</v>
      </c>
      <c r="X32">
        <v>11</v>
      </c>
      <c r="Y32" t="s">
        <v>1149</v>
      </c>
      <c r="Z32">
        <v>12</v>
      </c>
      <c r="AA32" t="s">
        <v>1194</v>
      </c>
      <c r="AB32">
        <v>13</v>
      </c>
      <c r="AC32" t="s">
        <v>1273</v>
      </c>
      <c r="AD32">
        <v>14</v>
      </c>
      <c r="AE32" t="s">
        <v>1356</v>
      </c>
      <c r="AF32">
        <v>15</v>
      </c>
      <c r="AG32" t="s">
        <v>1476</v>
      </c>
      <c r="AH32">
        <v>16</v>
      </c>
      <c r="AI32" t="s">
        <v>1593</v>
      </c>
      <c r="AJ32">
        <v>17</v>
      </c>
      <c r="AK32" t="s">
        <v>1696</v>
      </c>
      <c r="AN32">
        <v>19</v>
      </c>
      <c r="AO32" t="s">
        <v>1739</v>
      </c>
      <c r="AP32">
        <v>20</v>
      </c>
      <c r="AQ32" t="s">
        <v>1788</v>
      </c>
      <c r="AR32">
        <v>21</v>
      </c>
      <c r="AS32" t="s">
        <v>2354</v>
      </c>
      <c r="AX32">
        <v>24</v>
      </c>
      <c r="AY32" t="s">
        <v>812</v>
      </c>
      <c r="BB32">
        <v>26</v>
      </c>
      <c r="BC32" t="s">
        <v>2649</v>
      </c>
      <c r="BF32">
        <v>28</v>
      </c>
      <c r="BG32" t="s">
        <v>2719</v>
      </c>
      <c r="BH32">
        <v>29</v>
      </c>
      <c r="BI32" t="s">
        <v>2755</v>
      </c>
      <c r="BJ32">
        <v>30</v>
      </c>
      <c r="BK32" t="s">
        <v>2806</v>
      </c>
      <c r="BL32">
        <v>31</v>
      </c>
      <c r="BM32" t="s">
        <v>3004</v>
      </c>
      <c r="BN32">
        <v>32</v>
      </c>
      <c r="BO32" t="s">
        <v>3103</v>
      </c>
    </row>
    <row r="33" spans="1:67" x14ac:dyDescent="0.25">
      <c r="A33">
        <v>32</v>
      </c>
      <c r="B33" t="s">
        <v>820</v>
      </c>
      <c r="L33">
        <v>5</v>
      </c>
      <c r="M33" t="s">
        <v>879</v>
      </c>
      <c r="P33">
        <v>7</v>
      </c>
      <c r="Q33" t="s">
        <v>926</v>
      </c>
      <c r="R33">
        <v>8</v>
      </c>
      <c r="S33" t="s">
        <v>1042</v>
      </c>
      <c r="V33">
        <v>10</v>
      </c>
      <c r="W33" t="s">
        <v>1115</v>
      </c>
      <c r="X33">
        <v>11</v>
      </c>
      <c r="Y33" t="s">
        <v>1150</v>
      </c>
      <c r="Z33">
        <v>12</v>
      </c>
      <c r="AA33" t="s">
        <v>1195</v>
      </c>
      <c r="AB33">
        <v>13</v>
      </c>
      <c r="AC33" t="s">
        <v>1274</v>
      </c>
      <c r="AD33">
        <v>14</v>
      </c>
      <c r="AE33" t="s">
        <v>1357</v>
      </c>
      <c r="AF33">
        <v>15</v>
      </c>
      <c r="AG33" t="s">
        <v>1477</v>
      </c>
      <c r="AH33">
        <v>16</v>
      </c>
      <c r="AI33" t="s">
        <v>1594</v>
      </c>
      <c r="AJ33">
        <v>17</v>
      </c>
      <c r="AK33" t="s">
        <v>1697</v>
      </c>
      <c r="AN33">
        <v>19</v>
      </c>
      <c r="AO33" t="s">
        <v>1740</v>
      </c>
      <c r="AP33">
        <v>20</v>
      </c>
      <c r="AQ33" t="s">
        <v>1789</v>
      </c>
      <c r="AR33">
        <v>21</v>
      </c>
      <c r="AS33" t="s">
        <v>2355</v>
      </c>
      <c r="AX33">
        <v>24</v>
      </c>
      <c r="AY33" t="s">
        <v>2579</v>
      </c>
      <c r="BB33">
        <v>26</v>
      </c>
      <c r="BC33" t="s">
        <v>2650</v>
      </c>
      <c r="BF33">
        <v>28</v>
      </c>
      <c r="BG33" t="s">
        <v>2720</v>
      </c>
      <c r="BH33">
        <v>29</v>
      </c>
      <c r="BI33" t="s">
        <v>2756</v>
      </c>
      <c r="BJ33">
        <v>30</v>
      </c>
      <c r="BK33" t="s">
        <v>2807</v>
      </c>
      <c r="BL33">
        <v>31</v>
      </c>
      <c r="BM33" t="s">
        <v>3005</v>
      </c>
      <c r="BN33">
        <v>32</v>
      </c>
      <c r="BO33" t="s">
        <v>3104</v>
      </c>
    </row>
    <row r="34" spans="1:67" x14ac:dyDescent="0.25">
      <c r="L34">
        <v>5</v>
      </c>
      <c r="M34" t="s">
        <v>880</v>
      </c>
      <c r="P34">
        <v>7</v>
      </c>
      <c r="Q34" t="s">
        <v>927</v>
      </c>
      <c r="R34">
        <v>8</v>
      </c>
      <c r="S34" t="s">
        <v>1043</v>
      </c>
      <c r="V34">
        <v>10</v>
      </c>
      <c r="W34" t="s">
        <v>1116</v>
      </c>
      <c r="X34">
        <v>11</v>
      </c>
      <c r="Y34" t="s">
        <v>1151</v>
      </c>
      <c r="Z34">
        <v>12</v>
      </c>
      <c r="AA34" t="s">
        <v>1196</v>
      </c>
      <c r="AB34">
        <v>13</v>
      </c>
      <c r="AC34" t="s">
        <v>1275</v>
      </c>
      <c r="AD34">
        <v>14</v>
      </c>
      <c r="AE34" t="s">
        <v>1264</v>
      </c>
      <c r="AF34">
        <v>15</v>
      </c>
      <c r="AG34" t="s">
        <v>1478</v>
      </c>
      <c r="AH34">
        <v>16</v>
      </c>
      <c r="AI34" t="s">
        <v>1595</v>
      </c>
      <c r="AJ34">
        <v>17</v>
      </c>
      <c r="AK34" t="s">
        <v>1698</v>
      </c>
      <c r="AN34">
        <v>19</v>
      </c>
      <c r="AO34" t="s">
        <v>1741</v>
      </c>
      <c r="AP34">
        <v>20</v>
      </c>
      <c r="AQ34" t="s">
        <v>1790</v>
      </c>
      <c r="AR34">
        <v>21</v>
      </c>
      <c r="AS34" t="s">
        <v>2356</v>
      </c>
      <c r="AX34">
        <v>24</v>
      </c>
      <c r="AY34" t="s">
        <v>2580</v>
      </c>
      <c r="BB34">
        <v>26</v>
      </c>
      <c r="BC34" t="s">
        <v>2651</v>
      </c>
      <c r="BF34">
        <v>28</v>
      </c>
      <c r="BG34" t="s">
        <v>2721</v>
      </c>
      <c r="BH34">
        <v>29</v>
      </c>
      <c r="BI34" t="s">
        <v>2757</v>
      </c>
      <c r="BJ34">
        <v>30</v>
      </c>
      <c r="BK34" t="s">
        <v>2808</v>
      </c>
      <c r="BL34">
        <v>31</v>
      </c>
      <c r="BM34" t="s">
        <v>3006</v>
      </c>
      <c r="BN34">
        <v>32</v>
      </c>
      <c r="BO34" t="s">
        <v>805</v>
      </c>
    </row>
    <row r="35" spans="1:67" x14ac:dyDescent="0.25">
      <c r="L35">
        <v>5</v>
      </c>
      <c r="M35" t="s">
        <v>881</v>
      </c>
      <c r="P35">
        <v>7</v>
      </c>
      <c r="Q35" t="s">
        <v>928</v>
      </c>
      <c r="R35">
        <v>8</v>
      </c>
      <c r="S35" t="s">
        <v>1044</v>
      </c>
      <c r="V35">
        <v>10</v>
      </c>
      <c r="W35" t="s">
        <v>1117</v>
      </c>
      <c r="X35">
        <v>11</v>
      </c>
      <c r="Y35" t="s">
        <v>1152</v>
      </c>
      <c r="Z35">
        <v>12</v>
      </c>
      <c r="AA35" t="s">
        <v>1197</v>
      </c>
      <c r="AB35">
        <v>13</v>
      </c>
      <c r="AC35" t="s">
        <v>1276</v>
      </c>
      <c r="AD35">
        <v>14</v>
      </c>
      <c r="AE35" t="s">
        <v>1358</v>
      </c>
      <c r="AF35">
        <v>15</v>
      </c>
      <c r="AG35" t="s">
        <v>1479</v>
      </c>
      <c r="AH35">
        <v>16</v>
      </c>
      <c r="AI35" t="s">
        <v>1596</v>
      </c>
      <c r="AJ35">
        <v>17</v>
      </c>
      <c r="AK35" t="s">
        <v>1562</v>
      </c>
      <c r="AN35">
        <v>19</v>
      </c>
      <c r="AO35" t="s">
        <v>1742</v>
      </c>
      <c r="AP35">
        <v>20</v>
      </c>
      <c r="AQ35" t="s">
        <v>1791</v>
      </c>
      <c r="AR35">
        <v>21</v>
      </c>
      <c r="AS35" t="s">
        <v>2357</v>
      </c>
      <c r="AX35">
        <v>24</v>
      </c>
      <c r="AY35" t="s">
        <v>2581</v>
      </c>
      <c r="BB35">
        <v>26</v>
      </c>
      <c r="BC35" t="s">
        <v>2652</v>
      </c>
      <c r="BF35">
        <v>28</v>
      </c>
      <c r="BG35" t="s">
        <v>2722</v>
      </c>
      <c r="BH35">
        <v>29</v>
      </c>
      <c r="BI35" t="s">
        <v>2758</v>
      </c>
      <c r="BJ35">
        <v>30</v>
      </c>
      <c r="BK35" t="s">
        <v>2809</v>
      </c>
      <c r="BL35">
        <v>31</v>
      </c>
      <c r="BM35" t="s">
        <v>3007</v>
      </c>
      <c r="BN35">
        <v>32</v>
      </c>
      <c r="BO35" t="s">
        <v>3105</v>
      </c>
    </row>
    <row r="36" spans="1:67" x14ac:dyDescent="0.25">
      <c r="L36">
        <v>5</v>
      </c>
      <c r="M36" t="s">
        <v>882</v>
      </c>
      <c r="P36">
        <v>7</v>
      </c>
      <c r="Q36" t="s">
        <v>929</v>
      </c>
      <c r="R36">
        <v>8</v>
      </c>
      <c r="S36" t="s">
        <v>1045</v>
      </c>
      <c r="V36">
        <v>10</v>
      </c>
      <c r="W36" t="s">
        <v>1118</v>
      </c>
      <c r="X36">
        <v>11</v>
      </c>
      <c r="Y36" t="s">
        <v>1153</v>
      </c>
      <c r="Z36">
        <v>12</v>
      </c>
      <c r="AA36" t="s">
        <v>1198</v>
      </c>
      <c r="AB36">
        <v>13</v>
      </c>
      <c r="AC36" t="s">
        <v>1277</v>
      </c>
      <c r="AD36">
        <v>14</v>
      </c>
      <c r="AE36" t="s">
        <v>1359</v>
      </c>
      <c r="AF36">
        <v>15</v>
      </c>
      <c r="AG36" t="s">
        <v>1480</v>
      </c>
      <c r="AH36">
        <v>16</v>
      </c>
      <c r="AI36" t="s">
        <v>1597</v>
      </c>
      <c r="AN36">
        <v>19</v>
      </c>
      <c r="AO36" t="s">
        <v>1743</v>
      </c>
      <c r="AP36">
        <v>20</v>
      </c>
      <c r="AQ36" t="s">
        <v>1792</v>
      </c>
      <c r="AR36">
        <v>21</v>
      </c>
      <c r="AS36" t="s">
        <v>1469</v>
      </c>
      <c r="AX36">
        <v>24</v>
      </c>
      <c r="AY36" t="s">
        <v>1153</v>
      </c>
      <c r="BB36">
        <v>26</v>
      </c>
      <c r="BC36" t="s">
        <v>2653</v>
      </c>
      <c r="BF36">
        <v>28</v>
      </c>
      <c r="BG36" t="s">
        <v>2723</v>
      </c>
      <c r="BH36">
        <v>29</v>
      </c>
      <c r="BI36" t="s">
        <v>2759</v>
      </c>
      <c r="BJ36">
        <v>30</v>
      </c>
      <c r="BK36" t="s">
        <v>2810</v>
      </c>
      <c r="BL36">
        <v>31</v>
      </c>
      <c r="BM36" t="s">
        <v>3008</v>
      </c>
      <c r="BN36">
        <v>32</v>
      </c>
      <c r="BO36" t="s">
        <v>3106</v>
      </c>
    </row>
    <row r="37" spans="1:67" x14ac:dyDescent="0.25">
      <c r="L37">
        <v>5</v>
      </c>
      <c r="M37" t="s">
        <v>883</v>
      </c>
      <c r="P37">
        <v>7</v>
      </c>
      <c r="Q37" t="s">
        <v>930</v>
      </c>
      <c r="R37">
        <v>8</v>
      </c>
      <c r="S37" t="s">
        <v>863</v>
      </c>
      <c r="V37">
        <v>10</v>
      </c>
      <c r="W37" t="s">
        <v>1119</v>
      </c>
      <c r="X37">
        <v>11</v>
      </c>
      <c r="Y37" t="s">
        <v>1154</v>
      </c>
      <c r="Z37">
        <v>12</v>
      </c>
      <c r="AA37" t="s">
        <v>1199</v>
      </c>
      <c r="AB37">
        <v>13</v>
      </c>
      <c r="AC37" t="s">
        <v>1278</v>
      </c>
      <c r="AD37">
        <v>14</v>
      </c>
      <c r="AE37" t="s">
        <v>1360</v>
      </c>
      <c r="AF37">
        <v>15</v>
      </c>
      <c r="AG37" t="s">
        <v>1481</v>
      </c>
      <c r="AH37">
        <v>16</v>
      </c>
      <c r="AI37" t="s">
        <v>801</v>
      </c>
      <c r="AN37">
        <v>19</v>
      </c>
      <c r="AO37" t="s">
        <v>1744</v>
      </c>
      <c r="AP37">
        <v>20</v>
      </c>
      <c r="AQ37" t="s">
        <v>1793</v>
      </c>
      <c r="AR37">
        <v>21</v>
      </c>
      <c r="AS37" t="s">
        <v>2358</v>
      </c>
      <c r="AX37">
        <v>24</v>
      </c>
      <c r="AY37" t="s">
        <v>2582</v>
      </c>
      <c r="BB37">
        <v>26</v>
      </c>
      <c r="BC37" t="s">
        <v>2654</v>
      </c>
      <c r="BF37">
        <v>28</v>
      </c>
      <c r="BG37" t="s">
        <v>983</v>
      </c>
      <c r="BH37">
        <v>29</v>
      </c>
      <c r="BI37" t="s">
        <v>2760</v>
      </c>
      <c r="BJ37">
        <v>30</v>
      </c>
      <c r="BK37" t="s">
        <v>2811</v>
      </c>
      <c r="BL37">
        <v>31</v>
      </c>
      <c r="BM37" t="s">
        <v>3009</v>
      </c>
      <c r="BN37">
        <v>32</v>
      </c>
      <c r="BO37" t="s">
        <v>3107</v>
      </c>
    </row>
    <row r="38" spans="1:67" x14ac:dyDescent="0.25">
      <c r="L38">
        <v>5</v>
      </c>
      <c r="M38" t="s">
        <v>884</v>
      </c>
      <c r="P38">
        <v>7</v>
      </c>
      <c r="Q38" t="s">
        <v>931</v>
      </c>
      <c r="R38">
        <v>8</v>
      </c>
      <c r="S38" t="s">
        <v>864</v>
      </c>
      <c r="V38">
        <v>10</v>
      </c>
      <c r="W38" t="s">
        <v>1120</v>
      </c>
      <c r="X38">
        <v>11</v>
      </c>
      <c r="Y38" t="s">
        <v>1155</v>
      </c>
      <c r="Z38">
        <v>12</v>
      </c>
      <c r="AA38" t="s">
        <v>1200</v>
      </c>
      <c r="AB38">
        <v>13</v>
      </c>
      <c r="AC38" t="s">
        <v>1279</v>
      </c>
      <c r="AD38">
        <v>14</v>
      </c>
      <c r="AE38" t="s">
        <v>1361</v>
      </c>
      <c r="AF38">
        <v>15</v>
      </c>
      <c r="AG38" t="s">
        <v>1092</v>
      </c>
      <c r="AH38">
        <v>16</v>
      </c>
      <c r="AI38" t="s">
        <v>1598</v>
      </c>
      <c r="AN38">
        <v>19</v>
      </c>
      <c r="AO38" t="s">
        <v>1500</v>
      </c>
      <c r="AP38">
        <v>20</v>
      </c>
      <c r="AQ38" t="s">
        <v>1794</v>
      </c>
      <c r="AR38">
        <v>21</v>
      </c>
      <c r="AS38" t="s">
        <v>2359</v>
      </c>
      <c r="AX38">
        <v>24</v>
      </c>
      <c r="AY38" t="s">
        <v>2583</v>
      </c>
      <c r="BB38">
        <v>26</v>
      </c>
      <c r="BC38" t="s">
        <v>2655</v>
      </c>
      <c r="BF38">
        <v>28</v>
      </c>
      <c r="BG38" t="s">
        <v>2048</v>
      </c>
      <c r="BH38">
        <v>29</v>
      </c>
      <c r="BI38" t="s">
        <v>2761</v>
      </c>
      <c r="BJ38">
        <v>30</v>
      </c>
      <c r="BK38" t="s">
        <v>2812</v>
      </c>
      <c r="BL38">
        <v>31</v>
      </c>
      <c r="BM38" t="s">
        <v>3010</v>
      </c>
      <c r="BN38">
        <v>32</v>
      </c>
      <c r="BO38" t="s">
        <v>3108</v>
      </c>
    </row>
    <row r="39" spans="1:67" x14ac:dyDescent="0.25">
      <c r="L39">
        <v>5</v>
      </c>
      <c r="M39" t="s">
        <v>885</v>
      </c>
      <c r="P39">
        <v>7</v>
      </c>
      <c r="Q39" t="s">
        <v>932</v>
      </c>
      <c r="R39">
        <v>8</v>
      </c>
      <c r="S39" t="s">
        <v>1046</v>
      </c>
      <c r="V39">
        <v>10</v>
      </c>
      <c r="W39" t="s">
        <v>1121</v>
      </c>
      <c r="X39">
        <v>11</v>
      </c>
      <c r="Y39" t="s">
        <v>1156</v>
      </c>
      <c r="Z39">
        <v>12</v>
      </c>
      <c r="AA39" t="s">
        <v>1201</v>
      </c>
      <c r="AB39">
        <v>13</v>
      </c>
      <c r="AC39" t="s">
        <v>1280</v>
      </c>
      <c r="AD39">
        <v>14</v>
      </c>
      <c r="AE39" t="s">
        <v>1362</v>
      </c>
      <c r="AF39">
        <v>15</v>
      </c>
      <c r="AG39" t="s">
        <v>1482</v>
      </c>
      <c r="AH39">
        <v>16</v>
      </c>
      <c r="AI39" t="s">
        <v>1599</v>
      </c>
      <c r="AN39">
        <v>19</v>
      </c>
      <c r="AO39" t="s">
        <v>1745</v>
      </c>
      <c r="AP39">
        <v>20</v>
      </c>
      <c r="AQ39" t="s">
        <v>1795</v>
      </c>
      <c r="AR39">
        <v>21</v>
      </c>
      <c r="AS39" t="s">
        <v>2360</v>
      </c>
      <c r="AX39">
        <v>24</v>
      </c>
      <c r="AY39" t="s">
        <v>2584</v>
      </c>
      <c r="BB39">
        <v>26</v>
      </c>
      <c r="BC39" t="s">
        <v>2656</v>
      </c>
      <c r="BF39">
        <v>28</v>
      </c>
      <c r="BG39" t="s">
        <v>2724</v>
      </c>
      <c r="BH39">
        <v>29</v>
      </c>
      <c r="BI39" t="s">
        <v>2762</v>
      </c>
      <c r="BJ39">
        <v>30</v>
      </c>
      <c r="BK39" t="s">
        <v>2813</v>
      </c>
      <c r="BL39">
        <v>31</v>
      </c>
      <c r="BM39" t="s">
        <v>3011</v>
      </c>
      <c r="BN39">
        <v>32</v>
      </c>
      <c r="BO39" t="s">
        <v>2899</v>
      </c>
    </row>
    <row r="40" spans="1:67" x14ac:dyDescent="0.25">
      <c r="L40">
        <v>5</v>
      </c>
      <c r="M40" t="s">
        <v>886</v>
      </c>
      <c r="P40">
        <v>7</v>
      </c>
      <c r="Q40" t="s">
        <v>933</v>
      </c>
      <c r="R40">
        <v>8</v>
      </c>
      <c r="S40" t="s">
        <v>1047</v>
      </c>
      <c r="V40">
        <v>10</v>
      </c>
      <c r="W40" t="s">
        <v>1122</v>
      </c>
      <c r="X40">
        <v>11</v>
      </c>
      <c r="Y40" t="s">
        <v>1157</v>
      </c>
      <c r="Z40">
        <v>12</v>
      </c>
      <c r="AA40" t="s">
        <v>1202</v>
      </c>
      <c r="AB40">
        <v>13</v>
      </c>
      <c r="AC40" t="s">
        <v>1281</v>
      </c>
      <c r="AD40">
        <v>14</v>
      </c>
      <c r="AE40" t="s">
        <v>1036</v>
      </c>
      <c r="AF40">
        <v>15</v>
      </c>
      <c r="AG40" t="s">
        <v>1483</v>
      </c>
      <c r="AH40">
        <v>16</v>
      </c>
      <c r="AI40" t="s">
        <v>1600</v>
      </c>
      <c r="AN40">
        <v>19</v>
      </c>
      <c r="AO40" t="s">
        <v>1746</v>
      </c>
      <c r="AP40">
        <v>20</v>
      </c>
      <c r="AQ40" t="s">
        <v>1796</v>
      </c>
      <c r="AR40">
        <v>21</v>
      </c>
      <c r="AS40" t="s">
        <v>2361</v>
      </c>
      <c r="AX40">
        <v>24</v>
      </c>
      <c r="AY40" t="s">
        <v>2585</v>
      </c>
      <c r="BB40">
        <v>26</v>
      </c>
      <c r="BC40" t="s">
        <v>1380</v>
      </c>
      <c r="BF40">
        <v>28</v>
      </c>
      <c r="BG40" t="s">
        <v>2725</v>
      </c>
      <c r="BH40">
        <v>29</v>
      </c>
      <c r="BI40" t="s">
        <v>2763</v>
      </c>
      <c r="BJ40">
        <v>30</v>
      </c>
      <c r="BK40" t="s">
        <v>2814</v>
      </c>
      <c r="BL40">
        <v>31</v>
      </c>
      <c r="BM40" t="s">
        <v>3012</v>
      </c>
      <c r="BN40">
        <v>32</v>
      </c>
      <c r="BO40" t="s">
        <v>3109</v>
      </c>
    </row>
    <row r="41" spans="1:67" x14ac:dyDescent="0.25">
      <c r="P41">
        <v>7</v>
      </c>
      <c r="Q41" t="s">
        <v>934</v>
      </c>
      <c r="R41">
        <v>8</v>
      </c>
      <c r="S41" t="s">
        <v>1048</v>
      </c>
      <c r="V41">
        <v>10</v>
      </c>
      <c r="W41" t="s">
        <v>1123</v>
      </c>
      <c r="X41">
        <v>11</v>
      </c>
      <c r="Y41" t="s">
        <v>1158</v>
      </c>
      <c r="Z41">
        <v>12</v>
      </c>
      <c r="AA41" t="s">
        <v>1203</v>
      </c>
      <c r="AB41">
        <v>13</v>
      </c>
      <c r="AC41" t="s">
        <v>1282</v>
      </c>
      <c r="AD41">
        <v>14</v>
      </c>
      <c r="AE41" t="s">
        <v>1363</v>
      </c>
      <c r="AF41">
        <v>15</v>
      </c>
      <c r="AG41" t="s">
        <v>1484</v>
      </c>
      <c r="AH41">
        <v>16</v>
      </c>
      <c r="AI41" t="s">
        <v>1601</v>
      </c>
      <c r="AN41">
        <v>19</v>
      </c>
      <c r="AO41" t="s">
        <v>1747</v>
      </c>
      <c r="AP41">
        <v>20</v>
      </c>
      <c r="AQ41" t="s">
        <v>1797</v>
      </c>
      <c r="AR41">
        <v>21</v>
      </c>
      <c r="AS41" t="s">
        <v>2362</v>
      </c>
      <c r="AX41">
        <v>24</v>
      </c>
      <c r="AY41" t="s">
        <v>2586</v>
      </c>
      <c r="BB41">
        <v>26</v>
      </c>
      <c r="BC41" t="s">
        <v>958</v>
      </c>
      <c r="BF41">
        <v>28</v>
      </c>
      <c r="BG41" t="s">
        <v>2726</v>
      </c>
      <c r="BH41">
        <v>29</v>
      </c>
      <c r="BI41" t="s">
        <v>2764</v>
      </c>
      <c r="BJ41">
        <v>30</v>
      </c>
      <c r="BK41" t="s">
        <v>2815</v>
      </c>
      <c r="BL41">
        <v>31</v>
      </c>
      <c r="BM41" t="s">
        <v>3013</v>
      </c>
      <c r="BN41">
        <v>32</v>
      </c>
      <c r="BO41" t="s">
        <v>3110</v>
      </c>
    </row>
    <row r="42" spans="1:67" x14ac:dyDescent="0.25">
      <c r="P42">
        <v>7</v>
      </c>
      <c r="Q42" t="s">
        <v>935</v>
      </c>
      <c r="R42">
        <v>8</v>
      </c>
      <c r="S42" t="s">
        <v>1049</v>
      </c>
      <c r="X42">
        <v>11</v>
      </c>
      <c r="Y42" t="s">
        <v>1159</v>
      </c>
      <c r="Z42">
        <v>12</v>
      </c>
      <c r="AA42" t="s">
        <v>1204</v>
      </c>
      <c r="AB42">
        <v>13</v>
      </c>
      <c r="AC42" t="s">
        <v>1283</v>
      </c>
      <c r="AD42">
        <v>14</v>
      </c>
      <c r="AE42" t="s">
        <v>1364</v>
      </c>
      <c r="AF42">
        <v>15</v>
      </c>
      <c r="AG42" t="s">
        <v>1485</v>
      </c>
      <c r="AH42">
        <v>16</v>
      </c>
      <c r="AI42" t="s">
        <v>1602</v>
      </c>
      <c r="AN42">
        <v>19</v>
      </c>
      <c r="AO42" t="s">
        <v>1748</v>
      </c>
      <c r="AP42">
        <v>20</v>
      </c>
      <c r="AQ42" t="s">
        <v>1798</v>
      </c>
      <c r="AR42">
        <v>21</v>
      </c>
      <c r="AS42" t="s">
        <v>2363</v>
      </c>
      <c r="AX42">
        <v>24</v>
      </c>
      <c r="AY42" t="s">
        <v>2587</v>
      </c>
      <c r="BB42">
        <v>26</v>
      </c>
      <c r="BC42" t="s">
        <v>2574</v>
      </c>
      <c r="BF42">
        <v>28</v>
      </c>
      <c r="BG42" t="s">
        <v>2727</v>
      </c>
      <c r="BH42">
        <v>29</v>
      </c>
      <c r="BI42" t="s">
        <v>2765</v>
      </c>
      <c r="BJ42">
        <v>30</v>
      </c>
      <c r="BK42" t="s">
        <v>2816</v>
      </c>
      <c r="BL42">
        <v>31</v>
      </c>
      <c r="BM42" t="s">
        <v>3014</v>
      </c>
      <c r="BN42">
        <v>32</v>
      </c>
      <c r="BO42" t="s">
        <v>3111</v>
      </c>
    </row>
    <row r="43" spans="1:67" x14ac:dyDescent="0.25">
      <c r="P43">
        <v>7</v>
      </c>
      <c r="Q43" t="s">
        <v>936</v>
      </c>
      <c r="R43">
        <v>8</v>
      </c>
      <c r="S43" t="s">
        <v>1050</v>
      </c>
      <c r="X43">
        <v>11</v>
      </c>
      <c r="Y43" t="s">
        <v>1160</v>
      </c>
      <c r="Z43">
        <v>12</v>
      </c>
      <c r="AA43" t="s">
        <v>1205</v>
      </c>
      <c r="AB43">
        <v>13</v>
      </c>
      <c r="AC43" t="s">
        <v>1284</v>
      </c>
      <c r="AD43">
        <v>14</v>
      </c>
      <c r="AE43" t="s">
        <v>1365</v>
      </c>
      <c r="AF43">
        <v>15</v>
      </c>
      <c r="AG43" t="s">
        <v>1486</v>
      </c>
      <c r="AH43">
        <v>16</v>
      </c>
      <c r="AI43" t="s">
        <v>1603</v>
      </c>
      <c r="AN43">
        <v>19</v>
      </c>
      <c r="AO43" t="s">
        <v>1749</v>
      </c>
      <c r="AP43">
        <v>20</v>
      </c>
      <c r="AQ43" t="s">
        <v>1799</v>
      </c>
      <c r="AR43">
        <v>21</v>
      </c>
      <c r="AS43" t="s">
        <v>2364</v>
      </c>
      <c r="AX43">
        <v>24</v>
      </c>
      <c r="AY43" t="s">
        <v>2588</v>
      </c>
      <c r="BB43">
        <v>26</v>
      </c>
      <c r="BC43" t="s">
        <v>2657</v>
      </c>
      <c r="BF43">
        <v>28</v>
      </c>
      <c r="BG43" t="s">
        <v>1162</v>
      </c>
      <c r="BH43">
        <v>29</v>
      </c>
      <c r="BI43" t="s">
        <v>2766</v>
      </c>
      <c r="BJ43">
        <v>30</v>
      </c>
      <c r="BK43" t="s">
        <v>2817</v>
      </c>
      <c r="BL43">
        <v>31</v>
      </c>
      <c r="BM43" t="s">
        <v>3015</v>
      </c>
      <c r="BN43">
        <v>32</v>
      </c>
      <c r="BO43" t="s">
        <v>3112</v>
      </c>
    </row>
    <row r="44" spans="1:67" x14ac:dyDescent="0.25">
      <c r="B44" t="s">
        <v>3128</v>
      </c>
      <c r="E44" t="s">
        <v>3133</v>
      </c>
      <c r="P44">
        <v>7</v>
      </c>
      <c r="Q44" t="s">
        <v>937</v>
      </c>
      <c r="R44">
        <v>8</v>
      </c>
      <c r="S44" t="s">
        <v>1051</v>
      </c>
      <c r="X44">
        <v>11</v>
      </c>
      <c r="Y44" t="s">
        <v>1161</v>
      </c>
      <c r="Z44">
        <v>12</v>
      </c>
      <c r="AA44" t="s">
        <v>1206</v>
      </c>
      <c r="AB44">
        <v>13</v>
      </c>
      <c r="AC44" t="s">
        <v>1285</v>
      </c>
      <c r="AD44">
        <v>14</v>
      </c>
      <c r="AE44" t="s">
        <v>1366</v>
      </c>
      <c r="AF44">
        <v>15</v>
      </c>
      <c r="AG44" t="s">
        <v>1487</v>
      </c>
      <c r="AH44">
        <v>16</v>
      </c>
      <c r="AI44" t="s">
        <v>1604</v>
      </c>
      <c r="AN44">
        <v>19</v>
      </c>
      <c r="AO44" t="s">
        <v>1750</v>
      </c>
      <c r="AP44">
        <v>20</v>
      </c>
      <c r="AQ44" t="s">
        <v>1800</v>
      </c>
      <c r="AR44">
        <v>21</v>
      </c>
      <c r="AS44" t="s">
        <v>2365</v>
      </c>
      <c r="AX44">
        <v>24</v>
      </c>
      <c r="AY44" t="s">
        <v>2589</v>
      </c>
      <c r="BB44">
        <v>26</v>
      </c>
      <c r="BC44" t="s">
        <v>2658</v>
      </c>
      <c r="BF44">
        <v>28</v>
      </c>
      <c r="BG44" t="s">
        <v>1163</v>
      </c>
      <c r="BH44">
        <v>29</v>
      </c>
      <c r="BI44" t="s">
        <v>2767</v>
      </c>
      <c r="BJ44">
        <v>30</v>
      </c>
      <c r="BK44" t="s">
        <v>2818</v>
      </c>
      <c r="BL44">
        <v>31</v>
      </c>
      <c r="BM44" t="s">
        <v>3016</v>
      </c>
      <c r="BN44">
        <v>32</v>
      </c>
      <c r="BO44" t="s">
        <v>3113</v>
      </c>
    </row>
    <row r="45" spans="1:67" x14ac:dyDescent="0.25">
      <c r="B45" t="s">
        <v>3129</v>
      </c>
      <c r="E45">
        <v>2017</v>
      </c>
      <c r="P45">
        <v>7</v>
      </c>
      <c r="Q45" t="s">
        <v>938</v>
      </c>
      <c r="R45">
        <v>8</v>
      </c>
      <c r="S45" t="s">
        <v>1052</v>
      </c>
      <c r="X45">
        <v>11</v>
      </c>
      <c r="Y45" t="s">
        <v>1162</v>
      </c>
      <c r="Z45">
        <v>12</v>
      </c>
      <c r="AA45" t="s">
        <v>1207</v>
      </c>
      <c r="AB45">
        <v>13</v>
      </c>
      <c r="AC45" t="s">
        <v>1286</v>
      </c>
      <c r="AD45">
        <v>14</v>
      </c>
      <c r="AE45" t="s">
        <v>1367</v>
      </c>
      <c r="AF45">
        <v>15</v>
      </c>
      <c r="AG45" t="s">
        <v>1488</v>
      </c>
      <c r="AH45">
        <v>16</v>
      </c>
      <c r="AI45" t="s">
        <v>1605</v>
      </c>
      <c r="AN45">
        <v>19</v>
      </c>
      <c r="AO45" t="s">
        <v>1751</v>
      </c>
      <c r="AP45">
        <v>20</v>
      </c>
      <c r="AQ45" t="s">
        <v>1801</v>
      </c>
      <c r="AR45">
        <v>21</v>
      </c>
      <c r="AS45" t="s">
        <v>2366</v>
      </c>
      <c r="AX45">
        <v>24</v>
      </c>
      <c r="AY45" t="s">
        <v>2590</v>
      </c>
      <c r="BB45">
        <v>26</v>
      </c>
      <c r="BC45" t="s">
        <v>2659</v>
      </c>
      <c r="BF45">
        <v>28</v>
      </c>
      <c r="BG45" t="s">
        <v>2728</v>
      </c>
      <c r="BH45">
        <v>29</v>
      </c>
      <c r="BI45" t="s">
        <v>1531</v>
      </c>
      <c r="BJ45">
        <v>30</v>
      </c>
      <c r="BK45" t="s">
        <v>2819</v>
      </c>
      <c r="BL45">
        <v>31</v>
      </c>
      <c r="BM45" t="s">
        <v>3017</v>
      </c>
      <c r="BN45">
        <v>32</v>
      </c>
      <c r="BO45" t="s">
        <v>3114</v>
      </c>
    </row>
    <row r="46" spans="1:67" x14ac:dyDescent="0.25">
      <c r="B46" t="s">
        <v>3130</v>
      </c>
      <c r="E46">
        <v>2018</v>
      </c>
      <c r="P46">
        <v>7</v>
      </c>
      <c r="Q46" t="s">
        <v>939</v>
      </c>
      <c r="R46">
        <v>8</v>
      </c>
      <c r="S46" t="s">
        <v>866</v>
      </c>
      <c r="X46">
        <v>11</v>
      </c>
      <c r="Y46" t="s">
        <v>1163</v>
      </c>
      <c r="Z46">
        <v>12</v>
      </c>
      <c r="AA46" t="s">
        <v>1208</v>
      </c>
      <c r="AB46">
        <v>13</v>
      </c>
      <c r="AC46" t="s">
        <v>1287</v>
      </c>
      <c r="AD46">
        <v>14</v>
      </c>
      <c r="AE46" t="s">
        <v>1368</v>
      </c>
      <c r="AF46">
        <v>15</v>
      </c>
      <c r="AG46" t="s">
        <v>1489</v>
      </c>
      <c r="AH46">
        <v>16</v>
      </c>
      <c r="AI46" t="s">
        <v>863</v>
      </c>
      <c r="AN46">
        <v>19</v>
      </c>
      <c r="AO46" t="s">
        <v>1752</v>
      </c>
      <c r="AP46">
        <v>20</v>
      </c>
      <c r="AQ46" t="s">
        <v>1802</v>
      </c>
      <c r="AR46">
        <v>21</v>
      </c>
      <c r="AS46" t="s">
        <v>2367</v>
      </c>
      <c r="AX46">
        <v>24</v>
      </c>
      <c r="AY46" t="s">
        <v>2591</v>
      </c>
      <c r="BB46">
        <v>26</v>
      </c>
      <c r="BC46" t="s">
        <v>2660</v>
      </c>
      <c r="BH46">
        <v>29</v>
      </c>
      <c r="BI46" t="s">
        <v>2768</v>
      </c>
      <c r="BJ46">
        <v>30</v>
      </c>
      <c r="BK46" t="s">
        <v>2820</v>
      </c>
      <c r="BL46">
        <v>31</v>
      </c>
      <c r="BM46" t="s">
        <v>3018</v>
      </c>
      <c r="BN46">
        <v>32</v>
      </c>
      <c r="BO46" t="s">
        <v>815</v>
      </c>
    </row>
    <row r="47" spans="1:67" x14ac:dyDescent="0.25">
      <c r="B47" t="s">
        <v>3131</v>
      </c>
      <c r="E47">
        <v>2019</v>
      </c>
      <c r="P47">
        <v>7</v>
      </c>
      <c r="Q47" t="s">
        <v>940</v>
      </c>
      <c r="R47">
        <v>8</v>
      </c>
      <c r="S47" t="s">
        <v>1053</v>
      </c>
      <c r="X47">
        <v>11</v>
      </c>
      <c r="Y47" t="s">
        <v>1164</v>
      </c>
      <c r="Z47">
        <v>12</v>
      </c>
      <c r="AA47" t="s">
        <v>1209</v>
      </c>
      <c r="AB47">
        <v>13</v>
      </c>
      <c r="AC47" t="s">
        <v>1288</v>
      </c>
      <c r="AD47">
        <v>14</v>
      </c>
      <c r="AE47" t="s">
        <v>1369</v>
      </c>
      <c r="AF47">
        <v>15</v>
      </c>
      <c r="AG47" t="s">
        <v>1490</v>
      </c>
      <c r="AH47">
        <v>16</v>
      </c>
      <c r="AI47" t="s">
        <v>1606</v>
      </c>
      <c r="AN47">
        <v>19</v>
      </c>
      <c r="AO47" t="s">
        <v>1753</v>
      </c>
      <c r="AP47">
        <v>20</v>
      </c>
      <c r="AQ47" t="s">
        <v>1803</v>
      </c>
      <c r="AR47">
        <v>21</v>
      </c>
      <c r="AS47" t="s">
        <v>2368</v>
      </c>
      <c r="AX47">
        <v>24</v>
      </c>
      <c r="AY47" t="s">
        <v>2592</v>
      </c>
      <c r="BB47">
        <v>26</v>
      </c>
      <c r="BC47" t="s">
        <v>2661</v>
      </c>
      <c r="BH47">
        <v>29</v>
      </c>
      <c r="BI47" t="s">
        <v>2769</v>
      </c>
      <c r="BJ47">
        <v>30</v>
      </c>
      <c r="BK47" t="s">
        <v>2821</v>
      </c>
      <c r="BL47">
        <v>31</v>
      </c>
      <c r="BM47" t="s">
        <v>3019</v>
      </c>
      <c r="BN47">
        <v>32</v>
      </c>
      <c r="BO47" t="s">
        <v>3115</v>
      </c>
    </row>
    <row r="48" spans="1:67" x14ac:dyDescent="0.25">
      <c r="B48" t="s">
        <v>3132</v>
      </c>
      <c r="E48">
        <v>2020</v>
      </c>
      <c r="P48">
        <v>7</v>
      </c>
      <c r="Q48" t="s">
        <v>941</v>
      </c>
      <c r="R48">
        <v>8</v>
      </c>
      <c r="S48" t="s">
        <v>805</v>
      </c>
      <c r="X48">
        <v>11</v>
      </c>
      <c r="Y48" t="s">
        <v>1165</v>
      </c>
      <c r="Z48">
        <v>12</v>
      </c>
      <c r="AA48" t="s">
        <v>1210</v>
      </c>
      <c r="AB48">
        <v>13</v>
      </c>
      <c r="AC48" t="s">
        <v>1289</v>
      </c>
      <c r="AD48">
        <v>14</v>
      </c>
      <c r="AE48" t="s">
        <v>1370</v>
      </c>
      <c r="AF48">
        <v>15</v>
      </c>
      <c r="AG48" t="s">
        <v>1491</v>
      </c>
      <c r="AH48">
        <v>16</v>
      </c>
      <c r="AI48" t="s">
        <v>1607</v>
      </c>
      <c r="AN48">
        <v>19</v>
      </c>
      <c r="AO48" t="s">
        <v>1754</v>
      </c>
      <c r="AP48">
        <v>20</v>
      </c>
      <c r="AQ48" t="s">
        <v>1804</v>
      </c>
      <c r="AR48">
        <v>21</v>
      </c>
      <c r="AS48" t="s">
        <v>2369</v>
      </c>
      <c r="AX48">
        <v>24</v>
      </c>
      <c r="AY48" t="s">
        <v>2593</v>
      </c>
      <c r="BB48">
        <v>26</v>
      </c>
      <c r="BC48" t="s">
        <v>2662</v>
      </c>
      <c r="BH48">
        <v>29</v>
      </c>
      <c r="BI48" t="s">
        <v>2770</v>
      </c>
      <c r="BJ48">
        <v>30</v>
      </c>
      <c r="BK48" t="s">
        <v>2822</v>
      </c>
      <c r="BL48">
        <v>31</v>
      </c>
      <c r="BM48" t="s">
        <v>3020</v>
      </c>
      <c r="BN48">
        <v>32</v>
      </c>
      <c r="BO48" t="s">
        <v>3116</v>
      </c>
    </row>
    <row r="49" spans="5:67" x14ac:dyDescent="0.25">
      <c r="E49">
        <v>2021</v>
      </c>
      <c r="P49">
        <v>7</v>
      </c>
      <c r="Q49" t="s">
        <v>942</v>
      </c>
      <c r="R49">
        <v>8</v>
      </c>
      <c r="S49" t="s">
        <v>1054</v>
      </c>
      <c r="Z49">
        <v>12</v>
      </c>
      <c r="AA49" t="s">
        <v>1211</v>
      </c>
      <c r="AB49">
        <v>13</v>
      </c>
      <c r="AC49" t="s">
        <v>1290</v>
      </c>
      <c r="AD49">
        <v>14</v>
      </c>
      <c r="AE49" t="s">
        <v>1371</v>
      </c>
      <c r="AF49">
        <v>15</v>
      </c>
      <c r="AG49" t="s">
        <v>1492</v>
      </c>
      <c r="AH49">
        <v>16</v>
      </c>
      <c r="AI49" t="s">
        <v>864</v>
      </c>
      <c r="AN49">
        <v>19</v>
      </c>
      <c r="AO49" t="s">
        <v>1755</v>
      </c>
      <c r="AP49">
        <v>20</v>
      </c>
      <c r="AQ49" t="s">
        <v>1805</v>
      </c>
      <c r="AR49">
        <v>21</v>
      </c>
      <c r="AS49" t="s">
        <v>2370</v>
      </c>
      <c r="AX49">
        <v>24</v>
      </c>
      <c r="AY49" t="s">
        <v>2594</v>
      </c>
      <c r="BB49">
        <v>26</v>
      </c>
      <c r="BC49" t="s">
        <v>2663</v>
      </c>
      <c r="BH49">
        <v>29</v>
      </c>
      <c r="BI49" t="s">
        <v>2771</v>
      </c>
      <c r="BJ49">
        <v>30</v>
      </c>
      <c r="BK49" t="s">
        <v>2823</v>
      </c>
      <c r="BL49">
        <v>31</v>
      </c>
      <c r="BM49" t="s">
        <v>3021</v>
      </c>
      <c r="BN49">
        <v>32</v>
      </c>
      <c r="BO49" t="s">
        <v>3117</v>
      </c>
    </row>
    <row r="50" spans="5:67" x14ac:dyDescent="0.25">
      <c r="E50">
        <v>2022</v>
      </c>
      <c r="P50">
        <v>7</v>
      </c>
      <c r="Q50" t="s">
        <v>943</v>
      </c>
      <c r="R50">
        <v>8</v>
      </c>
      <c r="S50" t="s">
        <v>1055</v>
      </c>
      <c r="Z50">
        <v>12</v>
      </c>
      <c r="AA50" t="s">
        <v>1212</v>
      </c>
      <c r="AB50">
        <v>13</v>
      </c>
      <c r="AC50" t="s">
        <v>1291</v>
      </c>
      <c r="AD50">
        <v>14</v>
      </c>
      <c r="AE50" t="s">
        <v>826</v>
      </c>
      <c r="AF50">
        <v>15</v>
      </c>
      <c r="AG50" t="s">
        <v>1493</v>
      </c>
      <c r="AH50">
        <v>16</v>
      </c>
      <c r="AI50" t="s">
        <v>1608</v>
      </c>
      <c r="AN50">
        <v>19</v>
      </c>
      <c r="AO50" t="s">
        <v>1153</v>
      </c>
      <c r="AP50">
        <v>20</v>
      </c>
      <c r="AQ50" t="s">
        <v>1806</v>
      </c>
      <c r="AR50">
        <v>21</v>
      </c>
      <c r="AS50" t="s">
        <v>2371</v>
      </c>
      <c r="AX50">
        <v>24</v>
      </c>
      <c r="AY50" t="s">
        <v>2595</v>
      </c>
      <c r="BB50">
        <v>26</v>
      </c>
      <c r="BC50" t="s">
        <v>2664</v>
      </c>
      <c r="BH50">
        <v>29</v>
      </c>
      <c r="BI50" t="s">
        <v>2772</v>
      </c>
      <c r="BJ50">
        <v>30</v>
      </c>
      <c r="BK50" t="s">
        <v>2824</v>
      </c>
      <c r="BL50">
        <v>31</v>
      </c>
      <c r="BM50" t="s">
        <v>3022</v>
      </c>
      <c r="BN50">
        <v>32</v>
      </c>
      <c r="BO50" t="s">
        <v>3118</v>
      </c>
    </row>
    <row r="51" spans="5:67" x14ac:dyDescent="0.25">
      <c r="E51">
        <v>2023</v>
      </c>
      <c r="P51">
        <v>7</v>
      </c>
      <c r="Q51" t="s">
        <v>944</v>
      </c>
      <c r="R51">
        <v>8</v>
      </c>
      <c r="S51" t="s">
        <v>1056</v>
      </c>
      <c r="Z51">
        <v>12</v>
      </c>
      <c r="AA51" t="s">
        <v>1213</v>
      </c>
      <c r="AB51">
        <v>13</v>
      </c>
      <c r="AC51" t="s">
        <v>1292</v>
      </c>
      <c r="AD51">
        <v>14</v>
      </c>
      <c r="AE51" t="s">
        <v>1372</v>
      </c>
      <c r="AF51">
        <v>15</v>
      </c>
      <c r="AG51" t="s">
        <v>1494</v>
      </c>
      <c r="AH51">
        <v>16</v>
      </c>
      <c r="AI51" t="s">
        <v>1609</v>
      </c>
      <c r="AN51">
        <v>19</v>
      </c>
      <c r="AO51" t="s">
        <v>1756</v>
      </c>
      <c r="AP51">
        <v>20</v>
      </c>
      <c r="AQ51" t="s">
        <v>1807</v>
      </c>
      <c r="AR51">
        <v>21</v>
      </c>
      <c r="AS51" t="s">
        <v>2372</v>
      </c>
      <c r="AX51">
        <v>24</v>
      </c>
      <c r="AY51" t="s">
        <v>2596</v>
      </c>
      <c r="BB51">
        <v>26</v>
      </c>
      <c r="BC51" t="s">
        <v>2665</v>
      </c>
      <c r="BH51">
        <v>29</v>
      </c>
      <c r="BI51" t="s">
        <v>2773</v>
      </c>
      <c r="BJ51">
        <v>30</v>
      </c>
      <c r="BK51" t="s">
        <v>2369</v>
      </c>
      <c r="BL51">
        <v>31</v>
      </c>
      <c r="BM51" t="s">
        <v>3023</v>
      </c>
      <c r="BN51">
        <v>32</v>
      </c>
      <c r="BO51" t="s">
        <v>3119</v>
      </c>
    </row>
    <row r="52" spans="5:67" x14ac:dyDescent="0.25">
      <c r="E52">
        <v>2024</v>
      </c>
      <c r="P52">
        <v>7</v>
      </c>
      <c r="Q52" t="s">
        <v>945</v>
      </c>
      <c r="R52">
        <v>8</v>
      </c>
      <c r="S52" t="s">
        <v>1057</v>
      </c>
      <c r="Z52">
        <v>12</v>
      </c>
      <c r="AA52" t="s">
        <v>1214</v>
      </c>
      <c r="AB52">
        <v>13</v>
      </c>
      <c r="AC52" t="s">
        <v>1293</v>
      </c>
      <c r="AD52">
        <v>14</v>
      </c>
      <c r="AE52" t="s">
        <v>1373</v>
      </c>
      <c r="AF52">
        <v>15</v>
      </c>
      <c r="AG52" t="s">
        <v>1495</v>
      </c>
      <c r="AH52">
        <v>16</v>
      </c>
      <c r="AI52" t="s">
        <v>1610</v>
      </c>
      <c r="AN52">
        <v>19</v>
      </c>
      <c r="AO52" t="s">
        <v>1757</v>
      </c>
      <c r="AP52">
        <v>20</v>
      </c>
      <c r="AQ52" t="s">
        <v>1808</v>
      </c>
      <c r="AR52">
        <v>21</v>
      </c>
      <c r="AS52" t="s">
        <v>2373</v>
      </c>
      <c r="AX52">
        <v>24</v>
      </c>
      <c r="AY52" t="s">
        <v>2597</v>
      </c>
      <c r="BB52">
        <v>26</v>
      </c>
      <c r="BC52" t="s">
        <v>2666</v>
      </c>
      <c r="BH52">
        <v>29</v>
      </c>
      <c r="BI52" t="s">
        <v>817</v>
      </c>
      <c r="BJ52">
        <v>30</v>
      </c>
      <c r="BK52" t="s">
        <v>2825</v>
      </c>
      <c r="BL52">
        <v>31</v>
      </c>
      <c r="BM52" t="s">
        <v>3024</v>
      </c>
      <c r="BN52">
        <v>32</v>
      </c>
      <c r="BO52" t="s">
        <v>3120</v>
      </c>
    </row>
    <row r="53" spans="5:67" x14ac:dyDescent="0.25">
      <c r="E53">
        <v>2025</v>
      </c>
      <c r="P53">
        <v>7</v>
      </c>
      <c r="Q53" t="s">
        <v>864</v>
      </c>
      <c r="R53">
        <v>8</v>
      </c>
      <c r="S53" t="s">
        <v>871</v>
      </c>
      <c r="Z53">
        <v>12</v>
      </c>
      <c r="AA53" t="s">
        <v>1215</v>
      </c>
      <c r="AB53">
        <v>13</v>
      </c>
      <c r="AC53" t="s">
        <v>1294</v>
      </c>
      <c r="AD53">
        <v>14</v>
      </c>
      <c r="AE53" t="s">
        <v>1374</v>
      </c>
      <c r="AF53">
        <v>15</v>
      </c>
      <c r="AG53" t="s">
        <v>1496</v>
      </c>
      <c r="AH53">
        <v>16</v>
      </c>
      <c r="AI53" t="s">
        <v>1611</v>
      </c>
      <c r="AN53">
        <v>19</v>
      </c>
      <c r="AO53" t="s">
        <v>1758</v>
      </c>
      <c r="AP53">
        <v>20</v>
      </c>
      <c r="AQ53" t="s">
        <v>1809</v>
      </c>
      <c r="AR53">
        <v>21</v>
      </c>
      <c r="AS53" t="s">
        <v>2374</v>
      </c>
      <c r="AX53">
        <v>24</v>
      </c>
      <c r="AY53" t="s">
        <v>2598</v>
      </c>
      <c r="BB53">
        <v>26</v>
      </c>
      <c r="BC53" t="s">
        <v>2667</v>
      </c>
      <c r="BH53">
        <v>29</v>
      </c>
      <c r="BI53" t="s">
        <v>2502</v>
      </c>
      <c r="BJ53">
        <v>30</v>
      </c>
      <c r="BK53" t="s">
        <v>2826</v>
      </c>
      <c r="BL53">
        <v>31</v>
      </c>
      <c r="BM53" t="s">
        <v>3025</v>
      </c>
      <c r="BN53">
        <v>32</v>
      </c>
      <c r="BO53" t="s">
        <v>3121</v>
      </c>
    </row>
    <row r="54" spans="5:67" x14ac:dyDescent="0.25">
      <c r="E54">
        <v>2026</v>
      </c>
      <c r="P54">
        <v>7</v>
      </c>
      <c r="Q54" t="s">
        <v>946</v>
      </c>
      <c r="R54">
        <v>8</v>
      </c>
      <c r="S54" t="s">
        <v>1058</v>
      </c>
      <c r="Z54">
        <v>12</v>
      </c>
      <c r="AA54" t="s">
        <v>1216</v>
      </c>
      <c r="AB54">
        <v>13</v>
      </c>
      <c r="AC54" t="s">
        <v>1295</v>
      </c>
      <c r="AD54">
        <v>14</v>
      </c>
      <c r="AE54" t="s">
        <v>1375</v>
      </c>
      <c r="AF54">
        <v>15</v>
      </c>
      <c r="AG54" t="s">
        <v>838</v>
      </c>
      <c r="AH54">
        <v>16</v>
      </c>
      <c r="AI54" t="s">
        <v>1612</v>
      </c>
      <c r="AP54">
        <v>20</v>
      </c>
      <c r="AQ54" t="s">
        <v>1810</v>
      </c>
      <c r="AR54">
        <v>21</v>
      </c>
      <c r="AS54" t="s">
        <v>2375</v>
      </c>
      <c r="AX54">
        <v>24</v>
      </c>
      <c r="AY54" t="s">
        <v>2599</v>
      </c>
      <c r="BB54">
        <v>26</v>
      </c>
      <c r="BC54" t="s">
        <v>977</v>
      </c>
      <c r="BH54">
        <v>29</v>
      </c>
      <c r="BI54" t="s">
        <v>2774</v>
      </c>
      <c r="BJ54">
        <v>30</v>
      </c>
      <c r="BK54" t="s">
        <v>2827</v>
      </c>
      <c r="BL54">
        <v>31</v>
      </c>
      <c r="BM54" t="s">
        <v>3026</v>
      </c>
      <c r="BN54">
        <v>32</v>
      </c>
      <c r="BO54" t="s">
        <v>3122</v>
      </c>
    </row>
    <row r="55" spans="5:67" x14ac:dyDescent="0.25">
      <c r="E55">
        <v>2027</v>
      </c>
      <c r="P55">
        <v>7</v>
      </c>
      <c r="Q55" t="s">
        <v>947</v>
      </c>
      <c r="R55">
        <v>8</v>
      </c>
      <c r="S55" t="s">
        <v>1059</v>
      </c>
      <c r="Z55">
        <v>12</v>
      </c>
      <c r="AA55" t="s">
        <v>1217</v>
      </c>
      <c r="AB55">
        <v>13</v>
      </c>
      <c r="AC55" t="s">
        <v>1296</v>
      </c>
      <c r="AD55">
        <v>14</v>
      </c>
      <c r="AE55" t="s">
        <v>1376</v>
      </c>
      <c r="AF55">
        <v>15</v>
      </c>
      <c r="AG55" t="s">
        <v>1497</v>
      </c>
      <c r="AH55">
        <v>16</v>
      </c>
      <c r="AI55" t="s">
        <v>1613</v>
      </c>
      <c r="AP55">
        <v>20</v>
      </c>
      <c r="AQ55" t="s">
        <v>1811</v>
      </c>
      <c r="AR55">
        <v>21</v>
      </c>
      <c r="AS55" t="s">
        <v>1476</v>
      </c>
      <c r="AX55">
        <v>24</v>
      </c>
      <c r="AY55" t="s">
        <v>2600</v>
      </c>
      <c r="BB55">
        <v>26</v>
      </c>
      <c r="BC55" t="s">
        <v>1062</v>
      </c>
      <c r="BH55">
        <v>29</v>
      </c>
      <c r="BI55" t="s">
        <v>2775</v>
      </c>
      <c r="BJ55">
        <v>30</v>
      </c>
      <c r="BK55" t="s">
        <v>2828</v>
      </c>
      <c r="BL55">
        <v>31</v>
      </c>
      <c r="BM55" t="s">
        <v>3027</v>
      </c>
      <c r="BN55">
        <v>32</v>
      </c>
      <c r="BO55" t="s">
        <v>3123</v>
      </c>
    </row>
    <row r="56" spans="5:67" x14ac:dyDescent="0.25">
      <c r="E56">
        <v>2028</v>
      </c>
      <c r="P56">
        <v>7</v>
      </c>
      <c r="Q56" t="s">
        <v>948</v>
      </c>
      <c r="R56">
        <v>8</v>
      </c>
      <c r="S56" t="s">
        <v>1060</v>
      </c>
      <c r="Z56">
        <v>12</v>
      </c>
      <c r="AA56" t="s">
        <v>1218</v>
      </c>
      <c r="AB56">
        <v>13</v>
      </c>
      <c r="AC56" t="s">
        <v>1297</v>
      </c>
      <c r="AD56">
        <v>14</v>
      </c>
      <c r="AE56" t="s">
        <v>1377</v>
      </c>
      <c r="AF56">
        <v>15</v>
      </c>
      <c r="AG56" t="s">
        <v>1498</v>
      </c>
      <c r="AH56">
        <v>16</v>
      </c>
      <c r="AI56" t="s">
        <v>1614</v>
      </c>
      <c r="AP56">
        <v>20</v>
      </c>
      <c r="AQ56" t="s">
        <v>1812</v>
      </c>
      <c r="AR56">
        <v>21</v>
      </c>
      <c r="AS56" t="s">
        <v>2376</v>
      </c>
      <c r="AX56">
        <v>24</v>
      </c>
      <c r="AY56" t="s">
        <v>2601</v>
      </c>
      <c r="BB56">
        <v>26</v>
      </c>
      <c r="BC56" t="s">
        <v>2668</v>
      </c>
      <c r="BH56">
        <v>29</v>
      </c>
      <c r="BI56" t="s">
        <v>2776</v>
      </c>
      <c r="BJ56">
        <v>30</v>
      </c>
      <c r="BK56" t="s">
        <v>2829</v>
      </c>
      <c r="BL56">
        <v>31</v>
      </c>
      <c r="BM56" t="s">
        <v>3028</v>
      </c>
      <c r="BN56">
        <v>32</v>
      </c>
      <c r="BO56" t="s">
        <v>3124</v>
      </c>
    </row>
    <row r="57" spans="5:67" x14ac:dyDescent="0.25">
      <c r="E57">
        <v>2029</v>
      </c>
      <c r="P57">
        <v>7</v>
      </c>
      <c r="Q57" t="s">
        <v>949</v>
      </c>
      <c r="R57">
        <v>8</v>
      </c>
      <c r="S57" t="s">
        <v>1061</v>
      </c>
      <c r="Z57">
        <v>12</v>
      </c>
      <c r="AA57" t="s">
        <v>1219</v>
      </c>
      <c r="AB57">
        <v>13</v>
      </c>
      <c r="AC57" t="s">
        <v>1298</v>
      </c>
      <c r="AD57">
        <v>14</v>
      </c>
      <c r="AE57" t="s">
        <v>1378</v>
      </c>
      <c r="AF57">
        <v>15</v>
      </c>
      <c r="AG57" t="s">
        <v>1499</v>
      </c>
      <c r="AH57">
        <v>16</v>
      </c>
      <c r="AI57" t="s">
        <v>1615</v>
      </c>
      <c r="AP57">
        <v>20</v>
      </c>
      <c r="AQ57" t="s">
        <v>1813</v>
      </c>
      <c r="AR57">
        <v>21</v>
      </c>
      <c r="AS57" t="s">
        <v>2377</v>
      </c>
      <c r="AX57">
        <v>24</v>
      </c>
      <c r="AY57" t="s">
        <v>1437</v>
      </c>
      <c r="BB57">
        <v>26</v>
      </c>
      <c r="BC57" t="s">
        <v>2669</v>
      </c>
      <c r="BH57">
        <v>29</v>
      </c>
      <c r="BI57" t="s">
        <v>2777</v>
      </c>
      <c r="BJ57">
        <v>30</v>
      </c>
      <c r="BK57" t="s">
        <v>2830</v>
      </c>
      <c r="BL57">
        <v>31</v>
      </c>
      <c r="BM57" t="s">
        <v>3029</v>
      </c>
      <c r="BN57">
        <v>32</v>
      </c>
      <c r="BO57" t="s">
        <v>3125</v>
      </c>
    </row>
    <row r="58" spans="5:67" x14ac:dyDescent="0.25">
      <c r="E58">
        <v>2030</v>
      </c>
      <c r="P58">
        <v>7</v>
      </c>
      <c r="Q58" t="s">
        <v>950</v>
      </c>
      <c r="R58">
        <v>8</v>
      </c>
      <c r="S58" t="s">
        <v>1062</v>
      </c>
      <c r="Z58">
        <v>12</v>
      </c>
      <c r="AA58" t="s">
        <v>1220</v>
      </c>
      <c r="AB58">
        <v>13</v>
      </c>
      <c r="AC58" t="s">
        <v>1299</v>
      </c>
      <c r="AD58">
        <v>14</v>
      </c>
      <c r="AE58" t="s">
        <v>1379</v>
      </c>
      <c r="AF58">
        <v>15</v>
      </c>
      <c r="AG58" t="s">
        <v>1500</v>
      </c>
      <c r="AH58">
        <v>16</v>
      </c>
      <c r="AI58" t="s">
        <v>1616</v>
      </c>
      <c r="AP58">
        <v>20</v>
      </c>
      <c r="AQ58" t="s">
        <v>1814</v>
      </c>
      <c r="AR58">
        <v>21</v>
      </c>
      <c r="AS58" t="s">
        <v>2378</v>
      </c>
      <c r="AX58">
        <v>24</v>
      </c>
      <c r="AY58" t="s">
        <v>2602</v>
      </c>
      <c r="BB58">
        <v>26</v>
      </c>
      <c r="BC58" t="s">
        <v>2670</v>
      </c>
      <c r="BH58">
        <v>29</v>
      </c>
      <c r="BI58" t="s">
        <v>2778</v>
      </c>
      <c r="BJ58">
        <v>30</v>
      </c>
      <c r="BK58" t="s">
        <v>2831</v>
      </c>
      <c r="BL58">
        <v>31</v>
      </c>
      <c r="BM58" t="s">
        <v>3030</v>
      </c>
      <c r="BN58">
        <v>32</v>
      </c>
      <c r="BO58" t="s">
        <v>1437</v>
      </c>
    </row>
    <row r="59" spans="5:67" x14ac:dyDescent="0.25">
      <c r="E59">
        <v>2031</v>
      </c>
      <c r="P59">
        <v>7</v>
      </c>
      <c r="Q59" t="s">
        <v>951</v>
      </c>
      <c r="R59">
        <v>8</v>
      </c>
      <c r="S59" t="s">
        <v>1063</v>
      </c>
      <c r="Z59">
        <v>12</v>
      </c>
      <c r="AA59" t="s">
        <v>1221</v>
      </c>
      <c r="AB59">
        <v>13</v>
      </c>
      <c r="AC59" t="s">
        <v>1300</v>
      </c>
      <c r="AD59">
        <v>14</v>
      </c>
      <c r="AE59" t="s">
        <v>1380</v>
      </c>
      <c r="AF59">
        <v>15</v>
      </c>
      <c r="AG59" t="s">
        <v>1279</v>
      </c>
      <c r="AH59">
        <v>16</v>
      </c>
      <c r="AI59" t="s">
        <v>1617</v>
      </c>
      <c r="AP59">
        <v>20</v>
      </c>
      <c r="AQ59" t="s">
        <v>1815</v>
      </c>
      <c r="AR59">
        <v>21</v>
      </c>
      <c r="AS59" t="s">
        <v>2379</v>
      </c>
      <c r="AX59">
        <v>24</v>
      </c>
      <c r="AY59" t="s">
        <v>2603</v>
      </c>
      <c r="BB59">
        <v>26</v>
      </c>
      <c r="BC59" t="s">
        <v>2671</v>
      </c>
      <c r="BH59">
        <v>29</v>
      </c>
      <c r="BI59" t="s">
        <v>2779</v>
      </c>
      <c r="BJ59">
        <v>30</v>
      </c>
      <c r="BK59" t="s">
        <v>2832</v>
      </c>
      <c r="BL59">
        <v>31</v>
      </c>
      <c r="BM59" t="s">
        <v>3031</v>
      </c>
      <c r="BN59">
        <v>32</v>
      </c>
      <c r="BO59" t="s">
        <v>3126</v>
      </c>
    </row>
    <row r="60" spans="5:67" x14ac:dyDescent="0.25">
      <c r="E60">
        <v>2032</v>
      </c>
      <c r="P60">
        <v>7</v>
      </c>
      <c r="Q60" t="s">
        <v>952</v>
      </c>
      <c r="R60">
        <v>8</v>
      </c>
      <c r="S60" t="s">
        <v>1064</v>
      </c>
      <c r="Z60">
        <v>12</v>
      </c>
      <c r="AA60" t="s">
        <v>1222</v>
      </c>
      <c r="AB60">
        <v>13</v>
      </c>
      <c r="AC60" t="s">
        <v>1301</v>
      </c>
      <c r="AD60">
        <v>14</v>
      </c>
      <c r="AE60" t="s">
        <v>1381</v>
      </c>
      <c r="AF60">
        <v>15</v>
      </c>
      <c r="AG60" t="s">
        <v>1501</v>
      </c>
      <c r="AH60">
        <v>16</v>
      </c>
      <c r="AI60" t="s">
        <v>805</v>
      </c>
      <c r="AP60">
        <v>20</v>
      </c>
      <c r="AQ60" t="s">
        <v>1816</v>
      </c>
      <c r="AR60">
        <v>21</v>
      </c>
      <c r="AS60" t="s">
        <v>2380</v>
      </c>
      <c r="AX60">
        <v>24</v>
      </c>
      <c r="AY60" t="s">
        <v>886</v>
      </c>
      <c r="BB60">
        <v>26</v>
      </c>
      <c r="BC60" t="s">
        <v>2672</v>
      </c>
      <c r="BH60">
        <v>29</v>
      </c>
      <c r="BI60" t="s">
        <v>2780</v>
      </c>
      <c r="BJ60">
        <v>30</v>
      </c>
      <c r="BK60" t="s">
        <v>2833</v>
      </c>
      <c r="BL60">
        <v>31</v>
      </c>
      <c r="BM60" t="s">
        <v>3032</v>
      </c>
      <c r="BN60">
        <v>32</v>
      </c>
      <c r="BO60" t="s">
        <v>820</v>
      </c>
    </row>
    <row r="61" spans="5:67" x14ac:dyDescent="0.25">
      <c r="E61">
        <v>2033</v>
      </c>
      <c r="P61">
        <v>7</v>
      </c>
      <c r="Q61" t="s">
        <v>953</v>
      </c>
      <c r="R61">
        <v>8</v>
      </c>
      <c r="S61" t="s">
        <v>1065</v>
      </c>
      <c r="Z61">
        <v>12</v>
      </c>
      <c r="AA61" t="s">
        <v>1223</v>
      </c>
      <c r="AB61">
        <v>13</v>
      </c>
      <c r="AC61" t="s">
        <v>1302</v>
      </c>
      <c r="AD61">
        <v>14</v>
      </c>
      <c r="AE61" t="s">
        <v>1382</v>
      </c>
      <c r="AF61">
        <v>15</v>
      </c>
      <c r="AG61" t="s">
        <v>805</v>
      </c>
      <c r="AH61">
        <v>16</v>
      </c>
      <c r="AI61" t="s">
        <v>1618</v>
      </c>
      <c r="AP61">
        <v>20</v>
      </c>
      <c r="AQ61" t="s">
        <v>1817</v>
      </c>
      <c r="AR61">
        <v>21</v>
      </c>
      <c r="AS61" t="s">
        <v>2381</v>
      </c>
      <c r="BB61">
        <v>26</v>
      </c>
      <c r="BC61" t="s">
        <v>2673</v>
      </c>
      <c r="BH61">
        <v>29</v>
      </c>
      <c r="BI61" t="s">
        <v>2781</v>
      </c>
      <c r="BJ61">
        <v>30</v>
      </c>
      <c r="BK61" t="s">
        <v>2834</v>
      </c>
      <c r="BL61">
        <v>31</v>
      </c>
      <c r="BM61" t="s">
        <v>3033</v>
      </c>
    </row>
    <row r="62" spans="5:67" x14ac:dyDescent="0.25">
      <c r="E62">
        <v>2034</v>
      </c>
      <c r="P62">
        <v>7</v>
      </c>
      <c r="Q62" t="s">
        <v>954</v>
      </c>
      <c r="R62">
        <v>8</v>
      </c>
      <c r="S62" t="s">
        <v>1066</v>
      </c>
      <c r="Z62">
        <v>12</v>
      </c>
      <c r="AA62" t="s">
        <v>1224</v>
      </c>
      <c r="AB62">
        <v>13</v>
      </c>
      <c r="AC62" t="s">
        <v>1303</v>
      </c>
      <c r="AD62">
        <v>14</v>
      </c>
      <c r="AE62" t="s">
        <v>1383</v>
      </c>
      <c r="AF62">
        <v>15</v>
      </c>
      <c r="AG62" t="s">
        <v>1502</v>
      </c>
      <c r="AH62">
        <v>16</v>
      </c>
      <c r="AI62" t="s">
        <v>1619</v>
      </c>
      <c r="AP62">
        <v>20</v>
      </c>
      <c r="AQ62" t="s">
        <v>1818</v>
      </c>
      <c r="AR62">
        <v>21</v>
      </c>
      <c r="AS62" t="s">
        <v>2382</v>
      </c>
      <c r="BB62">
        <v>26</v>
      </c>
      <c r="BC62" t="s">
        <v>2674</v>
      </c>
      <c r="BH62">
        <v>29</v>
      </c>
      <c r="BI62" t="s">
        <v>2782</v>
      </c>
      <c r="BJ62">
        <v>30</v>
      </c>
      <c r="BK62" t="s">
        <v>2835</v>
      </c>
      <c r="BL62">
        <v>31</v>
      </c>
      <c r="BM62" t="s">
        <v>874</v>
      </c>
    </row>
    <row r="63" spans="5:67" x14ac:dyDescent="0.25">
      <c r="E63">
        <v>2035</v>
      </c>
      <c r="P63">
        <v>7</v>
      </c>
      <c r="Q63" t="s">
        <v>955</v>
      </c>
      <c r="R63">
        <v>8</v>
      </c>
      <c r="S63" t="s">
        <v>1067</v>
      </c>
      <c r="Z63">
        <v>12</v>
      </c>
      <c r="AA63" t="s">
        <v>1225</v>
      </c>
      <c r="AB63">
        <v>13</v>
      </c>
      <c r="AC63" t="s">
        <v>1304</v>
      </c>
      <c r="AD63">
        <v>14</v>
      </c>
      <c r="AE63" t="s">
        <v>1384</v>
      </c>
      <c r="AF63">
        <v>15</v>
      </c>
      <c r="AG63" t="s">
        <v>1503</v>
      </c>
      <c r="AH63">
        <v>16</v>
      </c>
      <c r="AI63" t="s">
        <v>1620</v>
      </c>
      <c r="AP63">
        <v>20</v>
      </c>
      <c r="AQ63" t="s">
        <v>1819</v>
      </c>
      <c r="AR63">
        <v>21</v>
      </c>
      <c r="AS63" t="s">
        <v>2383</v>
      </c>
      <c r="BB63">
        <v>26</v>
      </c>
      <c r="BC63" t="s">
        <v>2113</v>
      </c>
      <c r="BJ63">
        <v>30</v>
      </c>
      <c r="BK63" t="s">
        <v>2836</v>
      </c>
      <c r="BL63">
        <v>31</v>
      </c>
      <c r="BM63" t="s">
        <v>811</v>
      </c>
    </row>
    <row r="64" spans="5:67" x14ac:dyDescent="0.25">
      <c r="E64">
        <v>2036</v>
      </c>
      <c r="P64">
        <v>7</v>
      </c>
      <c r="Q64" t="s">
        <v>956</v>
      </c>
      <c r="R64">
        <v>8</v>
      </c>
      <c r="S64" t="s">
        <v>1068</v>
      </c>
      <c r="Z64">
        <v>12</v>
      </c>
      <c r="AA64" t="s">
        <v>1226</v>
      </c>
      <c r="AB64">
        <v>13</v>
      </c>
      <c r="AC64" t="s">
        <v>1305</v>
      </c>
      <c r="AD64">
        <v>14</v>
      </c>
      <c r="AE64" t="s">
        <v>1385</v>
      </c>
      <c r="AF64">
        <v>15</v>
      </c>
      <c r="AG64" t="s">
        <v>1504</v>
      </c>
      <c r="AH64">
        <v>16</v>
      </c>
      <c r="AI64" t="s">
        <v>1621</v>
      </c>
      <c r="AP64">
        <v>20</v>
      </c>
      <c r="AQ64" t="s">
        <v>1820</v>
      </c>
      <c r="AR64">
        <v>21</v>
      </c>
      <c r="AS64" t="s">
        <v>1265</v>
      </c>
      <c r="BB64">
        <v>26</v>
      </c>
      <c r="BC64" t="s">
        <v>2675</v>
      </c>
      <c r="BJ64">
        <v>30</v>
      </c>
      <c r="BK64" t="s">
        <v>2837</v>
      </c>
      <c r="BL64">
        <v>31</v>
      </c>
      <c r="BM64" t="s">
        <v>3034</v>
      </c>
    </row>
    <row r="65" spans="5:65" x14ac:dyDescent="0.25">
      <c r="E65">
        <v>2037</v>
      </c>
      <c r="P65">
        <v>7</v>
      </c>
      <c r="Q65" t="s">
        <v>957</v>
      </c>
      <c r="R65">
        <v>8</v>
      </c>
      <c r="S65" t="s">
        <v>1069</v>
      </c>
      <c r="Z65">
        <v>12</v>
      </c>
      <c r="AA65" t="s">
        <v>1227</v>
      </c>
      <c r="AB65">
        <v>13</v>
      </c>
      <c r="AC65" t="s">
        <v>1306</v>
      </c>
      <c r="AD65">
        <v>14</v>
      </c>
      <c r="AE65" t="s">
        <v>1386</v>
      </c>
      <c r="AF65">
        <v>15</v>
      </c>
      <c r="AG65" t="s">
        <v>1505</v>
      </c>
      <c r="AH65">
        <v>16</v>
      </c>
      <c r="AI65" t="s">
        <v>1622</v>
      </c>
      <c r="AP65">
        <v>20</v>
      </c>
      <c r="AQ65" t="s">
        <v>1821</v>
      </c>
      <c r="AR65">
        <v>21</v>
      </c>
      <c r="AS65" t="s">
        <v>2384</v>
      </c>
      <c r="BB65">
        <v>26</v>
      </c>
      <c r="BC65" t="s">
        <v>2676</v>
      </c>
      <c r="BJ65">
        <v>30</v>
      </c>
      <c r="BK65" t="s">
        <v>2838</v>
      </c>
      <c r="BL65">
        <v>31</v>
      </c>
      <c r="BM65" t="s">
        <v>3035</v>
      </c>
    </row>
    <row r="66" spans="5:65" x14ac:dyDescent="0.25">
      <c r="E66">
        <v>2038</v>
      </c>
      <c r="P66">
        <v>7</v>
      </c>
      <c r="Q66" t="s">
        <v>958</v>
      </c>
      <c r="R66">
        <v>8</v>
      </c>
      <c r="S66" t="s">
        <v>1070</v>
      </c>
      <c r="Z66">
        <v>12</v>
      </c>
      <c r="AA66" t="s">
        <v>1228</v>
      </c>
      <c r="AB66">
        <v>13</v>
      </c>
      <c r="AC66" t="s">
        <v>1307</v>
      </c>
      <c r="AD66">
        <v>14</v>
      </c>
      <c r="AE66" t="s">
        <v>1387</v>
      </c>
      <c r="AF66">
        <v>15</v>
      </c>
      <c r="AG66" t="s">
        <v>1506</v>
      </c>
      <c r="AH66">
        <v>16</v>
      </c>
      <c r="AI66" t="s">
        <v>1623</v>
      </c>
      <c r="AP66">
        <v>20</v>
      </c>
      <c r="AQ66" t="s">
        <v>1822</v>
      </c>
      <c r="AR66">
        <v>21</v>
      </c>
      <c r="AS66" t="s">
        <v>2385</v>
      </c>
      <c r="BB66">
        <v>26</v>
      </c>
      <c r="BC66" t="s">
        <v>2677</v>
      </c>
      <c r="BJ66">
        <v>30</v>
      </c>
      <c r="BK66" t="s">
        <v>2839</v>
      </c>
      <c r="BL66">
        <v>31</v>
      </c>
      <c r="BM66" t="s">
        <v>3036</v>
      </c>
    </row>
    <row r="67" spans="5:65" ht="14.25" x14ac:dyDescent="0.45">
      <c r="E67">
        <v>2039</v>
      </c>
      <c r="P67">
        <v>7</v>
      </c>
      <c r="Q67" t="s">
        <v>959</v>
      </c>
      <c r="R67">
        <v>8</v>
      </c>
      <c r="S67" t="s">
        <v>1071</v>
      </c>
      <c r="Z67">
        <v>12</v>
      </c>
      <c r="AA67" t="s">
        <v>1229</v>
      </c>
      <c r="AB67">
        <v>13</v>
      </c>
      <c r="AC67" t="s">
        <v>1308</v>
      </c>
      <c r="AD67">
        <v>14</v>
      </c>
      <c r="AE67" t="s">
        <v>1388</v>
      </c>
      <c r="AF67">
        <v>15</v>
      </c>
      <c r="AG67" t="s">
        <v>1507</v>
      </c>
      <c r="AH67">
        <v>16</v>
      </c>
      <c r="AI67" t="s">
        <v>871</v>
      </c>
      <c r="AP67">
        <v>20</v>
      </c>
      <c r="AQ67" t="s">
        <v>1823</v>
      </c>
      <c r="AR67">
        <v>21</v>
      </c>
      <c r="AS67" t="s">
        <v>2386</v>
      </c>
      <c r="BB67">
        <v>26</v>
      </c>
      <c r="BC67" t="s">
        <v>2678</v>
      </c>
      <c r="BJ67">
        <v>30</v>
      </c>
      <c r="BK67" t="s">
        <v>2840</v>
      </c>
      <c r="BL67">
        <v>31</v>
      </c>
      <c r="BM67" t="s">
        <v>1148</v>
      </c>
    </row>
    <row r="68" spans="5:65" x14ac:dyDescent="0.25">
      <c r="E68">
        <v>2040</v>
      </c>
      <c r="P68">
        <v>7</v>
      </c>
      <c r="Q68" t="s">
        <v>960</v>
      </c>
      <c r="R68">
        <v>8</v>
      </c>
      <c r="S68" t="s">
        <v>1072</v>
      </c>
      <c r="Z68">
        <v>12</v>
      </c>
      <c r="AA68" t="s">
        <v>1230</v>
      </c>
      <c r="AB68">
        <v>13</v>
      </c>
      <c r="AC68" t="s">
        <v>1309</v>
      </c>
      <c r="AD68">
        <v>14</v>
      </c>
      <c r="AE68" t="s">
        <v>1389</v>
      </c>
      <c r="AF68">
        <v>15</v>
      </c>
      <c r="AG68" t="s">
        <v>1508</v>
      </c>
      <c r="AH68">
        <v>16</v>
      </c>
      <c r="AI68" t="s">
        <v>1624</v>
      </c>
      <c r="AP68">
        <v>20</v>
      </c>
      <c r="AQ68" t="s">
        <v>1824</v>
      </c>
      <c r="AR68">
        <v>21</v>
      </c>
      <c r="AS68" t="s">
        <v>2387</v>
      </c>
      <c r="BB68">
        <v>26</v>
      </c>
      <c r="BC68" t="s">
        <v>2679</v>
      </c>
      <c r="BJ68">
        <v>30</v>
      </c>
      <c r="BK68" t="s">
        <v>931</v>
      </c>
      <c r="BL68">
        <v>31</v>
      </c>
      <c r="BM68" t="s">
        <v>3037</v>
      </c>
    </row>
    <row r="69" spans="5:65" x14ac:dyDescent="0.25">
      <c r="E69">
        <v>2041</v>
      </c>
      <c r="P69">
        <v>7</v>
      </c>
      <c r="Q69" t="s">
        <v>961</v>
      </c>
      <c r="R69">
        <v>8</v>
      </c>
      <c r="S69" t="s">
        <v>1073</v>
      </c>
      <c r="Z69">
        <v>12</v>
      </c>
      <c r="AA69" t="s">
        <v>1231</v>
      </c>
      <c r="AB69">
        <v>13</v>
      </c>
      <c r="AC69" t="s">
        <v>1310</v>
      </c>
      <c r="AD69">
        <v>14</v>
      </c>
      <c r="AE69" t="s">
        <v>1390</v>
      </c>
      <c r="AF69">
        <v>15</v>
      </c>
      <c r="AG69" t="s">
        <v>1509</v>
      </c>
      <c r="AH69">
        <v>16</v>
      </c>
      <c r="AI69" t="s">
        <v>1625</v>
      </c>
      <c r="AP69">
        <v>20</v>
      </c>
      <c r="AQ69" t="s">
        <v>1825</v>
      </c>
      <c r="AR69">
        <v>21</v>
      </c>
      <c r="AS69" t="s">
        <v>1039</v>
      </c>
      <c r="BB69">
        <v>26</v>
      </c>
      <c r="BC69" t="s">
        <v>2680</v>
      </c>
      <c r="BJ69">
        <v>30</v>
      </c>
      <c r="BK69" t="s">
        <v>2841</v>
      </c>
      <c r="BL69">
        <v>31</v>
      </c>
      <c r="BM69" t="s">
        <v>3038</v>
      </c>
    </row>
    <row r="70" spans="5:65" x14ac:dyDescent="0.25">
      <c r="E70">
        <v>2042</v>
      </c>
      <c r="P70">
        <v>7</v>
      </c>
      <c r="Q70" t="s">
        <v>962</v>
      </c>
      <c r="Z70">
        <v>12</v>
      </c>
      <c r="AA70" t="s">
        <v>1232</v>
      </c>
      <c r="AB70">
        <v>13</v>
      </c>
      <c r="AC70" t="s">
        <v>1311</v>
      </c>
      <c r="AD70">
        <v>14</v>
      </c>
      <c r="AE70" t="s">
        <v>1391</v>
      </c>
      <c r="AF70">
        <v>15</v>
      </c>
      <c r="AG70" t="s">
        <v>1510</v>
      </c>
      <c r="AH70">
        <v>16</v>
      </c>
      <c r="AI70" t="s">
        <v>1626</v>
      </c>
      <c r="AP70">
        <v>20</v>
      </c>
      <c r="AQ70" t="s">
        <v>1826</v>
      </c>
      <c r="AR70">
        <v>21</v>
      </c>
      <c r="AS70" t="s">
        <v>1095</v>
      </c>
      <c r="BB70">
        <v>26</v>
      </c>
      <c r="BC70" t="s">
        <v>2681</v>
      </c>
      <c r="BJ70">
        <v>30</v>
      </c>
      <c r="BK70" t="s">
        <v>2842</v>
      </c>
      <c r="BL70">
        <v>31</v>
      </c>
      <c r="BM70" t="s">
        <v>3039</v>
      </c>
    </row>
    <row r="71" spans="5:65" x14ac:dyDescent="0.25">
      <c r="E71">
        <v>2043</v>
      </c>
      <c r="P71">
        <v>7</v>
      </c>
      <c r="Q71" t="s">
        <v>963</v>
      </c>
      <c r="Z71">
        <v>12</v>
      </c>
      <c r="AA71" t="s">
        <v>1233</v>
      </c>
      <c r="AB71">
        <v>13</v>
      </c>
      <c r="AC71" t="s">
        <v>1312</v>
      </c>
      <c r="AD71">
        <v>14</v>
      </c>
      <c r="AE71" t="s">
        <v>1392</v>
      </c>
      <c r="AF71">
        <v>15</v>
      </c>
      <c r="AG71" t="s">
        <v>1511</v>
      </c>
      <c r="AH71">
        <v>16</v>
      </c>
      <c r="AI71" t="s">
        <v>1627</v>
      </c>
      <c r="AP71">
        <v>20</v>
      </c>
      <c r="AQ71" t="s">
        <v>1827</v>
      </c>
      <c r="AR71">
        <v>21</v>
      </c>
      <c r="AS71" t="s">
        <v>2388</v>
      </c>
      <c r="BB71">
        <v>26</v>
      </c>
      <c r="BC71" t="s">
        <v>2682</v>
      </c>
      <c r="BJ71">
        <v>30</v>
      </c>
      <c r="BK71" t="s">
        <v>2843</v>
      </c>
      <c r="BL71">
        <v>31</v>
      </c>
      <c r="BM71" t="s">
        <v>3040</v>
      </c>
    </row>
    <row r="72" spans="5:65" x14ac:dyDescent="0.25">
      <c r="E72">
        <v>2044</v>
      </c>
      <c r="P72">
        <v>7</v>
      </c>
      <c r="Q72" t="s">
        <v>964</v>
      </c>
      <c r="Z72">
        <v>12</v>
      </c>
      <c r="AA72" t="s">
        <v>1234</v>
      </c>
      <c r="AB72">
        <v>13</v>
      </c>
      <c r="AC72" t="s">
        <v>1313</v>
      </c>
      <c r="AD72">
        <v>14</v>
      </c>
      <c r="AE72" t="s">
        <v>1393</v>
      </c>
      <c r="AF72">
        <v>15</v>
      </c>
      <c r="AG72" t="s">
        <v>1512</v>
      </c>
      <c r="AH72">
        <v>16</v>
      </c>
      <c r="AI72" t="s">
        <v>1628</v>
      </c>
      <c r="AP72">
        <v>20</v>
      </c>
      <c r="AQ72" t="s">
        <v>1828</v>
      </c>
      <c r="AR72">
        <v>21</v>
      </c>
      <c r="AS72" t="s">
        <v>2389</v>
      </c>
      <c r="BB72">
        <v>26</v>
      </c>
      <c r="BC72" t="s">
        <v>1437</v>
      </c>
      <c r="BJ72">
        <v>30</v>
      </c>
      <c r="BK72" t="s">
        <v>2844</v>
      </c>
      <c r="BL72">
        <v>31</v>
      </c>
      <c r="BM72" t="s">
        <v>3041</v>
      </c>
    </row>
    <row r="73" spans="5:65" x14ac:dyDescent="0.25">
      <c r="E73">
        <v>2045</v>
      </c>
      <c r="P73">
        <v>7</v>
      </c>
      <c r="Q73" t="s">
        <v>965</v>
      </c>
      <c r="Z73">
        <v>12</v>
      </c>
      <c r="AA73" t="s">
        <v>1235</v>
      </c>
      <c r="AB73">
        <v>13</v>
      </c>
      <c r="AC73" t="s">
        <v>1314</v>
      </c>
      <c r="AD73">
        <v>14</v>
      </c>
      <c r="AE73" t="s">
        <v>1394</v>
      </c>
      <c r="AF73">
        <v>15</v>
      </c>
      <c r="AG73" t="s">
        <v>1513</v>
      </c>
      <c r="AH73">
        <v>16</v>
      </c>
      <c r="AI73" t="s">
        <v>1629</v>
      </c>
      <c r="AP73">
        <v>20</v>
      </c>
      <c r="AQ73" t="s">
        <v>1829</v>
      </c>
      <c r="AR73">
        <v>21</v>
      </c>
      <c r="AS73" t="s">
        <v>2390</v>
      </c>
      <c r="BB73">
        <v>26</v>
      </c>
      <c r="BC73" t="s">
        <v>2683</v>
      </c>
      <c r="BJ73">
        <v>30</v>
      </c>
      <c r="BK73" t="s">
        <v>2845</v>
      </c>
      <c r="BL73">
        <v>31</v>
      </c>
      <c r="BM73" t="s">
        <v>3042</v>
      </c>
    </row>
    <row r="74" spans="5:65" x14ac:dyDescent="0.25">
      <c r="E74">
        <v>2046</v>
      </c>
      <c r="P74">
        <v>7</v>
      </c>
      <c r="Q74" t="s">
        <v>966</v>
      </c>
      <c r="Z74">
        <v>12</v>
      </c>
      <c r="AA74" t="s">
        <v>1236</v>
      </c>
      <c r="AB74">
        <v>13</v>
      </c>
      <c r="AC74" t="s">
        <v>1315</v>
      </c>
      <c r="AD74">
        <v>14</v>
      </c>
      <c r="AE74" t="s">
        <v>1395</v>
      </c>
      <c r="AF74">
        <v>15</v>
      </c>
      <c r="AG74" t="s">
        <v>1514</v>
      </c>
      <c r="AH74">
        <v>16</v>
      </c>
      <c r="AI74" t="s">
        <v>1630</v>
      </c>
      <c r="AP74">
        <v>20</v>
      </c>
      <c r="AQ74" t="s">
        <v>1830</v>
      </c>
      <c r="AR74">
        <v>21</v>
      </c>
      <c r="AS74" t="s">
        <v>2391</v>
      </c>
      <c r="BB74">
        <v>26</v>
      </c>
      <c r="BC74" t="s">
        <v>2684</v>
      </c>
      <c r="BJ74">
        <v>30</v>
      </c>
      <c r="BK74" t="s">
        <v>2846</v>
      </c>
      <c r="BL74">
        <v>31</v>
      </c>
      <c r="BM74" t="s">
        <v>3043</v>
      </c>
    </row>
    <row r="75" spans="5:65" x14ac:dyDescent="0.25">
      <c r="E75">
        <v>2047</v>
      </c>
      <c r="P75">
        <v>7</v>
      </c>
      <c r="Q75" t="s">
        <v>967</v>
      </c>
      <c r="Z75">
        <v>12</v>
      </c>
      <c r="AA75" t="s">
        <v>1237</v>
      </c>
      <c r="AB75">
        <v>13</v>
      </c>
      <c r="AC75" t="s">
        <v>1316</v>
      </c>
      <c r="AD75">
        <v>14</v>
      </c>
      <c r="AE75" t="s">
        <v>1396</v>
      </c>
      <c r="AF75">
        <v>15</v>
      </c>
      <c r="AG75" t="s">
        <v>977</v>
      </c>
      <c r="AH75">
        <v>16</v>
      </c>
      <c r="AI75" t="s">
        <v>1631</v>
      </c>
      <c r="AP75">
        <v>20</v>
      </c>
      <c r="AQ75" t="s">
        <v>1831</v>
      </c>
      <c r="AR75">
        <v>21</v>
      </c>
      <c r="AS75" t="s">
        <v>2392</v>
      </c>
      <c r="BJ75">
        <v>30</v>
      </c>
      <c r="BK75" t="s">
        <v>2847</v>
      </c>
      <c r="BL75">
        <v>31</v>
      </c>
      <c r="BM75" t="s">
        <v>3044</v>
      </c>
    </row>
    <row r="76" spans="5:65" x14ac:dyDescent="0.25">
      <c r="E76">
        <v>2048</v>
      </c>
      <c r="P76">
        <v>7</v>
      </c>
      <c r="Q76" t="s">
        <v>968</v>
      </c>
      <c r="Z76">
        <v>12</v>
      </c>
      <c r="AA76" t="s">
        <v>1238</v>
      </c>
      <c r="AB76">
        <v>13</v>
      </c>
      <c r="AC76" t="s">
        <v>1317</v>
      </c>
      <c r="AD76">
        <v>14</v>
      </c>
      <c r="AE76" t="s">
        <v>1397</v>
      </c>
      <c r="AF76">
        <v>15</v>
      </c>
      <c r="AG76" t="s">
        <v>1515</v>
      </c>
      <c r="AH76">
        <v>16</v>
      </c>
      <c r="AI76" t="s">
        <v>1632</v>
      </c>
      <c r="AP76">
        <v>20</v>
      </c>
      <c r="AQ76" t="s">
        <v>1832</v>
      </c>
      <c r="AR76">
        <v>21</v>
      </c>
      <c r="AS76" t="s">
        <v>1270</v>
      </c>
      <c r="BJ76">
        <v>30</v>
      </c>
      <c r="BK76" t="s">
        <v>2848</v>
      </c>
      <c r="BL76">
        <v>31</v>
      </c>
      <c r="BM76" t="s">
        <v>3045</v>
      </c>
    </row>
    <row r="77" spans="5:65" x14ac:dyDescent="0.25">
      <c r="E77">
        <v>2049</v>
      </c>
      <c r="P77">
        <v>7</v>
      </c>
      <c r="Q77" t="s">
        <v>969</v>
      </c>
      <c r="Z77">
        <v>12</v>
      </c>
      <c r="AA77" t="s">
        <v>1239</v>
      </c>
      <c r="AB77">
        <v>13</v>
      </c>
      <c r="AC77" t="s">
        <v>1318</v>
      </c>
      <c r="AD77">
        <v>14</v>
      </c>
      <c r="AE77" t="s">
        <v>1398</v>
      </c>
      <c r="AF77">
        <v>15</v>
      </c>
      <c r="AG77" t="s">
        <v>1516</v>
      </c>
      <c r="AH77">
        <v>16</v>
      </c>
      <c r="AI77" t="s">
        <v>1633</v>
      </c>
      <c r="AP77">
        <v>20</v>
      </c>
      <c r="AQ77" t="s">
        <v>1833</v>
      </c>
      <c r="AR77">
        <v>21</v>
      </c>
      <c r="AS77" t="s">
        <v>2393</v>
      </c>
      <c r="BJ77">
        <v>30</v>
      </c>
      <c r="BK77" t="s">
        <v>2849</v>
      </c>
      <c r="BL77">
        <v>31</v>
      </c>
      <c r="BM77" t="s">
        <v>3046</v>
      </c>
    </row>
    <row r="78" spans="5:65" x14ac:dyDescent="0.25">
      <c r="E78">
        <v>2050</v>
      </c>
      <c r="P78">
        <v>7</v>
      </c>
      <c r="Q78" t="s">
        <v>970</v>
      </c>
      <c r="Z78">
        <v>12</v>
      </c>
      <c r="AA78" t="s">
        <v>1240</v>
      </c>
      <c r="AB78">
        <v>13</v>
      </c>
      <c r="AC78" t="s">
        <v>1319</v>
      </c>
      <c r="AD78">
        <v>14</v>
      </c>
      <c r="AE78" t="s">
        <v>1224</v>
      </c>
      <c r="AF78">
        <v>15</v>
      </c>
      <c r="AG78" t="s">
        <v>1517</v>
      </c>
      <c r="AH78">
        <v>16</v>
      </c>
      <c r="AI78" t="s">
        <v>1634</v>
      </c>
      <c r="AP78">
        <v>20</v>
      </c>
      <c r="AQ78" t="s">
        <v>1834</v>
      </c>
      <c r="AR78">
        <v>21</v>
      </c>
      <c r="AS78" t="s">
        <v>2394</v>
      </c>
      <c r="BJ78">
        <v>30</v>
      </c>
      <c r="BK78" t="s">
        <v>2850</v>
      </c>
      <c r="BL78">
        <v>31</v>
      </c>
      <c r="BM78" t="s">
        <v>3047</v>
      </c>
    </row>
    <row r="79" spans="5:65" x14ac:dyDescent="0.25">
      <c r="P79">
        <v>7</v>
      </c>
      <c r="Q79" t="s">
        <v>971</v>
      </c>
      <c r="Z79">
        <v>12</v>
      </c>
      <c r="AA79" t="s">
        <v>1241</v>
      </c>
      <c r="AB79">
        <v>13</v>
      </c>
      <c r="AC79" t="s">
        <v>1320</v>
      </c>
      <c r="AD79">
        <v>14</v>
      </c>
      <c r="AE79" t="s">
        <v>1399</v>
      </c>
      <c r="AF79">
        <v>15</v>
      </c>
      <c r="AG79" t="s">
        <v>1518</v>
      </c>
      <c r="AH79">
        <v>16</v>
      </c>
      <c r="AI79" t="s">
        <v>1635</v>
      </c>
      <c r="AP79">
        <v>20</v>
      </c>
      <c r="AQ79" t="s">
        <v>1835</v>
      </c>
      <c r="AR79">
        <v>21</v>
      </c>
      <c r="AS79" t="s">
        <v>2395</v>
      </c>
      <c r="BJ79">
        <v>30</v>
      </c>
      <c r="BK79" t="s">
        <v>2851</v>
      </c>
      <c r="BL79">
        <v>31</v>
      </c>
      <c r="BM79" t="s">
        <v>3048</v>
      </c>
    </row>
    <row r="80" spans="5:65" x14ac:dyDescent="0.25">
      <c r="P80">
        <v>7</v>
      </c>
      <c r="Q80" t="s">
        <v>972</v>
      </c>
      <c r="Z80">
        <v>12</v>
      </c>
      <c r="AA80" t="s">
        <v>1242</v>
      </c>
      <c r="AB80">
        <v>13</v>
      </c>
      <c r="AC80" t="s">
        <v>1321</v>
      </c>
      <c r="AD80">
        <v>14</v>
      </c>
      <c r="AE80" t="s">
        <v>1400</v>
      </c>
      <c r="AF80">
        <v>15</v>
      </c>
      <c r="AG80" t="s">
        <v>1519</v>
      </c>
      <c r="AH80">
        <v>16</v>
      </c>
      <c r="AI80" t="s">
        <v>1636</v>
      </c>
      <c r="AP80">
        <v>20</v>
      </c>
      <c r="AQ80" t="s">
        <v>1836</v>
      </c>
      <c r="AR80">
        <v>21</v>
      </c>
      <c r="AS80" t="s">
        <v>2396</v>
      </c>
      <c r="BJ80">
        <v>30</v>
      </c>
      <c r="BK80" t="s">
        <v>2852</v>
      </c>
      <c r="BL80">
        <v>31</v>
      </c>
      <c r="BM80" t="s">
        <v>3049</v>
      </c>
    </row>
    <row r="81" spans="16:65" x14ac:dyDescent="0.25">
      <c r="P81">
        <v>7</v>
      </c>
      <c r="Q81" t="s">
        <v>973</v>
      </c>
      <c r="Z81">
        <v>12</v>
      </c>
      <c r="AA81" t="s">
        <v>1243</v>
      </c>
      <c r="AB81">
        <v>13</v>
      </c>
      <c r="AC81" t="s">
        <v>1322</v>
      </c>
      <c r="AD81">
        <v>14</v>
      </c>
      <c r="AE81" t="s">
        <v>1401</v>
      </c>
      <c r="AF81">
        <v>15</v>
      </c>
      <c r="AG81" t="s">
        <v>1520</v>
      </c>
      <c r="AH81">
        <v>16</v>
      </c>
      <c r="AI81" t="s">
        <v>985</v>
      </c>
      <c r="AP81">
        <v>20</v>
      </c>
      <c r="AQ81" t="s">
        <v>1837</v>
      </c>
      <c r="AR81">
        <v>21</v>
      </c>
      <c r="AS81" t="s">
        <v>2397</v>
      </c>
      <c r="BJ81">
        <v>30</v>
      </c>
      <c r="BK81" t="s">
        <v>2853</v>
      </c>
      <c r="BL81">
        <v>31</v>
      </c>
      <c r="BM81" t="s">
        <v>3050</v>
      </c>
    </row>
    <row r="82" spans="16:65" x14ac:dyDescent="0.25">
      <c r="P82">
        <v>7</v>
      </c>
      <c r="Q82" t="s">
        <v>974</v>
      </c>
      <c r="Z82">
        <v>12</v>
      </c>
      <c r="AA82" t="s">
        <v>1244</v>
      </c>
      <c r="AB82">
        <v>13</v>
      </c>
      <c r="AC82" t="s">
        <v>1323</v>
      </c>
      <c r="AD82">
        <v>14</v>
      </c>
      <c r="AE82" t="s">
        <v>1402</v>
      </c>
      <c r="AF82">
        <v>15</v>
      </c>
      <c r="AG82" t="s">
        <v>1521</v>
      </c>
      <c r="AH82">
        <v>16</v>
      </c>
      <c r="AI82" t="s">
        <v>1637</v>
      </c>
      <c r="AP82">
        <v>20</v>
      </c>
      <c r="AQ82" t="s">
        <v>1838</v>
      </c>
      <c r="AR82">
        <v>21</v>
      </c>
      <c r="AS82" t="s">
        <v>2398</v>
      </c>
      <c r="BJ82">
        <v>30</v>
      </c>
      <c r="BK82" t="s">
        <v>2854</v>
      </c>
      <c r="BL82">
        <v>31</v>
      </c>
      <c r="BM82" t="s">
        <v>3051</v>
      </c>
    </row>
    <row r="83" spans="16:65" x14ac:dyDescent="0.25">
      <c r="P83">
        <v>7</v>
      </c>
      <c r="Q83" t="s">
        <v>975</v>
      </c>
      <c r="Z83">
        <v>12</v>
      </c>
      <c r="AA83" t="s">
        <v>1245</v>
      </c>
      <c r="AB83">
        <v>13</v>
      </c>
      <c r="AC83" t="s">
        <v>1324</v>
      </c>
      <c r="AD83">
        <v>14</v>
      </c>
      <c r="AE83" t="s">
        <v>1403</v>
      </c>
      <c r="AF83">
        <v>15</v>
      </c>
      <c r="AG83" t="s">
        <v>1522</v>
      </c>
      <c r="AH83">
        <v>16</v>
      </c>
      <c r="AI83" t="s">
        <v>1638</v>
      </c>
      <c r="AP83">
        <v>20</v>
      </c>
      <c r="AQ83" t="s">
        <v>1839</v>
      </c>
      <c r="AR83">
        <v>21</v>
      </c>
      <c r="AS83" t="s">
        <v>2399</v>
      </c>
      <c r="BJ83">
        <v>30</v>
      </c>
      <c r="BK83" t="s">
        <v>2855</v>
      </c>
      <c r="BL83">
        <v>31</v>
      </c>
      <c r="BM83" t="s">
        <v>3052</v>
      </c>
    </row>
    <row r="84" spans="16:65" x14ac:dyDescent="0.25">
      <c r="P84">
        <v>7</v>
      </c>
      <c r="Q84" t="s">
        <v>976</v>
      </c>
      <c r="AB84">
        <v>13</v>
      </c>
      <c r="AC84" t="s">
        <v>1325</v>
      </c>
      <c r="AD84">
        <v>14</v>
      </c>
      <c r="AE84" t="s">
        <v>1404</v>
      </c>
      <c r="AF84">
        <v>15</v>
      </c>
      <c r="AG84" t="s">
        <v>1523</v>
      </c>
      <c r="AH84">
        <v>16</v>
      </c>
      <c r="AI84" t="s">
        <v>1639</v>
      </c>
      <c r="AP84">
        <v>20</v>
      </c>
      <c r="AQ84" t="s">
        <v>1840</v>
      </c>
      <c r="AR84">
        <v>21</v>
      </c>
      <c r="AS84" t="s">
        <v>2400</v>
      </c>
      <c r="BJ84">
        <v>30</v>
      </c>
      <c r="BK84" t="s">
        <v>2856</v>
      </c>
      <c r="BL84">
        <v>31</v>
      </c>
      <c r="BM84" t="s">
        <v>3053</v>
      </c>
    </row>
    <row r="85" spans="16:65" x14ac:dyDescent="0.25">
      <c r="P85">
        <v>7</v>
      </c>
      <c r="Q85" t="s">
        <v>977</v>
      </c>
      <c r="AB85">
        <v>13</v>
      </c>
      <c r="AC85" t="s">
        <v>1326</v>
      </c>
      <c r="AD85">
        <v>14</v>
      </c>
      <c r="AE85" t="s">
        <v>1405</v>
      </c>
      <c r="AF85">
        <v>15</v>
      </c>
      <c r="AG85" t="s">
        <v>1524</v>
      </c>
      <c r="AH85">
        <v>16</v>
      </c>
      <c r="AI85" t="s">
        <v>1640</v>
      </c>
      <c r="AP85">
        <v>20</v>
      </c>
      <c r="AQ85" t="s">
        <v>1841</v>
      </c>
      <c r="AR85">
        <v>21</v>
      </c>
      <c r="AS85" t="s">
        <v>2401</v>
      </c>
      <c r="BJ85">
        <v>30</v>
      </c>
      <c r="BK85" t="s">
        <v>2857</v>
      </c>
      <c r="BL85">
        <v>31</v>
      </c>
      <c r="BM85" t="s">
        <v>3054</v>
      </c>
    </row>
    <row r="86" spans="16:65" x14ac:dyDescent="0.25">
      <c r="P86">
        <v>7</v>
      </c>
      <c r="Q86" t="s">
        <v>978</v>
      </c>
      <c r="AB86">
        <v>13</v>
      </c>
      <c r="AC86" t="s">
        <v>1327</v>
      </c>
      <c r="AD86">
        <v>14</v>
      </c>
      <c r="AE86" t="s">
        <v>1406</v>
      </c>
      <c r="AF86">
        <v>15</v>
      </c>
      <c r="AG86" t="s">
        <v>1525</v>
      </c>
      <c r="AH86">
        <v>16</v>
      </c>
      <c r="AI86" t="s">
        <v>1641</v>
      </c>
      <c r="AP86">
        <v>20</v>
      </c>
      <c r="AQ86" t="s">
        <v>1842</v>
      </c>
      <c r="AR86">
        <v>21</v>
      </c>
      <c r="AS86" t="s">
        <v>2402</v>
      </c>
      <c r="BJ86">
        <v>30</v>
      </c>
      <c r="BK86" t="s">
        <v>2858</v>
      </c>
      <c r="BL86">
        <v>31</v>
      </c>
      <c r="BM86" t="s">
        <v>3055</v>
      </c>
    </row>
    <row r="87" spans="16:65" x14ac:dyDescent="0.25">
      <c r="P87">
        <v>7</v>
      </c>
      <c r="Q87" t="s">
        <v>979</v>
      </c>
      <c r="AD87">
        <v>14</v>
      </c>
      <c r="AE87" t="s">
        <v>1407</v>
      </c>
      <c r="AF87">
        <v>15</v>
      </c>
      <c r="AG87" t="s">
        <v>1526</v>
      </c>
      <c r="AH87">
        <v>16</v>
      </c>
      <c r="AI87" t="s">
        <v>1642</v>
      </c>
      <c r="AP87">
        <v>20</v>
      </c>
      <c r="AQ87" t="s">
        <v>1843</v>
      </c>
      <c r="AR87">
        <v>21</v>
      </c>
      <c r="AS87" t="s">
        <v>2403</v>
      </c>
      <c r="BJ87">
        <v>30</v>
      </c>
      <c r="BK87" t="s">
        <v>2859</v>
      </c>
      <c r="BL87">
        <v>31</v>
      </c>
      <c r="BM87" t="s">
        <v>3056</v>
      </c>
    </row>
    <row r="88" spans="16:65" x14ac:dyDescent="0.25">
      <c r="P88">
        <v>7</v>
      </c>
      <c r="Q88" t="s">
        <v>980</v>
      </c>
      <c r="AD88">
        <v>14</v>
      </c>
      <c r="AE88" t="s">
        <v>1408</v>
      </c>
      <c r="AF88">
        <v>15</v>
      </c>
      <c r="AG88" t="s">
        <v>1527</v>
      </c>
      <c r="AH88">
        <v>16</v>
      </c>
      <c r="AI88" t="s">
        <v>1643</v>
      </c>
      <c r="AP88">
        <v>20</v>
      </c>
      <c r="AQ88" t="s">
        <v>1844</v>
      </c>
      <c r="AR88">
        <v>21</v>
      </c>
      <c r="AS88" t="s">
        <v>2404</v>
      </c>
      <c r="BJ88">
        <v>30</v>
      </c>
      <c r="BK88" t="s">
        <v>2860</v>
      </c>
      <c r="BL88">
        <v>31</v>
      </c>
      <c r="BM88" t="s">
        <v>3057</v>
      </c>
    </row>
    <row r="89" spans="16:65" x14ac:dyDescent="0.25">
      <c r="P89">
        <v>7</v>
      </c>
      <c r="Q89" t="s">
        <v>981</v>
      </c>
      <c r="AD89">
        <v>14</v>
      </c>
      <c r="AE89" t="s">
        <v>1409</v>
      </c>
      <c r="AF89">
        <v>15</v>
      </c>
      <c r="AG89" t="s">
        <v>1528</v>
      </c>
      <c r="AH89">
        <v>16</v>
      </c>
      <c r="AI89" t="s">
        <v>1644</v>
      </c>
      <c r="AP89">
        <v>20</v>
      </c>
      <c r="AQ89" t="s">
        <v>1845</v>
      </c>
      <c r="AR89">
        <v>21</v>
      </c>
      <c r="AS89" t="s">
        <v>2405</v>
      </c>
      <c r="BJ89">
        <v>30</v>
      </c>
      <c r="BK89" t="s">
        <v>2861</v>
      </c>
      <c r="BL89">
        <v>31</v>
      </c>
      <c r="BM89" t="s">
        <v>3058</v>
      </c>
    </row>
    <row r="90" spans="16:65" x14ac:dyDescent="0.25">
      <c r="P90">
        <v>7</v>
      </c>
      <c r="Q90" t="s">
        <v>982</v>
      </c>
      <c r="AD90">
        <v>14</v>
      </c>
      <c r="AE90" t="s">
        <v>1410</v>
      </c>
      <c r="AF90">
        <v>15</v>
      </c>
      <c r="AG90" t="s">
        <v>1529</v>
      </c>
      <c r="AH90">
        <v>16</v>
      </c>
      <c r="AI90" t="s">
        <v>1645</v>
      </c>
      <c r="AP90">
        <v>20</v>
      </c>
      <c r="AQ90" t="s">
        <v>1846</v>
      </c>
      <c r="AR90">
        <v>21</v>
      </c>
      <c r="AS90" t="s">
        <v>2406</v>
      </c>
      <c r="BJ90">
        <v>30</v>
      </c>
      <c r="BK90" t="s">
        <v>2862</v>
      </c>
      <c r="BL90">
        <v>31</v>
      </c>
      <c r="BM90" t="s">
        <v>3059</v>
      </c>
    </row>
    <row r="91" spans="16:65" x14ac:dyDescent="0.25">
      <c r="P91">
        <v>7</v>
      </c>
      <c r="Q91" t="s">
        <v>983</v>
      </c>
      <c r="AD91">
        <v>14</v>
      </c>
      <c r="AE91" t="s">
        <v>1411</v>
      </c>
      <c r="AF91">
        <v>15</v>
      </c>
      <c r="AG91" t="s">
        <v>1530</v>
      </c>
      <c r="AH91">
        <v>16</v>
      </c>
      <c r="AI91" t="s">
        <v>1646</v>
      </c>
      <c r="AP91">
        <v>20</v>
      </c>
      <c r="AQ91" t="s">
        <v>1847</v>
      </c>
      <c r="AR91">
        <v>21</v>
      </c>
      <c r="AS91" t="s">
        <v>2407</v>
      </c>
      <c r="BJ91">
        <v>30</v>
      </c>
      <c r="BK91" t="s">
        <v>2863</v>
      </c>
      <c r="BL91">
        <v>31</v>
      </c>
      <c r="BM91" t="s">
        <v>3060</v>
      </c>
    </row>
    <row r="92" spans="16:65" x14ac:dyDescent="0.25">
      <c r="P92">
        <v>7</v>
      </c>
      <c r="Q92" t="s">
        <v>984</v>
      </c>
      <c r="AD92">
        <v>14</v>
      </c>
      <c r="AE92" t="s">
        <v>1412</v>
      </c>
      <c r="AF92">
        <v>15</v>
      </c>
      <c r="AG92" t="s">
        <v>1531</v>
      </c>
      <c r="AH92">
        <v>16</v>
      </c>
      <c r="AI92" t="s">
        <v>1647</v>
      </c>
      <c r="AP92">
        <v>20</v>
      </c>
      <c r="AQ92" t="s">
        <v>1848</v>
      </c>
      <c r="AR92">
        <v>21</v>
      </c>
      <c r="AS92" t="s">
        <v>2408</v>
      </c>
      <c r="BJ92">
        <v>30</v>
      </c>
      <c r="BK92" t="s">
        <v>2864</v>
      </c>
      <c r="BL92">
        <v>31</v>
      </c>
      <c r="BM92" t="s">
        <v>3061</v>
      </c>
    </row>
    <row r="93" spans="16:65" x14ac:dyDescent="0.25">
      <c r="P93">
        <v>7</v>
      </c>
      <c r="Q93" t="s">
        <v>985</v>
      </c>
      <c r="AD93">
        <v>14</v>
      </c>
      <c r="AE93" t="s">
        <v>1413</v>
      </c>
      <c r="AF93">
        <v>15</v>
      </c>
      <c r="AG93" t="s">
        <v>1532</v>
      </c>
      <c r="AH93">
        <v>16</v>
      </c>
      <c r="AI93" t="s">
        <v>1648</v>
      </c>
      <c r="AP93">
        <v>20</v>
      </c>
      <c r="AQ93" t="s">
        <v>1849</v>
      </c>
      <c r="AR93">
        <v>21</v>
      </c>
      <c r="AS93" t="s">
        <v>2409</v>
      </c>
      <c r="BJ93">
        <v>30</v>
      </c>
      <c r="BK93" t="s">
        <v>2865</v>
      </c>
      <c r="BL93">
        <v>31</v>
      </c>
      <c r="BM93" t="s">
        <v>3062</v>
      </c>
    </row>
    <row r="94" spans="16:65" x14ac:dyDescent="0.25">
      <c r="P94">
        <v>7</v>
      </c>
      <c r="Q94" t="s">
        <v>986</v>
      </c>
      <c r="AD94">
        <v>14</v>
      </c>
      <c r="AE94" t="s">
        <v>1414</v>
      </c>
      <c r="AF94">
        <v>15</v>
      </c>
      <c r="AG94" t="s">
        <v>1533</v>
      </c>
      <c r="AH94">
        <v>16</v>
      </c>
      <c r="AI94" t="s">
        <v>1649</v>
      </c>
      <c r="AP94">
        <v>20</v>
      </c>
      <c r="AQ94" t="s">
        <v>1850</v>
      </c>
      <c r="AR94">
        <v>21</v>
      </c>
      <c r="AS94" t="s">
        <v>2410</v>
      </c>
      <c r="BJ94">
        <v>30</v>
      </c>
      <c r="BK94" t="s">
        <v>1491</v>
      </c>
      <c r="BL94">
        <v>31</v>
      </c>
      <c r="BM94" t="s">
        <v>3063</v>
      </c>
    </row>
    <row r="95" spans="16:65" x14ac:dyDescent="0.25">
      <c r="P95">
        <v>7</v>
      </c>
      <c r="Q95" t="s">
        <v>987</v>
      </c>
      <c r="AD95">
        <v>14</v>
      </c>
      <c r="AE95" t="s">
        <v>1415</v>
      </c>
      <c r="AF95">
        <v>15</v>
      </c>
      <c r="AG95" t="s">
        <v>1534</v>
      </c>
      <c r="AH95">
        <v>16</v>
      </c>
      <c r="AI95" t="s">
        <v>1650</v>
      </c>
      <c r="AP95">
        <v>20</v>
      </c>
      <c r="AQ95" t="s">
        <v>1851</v>
      </c>
      <c r="AR95">
        <v>21</v>
      </c>
      <c r="AS95" t="s">
        <v>2411</v>
      </c>
      <c r="BJ95">
        <v>30</v>
      </c>
      <c r="BK95" t="s">
        <v>2866</v>
      </c>
      <c r="BL95">
        <v>31</v>
      </c>
      <c r="BM95" t="s">
        <v>3064</v>
      </c>
    </row>
    <row r="96" spans="16:65" x14ac:dyDescent="0.25">
      <c r="P96">
        <v>7</v>
      </c>
      <c r="Q96" t="s">
        <v>988</v>
      </c>
      <c r="AD96">
        <v>14</v>
      </c>
      <c r="AE96" t="s">
        <v>1416</v>
      </c>
      <c r="AF96">
        <v>15</v>
      </c>
      <c r="AG96" t="s">
        <v>1535</v>
      </c>
      <c r="AH96">
        <v>16</v>
      </c>
      <c r="AI96" t="s">
        <v>1651</v>
      </c>
      <c r="AP96">
        <v>20</v>
      </c>
      <c r="AQ96" t="s">
        <v>1852</v>
      </c>
      <c r="AR96">
        <v>21</v>
      </c>
      <c r="AS96" t="s">
        <v>2412</v>
      </c>
      <c r="BJ96">
        <v>30</v>
      </c>
      <c r="BK96" t="s">
        <v>2867</v>
      </c>
      <c r="BL96">
        <v>31</v>
      </c>
      <c r="BM96" t="s">
        <v>3065</v>
      </c>
    </row>
    <row r="97" spans="16:65" x14ac:dyDescent="0.25">
      <c r="P97">
        <v>7</v>
      </c>
      <c r="Q97" t="s">
        <v>989</v>
      </c>
      <c r="AD97">
        <v>14</v>
      </c>
      <c r="AE97" t="s">
        <v>1417</v>
      </c>
      <c r="AF97">
        <v>15</v>
      </c>
      <c r="AG97" t="s">
        <v>1536</v>
      </c>
      <c r="AH97">
        <v>16</v>
      </c>
      <c r="AI97" t="s">
        <v>1652</v>
      </c>
      <c r="AP97">
        <v>20</v>
      </c>
      <c r="AQ97" t="s">
        <v>1853</v>
      </c>
      <c r="AR97">
        <v>21</v>
      </c>
      <c r="AS97" t="s">
        <v>2413</v>
      </c>
      <c r="BJ97">
        <v>30</v>
      </c>
      <c r="BK97" t="s">
        <v>2868</v>
      </c>
      <c r="BL97">
        <v>31</v>
      </c>
      <c r="BM97" t="s">
        <v>3066</v>
      </c>
    </row>
    <row r="98" spans="16:65" x14ac:dyDescent="0.25">
      <c r="P98">
        <v>7</v>
      </c>
      <c r="Q98" t="s">
        <v>990</v>
      </c>
      <c r="AD98">
        <v>14</v>
      </c>
      <c r="AE98" t="s">
        <v>1418</v>
      </c>
      <c r="AF98">
        <v>15</v>
      </c>
      <c r="AG98" t="s">
        <v>1537</v>
      </c>
      <c r="AH98">
        <v>16</v>
      </c>
      <c r="AI98" t="s">
        <v>1653</v>
      </c>
      <c r="AP98">
        <v>20</v>
      </c>
      <c r="AQ98" t="s">
        <v>1854</v>
      </c>
      <c r="AR98">
        <v>21</v>
      </c>
      <c r="AS98" t="s">
        <v>2414</v>
      </c>
      <c r="BJ98">
        <v>30</v>
      </c>
      <c r="BK98" t="s">
        <v>2869</v>
      </c>
      <c r="BL98">
        <v>31</v>
      </c>
      <c r="BM98" t="s">
        <v>3067</v>
      </c>
    </row>
    <row r="99" spans="16:65" x14ac:dyDescent="0.25">
      <c r="P99">
        <v>7</v>
      </c>
      <c r="Q99" t="s">
        <v>991</v>
      </c>
      <c r="AD99">
        <v>14</v>
      </c>
      <c r="AE99" t="s">
        <v>1419</v>
      </c>
      <c r="AF99">
        <v>15</v>
      </c>
      <c r="AG99" t="s">
        <v>1538</v>
      </c>
      <c r="AH99">
        <v>16</v>
      </c>
      <c r="AI99" t="s">
        <v>1654</v>
      </c>
      <c r="AP99">
        <v>20</v>
      </c>
      <c r="AQ99" t="s">
        <v>1855</v>
      </c>
      <c r="AR99">
        <v>21</v>
      </c>
      <c r="AS99" t="s">
        <v>2415</v>
      </c>
      <c r="BJ99">
        <v>30</v>
      </c>
      <c r="BK99" t="s">
        <v>2870</v>
      </c>
      <c r="BL99">
        <v>31</v>
      </c>
      <c r="BM99" t="s">
        <v>3068</v>
      </c>
    </row>
    <row r="100" spans="16:65" x14ac:dyDescent="0.25">
      <c r="P100">
        <v>7</v>
      </c>
      <c r="Q100" t="s">
        <v>992</v>
      </c>
      <c r="AD100">
        <v>14</v>
      </c>
      <c r="AE100" t="s">
        <v>1420</v>
      </c>
      <c r="AF100">
        <v>15</v>
      </c>
      <c r="AG100" t="s">
        <v>1539</v>
      </c>
      <c r="AH100">
        <v>16</v>
      </c>
      <c r="AI100" t="s">
        <v>1655</v>
      </c>
      <c r="AP100">
        <v>20</v>
      </c>
      <c r="AQ100" t="s">
        <v>1856</v>
      </c>
      <c r="AR100">
        <v>21</v>
      </c>
      <c r="AS100" t="s">
        <v>2416</v>
      </c>
      <c r="BJ100">
        <v>30</v>
      </c>
      <c r="BK100" t="s">
        <v>2871</v>
      </c>
      <c r="BL100">
        <v>31</v>
      </c>
      <c r="BM100" t="s">
        <v>3069</v>
      </c>
    </row>
    <row r="101" spans="16:65" x14ac:dyDescent="0.25">
      <c r="P101">
        <v>7</v>
      </c>
      <c r="Q101" t="s">
        <v>993</v>
      </c>
      <c r="AD101">
        <v>14</v>
      </c>
      <c r="AE101" t="s">
        <v>1421</v>
      </c>
      <c r="AF101">
        <v>15</v>
      </c>
      <c r="AG101" t="s">
        <v>1540</v>
      </c>
      <c r="AH101">
        <v>16</v>
      </c>
      <c r="AI101" t="s">
        <v>1430</v>
      </c>
      <c r="AP101">
        <v>20</v>
      </c>
      <c r="AQ101" t="s">
        <v>1857</v>
      </c>
      <c r="AR101">
        <v>21</v>
      </c>
      <c r="AS101" t="s">
        <v>2417</v>
      </c>
      <c r="BJ101">
        <v>30</v>
      </c>
      <c r="BK101" t="s">
        <v>2872</v>
      </c>
      <c r="BL101">
        <v>31</v>
      </c>
      <c r="BM101" t="s">
        <v>3070</v>
      </c>
    </row>
    <row r="102" spans="16:65" x14ac:dyDescent="0.25">
      <c r="P102">
        <v>7</v>
      </c>
      <c r="Q102" t="s">
        <v>994</v>
      </c>
      <c r="AD102">
        <v>14</v>
      </c>
      <c r="AE102" t="s">
        <v>1422</v>
      </c>
      <c r="AF102">
        <v>15</v>
      </c>
      <c r="AG102" t="s">
        <v>1541</v>
      </c>
      <c r="AH102">
        <v>16</v>
      </c>
      <c r="AI102" t="s">
        <v>1656</v>
      </c>
      <c r="AP102">
        <v>20</v>
      </c>
      <c r="AQ102" t="s">
        <v>1858</v>
      </c>
      <c r="AR102">
        <v>21</v>
      </c>
      <c r="AS102" t="s">
        <v>2418</v>
      </c>
      <c r="BJ102">
        <v>30</v>
      </c>
      <c r="BK102" t="s">
        <v>2873</v>
      </c>
      <c r="BL102">
        <v>31</v>
      </c>
      <c r="BM102" t="s">
        <v>3071</v>
      </c>
    </row>
    <row r="103" spans="16:65" x14ac:dyDescent="0.25">
      <c r="P103">
        <v>7</v>
      </c>
      <c r="Q103" t="s">
        <v>995</v>
      </c>
      <c r="AD103">
        <v>14</v>
      </c>
      <c r="AE103" t="s">
        <v>1423</v>
      </c>
      <c r="AF103">
        <v>15</v>
      </c>
      <c r="AG103" t="s">
        <v>1542</v>
      </c>
      <c r="AH103">
        <v>16</v>
      </c>
      <c r="AI103" t="s">
        <v>1657</v>
      </c>
      <c r="AP103">
        <v>20</v>
      </c>
      <c r="AQ103" t="s">
        <v>1859</v>
      </c>
      <c r="AR103">
        <v>21</v>
      </c>
      <c r="AS103" t="s">
        <v>2419</v>
      </c>
      <c r="BJ103">
        <v>30</v>
      </c>
      <c r="BK103" t="s">
        <v>2874</v>
      </c>
      <c r="BL103">
        <v>31</v>
      </c>
      <c r="BM103" t="s">
        <v>3072</v>
      </c>
    </row>
    <row r="104" spans="16:65" x14ac:dyDescent="0.25">
      <c r="P104">
        <v>7</v>
      </c>
      <c r="Q104" t="s">
        <v>996</v>
      </c>
      <c r="AD104">
        <v>14</v>
      </c>
      <c r="AE104" t="s">
        <v>1003</v>
      </c>
      <c r="AF104">
        <v>15</v>
      </c>
      <c r="AG104" t="s">
        <v>1543</v>
      </c>
      <c r="AH104">
        <v>16</v>
      </c>
      <c r="AI104" t="s">
        <v>1658</v>
      </c>
      <c r="AP104">
        <v>20</v>
      </c>
      <c r="AQ104" t="s">
        <v>1860</v>
      </c>
      <c r="AR104">
        <v>21</v>
      </c>
      <c r="AS104" t="s">
        <v>2420</v>
      </c>
      <c r="BJ104">
        <v>30</v>
      </c>
      <c r="BK104" t="s">
        <v>2875</v>
      </c>
      <c r="BL104">
        <v>31</v>
      </c>
      <c r="BM104" t="s">
        <v>3073</v>
      </c>
    </row>
    <row r="105" spans="16:65" x14ac:dyDescent="0.25">
      <c r="P105">
        <v>7</v>
      </c>
      <c r="Q105" t="s">
        <v>997</v>
      </c>
      <c r="AD105">
        <v>14</v>
      </c>
      <c r="AE105" t="s">
        <v>1424</v>
      </c>
      <c r="AF105">
        <v>15</v>
      </c>
      <c r="AG105" t="s">
        <v>1544</v>
      </c>
      <c r="AH105">
        <v>16</v>
      </c>
      <c r="AI105" t="s">
        <v>1659</v>
      </c>
      <c r="AP105">
        <v>20</v>
      </c>
      <c r="AQ105" t="s">
        <v>1861</v>
      </c>
      <c r="AR105">
        <v>21</v>
      </c>
      <c r="AS105" t="s">
        <v>2421</v>
      </c>
      <c r="BJ105">
        <v>30</v>
      </c>
      <c r="BK105" t="s">
        <v>1613</v>
      </c>
      <c r="BL105">
        <v>31</v>
      </c>
      <c r="BM105" t="s">
        <v>3074</v>
      </c>
    </row>
    <row r="106" spans="16:65" x14ac:dyDescent="0.25">
      <c r="P106">
        <v>7</v>
      </c>
      <c r="Q106" t="s">
        <v>998</v>
      </c>
      <c r="AD106">
        <v>14</v>
      </c>
      <c r="AE106" t="s">
        <v>1425</v>
      </c>
      <c r="AF106">
        <v>15</v>
      </c>
      <c r="AG106" t="s">
        <v>1545</v>
      </c>
      <c r="AH106">
        <v>16</v>
      </c>
      <c r="AI106" t="s">
        <v>1011</v>
      </c>
      <c r="AP106">
        <v>20</v>
      </c>
      <c r="AQ106" t="s">
        <v>1862</v>
      </c>
      <c r="AR106">
        <v>21</v>
      </c>
      <c r="AS106" t="s">
        <v>2422</v>
      </c>
      <c r="BJ106">
        <v>30</v>
      </c>
      <c r="BK106" t="s">
        <v>1380</v>
      </c>
      <c r="BL106">
        <v>31</v>
      </c>
      <c r="BM106" t="s">
        <v>3075</v>
      </c>
    </row>
    <row r="107" spans="16:65" x14ac:dyDescent="0.25">
      <c r="P107">
        <v>7</v>
      </c>
      <c r="Q107" t="s">
        <v>999</v>
      </c>
      <c r="AD107">
        <v>14</v>
      </c>
      <c r="AE107" t="s">
        <v>1426</v>
      </c>
      <c r="AF107">
        <v>15</v>
      </c>
      <c r="AG107" t="s">
        <v>1546</v>
      </c>
      <c r="AH107">
        <v>16</v>
      </c>
      <c r="AI107" t="s">
        <v>1660</v>
      </c>
      <c r="AP107">
        <v>20</v>
      </c>
      <c r="AQ107" t="s">
        <v>1863</v>
      </c>
      <c r="AR107">
        <v>21</v>
      </c>
      <c r="AS107" t="s">
        <v>2423</v>
      </c>
      <c r="BJ107">
        <v>30</v>
      </c>
      <c r="BK107" t="s">
        <v>2876</v>
      </c>
      <c r="BL107">
        <v>31</v>
      </c>
      <c r="BM107" t="s">
        <v>3076</v>
      </c>
    </row>
    <row r="108" spans="16:65" x14ac:dyDescent="0.25">
      <c r="P108">
        <v>7</v>
      </c>
      <c r="Q108" t="s">
        <v>1000</v>
      </c>
      <c r="AD108">
        <v>14</v>
      </c>
      <c r="AE108" t="s">
        <v>1427</v>
      </c>
      <c r="AF108">
        <v>15</v>
      </c>
      <c r="AG108" t="s">
        <v>1547</v>
      </c>
      <c r="AH108">
        <v>16</v>
      </c>
      <c r="AI108" t="s">
        <v>1661</v>
      </c>
      <c r="AP108">
        <v>20</v>
      </c>
      <c r="AQ108" t="s">
        <v>1864</v>
      </c>
      <c r="AR108">
        <v>21</v>
      </c>
      <c r="AS108" t="s">
        <v>2424</v>
      </c>
      <c r="BJ108">
        <v>30</v>
      </c>
      <c r="BK108" t="s">
        <v>2877</v>
      </c>
      <c r="BL108">
        <v>31</v>
      </c>
      <c r="BM108" t="s">
        <v>3077</v>
      </c>
    </row>
    <row r="109" spans="16:65" x14ac:dyDescent="0.25">
      <c r="P109">
        <v>7</v>
      </c>
      <c r="Q109" t="s">
        <v>1001</v>
      </c>
      <c r="AD109">
        <v>14</v>
      </c>
      <c r="AE109" t="s">
        <v>1428</v>
      </c>
      <c r="AF109">
        <v>15</v>
      </c>
      <c r="AG109" t="s">
        <v>1548</v>
      </c>
      <c r="AH109">
        <v>16</v>
      </c>
      <c r="AI109" t="s">
        <v>1662</v>
      </c>
      <c r="AP109">
        <v>20</v>
      </c>
      <c r="AQ109" t="s">
        <v>1865</v>
      </c>
      <c r="AR109">
        <v>21</v>
      </c>
      <c r="AS109" t="s">
        <v>966</v>
      </c>
      <c r="BJ109">
        <v>30</v>
      </c>
      <c r="BK109" t="s">
        <v>2878</v>
      </c>
      <c r="BL109">
        <v>31</v>
      </c>
      <c r="BM109" t="s">
        <v>3078</v>
      </c>
    </row>
    <row r="110" spans="16:65" x14ac:dyDescent="0.25">
      <c r="P110">
        <v>7</v>
      </c>
      <c r="Q110" t="s">
        <v>1002</v>
      </c>
      <c r="AD110">
        <v>14</v>
      </c>
      <c r="AE110" t="s">
        <v>1429</v>
      </c>
      <c r="AF110">
        <v>15</v>
      </c>
      <c r="AG110" t="s">
        <v>1549</v>
      </c>
      <c r="AH110">
        <v>16</v>
      </c>
      <c r="AI110" t="s">
        <v>1663</v>
      </c>
      <c r="AP110">
        <v>20</v>
      </c>
      <c r="AQ110" t="s">
        <v>1866</v>
      </c>
      <c r="AR110">
        <v>21</v>
      </c>
      <c r="AS110" t="s">
        <v>2425</v>
      </c>
      <c r="BJ110">
        <v>30</v>
      </c>
      <c r="BK110" t="s">
        <v>2879</v>
      </c>
    </row>
    <row r="111" spans="16:65" x14ac:dyDescent="0.25">
      <c r="P111">
        <v>7</v>
      </c>
      <c r="Q111" t="s">
        <v>1003</v>
      </c>
      <c r="AD111">
        <v>14</v>
      </c>
      <c r="AE111" t="s">
        <v>1430</v>
      </c>
      <c r="AF111">
        <v>15</v>
      </c>
      <c r="AG111" t="s">
        <v>1550</v>
      </c>
      <c r="AH111">
        <v>16</v>
      </c>
      <c r="AI111" t="s">
        <v>1664</v>
      </c>
      <c r="AP111">
        <v>20</v>
      </c>
      <c r="AQ111" t="s">
        <v>1867</v>
      </c>
      <c r="AR111">
        <v>21</v>
      </c>
      <c r="AS111" t="s">
        <v>2426</v>
      </c>
      <c r="BJ111">
        <v>30</v>
      </c>
      <c r="BK111" t="s">
        <v>2880</v>
      </c>
    </row>
    <row r="112" spans="16:65" x14ac:dyDescent="0.25">
      <c r="P112">
        <v>7</v>
      </c>
      <c r="Q112" t="s">
        <v>1004</v>
      </c>
      <c r="AD112">
        <v>14</v>
      </c>
      <c r="AE112" t="s">
        <v>1431</v>
      </c>
      <c r="AF112">
        <v>15</v>
      </c>
      <c r="AG112" t="s">
        <v>1551</v>
      </c>
      <c r="AH112">
        <v>16</v>
      </c>
      <c r="AI112" t="s">
        <v>1665</v>
      </c>
      <c r="AP112">
        <v>20</v>
      </c>
      <c r="AQ112" t="s">
        <v>1868</v>
      </c>
      <c r="AR112">
        <v>21</v>
      </c>
      <c r="AS112" t="s">
        <v>2427</v>
      </c>
      <c r="BJ112">
        <v>30</v>
      </c>
      <c r="BK112" t="s">
        <v>2881</v>
      </c>
    </row>
    <row r="113" spans="16:63" x14ac:dyDescent="0.25">
      <c r="P113">
        <v>7</v>
      </c>
      <c r="Q113" t="s">
        <v>1005</v>
      </c>
      <c r="AD113">
        <v>14</v>
      </c>
      <c r="AE113" t="s">
        <v>1432</v>
      </c>
      <c r="AF113">
        <v>15</v>
      </c>
      <c r="AG113" t="s">
        <v>1552</v>
      </c>
      <c r="AH113">
        <v>16</v>
      </c>
      <c r="AI113" t="s">
        <v>1666</v>
      </c>
      <c r="AP113">
        <v>20</v>
      </c>
      <c r="AQ113" t="s">
        <v>1869</v>
      </c>
      <c r="AR113">
        <v>21</v>
      </c>
      <c r="AS113" t="s">
        <v>2428</v>
      </c>
      <c r="BJ113">
        <v>30</v>
      </c>
      <c r="BK113" t="s">
        <v>2882</v>
      </c>
    </row>
    <row r="114" spans="16:63" x14ac:dyDescent="0.25">
      <c r="P114">
        <v>7</v>
      </c>
      <c r="Q114" t="s">
        <v>1006</v>
      </c>
      <c r="AD114">
        <v>14</v>
      </c>
      <c r="AE114" t="s">
        <v>1433</v>
      </c>
      <c r="AF114">
        <v>15</v>
      </c>
      <c r="AG114" t="s">
        <v>1553</v>
      </c>
      <c r="AH114">
        <v>16</v>
      </c>
      <c r="AI114" t="s">
        <v>1667</v>
      </c>
      <c r="AP114">
        <v>20</v>
      </c>
      <c r="AQ114" t="s">
        <v>1870</v>
      </c>
      <c r="AR114">
        <v>21</v>
      </c>
      <c r="AS114" t="s">
        <v>2429</v>
      </c>
      <c r="BJ114">
        <v>30</v>
      </c>
      <c r="BK114" t="s">
        <v>2883</v>
      </c>
    </row>
    <row r="115" spans="16:63" x14ac:dyDescent="0.25">
      <c r="P115">
        <v>7</v>
      </c>
      <c r="Q115" t="s">
        <v>1007</v>
      </c>
      <c r="AD115">
        <v>14</v>
      </c>
      <c r="AE115" t="s">
        <v>1434</v>
      </c>
      <c r="AF115">
        <v>15</v>
      </c>
      <c r="AG115" t="s">
        <v>1554</v>
      </c>
      <c r="AH115">
        <v>16</v>
      </c>
      <c r="AI115" t="s">
        <v>1668</v>
      </c>
      <c r="AP115">
        <v>20</v>
      </c>
      <c r="AQ115" t="s">
        <v>1871</v>
      </c>
      <c r="AR115">
        <v>21</v>
      </c>
      <c r="AS115" t="s">
        <v>973</v>
      </c>
      <c r="BJ115">
        <v>30</v>
      </c>
      <c r="BK115" t="s">
        <v>893</v>
      </c>
    </row>
    <row r="116" spans="16:63" x14ac:dyDescent="0.25">
      <c r="P116">
        <v>7</v>
      </c>
      <c r="Q116" t="s">
        <v>1008</v>
      </c>
      <c r="AD116">
        <v>14</v>
      </c>
      <c r="AE116" t="s">
        <v>1435</v>
      </c>
      <c r="AF116">
        <v>15</v>
      </c>
      <c r="AG116" t="s">
        <v>1555</v>
      </c>
      <c r="AP116">
        <v>20</v>
      </c>
      <c r="AQ116" t="s">
        <v>1872</v>
      </c>
      <c r="AR116">
        <v>21</v>
      </c>
      <c r="AS116" t="s">
        <v>2430</v>
      </c>
      <c r="BJ116">
        <v>30</v>
      </c>
      <c r="BK116" t="s">
        <v>2884</v>
      </c>
    </row>
    <row r="117" spans="16:63" x14ac:dyDescent="0.25">
      <c r="P117">
        <v>7</v>
      </c>
      <c r="Q117" t="s">
        <v>1009</v>
      </c>
      <c r="AD117">
        <v>14</v>
      </c>
      <c r="AE117" t="s">
        <v>1436</v>
      </c>
      <c r="AF117">
        <v>15</v>
      </c>
      <c r="AG117" t="s">
        <v>1556</v>
      </c>
      <c r="AP117">
        <v>20</v>
      </c>
      <c r="AQ117" t="s">
        <v>1873</v>
      </c>
      <c r="AR117">
        <v>21</v>
      </c>
      <c r="AS117" t="s">
        <v>2431</v>
      </c>
      <c r="BJ117">
        <v>30</v>
      </c>
      <c r="BK117" t="s">
        <v>2885</v>
      </c>
    </row>
    <row r="118" spans="16:63" x14ac:dyDescent="0.25">
      <c r="P118">
        <v>7</v>
      </c>
      <c r="Q118" t="s">
        <v>1010</v>
      </c>
      <c r="AD118">
        <v>14</v>
      </c>
      <c r="AE118" t="s">
        <v>1437</v>
      </c>
      <c r="AF118">
        <v>15</v>
      </c>
      <c r="AG118" t="s">
        <v>1557</v>
      </c>
      <c r="AP118">
        <v>20</v>
      </c>
      <c r="AQ118" t="s">
        <v>1874</v>
      </c>
      <c r="AR118">
        <v>21</v>
      </c>
      <c r="AS118" t="s">
        <v>809</v>
      </c>
      <c r="BJ118">
        <v>30</v>
      </c>
      <c r="BK118" t="s">
        <v>2886</v>
      </c>
    </row>
    <row r="119" spans="16:63" x14ac:dyDescent="0.25">
      <c r="P119">
        <v>7</v>
      </c>
      <c r="Q119" t="s">
        <v>1011</v>
      </c>
      <c r="AD119">
        <v>14</v>
      </c>
      <c r="AE119" t="s">
        <v>1438</v>
      </c>
      <c r="AF119">
        <v>15</v>
      </c>
      <c r="AG119" t="s">
        <v>1436</v>
      </c>
      <c r="AP119">
        <v>20</v>
      </c>
      <c r="AQ119" t="s">
        <v>1875</v>
      </c>
      <c r="AR119">
        <v>21</v>
      </c>
      <c r="AS119" t="s">
        <v>2432</v>
      </c>
      <c r="BJ119">
        <v>30</v>
      </c>
      <c r="BK119" t="s">
        <v>2887</v>
      </c>
    </row>
    <row r="120" spans="16:63" x14ac:dyDescent="0.25">
      <c r="P120">
        <v>7</v>
      </c>
      <c r="Q120" t="s">
        <v>1012</v>
      </c>
      <c r="AD120">
        <v>14</v>
      </c>
      <c r="AE120" t="s">
        <v>1439</v>
      </c>
      <c r="AF120">
        <v>15</v>
      </c>
      <c r="AG120" t="s">
        <v>1558</v>
      </c>
      <c r="AP120">
        <v>20</v>
      </c>
      <c r="AQ120" t="s">
        <v>1876</v>
      </c>
      <c r="AR120">
        <v>21</v>
      </c>
      <c r="AS120" t="s">
        <v>2433</v>
      </c>
      <c r="BJ120">
        <v>30</v>
      </c>
      <c r="BK120" t="s">
        <v>2888</v>
      </c>
    </row>
    <row r="121" spans="16:63" x14ac:dyDescent="0.25">
      <c r="P121">
        <v>7</v>
      </c>
      <c r="Q121" t="s">
        <v>1013</v>
      </c>
      <c r="AD121">
        <v>14</v>
      </c>
      <c r="AE121" t="s">
        <v>1440</v>
      </c>
      <c r="AF121">
        <v>15</v>
      </c>
      <c r="AG121" t="s">
        <v>1559</v>
      </c>
      <c r="AP121">
        <v>20</v>
      </c>
      <c r="AQ121" t="s">
        <v>1877</v>
      </c>
      <c r="AR121">
        <v>21</v>
      </c>
      <c r="AS121" t="s">
        <v>2434</v>
      </c>
      <c r="BJ121">
        <v>30</v>
      </c>
      <c r="BK121" t="s">
        <v>2889</v>
      </c>
    </row>
    <row r="122" spans="16:63" x14ac:dyDescent="0.25">
      <c r="P122">
        <v>7</v>
      </c>
      <c r="Q122" t="s">
        <v>1014</v>
      </c>
      <c r="AD122">
        <v>14</v>
      </c>
      <c r="AE122" t="s">
        <v>1441</v>
      </c>
      <c r="AF122">
        <v>15</v>
      </c>
      <c r="AG122" t="s">
        <v>1560</v>
      </c>
      <c r="AP122">
        <v>20</v>
      </c>
      <c r="AQ122" t="s">
        <v>1878</v>
      </c>
      <c r="AR122">
        <v>21</v>
      </c>
      <c r="AS122" t="s">
        <v>2435</v>
      </c>
      <c r="BJ122">
        <v>30</v>
      </c>
      <c r="BK122" t="s">
        <v>2890</v>
      </c>
    </row>
    <row r="123" spans="16:63" x14ac:dyDescent="0.25">
      <c r="P123">
        <v>7</v>
      </c>
      <c r="Q123" t="s">
        <v>1015</v>
      </c>
      <c r="AD123">
        <v>14</v>
      </c>
      <c r="AE123" t="s">
        <v>1442</v>
      </c>
      <c r="AF123">
        <v>15</v>
      </c>
      <c r="AG123" t="s">
        <v>1561</v>
      </c>
      <c r="AP123">
        <v>20</v>
      </c>
      <c r="AQ123" t="s">
        <v>1879</v>
      </c>
      <c r="AR123">
        <v>21</v>
      </c>
      <c r="AS123" t="s">
        <v>2436</v>
      </c>
      <c r="BJ123">
        <v>30</v>
      </c>
      <c r="BK123" t="s">
        <v>2891</v>
      </c>
    </row>
    <row r="124" spans="16:63" x14ac:dyDescent="0.25">
      <c r="P124">
        <v>7</v>
      </c>
      <c r="Q124" t="s">
        <v>1016</v>
      </c>
      <c r="AD124">
        <v>14</v>
      </c>
      <c r="AE124" t="s">
        <v>1443</v>
      </c>
      <c r="AF124">
        <v>15</v>
      </c>
      <c r="AG124" t="s">
        <v>1562</v>
      </c>
      <c r="AP124">
        <v>20</v>
      </c>
      <c r="AQ124" t="s">
        <v>1880</v>
      </c>
      <c r="AR124">
        <v>21</v>
      </c>
      <c r="AS124" t="s">
        <v>2437</v>
      </c>
      <c r="BJ124">
        <v>30</v>
      </c>
      <c r="BK124" t="s">
        <v>2661</v>
      </c>
    </row>
    <row r="125" spans="16:63" x14ac:dyDescent="0.25">
      <c r="AD125">
        <v>14</v>
      </c>
      <c r="AE125" t="s">
        <v>1444</v>
      </c>
      <c r="AF125">
        <v>15</v>
      </c>
      <c r="AG125" t="s">
        <v>1563</v>
      </c>
      <c r="AP125">
        <v>20</v>
      </c>
      <c r="AQ125" t="s">
        <v>1881</v>
      </c>
      <c r="AR125">
        <v>21</v>
      </c>
      <c r="AS125" t="s">
        <v>2438</v>
      </c>
      <c r="BJ125">
        <v>30</v>
      </c>
      <c r="BK125" t="s">
        <v>2892</v>
      </c>
    </row>
    <row r="126" spans="16:63" x14ac:dyDescent="0.25">
      <c r="AD126">
        <v>14</v>
      </c>
      <c r="AE126" t="s">
        <v>1445</v>
      </c>
      <c r="AF126">
        <v>15</v>
      </c>
      <c r="AG126" t="s">
        <v>1564</v>
      </c>
      <c r="AP126">
        <v>20</v>
      </c>
      <c r="AQ126" t="s">
        <v>1882</v>
      </c>
      <c r="AR126">
        <v>21</v>
      </c>
      <c r="AS126" t="s">
        <v>2439</v>
      </c>
      <c r="BJ126">
        <v>30</v>
      </c>
      <c r="BK126" t="s">
        <v>2893</v>
      </c>
    </row>
    <row r="127" spans="16:63" x14ac:dyDescent="0.25">
      <c r="AD127">
        <v>14</v>
      </c>
      <c r="AE127" t="s">
        <v>1446</v>
      </c>
      <c r="AF127">
        <v>15</v>
      </c>
      <c r="AG127" t="s">
        <v>1565</v>
      </c>
      <c r="AP127">
        <v>20</v>
      </c>
      <c r="AQ127" t="s">
        <v>1883</v>
      </c>
      <c r="AR127">
        <v>21</v>
      </c>
      <c r="AS127" t="s">
        <v>2440</v>
      </c>
      <c r="BJ127">
        <v>30</v>
      </c>
      <c r="BK127" t="s">
        <v>2894</v>
      </c>
    </row>
    <row r="128" spans="16:63" x14ac:dyDescent="0.25">
      <c r="AP128">
        <v>20</v>
      </c>
      <c r="AQ128" t="s">
        <v>1884</v>
      </c>
      <c r="AR128">
        <v>21</v>
      </c>
      <c r="AS128" t="s">
        <v>2441</v>
      </c>
      <c r="BJ128">
        <v>30</v>
      </c>
      <c r="BK128" t="s">
        <v>2895</v>
      </c>
    </row>
    <row r="129" spans="42:63" x14ac:dyDescent="0.25">
      <c r="AP129">
        <v>20</v>
      </c>
      <c r="AQ129" t="s">
        <v>1885</v>
      </c>
      <c r="AR129">
        <v>21</v>
      </c>
      <c r="AS129" t="s">
        <v>2442</v>
      </c>
      <c r="BJ129">
        <v>30</v>
      </c>
      <c r="BK129" t="s">
        <v>2896</v>
      </c>
    </row>
    <row r="130" spans="42:63" x14ac:dyDescent="0.25">
      <c r="AP130">
        <v>20</v>
      </c>
      <c r="AQ130" t="s">
        <v>1886</v>
      </c>
      <c r="AR130">
        <v>21</v>
      </c>
      <c r="AS130" t="s">
        <v>2443</v>
      </c>
      <c r="BJ130">
        <v>30</v>
      </c>
      <c r="BK130" t="s">
        <v>2897</v>
      </c>
    </row>
    <row r="131" spans="42:63" x14ac:dyDescent="0.25">
      <c r="AP131">
        <v>20</v>
      </c>
      <c r="AQ131" t="s">
        <v>1887</v>
      </c>
      <c r="AR131">
        <v>21</v>
      </c>
      <c r="AS131" t="s">
        <v>2444</v>
      </c>
      <c r="BJ131">
        <v>30</v>
      </c>
      <c r="BK131" t="s">
        <v>2898</v>
      </c>
    </row>
    <row r="132" spans="42:63" x14ac:dyDescent="0.25">
      <c r="AP132">
        <v>20</v>
      </c>
      <c r="AQ132" t="s">
        <v>1888</v>
      </c>
      <c r="AR132">
        <v>21</v>
      </c>
      <c r="AS132" t="s">
        <v>2445</v>
      </c>
      <c r="BJ132">
        <v>30</v>
      </c>
      <c r="BK132" t="s">
        <v>2899</v>
      </c>
    </row>
    <row r="133" spans="42:63" x14ac:dyDescent="0.25">
      <c r="AP133">
        <v>20</v>
      </c>
      <c r="AQ133" t="s">
        <v>1889</v>
      </c>
      <c r="AR133">
        <v>21</v>
      </c>
      <c r="AS133" t="s">
        <v>2446</v>
      </c>
      <c r="BJ133">
        <v>30</v>
      </c>
      <c r="BK133" t="s">
        <v>2900</v>
      </c>
    </row>
    <row r="134" spans="42:63" x14ac:dyDescent="0.25">
      <c r="AP134">
        <v>20</v>
      </c>
      <c r="AQ134" t="s">
        <v>1890</v>
      </c>
      <c r="AR134">
        <v>21</v>
      </c>
      <c r="AS134" t="s">
        <v>2447</v>
      </c>
      <c r="BJ134">
        <v>30</v>
      </c>
      <c r="BK134" t="s">
        <v>2901</v>
      </c>
    </row>
    <row r="135" spans="42:63" x14ac:dyDescent="0.25">
      <c r="AP135">
        <v>20</v>
      </c>
      <c r="AQ135" t="s">
        <v>1891</v>
      </c>
      <c r="AR135">
        <v>21</v>
      </c>
      <c r="AS135" t="s">
        <v>2448</v>
      </c>
      <c r="BJ135">
        <v>30</v>
      </c>
      <c r="BK135" t="s">
        <v>2902</v>
      </c>
    </row>
    <row r="136" spans="42:63" x14ac:dyDescent="0.25">
      <c r="AP136">
        <v>20</v>
      </c>
      <c r="AQ136" t="s">
        <v>1892</v>
      </c>
      <c r="AR136">
        <v>21</v>
      </c>
      <c r="AS136" t="s">
        <v>2449</v>
      </c>
      <c r="BJ136">
        <v>30</v>
      </c>
      <c r="BK136" t="s">
        <v>2903</v>
      </c>
    </row>
    <row r="137" spans="42:63" x14ac:dyDescent="0.25">
      <c r="AP137">
        <v>20</v>
      </c>
      <c r="AQ137" t="s">
        <v>1893</v>
      </c>
      <c r="AR137">
        <v>21</v>
      </c>
      <c r="AS137" t="s">
        <v>2450</v>
      </c>
      <c r="BJ137">
        <v>30</v>
      </c>
      <c r="BK137" t="s">
        <v>2904</v>
      </c>
    </row>
    <row r="138" spans="42:63" x14ac:dyDescent="0.25">
      <c r="AP138">
        <v>20</v>
      </c>
      <c r="AQ138" t="s">
        <v>1894</v>
      </c>
      <c r="AR138">
        <v>21</v>
      </c>
      <c r="AS138" t="s">
        <v>2451</v>
      </c>
      <c r="BJ138">
        <v>30</v>
      </c>
      <c r="BK138" t="s">
        <v>2905</v>
      </c>
    </row>
    <row r="139" spans="42:63" x14ac:dyDescent="0.25">
      <c r="AP139">
        <v>20</v>
      </c>
      <c r="AQ139" t="s">
        <v>1895</v>
      </c>
      <c r="AR139">
        <v>21</v>
      </c>
      <c r="AS139" t="s">
        <v>2452</v>
      </c>
      <c r="BJ139">
        <v>30</v>
      </c>
      <c r="BK139" t="s">
        <v>2906</v>
      </c>
    </row>
    <row r="140" spans="42:63" x14ac:dyDescent="0.25">
      <c r="AP140">
        <v>20</v>
      </c>
      <c r="AQ140" t="s">
        <v>1896</v>
      </c>
      <c r="AR140">
        <v>21</v>
      </c>
      <c r="AS140" t="s">
        <v>2453</v>
      </c>
      <c r="BJ140">
        <v>30</v>
      </c>
      <c r="BK140" t="s">
        <v>2907</v>
      </c>
    </row>
    <row r="141" spans="42:63" x14ac:dyDescent="0.25">
      <c r="AP141">
        <v>20</v>
      </c>
      <c r="AQ141" t="s">
        <v>1897</v>
      </c>
      <c r="AR141">
        <v>21</v>
      </c>
      <c r="AS141" t="s">
        <v>2454</v>
      </c>
      <c r="BJ141">
        <v>30</v>
      </c>
      <c r="BK141" t="s">
        <v>2908</v>
      </c>
    </row>
    <row r="142" spans="42:63" x14ac:dyDescent="0.25">
      <c r="AP142">
        <v>20</v>
      </c>
      <c r="AQ142" t="s">
        <v>1898</v>
      </c>
      <c r="AR142">
        <v>21</v>
      </c>
      <c r="AS142" t="s">
        <v>2455</v>
      </c>
      <c r="BJ142">
        <v>30</v>
      </c>
      <c r="BK142" t="s">
        <v>2909</v>
      </c>
    </row>
    <row r="143" spans="42:63" x14ac:dyDescent="0.25">
      <c r="AP143">
        <v>20</v>
      </c>
      <c r="AQ143" t="s">
        <v>1899</v>
      </c>
      <c r="AR143">
        <v>21</v>
      </c>
      <c r="AS143" t="s">
        <v>2456</v>
      </c>
      <c r="BJ143">
        <v>30</v>
      </c>
      <c r="BK143" t="s">
        <v>2910</v>
      </c>
    </row>
    <row r="144" spans="42:63" x14ac:dyDescent="0.25">
      <c r="AP144">
        <v>20</v>
      </c>
      <c r="AQ144" t="s">
        <v>1900</v>
      </c>
      <c r="AR144">
        <v>21</v>
      </c>
      <c r="AS144" t="s">
        <v>2457</v>
      </c>
      <c r="BJ144">
        <v>30</v>
      </c>
      <c r="BK144" t="s">
        <v>2911</v>
      </c>
    </row>
    <row r="145" spans="42:63" x14ac:dyDescent="0.25">
      <c r="AP145">
        <v>20</v>
      </c>
      <c r="AQ145" t="s">
        <v>1901</v>
      </c>
      <c r="AR145">
        <v>21</v>
      </c>
      <c r="AS145" t="s">
        <v>2458</v>
      </c>
      <c r="BJ145">
        <v>30</v>
      </c>
      <c r="BK145" t="s">
        <v>2912</v>
      </c>
    </row>
    <row r="146" spans="42:63" x14ac:dyDescent="0.25">
      <c r="AP146">
        <v>20</v>
      </c>
      <c r="AQ146" t="s">
        <v>1902</v>
      </c>
      <c r="AR146">
        <v>21</v>
      </c>
      <c r="AS146" t="s">
        <v>2459</v>
      </c>
      <c r="BJ146">
        <v>30</v>
      </c>
      <c r="BK146" t="s">
        <v>2913</v>
      </c>
    </row>
    <row r="147" spans="42:63" x14ac:dyDescent="0.25">
      <c r="AP147">
        <v>20</v>
      </c>
      <c r="AQ147" t="s">
        <v>1903</v>
      </c>
      <c r="AR147">
        <v>21</v>
      </c>
      <c r="AS147" t="s">
        <v>2460</v>
      </c>
      <c r="BJ147">
        <v>30</v>
      </c>
      <c r="BK147" t="s">
        <v>2914</v>
      </c>
    </row>
    <row r="148" spans="42:63" x14ac:dyDescent="0.25">
      <c r="AP148">
        <v>20</v>
      </c>
      <c r="AQ148" t="s">
        <v>1904</v>
      </c>
      <c r="AR148">
        <v>21</v>
      </c>
      <c r="AS148" t="s">
        <v>2461</v>
      </c>
      <c r="BJ148">
        <v>30</v>
      </c>
      <c r="BK148" t="s">
        <v>2915</v>
      </c>
    </row>
    <row r="149" spans="42:63" x14ac:dyDescent="0.25">
      <c r="AP149">
        <v>20</v>
      </c>
      <c r="AQ149" t="s">
        <v>1905</v>
      </c>
      <c r="AR149">
        <v>21</v>
      </c>
      <c r="AS149" t="s">
        <v>2462</v>
      </c>
      <c r="BJ149">
        <v>30</v>
      </c>
      <c r="BK149" t="s">
        <v>2916</v>
      </c>
    </row>
    <row r="150" spans="42:63" x14ac:dyDescent="0.25">
      <c r="AP150">
        <v>20</v>
      </c>
      <c r="AQ150" t="s">
        <v>1906</v>
      </c>
      <c r="AR150">
        <v>21</v>
      </c>
      <c r="AS150" t="s">
        <v>2463</v>
      </c>
      <c r="BJ150">
        <v>30</v>
      </c>
      <c r="BK150" t="s">
        <v>2917</v>
      </c>
    </row>
    <row r="151" spans="42:63" x14ac:dyDescent="0.25">
      <c r="AP151">
        <v>20</v>
      </c>
      <c r="AQ151" t="s">
        <v>1907</v>
      </c>
      <c r="AR151">
        <v>21</v>
      </c>
      <c r="AS151" t="s">
        <v>2464</v>
      </c>
      <c r="BJ151">
        <v>30</v>
      </c>
      <c r="BK151" t="s">
        <v>2918</v>
      </c>
    </row>
    <row r="152" spans="42:63" x14ac:dyDescent="0.25">
      <c r="AP152">
        <v>20</v>
      </c>
      <c r="AQ152" t="s">
        <v>1908</v>
      </c>
      <c r="AR152">
        <v>21</v>
      </c>
      <c r="AS152" t="s">
        <v>2465</v>
      </c>
      <c r="BJ152">
        <v>30</v>
      </c>
      <c r="BK152" t="s">
        <v>2919</v>
      </c>
    </row>
    <row r="153" spans="42:63" x14ac:dyDescent="0.25">
      <c r="AP153">
        <v>20</v>
      </c>
      <c r="AQ153" t="s">
        <v>1909</v>
      </c>
      <c r="AR153">
        <v>21</v>
      </c>
      <c r="AS153" t="s">
        <v>2466</v>
      </c>
      <c r="BJ153">
        <v>30</v>
      </c>
      <c r="BK153" t="s">
        <v>2920</v>
      </c>
    </row>
    <row r="154" spans="42:63" x14ac:dyDescent="0.25">
      <c r="AP154">
        <v>20</v>
      </c>
      <c r="AQ154" t="s">
        <v>1910</v>
      </c>
      <c r="AR154">
        <v>21</v>
      </c>
      <c r="AS154" t="s">
        <v>2467</v>
      </c>
      <c r="BJ154">
        <v>30</v>
      </c>
      <c r="BK154" t="s">
        <v>2921</v>
      </c>
    </row>
    <row r="155" spans="42:63" x14ac:dyDescent="0.25">
      <c r="AP155">
        <v>20</v>
      </c>
      <c r="AQ155" t="s">
        <v>1911</v>
      </c>
      <c r="AR155">
        <v>21</v>
      </c>
      <c r="AS155" t="s">
        <v>2468</v>
      </c>
      <c r="BJ155">
        <v>30</v>
      </c>
      <c r="BK155" t="s">
        <v>2922</v>
      </c>
    </row>
    <row r="156" spans="42:63" x14ac:dyDescent="0.25">
      <c r="AP156">
        <v>20</v>
      </c>
      <c r="AQ156" t="s">
        <v>1912</v>
      </c>
      <c r="AR156">
        <v>21</v>
      </c>
      <c r="AS156" t="s">
        <v>2469</v>
      </c>
      <c r="BJ156">
        <v>30</v>
      </c>
      <c r="BK156" t="s">
        <v>2923</v>
      </c>
    </row>
    <row r="157" spans="42:63" x14ac:dyDescent="0.25">
      <c r="AP157">
        <v>20</v>
      </c>
      <c r="AQ157" t="s">
        <v>1913</v>
      </c>
      <c r="AR157">
        <v>21</v>
      </c>
      <c r="AS157" t="s">
        <v>2470</v>
      </c>
      <c r="BJ157">
        <v>30</v>
      </c>
      <c r="BK157" t="s">
        <v>2924</v>
      </c>
    </row>
    <row r="158" spans="42:63" x14ac:dyDescent="0.25">
      <c r="AP158">
        <v>20</v>
      </c>
      <c r="AQ158" t="s">
        <v>1914</v>
      </c>
      <c r="AR158">
        <v>21</v>
      </c>
      <c r="AS158" t="s">
        <v>2471</v>
      </c>
      <c r="BJ158">
        <v>30</v>
      </c>
      <c r="BK158" t="s">
        <v>2925</v>
      </c>
    </row>
    <row r="159" spans="42:63" x14ac:dyDescent="0.25">
      <c r="AP159">
        <v>20</v>
      </c>
      <c r="AQ159" t="s">
        <v>1915</v>
      </c>
      <c r="AR159">
        <v>21</v>
      </c>
      <c r="AS159" t="s">
        <v>2472</v>
      </c>
      <c r="BJ159">
        <v>30</v>
      </c>
      <c r="BK159" t="s">
        <v>2926</v>
      </c>
    </row>
    <row r="160" spans="42:63" x14ac:dyDescent="0.25">
      <c r="AP160">
        <v>20</v>
      </c>
      <c r="AQ160" t="s">
        <v>1916</v>
      </c>
      <c r="AR160">
        <v>21</v>
      </c>
      <c r="AS160" t="s">
        <v>2473</v>
      </c>
      <c r="BJ160">
        <v>30</v>
      </c>
      <c r="BK160" t="s">
        <v>2927</v>
      </c>
    </row>
    <row r="161" spans="42:63" x14ac:dyDescent="0.25">
      <c r="AP161">
        <v>20</v>
      </c>
      <c r="AQ161" t="s">
        <v>1917</v>
      </c>
      <c r="AR161">
        <v>21</v>
      </c>
      <c r="AS161" t="s">
        <v>2474</v>
      </c>
      <c r="BJ161">
        <v>30</v>
      </c>
      <c r="BK161" t="s">
        <v>2928</v>
      </c>
    </row>
    <row r="162" spans="42:63" x14ac:dyDescent="0.25">
      <c r="AP162">
        <v>20</v>
      </c>
      <c r="AQ162" t="s">
        <v>1918</v>
      </c>
      <c r="AR162">
        <v>21</v>
      </c>
      <c r="AS162" t="s">
        <v>2475</v>
      </c>
      <c r="BJ162">
        <v>30</v>
      </c>
      <c r="BK162" t="s">
        <v>2929</v>
      </c>
    </row>
    <row r="163" spans="42:63" x14ac:dyDescent="0.25">
      <c r="AP163">
        <v>20</v>
      </c>
      <c r="AQ163" t="s">
        <v>1919</v>
      </c>
      <c r="AR163">
        <v>21</v>
      </c>
      <c r="AS163" t="s">
        <v>2476</v>
      </c>
      <c r="BJ163">
        <v>30</v>
      </c>
      <c r="BK163" t="s">
        <v>2930</v>
      </c>
    </row>
    <row r="164" spans="42:63" x14ac:dyDescent="0.25">
      <c r="AP164">
        <v>20</v>
      </c>
      <c r="AQ164" t="s">
        <v>1920</v>
      </c>
      <c r="AR164">
        <v>21</v>
      </c>
      <c r="AS164" t="s">
        <v>2477</v>
      </c>
      <c r="BJ164">
        <v>30</v>
      </c>
      <c r="BK164" t="s">
        <v>2931</v>
      </c>
    </row>
    <row r="165" spans="42:63" x14ac:dyDescent="0.25">
      <c r="AP165">
        <v>20</v>
      </c>
      <c r="AQ165" t="s">
        <v>1921</v>
      </c>
      <c r="AR165">
        <v>21</v>
      </c>
      <c r="AS165" t="s">
        <v>2478</v>
      </c>
      <c r="BJ165">
        <v>30</v>
      </c>
      <c r="BK165" t="s">
        <v>2932</v>
      </c>
    </row>
    <row r="166" spans="42:63" x14ac:dyDescent="0.25">
      <c r="AP166">
        <v>20</v>
      </c>
      <c r="AQ166" t="s">
        <v>1922</v>
      </c>
      <c r="AR166">
        <v>21</v>
      </c>
      <c r="AS166" t="s">
        <v>2479</v>
      </c>
      <c r="BJ166">
        <v>30</v>
      </c>
      <c r="BK166" t="s">
        <v>2933</v>
      </c>
    </row>
    <row r="167" spans="42:63" x14ac:dyDescent="0.25">
      <c r="AP167">
        <v>20</v>
      </c>
      <c r="AQ167" t="s">
        <v>1923</v>
      </c>
      <c r="AR167">
        <v>21</v>
      </c>
      <c r="AS167" t="s">
        <v>2480</v>
      </c>
      <c r="BJ167">
        <v>30</v>
      </c>
      <c r="BK167" t="s">
        <v>2934</v>
      </c>
    </row>
    <row r="168" spans="42:63" x14ac:dyDescent="0.25">
      <c r="AP168">
        <v>20</v>
      </c>
      <c r="AQ168" t="s">
        <v>1924</v>
      </c>
      <c r="AR168">
        <v>21</v>
      </c>
      <c r="AS168" t="s">
        <v>2481</v>
      </c>
      <c r="BJ168">
        <v>30</v>
      </c>
      <c r="BK168" t="s">
        <v>2935</v>
      </c>
    </row>
    <row r="169" spans="42:63" x14ac:dyDescent="0.25">
      <c r="AP169">
        <v>20</v>
      </c>
      <c r="AQ169" t="s">
        <v>1925</v>
      </c>
      <c r="AR169">
        <v>21</v>
      </c>
      <c r="AS169" t="s">
        <v>2482</v>
      </c>
      <c r="BJ169">
        <v>30</v>
      </c>
      <c r="BK169" t="s">
        <v>2936</v>
      </c>
    </row>
    <row r="170" spans="42:63" x14ac:dyDescent="0.25">
      <c r="AP170">
        <v>20</v>
      </c>
      <c r="AQ170" t="s">
        <v>1926</v>
      </c>
      <c r="AR170">
        <v>21</v>
      </c>
      <c r="AS170" t="s">
        <v>2483</v>
      </c>
      <c r="BJ170">
        <v>30</v>
      </c>
      <c r="BK170" t="s">
        <v>2937</v>
      </c>
    </row>
    <row r="171" spans="42:63" x14ac:dyDescent="0.25">
      <c r="AP171">
        <v>20</v>
      </c>
      <c r="AQ171" t="s">
        <v>1927</v>
      </c>
      <c r="AR171">
        <v>21</v>
      </c>
      <c r="AS171" t="s">
        <v>2484</v>
      </c>
      <c r="BJ171">
        <v>30</v>
      </c>
      <c r="BK171" t="s">
        <v>2938</v>
      </c>
    </row>
    <row r="172" spans="42:63" x14ac:dyDescent="0.25">
      <c r="AP172">
        <v>20</v>
      </c>
      <c r="AQ172" t="s">
        <v>1928</v>
      </c>
      <c r="AR172">
        <v>21</v>
      </c>
      <c r="AS172" t="s">
        <v>2485</v>
      </c>
      <c r="BJ172">
        <v>30</v>
      </c>
      <c r="BK172" t="s">
        <v>2939</v>
      </c>
    </row>
    <row r="173" spans="42:63" x14ac:dyDescent="0.25">
      <c r="AP173">
        <v>20</v>
      </c>
      <c r="AQ173" t="s">
        <v>1929</v>
      </c>
      <c r="AR173">
        <v>21</v>
      </c>
      <c r="AS173" t="s">
        <v>2486</v>
      </c>
      <c r="BJ173">
        <v>30</v>
      </c>
      <c r="BK173" t="s">
        <v>2940</v>
      </c>
    </row>
    <row r="174" spans="42:63" x14ac:dyDescent="0.25">
      <c r="AP174">
        <v>20</v>
      </c>
      <c r="AQ174" t="s">
        <v>1930</v>
      </c>
      <c r="AR174">
        <v>21</v>
      </c>
      <c r="AS174" t="s">
        <v>2487</v>
      </c>
      <c r="BJ174">
        <v>30</v>
      </c>
      <c r="BK174" t="s">
        <v>2482</v>
      </c>
    </row>
    <row r="175" spans="42:63" x14ac:dyDescent="0.25">
      <c r="AP175">
        <v>20</v>
      </c>
      <c r="AQ175" t="s">
        <v>1931</v>
      </c>
      <c r="AR175">
        <v>21</v>
      </c>
      <c r="AS175" t="s">
        <v>2488</v>
      </c>
      <c r="BJ175">
        <v>30</v>
      </c>
      <c r="BK175" t="s">
        <v>1418</v>
      </c>
    </row>
    <row r="176" spans="42:63" x14ac:dyDescent="0.25">
      <c r="AP176">
        <v>20</v>
      </c>
      <c r="AQ176" t="s">
        <v>1932</v>
      </c>
      <c r="AR176">
        <v>21</v>
      </c>
      <c r="AS176" t="s">
        <v>2489</v>
      </c>
      <c r="BJ176">
        <v>30</v>
      </c>
      <c r="BK176" t="s">
        <v>2941</v>
      </c>
    </row>
    <row r="177" spans="42:63" x14ac:dyDescent="0.25">
      <c r="AP177">
        <v>20</v>
      </c>
      <c r="AQ177" t="s">
        <v>1933</v>
      </c>
      <c r="AR177">
        <v>21</v>
      </c>
      <c r="AS177" t="s">
        <v>2490</v>
      </c>
      <c r="BJ177">
        <v>30</v>
      </c>
      <c r="BK177" t="s">
        <v>2942</v>
      </c>
    </row>
    <row r="178" spans="42:63" x14ac:dyDescent="0.25">
      <c r="AP178">
        <v>20</v>
      </c>
      <c r="AQ178" t="s">
        <v>1934</v>
      </c>
      <c r="AR178">
        <v>21</v>
      </c>
      <c r="AS178" t="s">
        <v>2491</v>
      </c>
      <c r="BJ178">
        <v>30</v>
      </c>
      <c r="BK178" t="s">
        <v>2943</v>
      </c>
    </row>
    <row r="179" spans="42:63" x14ac:dyDescent="0.25">
      <c r="AP179">
        <v>20</v>
      </c>
      <c r="AQ179" t="s">
        <v>1935</v>
      </c>
      <c r="AR179">
        <v>21</v>
      </c>
      <c r="AS179" t="s">
        <v>2492</v>
      </c>
      <c r="BJ179">
        <v>30</v>
      </c>
      <c r="BK179" t="s">
        <v>2944</v>
      </c>
    </row>
    <row r="180" spans="42:63" x14ac:dyDescent="0.25">
      <c r="AP180">
        <v>20</v>
      </c>
      <c r="AQ180" t="s">
        <v>1936</v>
      </c>
      <c r="AR180">
        <v>21</v>
      </c>
      <c r="AS180" t="s">
        <v>2493</v>
      </c>
      <c r="BJ180">
        <v>30</v>
      </c>
      <c r="BK180" t="s">
        <v>1159</v>
      </c>
    </row>
    <row r="181" spans="42:63" x14ac:dyDescent="0.25">
      <c r="AP181">
        <v>20</v>
      </c>
      <c r="AQ181" t="s">
        <v>1937</v>
      </c>
      <c r="AR181">
        <v>21</v>
      </c>
      <c r="AS181" t="s">
        <v>2494</v>
      </c>
      <c r="BJ181">
        <v>30</v>
      </c>
      <c r="BK181" t="s">
        <v>2945</v>
      </c>
    </row>
    <row r="182" spans="42:63" x14ac:dyDescent="0.25">
      <c r="AP182">
        <v>20</v>
      </c>
      <c r="AQ182" t="s">
        <v>1938</v>
      </c>
      <c r="AR182">
        <v>21</v>
      </c>
      <c r="AS182" t="s">
        <v>2495</v>
      </c>
      <c r="BJ182">
        <v>30</v>
      </c>
      <c r="BK182" t="s">
        <v>2946</v>
      </c>
    </row>
    <row r="183" spans="42:63" x14ac:dyDescent="0.25">
      <c r="AP183">
        <v>20</v>
      </c>
      <c r="AQ183" t="s">
        <v>1939</v>
      </c>
      <c r="AR183">
        <v>21</v>
      </c>
      <c r="AS183" t="s">
        <v>2496</v>
      </c>
      <c r="BJ183">
        <v>30</v>
      </c>
      <c r="BK183" t="s">
        <v>2947</v>
      </c>
    </row>
    <row r="184" spans="42:63" x14ac:dyDescent="0.25">
      <c r="AP184">
        <v>20</v>
      </c>
      <c r="AQ184" t="s">
        <v>1940</v>
      </c>
      <c r="AR184">
        <v>21</v>
      </c>
      <c r="AS184" t="s">
        <v>2497</v>
      </c>
      <c r="BJ184">
        <v>30</v>
      </c>
      <c r="BK184" t="s">
        <v>2948</v>
      </c>
    </row>
    <row r="185" spans="42:63" x14ac:dyDescent="0.25">
      <c r="AP185">
        <v>20</v>
      </c>
      <c r="AQ185" t="s">
        <v>1941</v>
      </c>
      <c r="AR185">
        <v>21</v>
      </c>
      <c r="AS185" t="s">
        <v>2498</v>
      </c>
      <c r="BJ185">
        <v>30</v>
      </c>
      <c r="BK185" t="s">
        <v>2949</v>
      </c>
    </row>
    <row r="186" spans="42:63" x14ac:dyDescent="0.25">
      <c r="AP186">
        <v>20</v>
      </c>
      <c r="AQ186" t="s">
        <v>1942</v>
      </c>
      <c r="AR186">
        <v>21</v>
      </c>
      <c r="AS186" t="s">
        <v>2499</v>
      </c>
      <c r="BJ186">
        <v>30</v>
      </c>
      <c r="BK186" t="s">
        <v>2950</v>
      </c>
    </row>
    <row r="187" spans="42:63" x14ac:dyDescent="0.25">
      <c r="AP187">
        <v>20</v>
      </c>
      <c r="AQ187" t="s">
        <v>1943</v>
      </c>
      <c r="AR187">
        <v>21</v>
      </c>
      <c r="AS187" t="s">
        <v>2500</v>
      </c>
      <c r="BJ187">
        <v>30</v>
      </c>
      <c r="BK187" t="s">
        <v>2951</v>
      </c>
    </row>
    <row r="188" spans="42:63" x14ac:dyDescent="0.25">
      <c r="AP188">
        <v>20</v>
      </c>
      <c r="AQ188" t="s">
        <v>1944</v>
      </c>
      <c r="AR188">
        <v>21</v>
      </c>
      <c r="AS188" t="s">
        <v>2501</v>
      </c>
      <c r="BJ188">
        <v>30</v>
      </c>
      <c r="BK188" t="s">
        <v>2952</v>
      </c>
    </row>
    <row r="189" spans="42:63" x14ac:dyDescent="0.25">
      <c r="AP189">
        <v>20</v>
      </c>
      <c r="AQ189" t="s">
        <v>1945</v>
      </c>
      <c r="AR189">
        <v>21</v>
      </c>
      <c r="AS189" t="s">
        <v>2502</v>
      </c>
      <c r="BJ189">
        <v>30</v>
      </c>
      <c r="BK189" t="s">
        <v>2953</v>
      </c>
    </row>
    <row r="190" spans="42:63" x14ac:dyDescent="0.25">
      <c r="AP190">
        <v>20</v>
      </c>
      <c r="AQ190" t="s">
        <v>1946</v>
      </c>
      <c r="AR190">
        <v>21</v>
      </c>
      <c r="AS190" t="s">
        <v>2503</v>
      </c>
      <c r="BJ190">
        <v>30</v>
      </c>
      <c r="BK190" t="s">
        <v>2954</v>
      </c>
    </row>
    <row r="191" spans="42:63" x14ac:dyDescent="0.25">
      <c r="AP191">
        <v>20</v>
      </c>
      <c r="AQ191" t="s">
        <v>1947</v>
      </c>
      <c r="AR191">
        <v>21</v>
      </c>
      <c r="AS191" t="s">
        <v>2504</v>
      </c>
      <c r="BJ191">
        <v>30</v>
      </c>
      <c r="BK191" t="s">
        <v>2955</v>
      </c>
    </row>
    <row r="192" spans="42:63" x14ac:dyDescent="0.25">
      <c r="AP192">
        <v>20</v>
      </c>
      <c r="AQ192" t="s">
        <v>1948</v>
      </c>
      <c r="AR192">
        <v>21</v>
      </c>
      <c r="AS192" t="s">
        <v>2505</v>
      </c>
      <c r="BJ192">
        <v>30</v>
      </c>
      <c r="BK192" t="s">
        <v>2956</v>
      </c>
    </row>
    <row r="193" spans="42:63" x14ac:dyDescent="0.25">
      <c r="AP193">
        <v>20</v>
      </c>
      <c r="AQ193" t="s">
        <v>1949</v>
      </c>
      <c r="AR193">
        <v>21</v>
      </c>
      <c r="AS193" t="s">
        <v>2506</v>
      </c>
      <c r="BJ193">
        <v>30</v>
      </c>
      <c r="BK193" t="s">
        <v>1423</v>
      </c>
    </row>
    <row r="194" spans="42:63" x14ac:dyDescent="0.25">
      <c r="AP194">
        <v>20</v>
      </c>
      <c r="AQ194" t="s">
        <v>1950</v>
      </c>
      <c r="AR194">
        <v>21</v>
      </c>
      <c r="AS194" t="s">
        <v>2507</v>
      </c>
      <c r="BJ194">
        <v>30</v>
      </c>
      <c r="BK194" t="s">
        <v>2957</v>
      </c>
    </row>
    <row r="195" spans="42:63" x14ac:dyDescent="0.25">
      <c r="AP195">
        <v>20</v>
      </c>
      <c r="AQ195" t="s">
        <v>1951</v>
      </c>
      <c r="AR195">
        <v>21</v>
      </c>
      <c r="AS195" t="s">
        <v>2508</v>
      </c>
      <c r="BJ195">
        <v>30</v>
      </c>
      <c r="BK195" t="s">
        <v>2958</v>
      </c>
    </row>
    <row r="196" spans="42:63" x14ac:dyDescent="0.25">
      <c r="AP196">
        <v>20</v>
      </c>
      <c r="AQ196" t="s">
        <v>1952</v>
      </c>
      <c r="AR196">
        <v>21</v>
      </c>
      <c r="AS196" t="s">
        <v>1011</v>
      </c>
      <c r="BJ196">
        <v>30</v>
      </c>
      <c r="BK196" t="s">
        <v>2959</v>
      </c>
    </row>
    <row r="197" spans="42:63" x14ac:dyDescent="0.25">
      <c r="AP197">
        <v>20</v>
      </c>
      <c r="AQ197" t="s">
        <v>1953</v>
      </c>
      <c r="AR197">
        <v>21</v>
      </c>
      <c r="AS197" t="s">
        <v>1123</v>
      </c>
      <c r="BJ197">
        <v>30</v>
      </c>
      <c r="BK197" t="s">
        <v>1430</v>
      </c>
    </row>
    <row r="198" spans="42:63" x14ac:dyDescent="0.25">
      <c r="AP198">
        <v>20</v>
      </c>
      <c r="AQ198" t="s">
        <v>1954</v>
      </c>
      <c r="AR198">
        <v>21</v>
      </c>
      <c r="AS198" t="s">
        <v>2509</v>
      </c>
      <c r="BJ198">
        <v>30</v>
      </c>
      <c r="BK198" t="s">
        <v>2960</v>
      </c>
    </row>
    <row r="199" spans="42:63" x14ac:dyDescent="0.25">
      <c r="AP199">
        <v>20</v>
      </c>
      <c r="AQ199" t="s">
        <v>1955</v>
      </c>
      <c r="AR199">
        <v>21</v>
      </c>
      <c r="AS199" t="s">
        <v>2510</v>
      </c>
      <c r="BJ199">
        <v>30</v>
      </c>
      <c r="BK199" t="s">
        <v>2961</v>
      </c>
    </row>
    <row r="200" spans="42:63" x14ac:dyDescent="0.25">
      <c r="AP200">
        <v>20</v>
      </c>
      <c r="AQ200" t="s">
        <v>1956</v>
      </c>
      <c r="AR200">
        <v>21</v>
      </c>
      <c r="AS200" t="s">
        <v>2511</v>
      </c>
      <c r="BJ200">
        <v>30</v>
      </c>
      <c r="BK200" t="s">
        <v>2962</v>
      </c>
    </row>
    <row r="201" spans="42:63" x14ac:dyDescent="0.25">
      <c r="AP201">
        <v>20</v>
      </c>
      <c r="AQ201" t="s">
        <v>1113</v>
      </c>
      <c r="AR201">
        <v>21</v>
      </c>
      <c r="AS201" t="s">
        <v>2512</v>
      </c>
      <c r="BJ201">
        <v>30</v>
      </c>
      <c r="BK201" t="s">
        <v>2963</v>
      </c>
    </row>
    <row r="202" spans="42:63" x14ac:dyDescent="0.25">
      <c r="AP202">
        <v>20</v>
      </c>
      <c r="AQ202" t="s">
        <v>1957</v>
      </c>
      <c r="AR202">
        <v>21</v>
      </c>
      <c r="AS202" t="s">
        <v>2513</v>
      </c>
      <c r="BJ202">
        <v>30</v>
      </c>
      <c r="BK202" t="s">
        <v>2964</v>
      </c>
    </row>
    <row r="203" spans="42:63" x14ac:dyDescent="0.25">
      <c r="AP203">
        <v>20</v>
      </c>
      <c r="AQ203" t="s">
        <v>1958</v>
      </c>
      <c r="AR203">
        <v>21</v>
      </c>
      <c r="AS203" t="s">
        <v>2514</v>
      </c>
      <c r="BJ203">
        <v>30</v>
      </c>
      <c r="BK203" t="s">
        <v>2965</v>
      </c>
    </row>
    <row r="204" spans="42:63" x14ac:dyDescent="0.25">
      <c r="AP204">
        <v>20</v>
      </c>
      <c r="AQ204" t="s">
        <v>1959</v>
      </c>
      <c r="AR204">
        <v>21</v>
      </c>
      <c r="AS204" t="s">
        <v>2515</v>
      </c>
      <c r="BJ204">
        <v>30</v>
      </c>
      <c r="BK204" t="s">
        <v>2966</v>
      </c>
    </row>
    <row r="205" spans="42:63" x14ac:dyDescent="0.25">
      <c r="AP205">
        <v>20</v>
      </c>
      <c r="AQ205" t="s">
        <v>1960</v>
      </c>
      <c r="AR205">
        <v>21</v>
      </c>
      <c r="AS205" t="s">
        <v>2516</v>
      </c>
      <c r="BJ205">
        <v>30</v>
      </c>
      <c r="BK205" t="s">
        <v>2967</v>
      </c>
    </row>
    <row r="206" spans="42:63" x14ac:dyDescent="0.25">
      <c r="AP206">
        <v>20</v>
      </c>
      <c r="AQ206" t="s">
        <v>1961</v>
      </c>
      <c r="AR206">
        <v>21</v>
      </c>
      <c r="AS206" t="s">
        <v>2517</v>
      </c>
      <c r="BJ206">
        <v>30</v>
      </c>
      <c r="BK206" t="s">
        <v>2968</v>
      </c>
    </row>
    <row r="207" spans="42:63" x14ac:dyDescent="0.25">
      <c r="AP207">
        <v>20</v>
      </c>
      <c r="AQ207" t="s">
        <v>1962</v>
      </c>
      <c r="AR207">
        <v>21</v>
      </c>
      <c r="AS207" t="s">
        <v>2518</v>
      </c>
      <c r="BJ207">
        <v>30</v>
      </c>
      <c r="BK207" t="s">
        <v>2969</v>
      </c>
    </row>
    <row r="208" spans="42:63" x14ac:dyDescent="0.25">
      <c r="AP208">
        <v>20</v>
      </c>
      <c r="AQ208" t="s">
        <v>1963</v>
      </c>
      <c r="AR208">
        <v>21</v>
      </c>
      <c r="AS208" t="s">
        <v>2519</v>
      </c>
      <c r="BJ208">
        <v>30</v>
      </c>
      <c r="BK208" t="s">
        <v>2970</v>
      </c>
    </row>
    <row r="209" spans="42:63" x14ac:dyDescent="0.25">
      <c r="AP209">
        <v>20</v>
      </c>
      <c r="AQ209" t="s">
        <v>1964</v>
      </c>
      <c r="AR209">
        <v>21</v>
      </c>
      <c r="AS209" t="s">
        <v>2520</v>
      </c>
      <c r="BJ209">
        <v>30</v>
      </c>
      <c r="BK209" t="s">
        <v>1562</v>
      </c>
    </row>
    <row r="210" spans="42:63" x14ac:dyDescent="0.25">
      <c r="AP210">
        <v>20</v>
      </c>
      <c r="AQ210" t="s">
        <v>1965</v>
      </c>
      <c r="AR210">
        <v>21</v>
      </c>
      <c r="AS210" t="s">
        <v>2521</v>
      </c>
      <c r="BJ210">
        <v>30</v>
      </c>
      <c r="BK210" t="s">
        <v>886</v>
      </c>
    </row>
    <row r="211" spans="42:63" x14ac:dyDescent="0.25">
      <c r="AP211">
        <v>20</v>
      </c>
      <c r="AQ211" t="s">
        <v>1966</v>
      </c>
      <c r="AR211">
        <v>21</v>
      </c>
      <c r="AS211" t="s">
        <v>2522</v>
      </c>
      <c r="BJ211">
        <v>30</v>
      </c>
      <c r="BK211" t="s">
        <v>2971</v>
      </c>
    </row>
    <row r="212" spans="42:63" x14ac:dyDescent="0.25">
      <c r="AP212">
        <v>20</v>
      </c>
      <c r="AQ212" t="s">
        <v>1967</v>
      </c>
      <c r="AR212">
        <v>21</v>
      </c>
      <c r="AS212" t="s">
        <v>2523</v>
      </c>
      <c r="BJ212">
        <v>30</v>
      </c>
      <c r="BK212" t="s">
        <v>2972</v>
      </c>
    </row>
    <row r="213" spans="42:63" x14ac:dyDescent="0.25">
      <c r="AP213">
        <v>20</v>
      </c>
      <c r="AQ213" t="s">
        <v>1968</v>
      </c>
      <c r="AR213">
        <v>21</v>
      </c>
      <c r="AS213" t="s">
        <v>886</v>
      </c>
      <c r="BJ213">
        <v>30</v>
      </c>
      <c r="BK213" t="s">
        <v>2973</v>
      </c>
    </row>
    <row r="214" spans="42:63" x14ac:dyDescent="0.25">
      <c r="AP214">
        <v>20</v>
      </c>
      <c r="AQ214" t="s">
        <v>1969</v>
      </c>
      <c r="AR214">
        <v>21</v>
      </c>
      <c r="AS214" t="s">
        <v>2524</v>
      </c>
      <c r="BJ214">
        <v>30</v>
      </c>
      <c r="BK214" t="s">
        <v>2974</v>
      </c>
    </row>
    <row r="215" spans="42:63" x14ac:dyDescent="0.25">
      <c r="AP215">
        <v>20</v>
      </c>
      <c r="AQ215" t="s">
        <v>1970</v>
      </c>
      <c r="AR215">
        <v>21</v>
      </c>
      <c r="AS215" t="s">
        <v>2525</v>
      </c>
    </row>
    <row r="216" spans="42:63" x14ac:dyDescent="0.25">
      <c r="AP216">
        <v>20</v>
      </c>
      <c r="AQ216" t="s">
        <v>1971</v>
      </c>
      <c r="AR216">
        <v>21</v>
      </c>
      <c r="AS216" t="s">
        <v>2526</v>
      </c>
    </row>
    <row r="217" spans="42:63" x14ac:dyDescent="0.25">
      <c r="AP217">
        <v>20</v>
      </c>
      <c r="AQ217" t="s">
        <v>1972</v>
      </c>
      <c r="AR217">
        <v>21</v>
      </c>
      <c r="AS217" t="s">
        <v>2527</v>
      </c>
    </row>
    <row r="218" spans="42:63" x14ac:dyDescent="0.25">
      <c r="AP218">
        <v>20</v>
      </c>
      <c r="AQ218" t="s">
        <v>1973</v>
      </c>
      <c r="AR218">
        <v>21</v>
      </c>
      <c r="AS218" t="s">
        <v>2528</v>
      </c>
    </row>
    <row r="219" spans="42:63" x14ac:dyDescent="0.25">
      <c r="AP219">
        <v>20</v>
      </c>
      <c r="AQ219" t="s">
        <v>1974</v>
      </c>
      <c r="AR219">
        <v>21</v>
      </c>
      <c r="AS219" t="s">
        <v>2529</v>
      </c>
    </row>
    <row r="220" spans="42:63" x14ac:dyDescent="0.25">
      <c r="AP220">
        <v>20</v>
      </c>
      <c r="AQ220" t="s">
        <v>1975</v>
      </c>
    </row>
    <row r="221" spans="42:63" x14ac:dyDescent="0.25">
      <c r="AP221">
        <v>20</v>
      </c>
      <c r="AQ221" t="s">
        <v>1976</v>
      </c>
    </row>
    <row r="222" spans="42:63" x14ac:dyDescent="0.25">
      <c r="AP222">
        <v>20</v>
      </c>
      <c r="AQ222" t="s">
        <v>1977</v>
      </c>
    </row>
    <row r="223" spans="42:63" x14ac:dyDescent="0.25">
      <c r="AP223">
        <v>20</v>
      </c>
      <c r="AQ223" t="s">
        <v>1978</v>
      </c>
    </row>
    <row r="224" spans="42:63" x14ac:dyDescent="0.25">
      <c r="AP224">
        <v>20</v>
      </c>
      <c r="AQ224" t="s">
        <v>1979</v>
      </c>
    </row>
    <row r="225" spans="42:43" x14ac:dyDescent="0.25">
      <c r="AP225">
        <v>20</v>
      </c>
      <c r="AQ225" t="s">
        <v>1980</v>
      </c>
    </row>
    <row r="226" spans="42:43" x14ac:dyDescent="0.25">
      <c r="AP226">
        <v>20</v>
      </c>
      <c r="AQ226" t="s">
        <v>1981</v>
      </c>
    </row>
    <row r="227" spans="42:43" x14ac:dyDescent="0.25">
      <c r="AP227">
        <v>20</v>
      </c>
      <c r="AQ227" t="s">
        <v>1982</v>
      </c>
    </row>
    <row r="228" spans="42:43" x14ac:dyDescent="0.25">
      <c r="AP228">
        <v>20</v>
      </c>
      <c r="AQ228" t="s">
        <v>1983</v>
      </c>
    </row>
    <row r="229" spans="42:43" x14ac:dyDescent="0.25">
      <c r="AP229">
        <v>20</v>
      </c>
      <c r="AQ229" t="s">
        <v>1984</v>
      </c>
    </row>
    <row r="230" spans="42:43" x14ac:dyDescent="0.25">
      <c r="AP230">
        <v>20</v>
      </c>
      <c r="AQ230" t="s">
        <v>1985</v>
      </c>
    </row>
    <row r="231" spans="42:43" x14ac:dyDescent="0.25">
      <c r="AP231">
        <v>20</v>
      </c>
      <c r="AQ231" t="s">
        <v>1986</v>
      </c>
    </row>
    <row r="232" spans="42:43" x14ac:dyDescent="0.25">
      <c r="AP232">
        <v>20</v>
      </c>
      <c r="AQ232" t="s">
        <v>1987</v>
      </c>
    </row>
    <row r="233" spans="42:43" x14ac:dyDescent="0.25">
      <c r="AP233">
        <v>20</v>
      </c>
      <c r="AQ233" t="s">
        <v>1988</v>
      </c>
    </row>
    <row r="234" spans="42:43" x14ac:dyDescent="0.25">
      <c r="AP234">
        <v>20</v>
      </c>
      <c r="AQ234" t="s">
        <v>1989</v>
      </c>
    </row>
    <row r="235" spans="42:43" x14ac:dyDescent="0.25">
      <c r="AP235">
        <v>20</v>
      </c>
      <c r="AQ235" t="s">
        <v>1990</v>
      </c>
    </row>
    <row r="236" spans="42:43" x14ac:dyDescent="0.25">
      <c r="AP236">
        <v>20</v>
      </c>
      <c r="AQ236" t="s">
        <v>1991</v>
      </c>
    </row>
    <row r="237" spans="42:43" x14ac:dyDescent="0.25">
      <c r="AP237">
        <v>20</v>
      </c>
      <c r="AQ237" t="s">
        <v>1992</v>
      </c>
    </row>
    <row r="238" spans="42:43" x14ac:dyDescent="0.25">
      <c r="AP238">
        <v>20</v>
      </c>
      <c r="AQ238" t="s">
        <v>1993</v>
      </c>
    </row>
    <row r="239" spans="42:43" x14ac:dyDescent="0.25">
      <c r="AP239">
        <v>20</v>
      </c>
      <c r="AQ239" t="s">
        <v>1994</v>
      </c>
    </row>
    <row r="240" spans="42:43" x14ac:dyDescent="0.25">
      <c r="AP240">
        <v>20</v>
      </c>
      <c r="AQ240" t="s">
        <v>1995</v>
      </c>
    </row>
    <row r="241" spans="42:43" x14ac:dyDescent="0.25">
      <c r="AP241">
        <v>20</v>
      </c>
      <c r="AQ241" t="s">
        <v>1996</v>
      </c>
    </row>
    <row r="242" spans="42:43" x14ac:dyDescent="0.25">
      <c r="AP242">
        <v>20</v>
      </c>
      <c r="AQ242" t="s">
        <v>1997</v>
      </c>
    </row>
    <row r="243" spans="42:43" x14ac:dyDescent="0.25">
      <c r="AP243">
        <v>20</v>
      </c>
      <c r="AQ243" t="s">
        <v>1998</v>
      </c>
    </row>
    <row r="244" spans="42:43" x14ac:dyDescent="0.25">
      <c r="AP244">
        <v>20</v>
      </c>
      <c r="AQ244" t="s">
        <v>1999</v>
      </c>
    </row>
    <row r="245" spans="42:43" x14ac:dyDescent="0.25">
      <c r="AP245">
        <v>20</v>
      </c>
      <c r="AQ245" t="s">
        <v>2000</v>
      </c>
    </row>
    <row r="246" spans="42:43" x14ac:dyDescent="0.25">
      <c r="AP246">
        <v>20</v>
      </c>
      <c r="AQ246" t="s">
        <v>2001</v>
      </c>
    </row>
    <row r="247" spans="42:43" x14ac:dyDescent="0.25">
      <c r="AP247">
        <v>20</v>
      </c>
      <c r="AQ247" t="s">
        <v>2002</v>
      </c>
    </row>
    <row r="248" spans="42:43" x14ac:dyDescent="0.25">
      <c r="AP248">
        <v>20</v>
      </c>
      <c r="AQ248" t="s">
        <v>2003</v>
      </c>
    </row>
    <row r="249" spans="42:43" x14ac:dyDescent="0.25">
      <c r="AP249">
        <v>20</v>
      </c>
      <c r="AQ249" t="s">
        <v>2004</v>
      </c>
    </row>
    <row r="250" spans="42:43" x14ac:dyDescent="0.25">
      <c r="AP250">
        <v>20</v>
      </c>
      <c r="AQ250" t="s">
        <v>2005</v>
      </c>
    </row>
    <row r="251" spans="42:43" x14ac:dyDescent="0.25">
      <c r="AP251">
        <v>20</v>
      </c>
      <c r="AQ251" t="s">
        <v>2006</v>
      </c>
    </row>
    <row r="252" spans="42:43" x14ac:dyDescent="0.25">
      <c r="AP252">
        <v>20</v>
      </c>
      <c r="AQ252" t="s">
        <v>2007</v>
      </c>
    </row>
    <row r="253" spans="42:43" x14ac:dyDescent="0.25">
      <c r="AP253">
        <v>20</v>
      </c>
      <c r="AQ253" t="s">
        <v>2008</v>
      </c>
    </row>
    <row r="254" spans="42:43" x14ac:dyDescent="0.25">
      <c r="AP254">
        <v>20</v>
      </c>
      <c r="AQ254" t="s">
        <v>2009</v>
      </c>
    </row>
    <row r="255" spans="42:43" x14ac:dyDescent="0.25">
      <c r="AP255">
        <v>20</v>
      </c>
      <c r="AQ255" t="s">
        <v>2010</v>
      </c>
    </row>
    <row r="256" spans="42:43" x14ac:dyDescent="0.25">
      <c r="AP256">
        <v>20</v>
      </c>
      <c r="AQ256" t="s">
        <v>2011</v>
      </c>
    </row>
    <row r="257" spans="42:43" x14ac:dyDescent="0.25">
      <c r="AP257">
        <v>20</v>
      </c>
      <c r="AQ257" t="s">
        <v>2012</v>
      </c>
    </row>
    <row r="258" spans="42:43" x14ac:dyDescent="0.25">
      <c r="AP258">
        <v>20</v>
      </c>
      <c r="AQ258" t="s">
        <v>2013</v>
      </c>
    </row>
    <row r="259" spans="42:43" x14ac:dyDescent="0.25">
      <c r="AP259">
        <v>20</v>
      </c>
      <c r="AQ259" t="s">
        <v>2014</v>
      </c>
    </row>
    <row r="260" spans="42:43" x14ac:dyDescent="0.25">
      <c r="AP260">
        <v>20</v>
      </c>
      <c r="AQ260" t="s">
        <v>2015</v>
      </c>
    </row>
    <row r="261" spans="42:43" x14ac:dyDescent="0.25">
      <c r="AP261">
        <v>20</v>
      </c>
      <c r="AQ261" t="s">
        <v>2016</v>
      </c>
    </row>
    <row r="262" spans="42:43" x14ac:dyDescent="0.25">
      <c r="AP262">
        <v>20</v>
      </c>
      <c r="AQ262" t="s">
        <v>2017</v>
      </c>
    </row>
    <row r="263" spans="42:43" x14ac:dyDescent="0.25">
      <c r="AP263">
        <v>20</v>
      </c>
      <c r="AQ263" t="s">
        <v>2018</v>
      </c>
    </row>
    <row r="264" spans="42:43" x14ac:dyDescent="0.25">
      <c r="AP264">
        <v>20</v>
      </c>
      <c r="AQ264" t="s">
        <v>2019</v>
      </c>
    </row>
    <row r="265" spans="42:43" x14ac:dyDescent="0.25">
      <c r="AP265">
        <v>20</v>
      </c>
      <c r="AQ265" t="s">
        <v>2020</v>
      </c>
    </row>
    <row r="266" spans="42:43" x14ac:dyDescent="0.25">
      <c r="AP266">
        <v>20</v>
      </c>
      <c r="AQ266" t="s">
        <v>2021</v>
      </c>
    </row>
    <row r="267" spans="42:43" x14ac:dyDescent="0.25">
      <c r="AP267">
        <v>20</v>
      </c>
      <c r="AQ267" t="s">
        <v>2022</v>
      </c>
    </row>
    <row r="268" spans="42:43" x14ac:dyDescent="0.25">
      <c r="AP268">
        <v>20</v>
      </c>
      <c r="AQ268" t="s">
        <v>2023</v>
      </c>
    </row>
    <row r="269" spans="42:43" x14ac:dyDescent="0.25">
      <c r="AP269">
        <v>20</v>
      </c>
      <c r="AQ269" t="s">
        <v>2024</v>
      </c>
    </row>
    <row r="270" spans="42:43" x14ac:dyDescent="0.25">
      <c r="AP270">
        <v>20</v>
      </c>
      <c r="AQ270" t="s">
        <v>2025</v>
      </c>
    </row>
    <row r="271" spans="42:43" x14ac:dyDescent="0.25">
      <c r="AP271">
        <v>20</v>
      </c>
      <c r="AQ271" t="s">
        <v>2026</v>
      </c>
    </row>
    <row r="272" spans="42:43" x14ac:dyDescent="0.25">
      <c r="AP272">
        <v>20</v>
      </c>
      <c r="AQ272" t="s">
        <v>2027</v>
      </c>
    </row>
    <row r="273" spans="42:43" x14ac:dyDescent="0.25">
      <c r="AP273">
        <v>20</v>
      </c>
      <c r="AQ273" t="s">
        <v>2028</v>
      </c>
    </row>
    <row r="274" spans="42:43" x14ac:dyDescent="0.25">
      <c r="AP274">
        <v>20</v>
      </c>
      <c r="AQ274" t="s">
        <v>2029</v>
      </c>
    </row>
    <row r="275" spans="42:43" x14ac:dyDescent="0.25">
      <c r="AP275">
        <v>20</v>
      </c>
      <c r="AQ275" t="s">
        <v>2030</v>
      </c>
    </row>
    <row r="276" spans="42:43" x14ac:dyDescent="0.25">
      <c r="AP276">
        <v>20</v>
      </c>
      <c r="AQ276" t="s">
        <v>2031</v>
      </c>
    </row>
    <row r="277" spans="42:43" x14ac:dyDescent="0.25">
      <c r="AP277">
        <v>20</v>
      </c>
      <c r="AQ277" t="s">
        <v>2032</v>
      </c>
    </row>
    <row r="278" spans="42:43" x14ac:dyDescent="0.25">
      <c r="AP278">
        <v>20</v>
      </c>
      <c r="AQ278" t="s">
        <v>2033</v>
      </c>
    </row>
    <row r="279" spans="42:43" x14ac:dyDescent="0.25">
      <c r="AP279">
        <v>20</v>
      </c>
      <c r="AQ279" t="s">
        <v>2034</v>
      </c>
    </row>
    <row r="280" spans="42:43" x14ac:dyDescent="0.25">
      <c r="AP280">
        <v>20</v>
      </c>
      <c r="AQ280" t="s">
        <v>2035</v>
      </c>
    </row>
    <row r="281" spans="42:43" x14ac:dyDescent="0.25">
      <c r="AP281">
        <v>20</v>
      </c>
      <c r="AQ281" t="s">
        <v>2036</v>
      </c>
    </row>
    <row r="282" spans="42:43" x14ac:dyDescent="0.25">
      <c r="AP282">
        <v>20</v>
      </c>
      <c r="AQ282" t="s">
        <v>2037</v>
      </c>
    </row>
    <row r="283" spans="42:43" x14ac:dyDescent="0.25">
      <c r="AP283">
        <v>20</v>
      </c>
      <c r="AQ283" t="s">
        <v>2038</v>
      </c>
    </row>
    <row r="284" spans="42:43" x14ac:dyDescent="0.25">
      <c r="AP284">
        <v>20</v>
      </c>
      <c r="AQ284" t="s">
        <v>2039</v>
      </c>
    </row>
    <row r="285" spans="42:43" x14ac:dyDescent="0.25">
      <c r="AP285">
        <v>20</v>
      </c>
      <c r="AQ285" t="s">
        <v>2040</v>
      </c>
    </row>
    <row r="286" spans="42:43" x14ac:dyDescent="0.25">
      <c r="AP286">
        <v>20</v>
      </c>
      <c r="AQ286" t="s">
        <v>2041</v>
      </c>
    </row>
    <row r="287" spans="42:43" x14ac:dyDescent="0.25">
      <c r="AP287">
        <v>20</v>
      </c>
      <c r="AQ287" t="s">
        <v>2042</v>
      </c>
    </row>
    <row r="288" spans="42:43" x14ac:dyDescent="0.25">
      <c r="AP288">
        <v>20</v>
      </c>
      <c r="AQ288" t="s">
        <v>2043</v>
      </c>
    </row>
    <row r="289" spans="42:43" x14ac:dyDescent="0.25">
      <c r="AP289">
        <v>20</v>
      </c>
      <c r="AQ289" t="s">
        <v>2044</v>
      </c>
    </row>
    <row r="290" spans="42:43" x14ac:dyDescent="0.25">
      <c r="AP290">
        <v>20</v>
      </c>
      <c r="AQ290" t="s">
        <v>2045</v>
      </c>
    </row>
    <row r="291" spans="42:43" x14ac:dyDescent="0.25">
      <c r="AP291">
        <v>20</v>
      </c>
      <c r="AQ291" t="s">
        <v>2046</v>
      </c>
    </row>
    <row r="292" spans="42:43" x14ac:dyDescent="0.25">
      <c r="AP292">
        <v>20</v>
      </c>
      <c r="AQ292" t="s">
        <v>2047</v>
      </c>
    </row>
    <row r="293" spans="42:43" x14ac:dyDescent="0.25">
      <c r="AP293">
        <v>20</v>
      </c>
      <c r="AQ293" t="s">
        <v>2048</v>
      </c>
    </row>
    <row r="294" spans="42:43" x14ac:dyDescent="0.25">
      <c r="AP294">
        <v>20</v>
      </c>
      <c r="AQ294" t="s">
        <v>2049</v>
      </c>
    </row>
    <row r="295" spans="42:43" x14ac:dyDescent="0.25">
      <c r="AP295">
        <v>20</v>
      </c>
      <c r="AQ295" t="s">
        <v>2050</v>
      </c>
    </row>
    <row r="296" spans="42:43" x14ac:dyDescent="0.25">
      <c r="AP296">
        <v>20</v>
      </c>
      <c r="AQ296" t="s">
        <v>2051</v>
      </c>
    </row>
    <row r="297" spans="42:43" x14ac:dyDescent="0.25">
      <c r="AP297">
        <v>20</v>
      </c>
      <c r="AQ297" t="s">
        <v>2052</v>
      </c>
    </row>
    <row r="298" spans="42:43" x14ac:dyDescent="0.25">
      <c r="AP298">
        <v>20</v>
      </c>
      <c r="AQ298" t="s">
        <v>2053</v>
      </c>
    </row>
    <row r="299" spans="42:43" x14ac:dyDescent="0.25">
      <c r="AP299">
        <v>20</v>
      </c>
      <c r="AQ299" t="s">
        <v>2054</v>
      </c>
    </row>
    <row r="300" spans="42:43" x14ac:dyDescent="0.25">
      <c r="AP300">
        <v>20</v>
      </c>
      <c r="AQ300" t="s">
        <v>2055</v>
      </c>
    </row>
    <row r="301" spans="42:43" x14ac:dyDescent="0.25">
      <c r="AP301">
        <v>20</v>
      </c>
      <c r="AQ301" t="s">
        <v>2056</v>
      </c>
    </row>
    <row r="302" spans="42:43" x14ac:dyDescent="0.25">
      <c r="AP302">
        <v>20</v>
      </c>
      <c r="AQ302" t="s">
        <v>2057</v>
      </c>
    </row>
    <row r="303" spans="42:43" x14ac:dyDescent="0.25">
      <c r="AP303">
        <v>20</v>
      </c>
      <c r="AQ303" t="s">
        <v>2058</v>
      </c>
    </row>
    <row r="304" spans="42:43" x14ac:dyDescent="0.25">
      <c r="AP304">
        <v>20</v>
      </c>
      <c r="AQ304" t="s">
        <v>2059</v>
      </c>
    </row>
    <row r="305" spans="42:43" x14ac:dyDescent="0.25">
      <c r="AP305">
        <v>20</v>
      </c>
      <c r="AQ305" t="s">
        <v>2060</v>
      </c>
    </row>
    <row r="306" spans="42:43" x14ac:dyDescent="0.25">
      <c r="AP306">
        <v>20</v>
      </c>
      <c r="AQ306" t="s">
        <v>2061</v>
      </c>
    </row>
    <row r="307" spans="42:43" x14ac:dyDescent="0.25">
      <c r="AP307">
        <v>20</v>
      </c>
      <c r="AQ307" t="s">
        <v>2062</v>
      </c>
    </row>
    <row r="308" spans="42:43" x14ac:dyDescent="0.25">
      <c r="AP308">
        <v>20</v>
      </c>
      <c r="AQ308" t="s">
        <v>2063</v>
      </c>
    </row>
    <row r="309" spans="42:43" x14ac:dyDescent="0.25">
      <c r="AP309">
        <v>20</v>
      </c>
      <c r="AQ309" t="s">
        <v>2064</v>
      </c>
    </row>
    <row r="310" spans="42:43" x14ac:dyDescent="0.25">
      <c r="AP310">
        <v>20</v>
      </c>
      <c r="AQ310" t="s">
        <v>2065</v>
      </c>
    </row>
    <row r="311" spans="42:43" x14ac:dyDescent="0.25">
      <c r="AP311">
        <v>20</v>
      </c>
      <c r="AQ311" t="s">
        <v>2066</v>
      </c>
    </row>
    <row r="312" spans="42:43" x14ac:dyDescent="0.25">
      <c r="AP312">
        <v>20</v>
      </c>
      <c r="AQ312" t="s">
        <v>2067</v>
      </c>
    </row>
    <row r="313" spans="42:43" x14ac:dyDescent="0.25">
      <c r="AP313">
        <v>20</v>
      </c>
      <c r="AQ313" t="s">
        <v>2068</v>
      </c>
    </row>
    <row r="314" spans="42:43" x14ac:dyDescent="0.25">
      <c r="AP314">
        <v>20</v>
      </c>
      <c r="AQ314" t="s">
        <v>2069</v>
      </c>
    </row>
    <row r="315" spans="42:43" x14ac:dyDescent="0.25">
      <c r="AP315">
        <v>20</v>
      </c>
      <c r="AQ315" t="s">
        <v>2070</v>
      </c>
    </row>
    <row r="316" spans="42:43" x14ac:dyDescent="0.25">
      <c r="AP316">
        <v>20</v>
      </c>
      <c r="AQ316" t="s">
        <v>2071</v>
      </c>
    </row>
    <row r="317" spans="42:43" x14ac:dyDescent="0.25">
      <c r="AP317">
        <v>20</v>
      </c>
      <c r="AQ317" t="s">
        <v>2072</v>
      </c>
    </row>
    <row r="318" spans="42:43" x14ac:dyDescent="0.25">
      <c r="AP318">
        <v>20</v>
      </c>
      <c r="AQ318" t="s">
        <v>2073</v>
      </c>
    </row>
    <row r="319" spans="42:43" x14ac:dyDescent="0.25">
      <c r="AP319">
        <v>20</v>
      </c>
      <c r="AQ319" t="s">
        <v>2074</v>
      </c>
    </row>
    <row r="320" spans="42:43" x14ac:dyDescent="0.25">
      <c r="AP320">
        <v>20</v>
      </c>
      <c r="AQ320" t="s">
        <v>2075</v>
      </c>
    </row>
    <row r="321" spans="42:43" x14ac:dyDescent="0.25">
      <c r="AP321">
        <v>20</v>
      </c>
      <c r="AQ321" t="s">
        <v>2076</v>
      </c>
    </row>
    <row r="322" spans="42:43" x14ac:dyDescent="0.25">
      <c r="AP322">
        <v>20</v>
      </c>
      <c r="AQ322" t="s">
        <v>2077</v>
      </c>
    </row>
    <row r="323" spans="42:43" x14ac:dyDescent="0.25">
      <c r="AP323">
        <v>20</v>
      </c>
      <c r="AQ323" t="s">
        <v>2078</v>
      </c>
    </row>
    <row r="324" spans="42:43" x14ac:dyDescent="0.25">
      <c r="AP324">
        <v>20</v>
      </c>
      <c r="AQ324" t="s">
        <v>2079</v>
      </c>
    </row>
    <row r="325" spans="42:43" x14ac:dyDescent="0.25">
      <c r="AP325">
        <v>20</v>
      </c>
      <c r="AQ325" t="s">
        <v>2080</v>
      </c>
    </row>
    <row r="326" spans="42:43" x14ac:dyDescent="0.25">
      <c r="AP326">
        <v>20</v>
      </c>
      <c r="AQ326" t="s">
        <v>2081</v>
      </c>
    </row>
    <row r="327" spans="42:43" x14ac:dyDescent="0.25">
      <c r="AP327">
        <v>20</v>
      </c>
      <c r="AQ327" t="s">
        <v>2082</v>
      </c>
    </row>
    <row r="328" spans="42:43" x14ac:dyDescent="0.25">
      <c r="AP328">
        <v>20</v>
      </c>
      <c r="AQ328" t="s">
        <v>2083</v>
      </c>
    </row>
    <row r="329" spans="42:43" x14ac:dyDescent="0.25">
      <c r="AP329">
        <v>20</v>
      </c>
      <c r="AQ329" t="s">
        <v>2084</v>
      </c>
    </row>
    <row r="330" spans="42:43" x14ac:dyDescent="0.25">
      <c r="AP330">
        <v>20</v>
      </c>
      <c r="AQ330" t="s">
        <v>2085</v>
      </c>
    </row>
    <row r="331" spans="42:43" x14ac:dyDescent="0.25">
      <c r="AP331">
        <v>20</v>
      </c>
      <c r="AQ331" t="s">
        <v>2086</v>
      </c>
    </row>
    <row r="332" spans="42:43" x14ac:dyDescent="0.25">
      <c r="AP332">
        <v>20</v>
      </c>
      <c r="AQ332" t="s">
        <v>2087</v>
      </c>
    </row>
    <row r="333" spans="42:43" x14ac:dyDescent="0.25">
      <c r="AP333">
        <v>20</v>
      </c>
      <c r="AQ333" t="s">
        <v>2088</v>
      </c>
    </row>
    <row r="334" spans="42:43" x14ac:dyDescent="0.25">
      <c r="AP334">
        <v>20</v>
      </c>
      <c r="AQ334" t="s">
        <v>2089</v>
      </c>
    </row>
    <row r="335" spans="42:43" x14ac:dyDescent="0.25">
      <c r="AP335">
        <v>20</v>
      </c>
      <c r="AQ335" t="s">
        <v>2090</v>
      </c>
    </row>
    <row r="336" spans="42:43" x14ac:dyDescent="0.25">
      <c r="AP336">
        <v>20</v>
      </c>
      <c r="AQ336" t="s">
        <v>2091</v>
      </c>
    </row>
    <row r="337" spans="42:43" x14ac:dyDescent="0.25">
      <c r="AP337">
        <v>20</v>
      </c>
      <c r="AQ337" t="s">
        <v>2092</v>
      </c>
    </row>
    <row r="338" spans="42:43" x14ac:dyDescent="0.25">
      <c r="AP338">
        <v>20</v>
      </c>
      <c r="AQ338" t="s">
        <v>2093</v>
      </c>
    </row>
    <row r="339" spans="42:43" x14ac:dyDescent="0.25">
      <c r="AP339">
        <v>20</v>
      </c>
      <c r="AQ339" t="s">
        <v>2094</v>
      </c>
    </row>
    <row r="340" spans="42:43" x14ac:dyDescent="0.25">
      <c r="AP340">
        <v>20</v>
      </c>
      <c r="AQ340" t="s">
        <v>2095</v>
      </c>
    </row>
    <row r="341" spans="42:43" x14ac:dyDescent="0.25">
      <c r="AP341">
        <v>20</v>
      </c>
      <c r="AQ341" t="s">
        <v>2096</v>
      </c>
    </row>
    <row r="342" spans="42:43" x14ac:dyDescent="0.25">
      <c r="AP342">
        <v>20</v>
      </c>
      <c r="AQ342" t="s">
        <v>2097</v>
      </c>
    </row>
    <row r="343" spans="42:43" x14ac:dyDescent="0.25">
      <c r="AP343">
        <v>20</v>
      </c>
      <c r="AQ343" t="s">
        <v>2098</v>
      </c>
    </row>
    <row r="344" spans="42:43" x14ac:dyDescent="0.25">
      <c r="AP344">
        <v>20</v>
      </c>
      <c r="AQ344" t="s">
        <v>2099</v>
      </c>
    </row>
    <row r="345" spans="42:43" x14ac:dyDescent="0.25">
      <c r="AP345">
        <v>20</v>
      </c>
      <c r="AQ345" t="s">
        <v>2100</v>
      </c>
    </row>
    <row r="346" spans="42:43" x14ac:dyDescent="0.25">
      <c r="AP346">
        <v>20</v>
      </c>
      <c r="AQ346" t="s">
        <v>2101</v>
      </c>
    </row>
    <row r="347" spans="42:43" x14ac:dyDescent="0.25">
      <c r="AP347">
        <v>20</v>
      </c>
      <c r="AQ347" t="s">
        <v>2102</v>
      </c>
    </row>
    <row r="348" spans="42:43" x14ac:dyDescent="0.25">
      <c r="AP348">
        <v>20</v>
      </c>
      <c r="AQ348" t="s">
        <v>2103</v>
      </c>
    </row>
    <row r="349" spans="42:43" x14ac:dyDescent="0.25">
      <c r="AP349">
        <v>20</v>
      </c>
      <c r="AQ349" t="s">
        <v>2104</v>
      </c>
    </row>
    <row r="350" spans="42:43" x14ac:dyDescent="0.25">
      <c r="AP350">
        <v>20</v>
      </c>
      <c r="AQ350" t="s">
        <v>2105</v>
      </c>
    </row>
    <row r="351" spans="42:43" x14ac:dyDescent="0.25">
      <c r="AP351">
        <v>20</v>
      </c>
      <c r="AQ351" t="s">
        <v>2106</v>
      </c>
    </row>
    <row r="352" spans="42:43" x14ac:dyDescent="0.25">
      <c r="AP352">
        <v>20</v>
      </c>
      <c r="AQ352" t="s">
        <v>2107</v>
      </c>
    </row>
    <row r="353" spans="42:43" x14ac:dyDescent="0.25">
      <c r="AP353">
        <v>20</v>
      </c>
      <c r="AQ353" t="s">
        <v>2108</v>
      </c>
    </row>
    <row r="354" spans="42:43" x14ac:dyDescent="0.25">
      <c r="AP354">
        <v>20</v>
      </c>
      <c r="AQ354" t="s">
        <v>2109</v>
      </c>
    </row>
    <row r="355" spans="42:43" x14ac:dyDescent="0.25">
      <c r="AP355">
        <v>20</v>
      </c>
      <c r="AQ355" t="s">
        <v>2110</v>
      </c>
    </row>
    <row r="356" spans="42:43" x14ac:dyDescent="0.25">
      <c r="AP356">
        <v>20</v>
      </c>
      <c r="AQ356" t="s">
        <v>2111</v>
      </c>
    </row>
    <row r="357" spans="42:43" x14ac:dyDescent="0.25">
      <c r="AP357">
        <v>20</v>
      </c>
      <c r="AQ357" t="s">
        <v>2112</v>
      </c>
    </row>
    <row r="358" spans="42:43" x14ac:dyDescent="0.25">
      <c r="AP358">
        <v>20</v>
      </c>
      <c r="AQ358" t="s">
        <v>2113</v>
      </c>
    </row>
    <row r="359" spans="42:43" x14ac:dyDescent="0.25">
      <c r="AP359">
        <v>20</v>
      </c>
      <c r="AQ359" t="s">
        <v>2114</v>
      </c>
    </row>
    <row r="360" spans="42:43" x14ac:dyDescent="0.25">
      <c r="AP360">
        <v>20</v>
      </c>
      <c r="AQ360" t="s">
        <v>2115</v>
      </c>
    </row>
    <row r="361" spans="42:43" x14ac:dyDescent="0.25">
      <c r="AP361">
        <v>20</v>
      </c>
      <c r="AQ361" t="s">
        <v>2116</v>
      </c>
    </row>
    <row r="362" spans="42:43" x14ac:dyDescent="0.25">
      <c r="AP362">
        <v>20</v>
      </c>
      <c r="AQ362" t="s">
        <v>2117</v>
      </c>
    </row>
    <row r="363" spans="42:43" x14ac:dyDescent="0.25">
      <c r="AP363">
        <v>20</v>
      </c>
      <c r="AQ363" t="s">
        <v>2118</v>
      </c>
    </row>
    <row r="364" spans="42:43" x14ac:dyDescent="0.25">
      <c r="AP364">
        <v>20</v>
      </c>
      <c r="AQ364" t="s">
        <v>2119</v>
      </c>
    </row>
    <row r="365" spans="42:43" x14ac:dyDescent="0.25">
      <c r="AP365">
        <v>20</v>
      </c>
      <c r="AQ365" t="s">
        <v>2120</v>
      </c>
    </row>
    <row r="366" spans="42:43" x14ac:dyDescent="0.25">
      <c r="AP366">
        <v>20</v>
      </c>
      <c r="AQ366" t="s">
        <v>2121</v>
      </c>
    </row>
    <row r="367" spans="42:43" x14ac:dyDescent="0.25">
      <c r="AP367">
        <v>20</v>
      </c>
      <c r="AQ367" t="s">
        <v>2122</v>
      </c>
    </row>
    <row r="368" spans="42:43" x14ac:dyDescent="0.25">
      <c r="AP368">
        <v>20</v>
      </c>
      <c r="AQ368" t="s">
        <v>2123</v>
      </c>
    </row>
    <row r="369" spans="42:43" x14ac:dyDescent="0.25">
      <c r="AP369">
        <v>20</v>
      </c>
      <c r="AQ369" t="s">
        <v>2124</v>
      </c>
    </row>
    <row r="370" spans="42:43" x14ac:dyDescent="0.25">
      <c r="AP370">
        <v>20</v>
      </c>
      <c r="AQ370" t="s">
        <v>2125</v>
      </c>
    </row>
    <row r="371" spans="42:43" x14ac:dyDescent="0.25">
      <c r="AP371">
        <v>20</v>
      </c>
      <c r="AQ371" t="s">
        <v>2126</v>
      </c>
    </row>
    <row r="372" spans="42:43" x14ac:dyDescent="0.25">
      <c r="AP372">
        <v>20</v>
      </c>
      <c r="AQ372" t="s">
        <v>2127</v>
      </c>
    </row>
    <row r="373" spans="42:43" x14ac:dyDescent="0.25">
      <c r="AP373">
        <v>20</v>
      </c>
      <c r="AQ373" t="s">
        <v>2128</v>
      </c>
    </row>
    <row r="374" spans="42:43" x14ac:dyDescent="0.25">
      <c r="AP374">
        <v>20</v>
      </c>
      <c r="AQ374" t="s">
        <v>2129</v>
      </c>
    </row>
    <row r="375" spans="42:43" x14ac:dyDescent="0.25">
      <c r="AP375">
        <v>20</v>
      </c>
      <c r="AQ375" t="s">
        <v>2130</v>
      </c>
    </row>
    <row r="376" spans="42:43" x14ac:dyDescent="0.25">
      <c r="AP376">
        <v>20</v>
      </c>
      <c r="AQ376" t="s">
        <v>2131</v>
      </c>
    </row>
    <row r="377" spans="42:43" x14ac:dyDescent="0.25">
      <c r="AP377">
        <v>20</v>
      </c>
      <c r="AQ377" t="s">
        <v>2132</v>
      </c>
    </row>
    <row r="378" spans="42:43" x14ac:dyDescent="0.25">
      <c r="AP378">
        <v>20</v>
      </c>
      <c r="AQ378" t="s">
        <v>2133</v>
      </c>
    </row>
    <row r="379" spans="42:43" x14ac:dyDescent="0.25">
      <c r="AP379">
        <v>20</v>
      </c>
      <c r="AQ379" t="s">
        <v>2134</v>
      </c>
    </row>
    <row r="380" spans="42:43" x14ac:dyDescent="0.25">
      <c r="AP380">
        <v>20</v>
      </c>
      <c r="AQ380" t="s">
        <v>2135</v>
      </c>
    </row>
    <row r="381" spans="42:43" x14ac:dyDescent="0.25">
      <c r="AP381">
        <v>20</v>
      </c>
      <c r="AQ381" t="s">
        <v>2136</v>
      </c>
    </row>
    <row r="382" spans="42:43" x14ac:dyDescent="0.25">
      <c r="AP382">
        <v>20</v>
      </c>
      <c r="AQ382" t="s">
        <v>2137</v>
      </c>
    </row>
    <row r="383" spans="42:43" x14ac:dyDescent="0.25">
      <c r="AP383">
        <v>20</v>
      </c>
      <c r="AQ383" t="s">
        <v>2138</v>
      </c>
    </row>
    <row r="384" spans="42:43" x14ac:dyDescent="0.25">
      <c r="AP384">
        <v>20</v>
      </c>
      <c r="AQ384" t="s">
        <v>2139</v>
      </c>
    </row>
    <row r="385" spans="42:43" x14ac:dyDescent="0.25">
      <c r="AP385">
        <v>20</v>
      </c>
      <c r="AQ385" t="s">
        <v>2140</v>
      </c>
    </row>
    <row r="386" spans="42:43" x14ac:dyDescent="0.25">
      <c r="AP386">
        <v>20</v>
      </c>
      <c r="AQ386" t="s">
        <v>2141</v>
      </c>
    </row>
    <row r="387" spans="42:43" x14ac:dyDescent="0.25">
      <c r="AP387">
        <v>20</v>
      </c>
      <c r="AQ387" t="s">
        <v>2142</v>
      </c>
    </row>
    <row r="388" spans="42:43" x14ac:dyDescent="0.25">
      <c r="AP388">
        <v>20</v>
      </c>
      <c r="AQ388" t="s">
        <v>2143</v>
      </c>
    </row>
    <row r="389" spans="42:43" x14ac:dyDescent="0.25">
      <c r="AP389">
        <v>20</v>
      </c>
      <c r="AQ389" t="s">
        <v>2144</v>
      </c>
    </row>
    <row r="390" spans="42:43" x14ac:dyDescent="0.25">
      <c r="AP390">
        <v>20</v>
      </c>
      <c r="AQ390" t="s">
        <v>2145</v>
      </c>
    </row>
    <row r="391" spans="42:43" x14ac:dyDescent="0.25">
      <c r="AP391">
        <v>20</v>
      </c>
      <c r="AQ391" t="s">
        <v>2146</v>
      </c>
    </row>
    <row r="392" spans="42:43" x14ac:dyDescent="0.25">
      <c r="AP392">
        <v>20</v>
      </c>
      <c r="AQ392" t="s">
        <v>2147</v>
      </c>
    </row>
    <row r="393" spans="42:43" x14ac:dyDescent="0.25">
      <c r="AP393">
        <v>20</v>
      </c>
      <c r="AQ393" t="s">
        <v>2148</v>
      </c>
    </row>
    <row r="394" spans="42:43" x14ac:dyDescent="0.25">
      <c r="AP394">
        <v>20</v>
      </c>
      <c r="AQ394" t="s">
        <v>2149</v>
      </c>
    </row>
    <row r="395" spans="42:43" x14ac:dyDescent="0.25">
      <c r="AP395">
        <v>20</v>
      </c>
      <c r="AQ395" t="s">
        <v>2150</v>
      </c>
    </row>
    <row r="396" spans="42:43" x14ac:dyDescent="0.25">
      <c r="AP396">
        <v>20</v>
      </c>
      <c r="AQ396" t="s">
        <v>2151</v>
      </c>
    </row>
    <row r="397" spans="42:43" x14ac:dyDescent="0.25">
      <c r="AP397">
        <v>20</v>
      </c>
      <c r="AQ397" t="s">
        <v>2152</v>
      </c>
    </row>
    <row r="398" spans="42:43" x14ac:dyDescent="0.25">
      <c r="AP398">
        <v>20</v>
      </c>
      <c r="AQ398" t="s">
        <v>2153</v>
      </c>
    </row>
    <row r="399" spans="42:43" x14ac:dyDescent="0.25">
      <c r="AP399">
        <v>20</v>
      </c>
      <c r="AQ399" t="s">
        <v>2154</v>
      </c>
    </row>
    <row r="400" spans="42:43" x14ac:dyDescent="0.25">
      <c r="AP400">
        <v>20</v>
      </c>
      <c r="AQ400" t="s">
        <v>2155</v>
      </c>
    </row>
    <row r="401" spans="42:43" x14ac:dyDescent="0.25">
      <c r="AP401">
        <v>20</v>
      </c>
      <c r="AQ401" t="s">
        <v>2156</v>
      </c>
    </row>
    <row r="402" spans="42:43" x14ac:dyDescent="0.25">
      <c r="AP402">
        <v>20</v>
      </c>
      <c r="AQ402" t="s">
        <v>2157</v>
      </c>
    </row>
    <row r="403" spans="42:43" x14ac:dyDescent="0.25">
      <c r="AP403">
        <v>20</v>
      </c>
      <c r="AQ403" t="s">
        <v>2158</v>
      </c>
    </row>
    <row r="404" spans="42:43" x14ac:dyDescent="0.25">
      <c r="AP404">
        <v>20</v>
      </c>
      <c r="AQ404" t="s">
        <v>2159</v>
      </c>
    </row>
    <row r="405" spans="42:43" x14ac:dyDescent="0.25">
      <c r="AP405">
        <v>20</v>
      </c>
      <c r="AQ405" t="s">
        <v>2160</v>
      </c>
    </row>
    <row r="406" spans="42:43" x14ac:dyDescent="0.25">
      <c r="AP406">
        <v>20</v>
      </c>
      <c r="AQ406" t="s">
        <v>2161</v>
      </c>
    </row>
    <row r="407" spans="42:43" x14ac:dyDescent="0.25">
      <c r="AP407">
        <v>20</v>
      </c>
      <c r="AQ407" t="s">
        <v>2162</v>
      </c>
    </row>
    <row r="408" spans="42:43" x14ac:dyDescent="0.25">
      <c r="AP408">
        <v>20</v>
      </c>
      <c r="AQ408" t="s">
        <v>2163</v>
      </c>
    </row>
    <row r="409" spans="42:43" x14ac:dyDescent="0.25">
      <c r="AP409">
        <v>20</v>
      </c>
      <c r="AQ409" t="s">
        <v>2164</v>
      </c>
    </row>
    <row r="410" spans="42:43" x14ac:dyDescent="0.25">
      <c r="AP410">
        <v>20</v>
      </c>
      <c r="AQ410" t="s">
        <v>2165</v>
      </c>
    </row>
    <row r="411" spans="42:43" x14ac:dyDescent="0.25">
      <c r="AP411">
        <v>20</v>
      </c>
      <c r="AQ411" t="s">
        <v>2166</v>
      </c>
    </row>
    <row r="412" spans="42:43" x14ac:dyDescent="0.25">
      <c r="AP412">
        <v>20</v>
      </c>
      <c r="AQ412" t="s">
        <v>2167</v>
      </c>
    </row>
    <row r="413" spans="42:43" x14ac:dyDescent="0.25">
      <c r="AP413">
        <v>20</v>
      </c>
      <c r="AQ413" t="s">
        <v>2168</v>
      </c>
    </row>
    <row r="414" spans="42:43" x14ac:dyDescent="0.25">
      <c r="AP414">
        <v>20</v>
      </c>
      <c r="AQ414" t="s">
        <v>2169</v>
      </c>
    </row>
    <row r="415" spans="42:43" x14ac:dyDescent="0.25">
      <c r="AP415">
        <v>20</v>
      </c>
      <c r="AQ415" t="s">
        <v>2170</v>
      </c>
    </row>
    <row r="416" spans="42:43" x14ac:dyDescent="0.25">
      <c r="AP416">
        <v>20</v>
      </c>
      <c r="AQ416" t="s">
        <v>2171</v>
      </c>
    </row>
    <row r="417" spans="42:43" x14ac:dyDescent="0.25">
      <c r="AP417">
        <v>20</v>
      </c>
      <c r="AQ417" t="s">
        <v>2172</v>
      </c>
    </row>
    <row r="418" spans="42:43" x14ac:dyDescent="0.25">
      <c r="AP418">
        <v>20</v>
      </c>
      <c r="AQ418" t="s">
        <v>2173</v>
      </c>
    </row>
    <row r="419" spans="42:43" x14ac:dyDescent="0.25">
      <c r="AP419">
        <v>20</v>
      </c>
      <c r="AQ419" t="s">
        <v>2174</v>
      </c>
    </row>
    <row r="420" spans="42:43" x14ac:dyDescent="0.25">
      <c r="AP420">
        <v>20</v>
      </c>
      <c r="AQ420" t="s">
        <v>2175</v>
      </c>
    </row>
    <row r="421" spans="42:43" x14ac:dyDescent="0.25">
      <c r="AP421">
        <v>20</v>
      </c>
      <c r="AQ421" t="s">
        <v>2176</v>
      </c>
    </row>
    <row r="422" spans="42:43" x14ac:dyDescent="0.25">
      <c r="AP422">
        <v>20</v>
      </c>
      <c r="AQ422" t="s">
        <v>2177</v>
      </c>
    </row>
    <row r="423" spans="42:43" x14ac:dyDescent="0.25">
      <c r="AP423">
        <v>20</v>
      </c>
      <c r="AQ423" t="s">
        <v>2178</v>
      </c>
    </row>
    <row r="424" spans="42:43" x14ac:dyDescent="0.25">
      <c r="AP424">
        <v>20</v>
      </c>
      <c r="AQ424" t="s">
        <v>2179</v>
      </c>
    </row>
    <row r="425" spans="42:43" x14ac:dyDescent="0.25">
      <c r="AP425">
        <v>20</v>
      </c>
      <c r="AQ425" t="s">
        <v>2180</v>
      </c>
    </row>
    <row r="426" spans="42:43" x14ac:dyDescent="0.25">
      <c r="AP426">
        <v>20</v>
      </c>
      <c r="AQ426" t="s">
        <v>2181</v>
      </c>
    </row>
    <row r="427" spans="42:43" x14ac:dyDescent="0.25">
      <c r="AP427">
        <v>20</v>
      </c>
      <c r="AQ427" t="s">
        <v>2182</v>
      </c>
    </row>
    <row r="428" spans="42:43" x14ac:dyDescent="0.25">
      <c r="AP428">
        <v>20</v>
      </c>
      <c r="AQ428" t="s">
        <v>2183</v>
      </c>
    </row>
    <row r="429" spans="42:43" x14ac:dyDescent="0.25">
      <c r="AP429">
        <v>20</v>
      </c>
      <c r="AQ429" t="s">
        <v>2184</v>
      </c>
    </row>
    <row r="430" spans="42:43" x14ac:dyDescent="0.25">
      <c r="AP430">
        <v>20</v>
      </c>
      <c r="AQ430" t="s">
        <v>2185</v>
      </c>
    </row>
    <row r="431" spans="42:43" x14ac:dyDescent="0.25">
      <c r="AP431">
        <v>20</v>
      </c>
      <c r="AQ431" t="s">
        <v>2186</v>
      </c>
    </row>
    <row r="432" spans="42:43" x14ac:dyDescent="0.25">
      <c r="AP432">
        <v>20</v>
      </c>
      <c r="AQ432" t="s">
        <v>2187</v>
      </c>
    </row>
    <row r="433" spans="42:43" x14ac:dyDescent="0.25">
      <c r="AP433">
        <v>20</v>
      </c>
      <c r="AQ433" t="s">
        <v>2188</v>
      </c>
    </row>
    <row r="434" spans="42:43" x14ac:dyDescent="0.25">
      <c r="AP434">
        <v>20</v>
      </c>
      <c r="AQ434" t="s">
        <v>2189</v>
      </c>
    </row>
    <row r="435" spans="42:43" x14ac:dyDescent="0.25">
      <c r="AP435">
        <v>20</v>
      </c>
      <c r="AQ435" t="s">
        <v>2190</v>
      </c>
    </row>
    <row r="436" spans="42:43" x14ac:dyDescent="0.25">
      <c r="AP436">
        <v>20</v>
      </c>
      <c r="AQ436" t="s">
        <v>2191</v>
      </c>
    </row>
    <row r="437" spans="42:43" x14ac:dyDescent="0.25">
      <c r="AP437">
        <v>20</v>
      </c>
      <c r="AQ437" t="s">
        <v>2192</v>
      </c>
    </row>
    <row r="438" spans="42:43" x14ac:dyDescent="0.25">
      <c r="AP438">
        <v>20</v>
      </c>
      <c r="AQ438" t="s">
        <v>2193</v>
      </c>
    </row>
    <row r="439" spans="42:43" x14ac:dyDescent="0.25">
      <c r="AP439">
        <v>20</v>
      </c>
      <c r="AQ439" t="s">
        <v>2194</v>
      </c>
    </row>
    <row r="440" spans="42:43" x14ac:dyDescent="0.25">
      <c r="AP440">
        <v>20</v>
      </c>
      <c r="AQ440" t="s">
        <v>2195</v>
      </c>
    </row>
    <row r="441" spans="42:43" x14ac:dyDescent="0.25">
      <c r="AP441">
        <v>20</v>
      </c>
      <c r="AQ441" t="s">
        <v>2196</v>
      </c>
    </row>
    <row r="442" spans="42:43" x14ac:dyDescent="0.25">
      <c r="AP442">
        <v>20</v>
      </c>
      <c r="AQ442" t="s">
        <v>2197</v>
      </c>
    </row>
    <row r="443" spans="42:43" x14ac:dyDescent="0.25">
      <c r="AP443">
        <v>20</v>
      </c>
      <c r="AQ443" t="s">
        <v>2198</v>
      </c>
    </row>
    <row r="444" spans="42:43" x14ac:dyDescent="0.25">
      <c r="AP444">
        <v>20</v>
      </c>
      <c r="AQ444" t="s">
        <v>2199</v>
      </c>
    </row>
    <row r="445" spans="42:43" x14ac:dyDescent="0.25">
      <c r="AP445">
        <v>20</v>
      </c>
      <c r="AQ445" t="s">
        <v>2200</v>
      </c>
    </row>
    <row r="446" spans="42:43" x14ac:dyDescent="0.25">
      <c r="AP446">
        <v>20</v>
      </c>
      <c r="AQ446" t="s">
        <v>2201</v>
      </c>
    </row>
    <row r="447" spans="42:43" x14ac:dyDescent="0.25">
      <c r="AP447">
        <v>20</v>
      </c>
      <c r="AQ447" t="s">
        <v>2202</v>
      </c>
    </row>
    <row r="448" spans="42:43" x14ac:dyDescent="0.25">
      <c r="AP448">
        <v>20</v>
      </c>
      <c r="AQ448" t="s">
        <v>2203</v>
      </c>
    </row>
    <row r="449" spans="42:43" x14ac:dyDescent="0.25">
      <c r="AP449">
        <v>20</v>
      </c>
      <c r="AQ449" t="s">
        <v>2204</v>
      </c>
    </row>
    <row r="450" spans="42:43" x14ac:dyDescent="0.25">
      <c r="AP450">
        <v>20</v>
      </c>
      <c r="AQ450" t="s">
        <v>2205</v>
      </c>
    </row>
    <row r="451" spans="42:43" x14ac:dyDescent="0.25">
      <c r="AP451">
        <v>20</v>
      </c>
      <c r="AQ451" t="s">
        <v>2206</v>
      </c>
    </row>
    <row r="452" spans="42:43" x14ac:dyDescent="0.25">
      <c r="AP452">
        <v>20</v>
      </c>
      <c r="AQ452" t="s">
        <v>2207</v>
      </c>
    </row>
    <row r="453" spans="42:43" x14ac:dyDescent="0.25">
      <c r="AP453">
        <v>20</v>
      </c>
      <c r="AQ453" t="s">
        <v>2208</v>
      </c>
    </row>
    <row r="454" spans="42:43" x14ac:dyDescent="0.25">
      <c r="AP454">
        <v>20</v>
      </c>
      <c r="AQ454" t="s">
        <v>2209</v>
      </c>
    </row>
    <row r="455" spans="42:43" x14ac:dyDescent="0.25">
      <c r="AP455">
        <v>20</v>
      </c>
      <c r="AQ455" t="s">
        <v>2210</v>
      </c>
    </row>
    <row r="456" spans="42:43" x14ac:dyDescent="0.25">
      <c r="AP456">
        <v>20</v>
      </c>
      <c r="AQ456" t="s">
        <v>2211</v>
      </c>
    </row>
    <row r="457" spans="42:43" x14ac:dyDescent="0.25">
      <c r="AP457">
        <v>20</v>
      </c>
      <c r="AQ457" t="s">
        <v>2212</v>
      </c>
    </row>
    <row r="458" spans="42:43" x14ac:dyDescent="0.25">
      <c r="AP458">
        <v>20</v>
      </c>
      <c r="AQ458" t="s">
        <v>2213</v>
      </c>
    </row>
    <row r="459" spans="42:43" x14ac:dyDescent="0.25">
      <c r="AP459">
        <v>20</v>
      </c>
      <c r="AQ459" t="s">
        <v>2214</v>
      </c>
    </row>
    <row r="460" spans="42:43" x14ac:dyDescent="0.25">
      <c r="AP460">
        <v>20</v>
      </c>
      <c r="AQ460" t="s">
        <v>2215</v>
      </c>
    </row>
    <row r="461" spans="42:43" x14ac:dyDescent="0.25">
      <c r="AP461">
        <v>20</v>
      </c>
      <c r="AQ461" t="s">
        <v>2216</v>
      </c>
    </row>
    <row r="462" spans="42:43" x14ac:dyDescent="0.25">
      <c r="AP462">
        <v>20</v>
      </c>
      <c r="AQ462" t="s">
        <v>2217</v>
      </c>
    </row>
    <row r="463" spans="42:43" x14ac:dyDescent="0.25">
      <c r="AP463">
        <v>20</v>
      </c>
      <c r="AQ463" t="s">
        <v>2218</v>
      </c>
    </row>
    <row r="464" spans="42:43" x14ac:dyDescent="0.25">
      <c r="AP464">
        <v>20</v>
      </c>
      <c r="AQ464" t="s">
        <v>2219</v>
      </c>
    </row>
    <row r="465" spans="42:43" x14ac:dyDescent="0.25">
      <c r="AP465">
        <v>20</v>
      </c>
      <c r="AQ465" t="s">
        <v>2220</v>
      </c>
    </row>
    <row r="466" spans="42:43" x14ac:dyDescent="0.25">
      <c r="AP466">
        <v>20</v>
      </c>
      <c r="AQ466" t="s">
        <v>2221</v>
      </c>
    </row>
    <row r="467" spans="42:43" x14ac:dyDescent="0.25">
      <c r="AP467">
        <v>20</v>
      </c>
      <c r="AQ467" t="s">
        <v>2222</v>
      </c>
    </row>
    <row r="468" spans="42:43" x14ac:dyDescent="0.25">
      <c r="AP468">
        <v>20</v>
      </c>
      <c r="AQ468" t="s">
        <v>2223</v>
      </c>
    </row>
    <row r="469" spans="42:43" x14ac:dyDescent="0.25">
      <c r="AP469">
        <v>20</v>
      </c>
      <c r="AQ469" t="s">
        <v>2224</v>
      </c>
    </row>
    <row r="470" spans="42:43" x14ac:dyDescent="0.25">
      <c r="AP470">
        <v>20</v>
      </c>
      <c r="AQ470" t="s">
        <v>2225</v>
      </c>
    </row>
    <row r="471" spans="42:43" x14ac:dyDescent="0.25">
      <c r="AP471">
        <v>20</v>
      </c>
      <c r="AQ471" t="s">
        <v>2226</v>
      </c>
    </row>
    <row r="472" spans="42:43" x14ac:dyDescent="0.25">
      <c r="AP472">
        <v>20</v>
      </c>
      <c r="AQ472" t="s">
        <v>2227</v>
      </c>
    </row>
    <row r="473" spans="42:43" x14ac:dyDescent="0.25">
      <c r="AP473">
        <v>20</v>
      </c>
      <c r="AQ473" t="s">
        <v>2228</v>
      </c>
    </row>
    <row r="474" spans="42:43" x14ac:dyDescent="0.25">
      <c r="AP474">
        <v>20</v>
      </c>
      <c r="AQ474" t="s">
        <v>2229</v>
      </c>
    </row>
    <row r="475" spans="42:43" x14ac:dyDescent="0.25">
      <c r="AP475">
        <v>20</v>
      </c>
      <c r="AQ475" t="s">
        <v>2230</v>
      </c>
    </row>
    <row r="476" spans="42:43" x14ac:dyDescent="0.25">
      <c r="AP476">
        <v>20</v>
      </c>
      <c r="AQ476" t="s">
        <v>2231</v>
      </c>
    </row>
    <row r="477" spans="42:43" x14ac:dyDescent="0.25">
      <c r="AP477">
        <v>20</v>
      </c>
      <c r="AQ477" t="s">
        <v>2232</v>
      </c>
    </row>
    <row r="478" spans="42:43" x14ac:dyDescent="0.25">
      <c r="AP478">
        <v>20</v>
      </c>
      <c r="AQ478" t="s">
        <v>2233</v>
      </c>
    </row>
    <row r="479" spans="42:43" x14ac:dyDescent="0.25">
      <c r="AP479">
        <v>20</v>
      </c>
      <c r="AQ479" t="s">
        <v>2234</v>
      </c>
    </row>
    <row r="480" spans="42:43" x14ac:dyDescent="0.25">
      <c r="AP480">
        <v>20</v>
      </c>
      <c r="AQ480" t="s">
        <v>2235</v>
      </c>
    </row>
    <row r="481" spans="42:43" x14ac:dyDescent="0.25">
      <c r="AP481">
        <v>20</v>
      </c>
      <c r="AQ481" t="s">
        <v>2236</v>
      </c>
    </row>
    <row r="482" spans="42:43" x14ac:dyDescent="0.25">
      <c r="AP482">
        <v>20</v>
      </c>
      <c r="AQ482" t="s">
        <v>2237</v>
      </c>
    </row>
    <row r="483" spans="42:43" x14ac:dyDescent="0.25">
      <c r="AP483">
        <v>20</v>
      </c>
      <c r="AQ483" t="s">
        <v>2238</v>
      </c>
    </row>
    <row r="484" spans="42:43" x14ac:dyDescent="0.25">
      <c r="AP484">
        <v>20</v>
      </c>
      <c r="AQ484" t="s">
        <v>2239</v>
      </c>
    </row>
    <row r="485" spans="42:43" x14ac:dyDescent="0.25">
      <c r="AP485">
        <v>20</v>
      </c>
      <c r="AQ485" t="s">
        <v>2240</v>
      </c>
    </row>
    <row r="486" spans="42:43" x14ac:dyDescent="0.25">
      <c r="AP486">
        <v>20</v>
      </c>
      <c r="AQ486" t="s">
        <v>2241</v>
      </c>
    </row>
    <row r="487" spans="42:43" x14ac:dyDescent="0.25">
      <c r="AP487">
        <v>20</v>
      </c>
      <c r="AQ487" t="s">
        <v>2242</v>
      </c>
    </row>
    <row r="488" spans="42:43" x14ac:dyDescent="0.25">
      <c r="AP488">
        <v>20</v>
      </c>
      <c r="AQ488" t="s">
        <v>2243</v>
      </c>
    </row>
    <row r="489" spans="42:43" x14ac:dyDescent="0.25">
      <c r="AP489">
        <v>20</v>
      </c>
      <c r="AQ489" t="s">
        <v>2244</v>
      </c>
    </row>
    <row r="490" spans="42:43" x14ac:dyDescent="0.25">
      <c r="AP490">
        <v>20</v>
      </c>
      <c r="AQ490" t="s">
        <v>2245</v>
      </c>
    </row>
    <row r="491" spans="42:43" x14ac:dyDescent="0.25">
      <c r="AP491">
        <v>20</v>
      </c>
      <c r="AQ491" t="s">
        <v>2246</v>
      </c>
    </row>
    <row r="492" spans="42:43" x14ac:dyDescent="0.25">
      <c r="AP492">
        <v>20</v>
      </c>
      <c r="AQ492" t="s">
        <v>2247</v>
      </c>
    </row>
    <row r="493" spans="42:43" x14ac:dyDescent="0.25">
      <c r="AP493">
        <v>20</v>
      </c>
      <c r="AQ493" t="s">
        <v>2248</v>
      </c>
    </row>
    <row r="494" spans="42:43" x14ac:dyDescent="0.25">
      <c r="AP494">
        <v>20</v>
      </c>
      <c r="AQ494" t="s">
        <v>2249</v>
      </c>
    </row>
    <row r="495" spans="42:43" x14ac:dyDescent="0.25">
      <c r="AP495">
        <v>20</v>
      </c>
      <c r="AQ495" t="s">
        <v>2250</v>
      </c>
    </row>
    <row r="496" spans="42:43" x14ac:dyDescent="0.25">
      <c r="AP496">
        <v>20</v>
      </c>
      <c r="AQ496" t="s">
        <v>2251</v>
      </c>
    </row>
    <row r="497" spans="42:43" x14ac:dyDescent="0.25">
      <c r="AP497">
        <v>20</v>
      </c>
      <c r="AQ497" t="s">
        <v>2252</v>
      </c>
    </row>
    <row r="498" spans="42:43" x14ac:dyDescent="0.25">
      <c r="AP498">
        <v>20</v>
      </c>
      <c r="AQ498" t="s">
        <v>2253</v>
      </c>
    </row>
    <row r="499" spans="42:43" x14ac:dyDescent="0.25">
      <c r="AP499">
        <v>20</v>
      </c>
      <c r="AQ499" t="s">
        <v>2254</v>
      </c>
    </row>
    <row r="500" spans="42:43" x14ac:dyDescent="0.25">
      <c r="AP500">
        <v>20</v>
      </c>
      <c r="AQ500" t="s">
        <v>2255</v>
      </c>
    </row>
    <row r="501" spans="42:43" x14ac:dyDescent="0.25">
      <c r="AP501">
        <v>20</v>
      </c>
      <c r="AQ501" t="s">
        <v>2256</v>
      </c>
    </row>
    <row r="502" spans="42:43" x14ac:dyDescent="0.25">
      <c r="AP502">
        <v>20</v>
      </c>
      <c r="AQ502" t="s">
        <v>2257</v>
      </c>
    </row>
    <row r="503" spans="42:43" x14ac:dyDescent="0.25">
      <c r="AP503">
        <v>20</v>
      </c>
      <c r="AQ503" t="s">
        <v>2258</v>
      </c>
    </row>
    <row r="504" spans="42:43" x14ac:dyDescent="0.25">
      <c r="AP504">
        <v>20</v>
      </c>
      <c r="AQ504" t="s">
        <v>2259</v>
      </c>
    </row>
    <row r="505" spans="42:43" x14ac:dyDescent="0.25">
      <c r="AP505">
        <v>20</v>
      </c>
      <c r="AQ505" t="s">
        <v>2260</v>
      </c>
    </row>
    <row r="506" spans="42:43" x14ac:dyDescent="0.25">
      <c r="AP506">
        <v>20</v>
      </c>
      <c r="AQ506" t="s">
        <v>2261</v>
      </c>
    </row>
    <row r="507" spans="42:43" x14ac:dyDescent="0.25">
      <c r="AP507">
        <v>20</v>
      </c>
      <c r="AQ507" t="s">
        <v>2262</v>
      </c>
    </row>
    <row r="508" spans="42:43" x14ac:dyDescent="0.25">
      <c r="AP508">
        <v>20</v>
      </c>
      <c r="AQ508" t="s">
        <v>2263</v>
      </c>
    </row>
    <row r="509" spans="42:43" x14ac:dyDescent="0.25">
      <c r="AP509">
        <v>20</v>
      </c>
      <c r="AQ509" t="s">
        <v>2264</v>
      </c>
    </row>
    <row r="510" spans="42:43" x14ac:dyDescent="0.25">
      <c r="AP510">
        <v>20</v>
      </c>
      <c r="AQ510" t="s">
        <v>2265</v>
      </c>
    </row>
    <row r="511" spans="42:43" x14ac:dyDescent="0.25">
      <c r="AP511">
        <v>20</v>
      </c>
      <c r="AQ511" t="s">
        <v>2266</v>
      </c>
    </row>
    <row r="512" spans="42:43" x14ac:dyDescent="0.25">
      <c r="AP512">
        <v>20</v>
      </c>
      <c r="AQ512" t="s">
        <v>2267</v>
      </c>
    </row>
    <row r="513" spans="42:43" x14ac:dyDescent="0.25">
      <c r="AP513">
        <v>20</v>
      </c>
      <c r="AQ513" t="s">
        <v>2268</v>
      </c>
    </row>
    <row r="514" spans="42:43" x14ac:dyDescent="0.25">
      <c r="AP514">
        <v>20</v>
      </c>
      <c r="AQ514" t="s">
        <v>2269</v>
      </c>
    </row>
    <row r="515" spans="42:43" x14ac:dyDescent="0.25">
      <c r="AP515">
        <v>20</v>
      </c>
      <c r="AQ515" t="s">
        <v>2270</v>
      </c>
    </row>
    <row r="516" spans="42:43" x14ac:dyDescent="0.25">
      <c r="AP516">
        <v>20</v>
      </c>
      <c r="AQ516" t="s">
        <v>2271</v>
      </c>
    </row>
    <row r="517" spans="42:43" x14ac:dyDescent="0.25">
      <c r="AP517">
        <v>20</v>
      </c>
      <c r="AQ517" t="s">
        <v>2272</v>
      </c>
    </row>
    <row r="518" spans="42:43" x14ac:dyDescent="0.25">
      <c r="AP518">
        <v>20</v>
      </c>
      <c r="AQ518" t="s">
        <v>2273</v>
      </c>
    </row>
    <row r="519" spans="42:43" x14ac:dyDescent="0.25">
      <c r="AP519">
        <v>20</v>
      </c>
      <c r="AQ519" t="s">
        <v>2274</v>
      </c>
    </row>
    <row r="520" spans="42:43" x14ac:dyDescent="0.25">
      <c r="AP520">
        <v>20</v>
      </c>
      <c r="AQ520" t="s">
        <v>2275</v>
      </c>
    </row>
    <row r="521" spans="42:43" x14ac:dyDescent="0.25">
      <c r="AP521">
        <v>20</v>
      </c>
      <c r="AQ521" t="s">
        <v>2276</v>
      </c>
    </row>
    <row r="522" spans="42:43" x14ac:dyDescent="0.25">
      <c r="AP522">
        <v>20</v>
      </c>
      <c r="AQ522" t="s">
        <v>2277</v>
      </c>
    </row>
    <row r="523" spans="42:43" x14ac:dyDescent="0.25">
      <c r="AP523">
        <v>20</v>
      </c>
      <c r="AQ523" t="s">
        <v>2278</v>
      </c>
    </row>
    <row r="524" spans="42:43" x14ac:dyDescent="0.25">
      <c r="AP524">
        <v>20</v>
      </c>
      <c r="AQ524" t="s">
        <v>2279</v>
      </c>
    </row>
    <row r="525" spans="42:43" x14ac:dyDescent="0.25">
      <c r="AP525">
        <v>20</v>
      </c>
      <c r="AQ525" t="s">
        <v>2280</v>
      </c>
    </row>
    <row r="526" spans="42:43" x14ac:dyDescent="0.25">
      <c r="AP526">
        <v>20</v>
      </c>
      <c r="AQ526" t="s">
        <v>2281</v>
      </c>
    </row>
    <row r="527" spans="42:43" x14ac:dyDescent="0.25">
      <c r="AP527">
        <v>20</v>
      </c>
      <c r="AQ527" t="s">
        <v>2282</v>
      </c>
    </row>
    <row r="528" spans="42:43" x14ac:dyDescent="0.25">
      <c r="AP528">
        <v>20</v>
      </c>
      <c r="AQ528" t="s">
        <v>2283</v>
      </c>
    </row>
    <row r="529" spans="42:43" x14ac:dyDescent="0.25">
      <c r="AP529">
        <v>20</v>
      </c>
      <c r="AQ529" t="s">
        <v>2284</v>
      </c>
    </row>
    <row r="530" spans="42:43" x14ac:dyDescent="0.25">
      <c r="AP530">
        <v>20</v>
      </c>
      <c r="AQ530" t="s">
        <v>2285</v>
      </c>
    </row>
    <row r="531" spans="42:43" x14ac:dyDescent="0.25">
      <c r="AP531">
        <v>20</v>
      </c>
      <c r="AQ531" t="s">
        <v>2286</v>
      </c>
    </row>
    <row r="532" spans="42:43" x14ac:dyDescent="0.25">
      <c r="AP532">
        <v>20</v>
      </c>
      <c r="AQ532" t="s">
        <v>2287</v>
      </c>
    </row>
    <row r="533" spans="42:43" x14ac:dyDescent="0.25">
      <c r="AP533">
        <v>20</v>
      </c>
      <c r="AQ533" t="s">
        <v>2288</v>
      </c>
    </row>
    <row r="534" spans="42:43" x14ac:dyDescent="0.25">
      <c r="AP534">
        <v>20</v>
      </c>
      <c r="AQ534" t="s">
        <v>2289</v>
      </c>
    </row>
    <row r="535" spans="42:43" x14ac:dyDescent="0.25">
      <c r="AP535">
        <v>20</v>
      </c>
      <c r="AQ535" t="s">
        <v>2290</v>
      </c>
    </row>
    <row r="536" spans="42:43" x14ac:dyDescent="0.25">
      <c r="AP536">
        <v>20</v>
      </c>
      <c r="AQ536" t="s">
        <v>2291</v>
      </c>
    </row>
    <row r="537" spans="42:43" x14ac:dyDescent="0.25">
      <c r="AP537">
        <v>20</v>
      </c>
      <c r="AQ537" t="s">
        <v>2292</v>
      </c>
    </row>
    <row r="538" spans="42:43" x14ac:dyDescent="0.25">
      <c r="AP538">
        <v>20</v>
      </c>
      <c r="AQ538" t="s">
        <v>2293</v>
      </c>
    </row>
    <row r="539" spans="42:43" x14ac:dyDescent="0.25">
      <c r="AP539">
        <v>20</v>
      </c>
      <c r="AQ539" t="s">
        <v>2294</v>
      </c>
    </row>
    <row r="540" spans="42:43" x14ac:dyDescent="0.25">
      <c r="AP540">
        <v>20</v>
      </c>
      <c r="AQ540" t="s">
        <v>2295</v>
      </c>
    </row>
    <row r="541" spans="42:43" x14ac:dyDescent="0.25">
      <c r="AP541">
        <v>20</v>
      </c>
      <c r="AQ541" t="s">
        <v>2296</v>
      </c>
    </row>
    <row r="542" spans="42:43" x14ac:dyDescent="0.25">
      <c r="AP542">
        <v>20</v>
      </c>
      <c r="AQ542" t="s">
        <v>2297</v>
      </c>
    </row>
    <row r="543" spans="42:43" x14ac:dyDescent="0.25">
      <c r="AP543">
        <v>20</v>
      </c>
      <c r="AQ543" t="s">
        <v>2298</v>
      </c>
    </row>
    <row r="544" spans="42:43" x14ac:dyDescent="0.25">
      <c r="AP544">
        <v>20</v>
      </c>
      <c r="AQ544" t="s">
        <v>2299</v>
      </c>
    </row>
    <row r="545" spans="42:43" x14ac:dyDescent="0.25">
      <c r="AP545">
        <v>20</v>
      </c>
      <c r="AQ545" t="s">
        <v>2300</v>
      </c>
    </row>
    <row r="546" spans="42:43" x14ac:dyDescent="0.25">
      <c r="AP546">
        <v>20</v>
      </c>
      <c r="AQ546" t="s">
        <v>2301</v>
      </c>
    </row>
    <row r="547" spans="42:43" x14ac:dyDescent="0.25">
      <c r="AP547">
        <v>20</v>
      </c>
      <c r="AQ547" t="s">
        <v>2302</v>
      </c>
    </row>
    <row r="548" spans="42:43" x14ac:dyDescent="0.25">
      <c r="AP548">
        <v>20</v>
      </c>
      <c r="AQ548" t="s">
        <v>2303</v>
      </c>
    </row>
    <row r="549" spans="42:43" x14ac:dyDescent="0.25">
      <c r="AP549">
        <v>20</v>
      </c>
      <c r="AQ549" t="s">
        <v>2304</v>
      </c>
    </row>
    <row r="550" spans="42:43" x14ac:dyDescent="0.25">
      <c r="AP550">
        <v>20</v>
      </c>
      <c r="AQ550" t="s">
        <v>2305</v>
      </c>
    </row>
    <row r="551" spans="42:43" x14ac:dyDescent="0.25">
      <c r="AP551">
        <v>20</v>
      </c>
      <c r="AQ551" t="s">
        <v>2306</v>
      </c>
    </row>
    <row r="552" spans="42:43" x14ac:dyDescent="0.25">
      <c r="AP552">
        <v>20</v>
      </c>
      <c r="AQ552" t="s">
        <v>2307</v>
      </c>
    </row>
    <row r="553" spans="42:43" x14ac:dyDescent="0.25">
      <c r="AP553">
        <v>20</v>
      </c>
      <c r="AQ553" t="s">
        <v>2308</v>
      </c>
    </row>
    <row r="554" spans="42:43" x14ac:dyDescent="0.25">
      <c r="AP554">
        <v>20</v>
      </c>
      <c r="AQ554" t="s">
        <v>2309</v>
      </c>
    </row>
    <row r="555" spans="42:43" x14ac:dyDescent="0.25">
      <c r="AP555">
        <v>20</v>
      </c>
      <c r="AQ555" t="s">
        <v>2310</v>
      </c>
    </row>
    <row r="556" spans="42:43" x14ac:dyDescent="0.25">
      <c r="AP556">
        <v>20</v>
      </c>
      <c r="AQ556" t="s">
        <v>2311</v>
      </c>
    </row>
    <row r="557" spans="42:43" x14ac:dyDescent="0.25">
      <c r="AP557">
        <v>20</v>
      </c>
      <c r="AQ557" t="s">
        <v>2312</v>
      </c>
    </row>
    <row r="558" spans="42:43" x14ac:dyDescent="0.25">
      <c r="AP558">
        <v>20</v>
      </c>
      <c r="AQ558" t="s">
        <v>2313</v>
      </c>
    </row>
    <row r="559" spans="42:43" x14ac:dyDescent="0.25">
      <c r="AP559">
        <v>20</v>
      </c>
      <c r="AQ559" t="s">
        <v>2314</v>
      </c>
    </row>
    <row r="560" spans="42:43" x14ac:dyDescent="0.25">
      <c r="AP560">
        <v>20</v>
      </c>
      <c r="AQ560" t="s">
        <v>2315</v>
      </c>
    </row>
    <row r="561" spans="42:43" x14ac:dyDescent="0.25">
      <c r="AP561">
        <v>20</v>
      </c>
      <c r="AQ561" t="s">
        <v>2316</v>
      </c>
    </row>
    <row r="562" spans="42:43" x14ac:dyDescent="0.25">
      <c r="AP562">
        <v>20</v>
      </c>
      <c r="AQ562" t="s">
        <v>2317</v>
      </c>
    </row>
    <row r="563" spans="42:43" x14ac:dyDescent="0.25">
      <c r="AP563">
        <v>20</v>
      </c>
      <c r="AQ563" t="s">
        <v>1437</v>
      </c>
    </row>
    <row r="564" spans="42:43" x14ac:dyDescent="0.25">
      <c r="AP564">
        <v>20</v>
      </c>
      <c r="AQ564" t="s">
        <v>2318</v>
      </c>
    </row>
    <row r="565" spans="42:43" x14ac:dyDescent="0.25">
      <c r="AP565">
        <v>20</v>
      </c>
      <c r="AQ565" t="s">
        <v>2319</v>
      </c>
    </row>
    <row r="566" spans="42:43" x14ac:dyDescent="0.25">
      <c r="AP566">
        <v>20</v>
      </c>
      <c r="AQ566" t="s">
        <v>2320</v>
      </c>
    </row>
    <row r="567" spans="42:43" x14ac:dyDescent="0.25">
      <c r="AP567">
        <v>20</v>
      </c>
      <c r="AQ567" t="s">
        <v>2321</v>
      </c>
    </row>
    <row r="568" spans="42:43" x14ac:dyDescent="0.25">
      <c r="AP568">
        <v>20</v>
      </c>
      <c r="AQ568" t="s">
        <v>2322</v>
      </c>
    </row>
    <row r="569" spans="42:43" x14ac:dyDescent="0.25">
      <c r="AP569">
        <v>20</v>
      </c>
      <c r="AQ569" t="s">
        <v>2323</v>
      </c>
    </row>
    <row r="570" spans="42:43" x14ac:dyDescent="0.25">
      <c r="AP570">
        <v>20</v>
      </c>
      <c r="AQ570" t="s">
        <v>2324</v>
      </c>
    </row>
    <row r="571" spans="42:43" x14ac:dyDescent="0.25">
      <c r="AP571">
        <v>20</v>
      </c>
      <c r="AQ571" t="s">
        <v>2325</v>
      </c>
    </row>
    <row r="572" spans="42:43" x14ac:dyDescent="0.25">
      <c r="AP572">
        <v>20</v>
      </c>
      <c r="AQ572" t="s">
        <v>2326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17283"/>
  <sheetViews>
    <sheetView showGridLines="0" zoomScale="90" zoomScaleNormal="90" workbookViewId="0">
      <selection activeCell="A2" sqref="A2:F2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79" customFormat="1" ht="37.5" customHeight="1" x14ac:dyDescent="0.25">
      <c r="A1" s="197" t="s">
        <v>537</v>
      </c>
      <c r="B1" s="197"/>
      <c r="C1" s="197"/>
      <c r="D1" s="197"/>
      <c r="E1" s="197"/>
      <c r="F1" s="197"/>
    </row>
    <row r="2" spans="1:6" ht="14.25" x14ac:dyDescent="0.45">
      <c r="A2" s="185" t="str">
        <f>ENTE_PUBLICO_A</f>
        <v>ORGANISMO, Gobierno del Estado de Guanajuato (a)</v>
      </c>
      <c r="B2" s="186"/>
      <c r="C2" s="186"/>
      <c r="D2" s="186"/>
      <c r="E2" s="186"/>
      <c r="F2" s="187"/>
    </row>
    <row r="3" spans="1:6" x14ac:dyDescent="0.25">
      <c r="A3" s="188" t="s">
        <v>117</v>
      </c>
      <c r="B3" s="189"/>
      <c r="C3" s="189"/>
      <c r="D3" s="189"/>
      <c r="E3" s="189"/>
      <c r="F3" s="190"/>
    </row>
    <row r="4" spans="1:6" ht="14.25" x14ac:dyDescent="0.45">
      <c r="A4" s="191" t="str">
        <f>PERIODO_INFORME</f>
        <v>Al 31 de diciembre de 2017 y al 30 de junio de 2018 (b)</v>
      </c>
      <c r="B4" s="192"/>
      <c r="C4" s="192"/>
      <c r="D4" s="192"/>
      <c r="E4" s="192"/>
      <c r="F4" s="193"/>
    </row>
    <row r="5" spans="1:6" ht="14.25" x14ac:dyDescent="0.45">
      <c r="A5" s="194" t="s">
        <v>118</v>
      </c>
      <c r="B5" s="195"/>
      <c r="C5" s="195"/>
      <c r="D5" s="195"/>
      <c r="E5" s="195"/>
      <c r="F5" s="196"/>
    </row>
    <row r="6" spans="1:6" s="3" customFormat="1" ht="28.5" x14ac:dyDescent="0.45">
      <c r="A6" s="119" t="s">
        <v>3277</v>
      </c>
      <c r="B6" s="120" t="str">
        <f>ANIO</f>
        <v>2018 (d)</v>
      </c>
      <c r="C6" s="117" t="str">
        <f>ULTIMO</f>
        <v>31 de diciembre de 2017 (e)</v>
      </c>
      <c r="D6" s="121" t="s">
        <v>0</v>
      </c>
      <c r="E6" s="120" t="str">
        <f>ANIO</f>
        <v>2018 (d)</v>
      </c>
      <c r="F6" s="117" t="str">
        <f>ULTIMO</f>
        <v>31 de diciembre de 2017 (e)</v>
      </c>
    </row>
    <row r="7" spans="1:6" ht="14.25" x14ac:dyDescent="0.45">
      <c r="A7" s="83" t="s">
        <v>1</v>
      </c>
      <c r="B7" s="76"/>
      <c r="C7" s="76"/>
      <c r="D7" s="87" t="s">
        <v>52</v>
      </c>
      <c r="E7" s="76"/>
      <c r="F7" s="76"/>
    </row>
    <row r="8" spans="1:6" ht="14.25" x14ac:dyDescent="0.45">
      <c r="A8" s="37" t="s">
        <v>2</v>
      </c>
      <c r="B8" s="52"/>
      <c r="C8" s="52"/>
      <c r="D8" s="88" t="s">
        <v>53</v>
      </c>
      <c r="E8" s="52"/>
      <c r="F8" s="52"/>
    </row>
    <row r="9" spans="1:6" ht="14.25" x14ac:dyDescent="0.45">
      <c r="A9" s="84" t="s">
        <v>3</v>
      </c>
      <c r="B9" s="135">
        <f>SUM(B10:B16)</f>
        <v>163188818.35000002</v>
      </c>
      <c r="C9" s="135">
        <f>SUM(C10:C16)</f>
        <v>172793943.24000001</v>
      </c>
      <c r="D9" s="89" t="s">
        <v>54</v>
      </c>
      <c r="E9" s="135">
        <f>SUM(E10:E18)</f>
        <v>16057321.060000001</v>
      </c>
      <c r="F9" s="135">
        <f>SUM(F10:F18)</f>
        <v>47374206.619999997</v>
      </c>
    </row>
    <row r="10" spans="1:6" x14ac:dyDescent="0.25">
      <c r="A10" s="85" t="s">
        <v>4</v>
      </c>
      <c r="B10" s="134"/>
      <c r="C10" s="134"/>
      <c r="D10" s="90" t="s">
        <v>55</v>
      </c>
      <c r="E10" s="134">
        <v>29340.21</v>
      </c>
      <c r="F10" s="134">
        <v>1134319.7</v>
      </c>
    </row>
    <row r="11" spans="1:6" x14ac:dyDescent="0.25">
      <c r="A11" s="85" t="s">
        <v>5</v>
      </c>
      <c r="B11" s="134">
        <v>70211215.170000002</v>
      </c>
      <c r="C11" s="134">
        <v>13747463.57</v>
      </c>
      <c r="D11" s="90" t="s">
        <v>56</v>
      </c>
      <c r="E11" s="134">
        <v>2744323.87</v>
      </c>
      <c r="F11" s="134">
        <v>15652629.75</v>
      </c>
    </row>
    <row r="12" spans="1:6" x14ac:dyDescent="0.25">
      <c r="A12" s="85" t="s">
        <v>6</v>
      </c>
      <c r="B12" s="134"/>
      <c r="C12" s="134"/>
      <c r="D12" s="90" t="s">
        <v>57</v>
      </c>
      <c r="E12" s="134">
        <v>5937724.4299999997</v>
      </c>
      <c r="F12" s="134">
        <v>22345214.309999999</v>
      </c>
    </row>
    <row r="13" spans="1:6" x14ac:dyDescent="0.25">
      <c r="A13" s="85" t="s">
        <v>7</v>
      </c>
      <c r="B13" s="134">
        <v>79507686.260000005</v>
      </c>
      <c r="C13" s="134">
        <v>119652802.16</v>
      </c>
      <c r="D13" s="90" t="s">
        <v>58</v>
      </c>
      <c r="E13" s="134"/>
      <c r="F13" s="134"/>
    </row>
    <row r="14" spans="1:6" x14ac:dyDescent="0.25">
      <c r="A14" s="85" t="s">
        <v>8</v>
      </c>
      <c r="B14" s="134">
        <v>13252793.83</v>
      </c>
      <c r="C14" s="134">
        <v>39018233.020000003</v>
      </c>
      <c r="D14" s="90" t="s">
        <v>59</v>
      </c>
      <c r="E14" s="134">
        <v>0</v>
      </c>
      <c r="F14" s="134">
        <v>327405.33</v>
      </c>
    </row>
    <row r="15" spans="1:6" x14ac:dyDescent="0.25">
      <c r="A15" s="85" t="s">
        <v>9</v>
      </c>
      <c r="B15" s="134">
        <v>217123.09</v>
      </c>
      <c r="C15" s="134">
        <v>375444.49</v>
      </c>
      <c r="D15" s="90" t="s">
        <v>60</v>
      </c>
      <c r="E15" s="134"/>
      <c r="F15" s="134"/>
    </row>
    <row r="16" spans="1:6" x14ac:dyDescent="0.25">
      <c r="A16" s="85" t="s">
        <v>10</v>
      </c>
      <c r="B16" s="57"/>
      <c r="C16" s="57"/>
      <c r="D16" s="90" t="s">
        <v>61</v>
      </c>
      <c r="E16" s="134">
        <v>4526241.95</v>
      </c>
      <c r="F16" s="134">
        <v>6300258.4100000001</v>
      </c>
    </row>
    <row r="17" spans="1:6" x14ac:dyDescent="0.25">
      <c r="A17" s="84" t="s">
        <v>11</v>
      </c>
      <c r="B17" s="135">
        <f>SUM(B18:B24)</f>
        <v>9707524.3300000001</v>
      </c>
      <c r="C17" s="135">
        <f>SUM(C18:C24)</f>
        <v>28085402.789999999</v>
      </c>
      <c r="D17" s="90" t="s">
        <v>62</v>
      </c>
      <c r="E17" s="134"/>
      <c r="F17" s="134"/>
    </row>
    <row r="18" spans="1:6" x14ac:dyDescent="0.25">
      <c r="A18" s="86" t="s">
        <v>12</v>
      </c>
      <c r="B18" s="134"/>
      <c r="C18" s="134"/>
      <c r="D18" s="90" t="s">
        <v>63</v>
      </c>
      <c r="E18" s="134">
        <v>2819690.6</v>
      </c>
      <c r="F18" s="134">
        <v>1614379.12</v>
      </c>
    </row>
    <row r="19" spans="1:6" x14ac:dyDescent="0.25">
      <c r="A19" s="86" t="s">
        <v>13</v>
      </c>
      <c r="B19" s="134">
        <v>950771.85</v>
      </c>
      <c r="C19" s="134">
        <v>944512.65</v>
      </c>
      <c r="D19" s="89" t="s">
        <v>64</v>
      </c>
      <c r="E19" s="135">
        <f>SUM(E20:E22)</f>
        <v>0</v>
      </c>
      <c r="F19" s="135">
        <f>SUM(F20:F22)</f>
        <v>0</v>
      </c>
    </row>
    <row r="20" spans="1:6" x14ac:dyDescent="0.25">
      <c r="A20" s="86" t="s">
        <v>14</v>
      </c>
      <c r="B20" s="134">
        <v>765307.12</v>
      </c>
      <c r="C20" s="134">
        <v>435000.39</v>
      </c>
      <c r="D20" s="90" t="s">
        <v>65</v>
      </c>
      <c r="E20" s="134">
        <v>0</v>
      </c>
      <c r="F20" s="134">
        <v>0</v>
      </c>
    </row>
    <row r="21" spans="1:6" x14ac:dyDescent="0.25">
      <c r="A21" s="86" t="s">
        <v>15</v>
      </c>
      <c r="B21" s="134"/>
      <c r="C21" s="134"/>
      <c r="D21" s="90" t="s">
        <v>66</v>
      </c>
      <c r="E21" s="134">
        <v>0</v>
      </c>
      <c r="F21" s="134">
        <v>0</v>
      </c>
    </row>
    <row r="22" spans="1:6" x14ac:dyDescent="0.25">
      <c r="A22" s="86" t="s">
        <v>16</v>
      </c>
      <c r="B22" s="134">
        <v>216554.01</v>
      </c>
      <c r="C22" s="134">
        <v>170000</v>
      </c>
      <c r="D22" s="90" t="s">
        <v>67</v>
      </c>
      <c r="E22" s="134">
        <v>0</v>
      </c>
      <c r="F22" s="134">
        <v>0</v>
      </c>
    </row>
    <row r="23" spans="1:6" x14ac:dyDescent="0.25">
      <c r="A23" s="86" t="s">
        <v>17</v>
      </c>
      <c r="B23" s="134"/>
      <c r="C23" s="134"/>
      <c r="D23" s="89" t="s">
        <v>68</v>
      </c>
      <c r="E23" s="135">
        <f>E24+E25</f>
        <v>0</v>
      </c>
      <c r="F23" s="135">
        <f>F24+F25</f>
        <v>0</v>
      </c>
    </row>
    <row r="24" spans="1:6" x14ac:dyDescent="0.25">
      <c r="A24" s="86" t="s">
        <v>18</v>
      </c>
      <c r="B24" s="134">
        <v>7774891.3499999996</v>
      </c>
      <c r="C24" s="134">
        <v>26535889.75</v>
      </c>
      <c r="D24" s="90" t="s">
        <v>69</v>
      </c>
      <c r="E24" s="134">
        <v>0</v>
      </c>
      <c r="F24" s="134">
        <v>0</v>
      </c>
    </row>
    <row r="25" spans="1:6" x14ac:dyDescent="0.25">
      <c r="A25" s="84" t="s">
        <v>19</v>
      </c>
      <c r="B25" s="135">
        <f>SUM(B26:B30)</f>
        <v>7562510.04</v>
      </c>
      <c r="C25" s="135">
        <f>SUM(C26:C30)</f>
        <v>30300373</v>
      </c>
      <c r="D25" s="90" t="s">
        <v>70</v>
      </c>
      <c r="E25" s="134">
        <v>0</v>
      </c>
      <c r="F25" s="134">
        <v>0</v>
      </c>
    </row>
    <row r="26" spans="1:6" x14ac:dyDescent="0.25">
      <c r="A26" s="86" t="s">
        <v>20</v>
      </c>
      <c r="B26" s="134">
        <v>969092.84</v>
      </c>
      <c r="C26" s="134">
        <v>134413.88</v>
      </c>
      <c r="D26" s="89" t="s">
        <v>71</v>
      </c>
      <c r="E26" s="134">
        <v>0</v>
      </c>
      <c r="F26" s="134">
        <v>0</v>
      </c>
    </row>
    <row r="27" spans="1:6" x14ac:dyDescent="0.25">
      <c r="A27" s="86" t="s">
        <v>21</v>
      </c>
      <c r="B27" s="134">
        <v>0</v>
      </c>
      <c r="C27" s="134">
        <v>2497500</v>
      </c>
      <c r="D27" s="89" t="s">
        <v>72</v>
      </c>
      <c r="E27" s="135">
        <f>SUM(E28:E30)</f>
        <v>0</v>
      </c>
      <c r="F27" s="135">
        <f>SUM(F28:F30)</f>
        <v>0</v>
      </c>
    </row>
    <row r="28" spans="1:6" x14ac:dyDescent="0.25">
      <c r="A28" s="86" t="s">
        <v>22</v>
      </c>
      <c r="B28" s="134"/>
      <c r="C28" s="134"/>
      <c r="D28" s="90" t="s">
        <v>73</v>
      </c>
      <c r="E28" s="134">
        <v>0</v>
      </c>
      <c r="F28" s="134">
        <v>0</v>
      </c>
    </row>
    <row r="29" spans="1:6" x14ac:dyDescent="0.25">
      <c r="A29" s="86" t="s">
        <v>23</v>
      </c>
      <c r="B29" s="134">
        <v>6593417.2000000002</v>
      </c>
      <c r="C29" s="134">
        <v>27668459.120000001</v>
      </c>
      <c r="D29" s="90" t="s">
        <v>74</v>
      </c>
      <c r="E29" s="134">
        <v>0</v>
      </c>
      <c r="F29" s="134">
        <v>0</v>
      </c>
    </row>
    <row r="30" spans="1:6" x14ac:dyDescent="0.25">
      <c r="A30" s="86" t="s">
        <v>24</v>
      </c>
      <c r="B30" s="134"/>
      <c r="C30" s="134"/>
      <c r="D30" s="90" t="s">
        <v>75</v>
      </c>
      <c r="E30" s="134">
        <v>0</v>
      </c>
      <c r="F30" s="134">
        <v>0</v>
      </c>
    </row>
    <row r="31" spans="1:6" x14ac:dyDescent="0.25">
      <c r="A31" s="84" t="s">
        <v>25</v>
      </c>
      <c r="B31" s="57">
        <f>SUM(B32:B36)</f>
        <v>0</v>
      </c>
      <c r="C31" s="57">
        <f>SUM(C32:C36)</f>
        <v>0</v>
      </c>
      <c r="D31" s="89" t="s">
        <v>76</v>
      </c>
      <c r="E31" s="135">
        <f>SUM(E32:E37)</f>
        <v>0</v>
      </c>
      <c r="F31" s="135">
        <f>SUM(F32:F37)</f>
        <v>0</v>
      </c>
    </row>
    <row r="32" spans="1:6" x14ac:dyDescent="0.25">
      <c r="A32" s="86" t="s">
        <v>26</v>
      </c>
      <c r="B32" s="134">
        <v>0</v>
      </c>
      <c r="C32" s="134">
        <v>0</v>
      </c>
      <c r="D32" s="90" t="s">
        <v>77</v>
      </c>
      <c r="E32" s="134">
        <v>0</v>
      </c>
      <c r="F32" s="134">
        <v>0</v>
      </c>
    </row>
    <row r="33" spans="1:6" x14ac:dyDescent="0.25">
      <c r="A33" s="86" t="s">
        <v>27</v>
      </c>
      <c r="B33" s="134">
        <v>0</v>
      </c>
      <c r="C33" s="134">
        <v>0</v>
      </c>
      <c r="D33" s="90" t="s">
        <v>78</v>
      </c>
      <c r="E33" s="134">
        <v>0</v>
      </c>
      <c r="F33" s="134">
        <v>0</v>
      </c>
    </row>
    <row r="34" spans="1:6" x14ac:dyDescent="0.25">
      <c r="A34" s="86" t="s">
        <v>28</v>
      </c>
      <c r="B34" s="134">
        <v>0</v>
      </c>
      <c r="C34" s="134">
        <v>0</v>
      </c>
      <c r="D34" s="90" t="s">
        <v>79</v>
      </c>
      <c r="E34" s="134">
        <v>0</v>
      </c>
      <c r="F34" s="134">
        <v>0</v>
      </c>
    </row>
    <row r="35" spans="1:6" x14ac:dyDescent="0.25">
      <c r="A35" s="86" t="s">
        <v>29</v>
      </c>
      <c r="B35" s="134">
        <v>0</v>
      </c>
      <c r="C35" s="134">
        <v>0</v>
      </c>
      <c r="D35" s="90" t="s">
        <v>80</v>
      </c>
      <c r="E35" s="134">
        <v>0</v>
      </c>
      <c r="F35" s="134">
        <v>0</v>
      </c>
    </row>
    <row r="36" spans="1:6" x14ac:dyDescent="0.25">
      <c r="A36" s="86" t="s">
        <v>30</v>
      </c>
      <c r="B36" s="134">
        <v>0</v>
      </c>
      <c r="C36" s="134">
        <v>0</v>
      </c>
      <c r="D36" s="90" t="s">
        <v>81</v>
      </c>
      <c r="E36" s="134">
        <v>0</v>
      </c>
      <c r="F36" s="134">
        <v>0</v>
      </c>
    </row>
    <row r="37" spans="1:6" x14ac:dyDescent="0.25">
      <c r="A37" s="84" t="s">
        <v>31</v>
      </c>
      <c r="B37" s="135">
        <f>SUM(B36)</f>
        <v>0</v>
      </c>
      <c r="C37" s="135">
        <f>SUM(C36)</f>
        <v>0</v>
      </c>
      <c r="D37" s="90" t="s">
        <v>82</v>
      </c>
      <c r="E37" s="134">
        <v>0</v>
      </c>
      <c r="F37" s="134">
        <v>0</v>
      </c>
    </row>
    <row r="38" spans="1:6" x14ac:dyDescent="0.25">
      <c r="A38" s="84" t="s">
        <v>119</v>
      </c>
      <c r="B38" s="135">
        <f>SUM(B39:B40)</f>
        <v>0</v>
      </c>
      <c r="C38" s="135">
        <f>SUM(C39:C40)</f>
        <v>0</v>
      </c>
      <c r="D38" s="89" t="s">
        <v>83</v>
      </c>
      <c r="E38" s="135">
        <f>SUM(E39:E41)</f>
        <v>0</v>
      </c>
      <c r="F38" s="135">
        <f>SUM(F39:F41)</f>
        <v>0</v>
      </c>
    </row>
    <row r="39" spans="1:6" x14ac:dyDescent="0.25">
      <c r="A39" s="86" t="s">
        <v>32</v>
      </c>
      <c r="B39" s="134">
        <v>0</v>
      </c>
      <c r="C39" s="134">
        <v>0</v>
      </c>
      <c r="D39" s="90" t="s">
        <v>84</v>
      </c>
      <c r="E39" s="134">
        <v>0</v>
      </c>
      <c r="F39" s="134">
        <v>0</v>
      </c>
    </row>
    <row r="40" spans="1:6" x14ac:dyDescent="0.25">
      <c r="A40" s="86" t="s">
        <v>33</v>
      </c>
      <c r="B40" s="134">
        <v>0</v>
      </c>
      <c r="C40" s="134">
        <v>0</v>
      </c>
      <c r="D40" s="90" t="s">
        <v>85</v>
      </c>
      <c r="E40" s="134">
        <v>0</v>
      </c>
      <c r="F40" s="134">
        <v>0</v>
      </c>
    </row>
    <row r="41" spans="1:6" x14ac:dyDescent="0.25">
      <c r="A41" s="84" t="s">
        <v>34</v>
      </c>
      <c r="B41" s="135">
        <f>SUM(B42:B45)</f>
        <v>0</v>
      </c>
      <c r="C41" s="135">
        <f>SUM(C42:C45)</f>
        <v>0</v>
      </c>
      <c r="D41" s="90" t="s">
        <v>86</v>
      </c>
      <c r="E41" s="134">
        <v>0</v>
      </c>
      <c r="F41" s="134">
        <v>0</v>
      </c>
    </row>
    <row r="42" spans="1:6" x14ac:dyDescent="0.25">
      <c r="A42" s="86" t="s">
        <v>35</v>
      </c>
      <c r="B42" s="134">
        <v>0</v>
      </c>
      <c r="C42" s="134">
        <v>0</v>
      </c>
      <c r="D42" s="89" t="s">
        <v>87</v>
      </c>
      <c r="E42" s="135">
        <f>SUM(E43:E45)</f>
        <v>0</v>
      </c>
      <c r="F42" s="135">
        <f>SUM(F43:F45)</f>
        <v>0</v>
      </c>
    </row>
    <row r="43" spans="1:6" x14ac:dyDescent="0.25">
      <c r="A43" s="86" t="s">
        <v>36</v>
      </c>
      <c r="B43" s="134">
        <v>0</v>
      </c>
      <c r="C43" s="134">
        <v>0</v>
      </c>
      <c r="D43" s="90" t="s">
        <v>88</v>
      </c>
      <c r="E43" s="134">
        <v>0</v>
      </c>
      <c r="F43" s="134">
        <v>0</v>
      </c>
    </row>
    <row r="44" spans="1:6" x14ac:dyDescent="0.25">
      <c r="A44" s="86" t="s">
        <v>37</v>
      </c>
      <c r="B44" s="134">
        <v>0</v>
      </c>
      <c r="C44" s="134">
        <v>0</v>
      </c>
      <c r="D44" s="90" t="s">
        <v>89</v>
      </c>
      <c r="E44" s="134">
        <v>0</v>
      </c>
      <c r="F44" s="134">
        <v>0</v>
      </c>
    </row>
    <row r="45" spans="1:6" x14ac:dyDescent="0.25">
      <c r="A45" s="86" t="s">
        <v>38</v>
      </c>
      <c r="B45" s="134">
        <v>0</v>
      </c>
      <c r="C45" s="134">
        <v>0</v>
      </c>
      <c r="D45" s="90" t="s">
        <v>90</v>
      </c>
      <c r="E45" s="134">
        <v>0</v>
      </c>
      <c r="F45" s="134">
        <v>0</v>
      </c>
    </row>
    <row r="46" spans="1:6" x14ac:dyDescent="0.25">
      <c r="A46" s="52"/>
      <c r="B46" s="52"/>
      <c r="C46" s="52"/>
      <c r="D46" s="52"/>
      <c r="E46" s="52"/>
      <c r="F46" s="52"/>
    </row>
    <row r="47" spans="1:6" x14ac:dyDescent="0.25">
      <c r="A47" s="53" t="s">
        <v>39</v>
      </c>
      <c r="B47" s="136">
        <f>B9+B17+B25+B31+B38+B41</f>
        <v>180458852.72000003</v>
      </c>
      <c r="C47" s="136">
        <f>C9+C17+C25+C31+C38+C41</f>
        <v>231179719.03</v>
      </c>
      <c r="D47" s="88" t="s">
        <v>91</v>
      </c>
      <c r="E47" s="136">
        <f>E9+E19+E23+E26+E27+E31+E38+E42</f>
        <v>16057321.060000001</v>
      </c>
      <c r="F47" s="136">
        <f>F9+F19+F23+F26+F27+F31+F38+F42</f>
        <v>47374206.619999997</v>
      </c>
    </row>
    <row r="48" spans="1:6" x14ac:dyDescent="0.25">
      <c r="A48" s="52"/>
      <c r="B48" s="52"/>
      <c r="C48" s="52"/>
      <c r="D48" s="52"/>
      <c r="E48" s="52"/>
      <c r="F48" s="52"/>
    </row>
    <row r="49" spans="1:6" x14ac:dyDescent="0.25">
      <c r="A49" s="37" t="s">
        <v>40</v>
      </c>
      <c r="B49" s="52"/>
      <c r="C49" s="52"/>
      <c r="D49" s="88" t="s">
        <v>92</v>
      </c>
      <c r="E49" s="52"/>
      <c r="F49" s="52"/>
    </row>
    <row r="50" spans="1:6" x14ac:dyDescent="0.25">
      <c r="A50" s="84" t="s">
        <v>41</v>
      </c>
      <c r="B50" s="134">
        <v>0</v>
      </c>
      <c r="C50" s="134">
        <v>0</v>
      </c>
      <c r="D50" s="89" t="s">
        <v>93</v>
      </c>
      <c r="E50" s="134">
        <v>0</v>
      </c>
      <c r="F50" s="134">
        <v>0</v>
      </c>
    </row>
    <row r="51" spans="1:6" x14ac:dyDescent="0.25">
      <c r="A51" s="84" t="s">
        <v>42</v>
      </c>
      <c r="B51" s="134">
        <v>0</v>
      </c>
      <c r="C51" s="134">
        <v>0</v>
      </c>
      <c r="D51" s="89" t="s">
        <v>94</v>
      </c>
      <c r="E51" s="134">
        <v>0</v>
      </c>
      <c r="F51" s="134">
        <v>0</v>
      </c>
    </row>
    <row r="52" spans="1:6" x14ac:dyDescent="0.25">
      <c r="A52" s="84" t="s">
        <v>43</v>
      </c>
      <c r="B52" s="134">
        <v>171599899.90000001</v>
      </c>
      <c r="C52" s="134">
        <v>94067197.129999995</v>
      </c>
      <c r="D52" s="89" t="s">
        <v>95</v>
      </c>
      <c r="E52" s="134">
        <v>0</v>
      </c>
      <c r="F52" s="134">
        <v>923411.22</v>
      </c>
    </row>
    <row r="53" spans="1:6" x14ac:dyDescent="0.25">
      <c r="A53" s="84" t="s">
        <v>44</v>
      </c>
      <c r="B53" s="134">
        <v>70801444.180000007</v>
      </c>
      <c r="C53" s="134">
        <v>69922657.319999993</v>
      </c>
      <c r="D53" s="89" t="s">
        <v>96</v>
      </c>
      <c r="E53" s="134">
        <v>0</v>
      </c>
      <c r="F53" s="134">
        <v>0</v>
      </c>
    </row>
    <row r="54" spans="1:6" x14ac:dyDescent="0.25">
      <c r="A54" s="84" t="s">
        <v>45</v>
      </c>
      <c r="B54" s="134">
        <v>109817.91</v>
      </c>
      <c r="C54" s="134">
        <v>109817.91</v>
      </c>
      <c r="D54" s="89" t="s">
        <v>97</v>
      </c>
      <c r="E54" s="134">
        <v>0</v>
      </c>
      <c r="F54" s="134">
        <v>0</v>
      </c>
    </row>
    <row r="55" spans="1:6" x14ac:dyDescent="0.25">
      <c r="A55" s="84" t="s">
        <v>46</v>
      </c>
      <c r="B55" s="134">
        <v>-26047020.440000001</v>
      </c>
      <c r="C55" s="134">
        <v>-26047020.440000001</v>
      </c>
      <c r="D55" s="36" t="s">
        <v>98</v>
      </c>
      <c r="E55" s="134">
        <v>0</v>
      </c>
      <c r="F55" s="134">
        <v>0</v>
      </c>
    </row>
    <row r="56" spans="1:6" x14ac:dyDescent="0.25">
      <c r="A56" s="84" t="s">
        <v>47</v>
      </c>
      <c r="B56" s="134">
        <v>777794.22</v>
      </c>
      <c r="C56" s="134">
        <v>777794.22</v>
      </c>
      <c r="D56" s="52"/>
      <c r="E56" s="52"/>
      <c r="F56" s="52"/>
    </row>
    <row r="57" spans="1:6" x14ac:dyDescent="0.25">
      <c r="A57" s="84" t="s">
        <v>48</v>
      </c>
      <c r="B57" s="134">
        <v>0</v>
      </c>
      <c r="C57" s="134">
        <v>0</v>
      </c>
      <c r="D57" s="88" t="s">
        <v>99</v>
      </c>
      <c r="E57" s="136">
        <f>SUM(E50:E55)</f>
        <v>0</v>
      </c>
      <c r="F57" s="136">
        <f>SUM(F50:F55)</f>
        <v>923411.22</v>
      </c>
    </row>
    <row r="58" spans="1:6" x14ac:dyDescent="0.25">
      <c r="A58" s="84" t="s">
        <v>49</v>
      </c>
      <c r="B58" s="134">
        <v>0</v>
      </c>
      <c r="C58" s="134">
        <v>0</v>
      </c>
      <c r="D58" s="52"/>
      <c r="E58" s="52"/>
      <c r="F58" s="52"/>
    </row>
    <row r="59" spans="1:6" x14ac:dyDescent="0.25">
      <c r="A59" s="52"/>
      <c r="B59" s="52"/>
      <c r="C59" s="52"/>
      <c r="D59" s="88" t="s">
        <v>100</v>
      </c>
      <c r="E59" s="136">
        <f>E47+E57</f>
        <v>16057321.060000001</v>
      </c>
      <c r="F59" s="136">
        <f>F47+F57</f>
        <v>48297617.839999996</v>
      </c>
    </row>
    <row r="60" spans="1:6" x14ac:dyDescent="0.25">
      <c r="A60" s="53" t="s">
        <v>50</v>
      </c>
      <c r="B60" s="136">
        <f>SUM(B50:B58)</f>
        <v>217241935.77000001</v>
      </c>
      <c r="C60" s="136">
        <f>SUM(C50:C58)</f>
        <v>138830446.13999999</v>
      </c>
      <c r="D60" s="52"/>
      <c r="E60" s="52"/>
      <c r="F60" s="52"/>
    </row>
    <row r="61" spans="1:6" x14ac:dyDescent="0.25">
      <c r="A61" s="52"/>
      <c r="B61" s="52"/>
      <c r="C61" s="52"/>
      <c r="D61" s="38" t="s">
        <v>101</v>
      </c>
      <c r="E61" s="82"/>
      <c r="F61" s="82"/>
    </row>
    <row r="62" spans="1:6" x14ac:dyDescent="0.25">
      <c r="A62" s="53" t="s">
        <v>51</v>
      </c>
      <c r="B62" s="136">
        <f>SUM(B47+B60)</f>
        <v>397700788.49000001</v>
      </c>
      <c r="C62" s="136">
        <f>SUM(C47+C60)</f>
        <v>370010165.16999996</v>
      </c>
      <c r="D62" s="52"/>
      <c r="E62" s="52"/>
      <c r="F62" s="52"/>
    </row>
    <row r="63" spans="1:6" x14ac:dyDescent="0.25">
      <c r="A63" s="52"/>
      <c r="B63" s="52"/>
      <c r="C63" s="52"/>
      <c r="D63" s="91" t="s">
        <v>102</v>
      </c>
      <c r="E63" s="137">
        <f>SUM(E64:E66)</f>
        <v>18985878.919999998</v>
      </c>
      <c r="F63" s="137">
        <f>SUM(F64:F66)</f>
        <v>17929388.379999999</v>
      </c>
    </row>
    <row r="64" spans="1:6" x14ac:dyDescent="0.25">
      <c r="A64" s="52"/>
      <c r="B64" s="52"/>
      <c r="C64" s="52"/>
      <c r="D64" s="92" t="s">
        <v>103</v>
      </c>
      <c r="E64" s="134">
        <v>18641978.239999998</v>
      </c>
      <c r="F64" s="134">
        <v>17721959.379999999</v>
      </c>
    </row>
    <row r="65" spans="1:6" x14ac:dyDescent="0.25">
      <c r="A65" s="52"/>
      <c r="B65" s="52"/>
      <c r="C65" s="52"/>
      <c r="D65" s="39" t="s">
        <v>104</v>
      </c>
      <c r="E65" s="134">
        <v>343900.68</v>
      </c>
      <c r="F65" s="134">
        <v>207429</v>
      </c>
    </row>
    <row r="66" spans="1:6" x14ac:dyDescent="0.25">
      <c r="A66" s="52"/>
      <c r="B66" s="52"/>
      <c r="C66" s="52"/>
      <c r="D66" s="92" t="s">
        <v>105</v>
      </c>
      <c r="E66" s="134">
        <v>0</v>
      </c>
      <c r="F66" s="134">
        <v>0</v>
      </c>
    </row>
    <row r="67" spans="1:6" x14ac:dyDescent="0.25">
      <c r="A67" s="52"/>
      <c r="B67" s="52"/>
      <c r="C67" s="52"/>
      <c r="D67" s="52"/>
      <c r="E67" s="52"/>
      <c r="F67" s="52"/>
    </row>
    <row r="68" spans="1:6" x14ac:dyDescent="0.25">
      <c r="A68" s="52"/>
      <c r="B68" s="52"/>
      <c r="C68" s="52"/>
      <c r="D68" s="91" t="s">
        <v>106</v>
      </c>
      <c r="E68" s="137">
        <f>SUM(E69:E73)</f>
        <v>362657588.51000005</v>
      </c>
      <c r="F68" s="137">
        <f>SUM(F69:F73)</f>
        <v>303783158.94999999</v>
      </c>
    </row>
    <row r="69" spans="1:6" x14ac:dyDescent="0.25">
      <c r="A69" s="12"/>
      <c r="B69" s="52"/>
      <c r="C69" s="52"/>
      <c r="D69" s="92" t="s">
        <v>107</v>
      </c>
      <c r="E69" s="134">
        <v>90774816.849999994</v>
      </c>
      <c r="F69" s="134">
        <v>120211689.42</v>
      </c>
    </row>
    <row r="70" spans="1:6" x14ac:dyDescent="0.25">
      <c r="A70" s="12"/>
      <c r="B70" s="52"/>
      <c r="C70" s="52"/>
      <c r="D70" s="92" t="s">
        <v>108</v>
      </c>
      <c r="E70" s="134">
        <v>271815660.36000001</v>
      </c>
      <c r="F70" s="134">
        <v>183504358.22999999</v>
      </c>
    </row>
    <row r="71" spans="1:6" x14ac:dyDescent="0.25">
      <c r="A71" s="12"/>
      <c r="B71" s="52"/>
      <c r="C71" s="52"/>
      <c r="D71" s="92" t="s">
        <v>109</v>
      </c>
      <c r="E71" s="134">
        <v>0</v>
      </c>
      <c r="F71" s="134">
        <v>0</v>
      </c>
    </row>
    <row r="72" spans="1:6" x14ac:dyDescent="0.25">
      <c r="A72" s="12"/>
      <c r="B72" s="52"/>
      <c r="C72" s="52"/>
      <c r="D72" s="92" t="s">
        <v>110</v>
      </c>
      <c r="E72" s="134">
        <v>0</v>
      </c>
      <c r="F72" s="134">
        <v>0</v>
      </c>
    </row>
    <row r="73" spans="1:6" x14ac:dyDescent="0.25">
      <c r="A73" s="12"/>
      <c r="B73" s="52"/>
      <c r="C73" s="52"/>
      <c r="D73" s="92" t="s">
        <v>111</v>
      </c>
      <c r="E73" s="134">
        <v>67111.3</v>
      </c>
      <c r="F73" s="134">
        <v>67111.3</v>
      </c>
    </row>
    <row r="74" spans="1:6" x14ac:dyDescent="0.25">
      <c r="A74" s="12"/>
      <c r="B74" s="52"/>
      <c r="C74" s="52"/>
      <c r="D74" s="52"/>
      <c r="E74" s="52"/>
      <c r="F74" s="52"/>
    </row>
    <row r="75" spans="1:6" x14ac:dyDescent="0.25">
      <c r="A75" s="12"/>
      <c r="B75" s="52"/>
      <c r="C75" s="52"/>
      <c r="D75" s="91" t="s">
        <v>112</v>
      </c>
      <c r="E75" s="137">
        <f>E76+E77</f>
        <v>0</v>
      </c>
      <c r="F75" s="137">
        <f>F76+F77</f>
        <v>0</v>
      </c>
    </row>
    <row r="76" spans="1:6" x14ac:dyDescent="0.25">
      <c r="A76" s="12"/>
      <c r="B76" s="52"/>
      <c r="C76" s="52"/>
      <c r="D76" s="89" t="s">
        <v>113</v>
      </c>
      <c r="E76" s="134">
        <v>0</v>
      </c>
      <c r="F76" s="134">
        <v>0</v>
      </c>
    </row>
    <row r="77" spans="1:6" x14ac:dyDescent="0.25">
      <c r="A77" s="12"/>
      <c r="B77" s="52"/>
      <c r="C77" s="52"/>
      <c r="D77" s="89" t="s">
        <v>114</v>
      </c>
      <c r="E77" s="134">
        <v>0</v>
      </c>
      <c r="F77" s="134">
        <v>0</v>
      </c>
    </row>
    <row r="78" spans="1:6" x14ac:dyDescent="0.25">
      <c r="A78" s="12"/>
      <c r="B78" s="52"/>
      <c r="C78" s="52"/>
      <c r="D78" s="52"/>
      <c r="E78" s="52"/>
      <c r="F78" s="52"/>
    </row>
    <row r="79" spans="1:6" x14ac:dyDescent="0.25">
      <c r="A79" s="12"/>
      <c r="B79" s="52"/>
      <c r="C79" s="52"/>
      <c r="D79" s="88" t="s">
        <v>115</v>
      </c>
      <c r="E79" s="136">
        <f>E63+E68+E75</f>
        <v>381643467.43000007</v>
      </c>
      <c r="F79" s="136">
        <f>F63+F68+F75</f>
        <v>321712547.32999998</v>
      </c>
    </row>
    <row r="80" spans="1:6" x14ac:dyDescent="0.25">
      <c r="A80" s="12"/>
      <c r="B80" s="52"/>
      <c r="C80" s="52"/>
      <c r="D80" s="52"/>
      <c r="E80" s="52"/>
      <c r="F80" s="52"/>
    </row>
    <row r="81" spans="1:6" x14ac:dyDescent="0.25">
      <c r="A81" s="12"/>
      <c r="B81" s="52"/>
      <c r="C81" s="52"/>
      <c r="D81" s="88" t="s">
        <v>116</v>
      </c>
      <c r="E81" s="136">
        <f>E59+E79</f>
        <v>397700788.49000007</v>
      </c>
      <c r="F81" s="136">
        <f>F59+F79</f>
        <v>370010165.16999996</v>
      </c>
    </row>
    <row r="82" spans="1:6" x14ac:dyDescent="0.25">
      <c r="A82" s="6"/>
      <c r="B82" s="62"/>
      <c r="C82" s="62"/>
      <c r="D82" s="62"/>
      <c r="E82" s="62"/>
      <c r="F82" s="62"/>
    </row>
    <row r="83" spans="1:6" ht="14.25" hidden="1" x14ac:dyDescent="0.45"/>
    <row r="84" spans="1:6" ht="14.25" hidden="1" x14ac:dyDescent="0.45"/>
    <row r="85" spans="1:6" ht="14.25" hidden="1" x14ac:dyDescent="0.45"/>
    <row r="86" spans="1:6" ht="14.25" hidden="1" x14ac:dyDescent="0.45"/>
    <row r="87" spans="1:6" ht="14.25" hidden="1" x14ac:dyDescent="0.45"/>
    <row r="88" spans="1:6" ht="14.25" hidden="1" x14ac:dyDescent="0.45"/>
    <row r="89" spans="1:6" ht="14.25" hidden="1" x14ac:dyDescent="0.45"/>
    <row r="90" spans="1:6" ht="14.25" hidden="1" x14ac:dyDescent="0.45"/>
    <row r="91" spans="1:6" ht="14.25" hidden="1" x14ac:dyDescent="0.45"/>
    <row r="92" spans="1:6" ht="14.25" hidden="1" x14ac:dyDescent="0.45"/>
    <row r="93" spans="1:6" ht="14.25" hidden="1" x14ac:dyDescent="0.45"/>
    <row r="94" spans="1:6" ht="14.25" hidden="1" x14ac:dyDescent="0.45"/>
    <row r="95" spans="1:6" ht="14.25" hidden="1" x14ac:dyDescent="0.45"/>
    <row r="96" spans="1:6" ht="14.25" hidden="1" x14ac:dyDescent="0.45"/>
    <row r="97" ht="14.25" hidden="1" x14ac:dyDescent="0.45"/>
    <row r="98" ht="14.25" hidden="1" x14ac:dyDescent="0.45"/>
    <row r="99" ht="14.25" hidden="1" x14ac:dyDescent="0.45"/>
    <row r="100" ht="14.25" hidden="1" x14ac:dyDescent="0.45"/>
    <row r="101" ht="14.25" hidden="1" x14ac:dyDescent="0.45"/>
    <row r="102" ht="14.25" hidden="1" x14ac:dyDescent="0.45"/>
    <row r="103" ht="14.25" hidden="1" x14ac:dyDescent="0.45"/>
    <row r="104" ht="14.25" hidden="1" x14ac:dyDescent="0.45"/>
    <row r="105" ht="14.25" hidden="1" x14ac:dyDescent="0.45"/>
    <row r="106" ht="14.25" hidden="1" x14ac:dyDescent="0.45"/>
    <row r="107" ht="14.25" hidden="1" x14ac:dyDescent="0.45"/>
    <row r="108" ht="14.25" hidden="1" x14ac:dyDescent="0.45"/>
    <row r="109" ht="14.25" hidden="1" x14ac:dyDescent="0.45"/>
    <row r="110" ht="14.25" hidden="1" x14ac:dyDescent="0.45"/>
    <row r="111" ht="14.25" hidden="1" x14ac:dyDescent="0.45"/>
    <row r="112" ht="14.25" hidden="1" x14ac:dyDescent="0.45"/>
    <row r="113" ht="14.25" hidden="1" x14ac:dyDescent="0.45"/>
    <row r="114" ht="14.25" hidden="1" x14ac:dyDescent="0.45"/>
    <row r="115" ht="14.25" hidden="1" x14ac:dyDescent="0.45"/>
    <row r="116" ht="14.25" hidden="1" x14ac:dyDescent="0.45"/>
    <row r="117" ht="14.25" hidden="1" x14ac:dyDescent="0.45"/>
    <row r="118" ht="14.25" hidden="1" x14ac:dyDescent="0.45"/>
    <row r="119" ht="14.25" hidden="1" x14ac:dyDescent="0.45"/>
    <row r="120" ht="14.25" hidden="1" x14ac:dyDescent="0.45"/>
    <row r="121" ht="14.25" hidden="1" x14ac:dyDescent="0.45"/>
    <row r="122" ht="14.25" hidden="1" x14ac:dyDescent="0.45"/>
    <row r="123" ht="14.25" hidden="1" x14ac:dyDescent="0.45"/>
    <row r="124" ht="14.25" hidden="1" x14ac:dyDescent="0.45"/>
    <row r="125" ht="14.25" hidden="1" x14ac:dyDescent="0.45"/>
    <row r="126" ht="14.25" hidden="1" x14ac:dyDescent="0.45"/>
    <row r="127" ht="14.25" hidden="1" x14ac:dyDescent="0.45"/>
    <row r="128" ht="14.25" hidden="1" x14ac:dyDescent="0.45"/>
    <row r="129" ht="14.25" hidden="1" x14ac:dyDescent="0.45"/>
    <row r="130" ht="14.25" hidden="1" x14ac:dyDescent="0.45"/>
    <row r="131" ht="14.25" hidden="1" x14ac:dyDescent="0.45"/>
    <row r="132" ht="14.25" hidden="1" x14ac:dyDescent="0.45"/>
    <row r="133" ht="14.25" hidden="1" x14ac:dyDescent="0.45"/>
    <row r="134" ht="14.25" hidden="1" x14ac:dyDescent="0.45"/>
    <row r="135" ht="14.25" hidden="1" x14ac:dyDescent="0.45"/>
    <row r="136" ht="14.25" hidden="1" x14ac:dyDescent="0.45"/>
    <row r="137" ht="14.25" hidden="1" x14ac:dyDescent="0.45"/>
    <row r="138" ht="14.25" hidden="1" x14ac:dyDescent="0.45"/>
    <row r="139" ht="14.25" hidden="1" x14ac:dyDescent="0.45"/>
    <row r="140" ht="14.25" hidden="1" x14ac:dyDescent="0.45"/>
    <row r="141" ht="14.25" hidden="1" x14ac:dyDescent="0.45"/>
    <row r="142" ht="14.25" hidden="1" x14ac:dyDescent="0.45"/>
    <row r="143" ht="14.25" hidden="1" x14ac:dyDescent="0.45"/>
    <row r="144" ht="14.25" hidden="1" x14ac:dyDescent="0.45"/>
    <row r="145" ht="14.25" hidden="1" x14ac:dyDescent="0.45"/>
    <row r="146" ht="14.25" hidden="1" x14ac:dyDescent="0.45"/>
    <row r="147" ht="14.25" hidden="1" x14ac:dyDescent="0.45"/>
    <row r="148" ht="14.25" hidden="1" x14ac:dyDescent="0.45"/>
    <row r="149" ht="14.25" hidden="1" x14ac:dyDescent="0.45"/>
    <row r="150" ht="14.25" hidden="1" x14ac:dyDescent="0.45"/>
    <row r="151" ht="14.25" hidden="1" x14ac:dyDescent="0.45"/>
    <row r="152" ht="14.25" hidden="1" x14ac:dyDescent="0.45"/>
    <row r="153" ht="14.25" hidden="1" x14ac:dyDescent="0.45"/>
    <row r="154" ht="14.25" hidden="1" x14ac:dyDescent="0.45"/>
    <row r="155" ht="14.25" hidden="1" x14ac:dyDescent="0.45"/>
    <row r="156" ht="14.25" hidden="1" x14ac:dyDescent="0.45"/>
    <row r="157" ht="14.25" hidden="1" x14ac:dyDescent="0.45"/>
    <row r="158" ht="14.25" hidden="1" x14ac:dyDescent="0.45"/>
    <row r="159" ht="14.25" hidden="1" x14ac:dyDescent="0.45"/>
    <row r="160" ht="14.25" hidden="1" x14ac:dyDescent="0.45"/>
    <row r="161" ht="14.25" hidden="1" x14ac:dyDescent="0.45"/>
    <row r="162" ht="14.25" hidden="1" x14ac:dyDescent="0.45"/>
    <row r="163" ht="14.25" hidden="1" x14ac:dyDescent="0.45"/>
    <row r="164" ht="14.25" hidden="1" x14ac:dyDescent="0.45"/>
    <row r="165" ht="14.25" hidden="1" x14ac:dyDescent="0.45"/>
    <row r="166" ht="14.25" hidden="1" x14ac:dyDescent="0.45"/>
    <row r="167" ht="14.25" hidden="1" x14ac:dyDescent="0.45"/>
    <row r="168" ht="14.25" hidden="1" x14ac:dyDescent="0.45"/>
    <row r="169" ht="14.25" hidden="1" x14ac:dyDescent="0.45"/>
    <row r="170" ht="14.25" hidden="1" x14ac:dyDescent="0.45"/>
    <row r="171" ht="14.25" hidden="1" x14ac:dyDescent="0.45"/>
    <row r="172" ht="14.25" hidden="1" x14ac:dyDescent="0.45"/>
    <row r="173" ht="14.25" hidden="1" x14ac:dyDescent="0.45"/>
    <row r="174" ht="14.25" hidden="1" x14ac:dyDescent="0.45"/>
    <row r="175" ht="14.25" hidden="1" x14ac:dyDescent="0.45"/>
    <row r="176" ht="14.25" hidden="1" x14ac:dyDescent="0.45"/>
    <row r="177" ht="14.25" hidden="1" x14ac:dyDescent="0.45"/>
    <row r="178" ht="14.25" hidden="1" x14ac:dyDescent="0.45"/>
    <row r="179" ht="14.25" hidden="1" x14ac:dyDescent="0.45"/>
    <row r="180" ht="14.25" hidden="1" x14ac:dyDescent="0.45"/>
    <row r="181" ht="14.25" hidden="1" x14ac:dyDescent="0.45"/>
    <row r="182" ht="14.25" hidden="1" x14ac:dyDescent="0.45"/>
    <row r="183" ht="14.25" hidden="1" x14ac:dyDescent="0.45"/>
    <row r="184" ht="14.25" hidden="1" x14ac:dyDescent="0.45"/>
    <row r="185" ht="14.25" hidden="1" x14ac:dyDescent="0.45"/>
    <row r="186" ht="14.25" hidden="1" x14ac:dyDescent="0.45"/>
    <row r="187" ht="14.25" hidden="1" x14ac:dyDescent="0.45"/>
    <row r="188" ht="14.25" hidden="1" x14ac:dyDescent="0.45"/>
    <row r="189" ht="14.25" hidden="1" x14ac:dyDescent="0.45"/>
    <row r="190" ht="14.25" hidden="1" x14ac:dyDescent="0.45"/>
    <row r="191" ht="14.25" hidden="1" x14ac:dyDescent="0.45"/>
    <row r="192" ht="14.25" hidden="1" x14ac:dyDescent="0.45"/>
    <row r="193" ht="14.25" hidden="1" x14ac:dyDescent="0.45"/>
    <row r="194" ht="14.25" hidden="1" x14ac:dyDescent="0.45"/>
    <row r="195" ht="14.25" hidden="1" x14ac:dyDescent="0.45"/>
    <row r="196" ht="14.25" hidden="1" x14ac:dyDescent="0.45"/>
    <row r="197" ht="14.25" hidden="1" x14ac:dyDescent="0.45"/>
    <row r="198" ht="14.25" hidden="1" x14ac:dyDescent="0.45"/>
    <row r="199" ht="14.25" hidden="1" x14ac:dyDescent="0.45"/>
    <row r="200" ht="14.25" hidden="1" x14ac:dyDescent="0.45"/>
    <row r="201" ht="14.25" hidden="1" x14ac:dyDescent="0.45"/>
    <row r="202" ht="14.25" hidden="1" x14ac:dyDescent="0.45"/>
    <row r="203" ht="14.25" hidden="1" x14ac:dyDescent="0.45"/>
    <row r="204" ht="14.25" hidden="1" x14ac:dyDescent="0.45"/>
    <row r="205" ht="14.25" hidden="1" x14ac:dyDescent="0.45"/>
    <row r="206" ht="14.25" hidden="1" x14ac:dyDescent="0.45"/>
    <row r="207" ht="14.25" hidden="1" x14ac:dyDescent="0.45"/>
    <row r="208" ht="14.25" hidden="1" x14ac:dyDescent="0.45"/>
    <row r="209" ht="14.25" hidden="1" x14ac:dyDescent="0.45"/>
    <row r="210" ht="14.25" hidden="1" x14ac:dyDescent="0.45"/>
    <row r="211" ht="14.25" hidden="1" x14ac:dyDescent="0.45"/>
    <row r="212" ht="14.25" hidden="1" x14ac:dyDescent="0.45"/>
    <row r="213" ht="14.25" hidden="1" x14ac:dyDescent="0.45"/>
    <row r="214" ht="14.25" hidden="1" x14ac:dyDescent="0.45"/>
    <row r="215" ht="14.25" hidden="1" x14ac:dyDescent="0.45"/>
    <row r="216" ht="14.25" hidden="1" x14ac:dyDescent="0.45"/>
    <row r="217" ht="14.25" hidden="1" x14ac:dyDescent="0.45"/>
    <row r="218" ht="14.25" hidden="1" x14ac:dyDescent="0.45"/>
    <row r="219" ht="14.25" hidden="1" x14ac:dyDescent="0.45"/>
    <row r="220" ht="14.25" hidden="1" x14ac:dyDescent="0.45"/>
    <row r="221" ht="14.25" hidden="1" x14ac:dyDescent="0.45"/>
    <row r="222" ht="14.25" hidden="1" x14ac:dyDescent="0.45"/>
    <row r="223" ht="14.25" hidden="1" x14ac:dyDescent="0.45"/>
    <row r="224" ht="14.25" hidden="1" x14ac:dyDescent="0.45"/>
    <row r="225" ht="14.25" hidden="1" x14ac:dyDescent="0.45"/>
    <row r="226" ht="14.25" hidden="1" x14ac:dyDescent="0.45"/>
    <row r="227" ht="14.25" hidden="1" x14ac:dyDescent="0.45"/>
    <row r="228" ht="14.25" hidden="1" x14ac:dyDescent="0.45"/>
    <row r="229" ht="14.25" hidden="1" x14ac:dyDescent="0.45"/>
    <row r="230" ht="14.25" hidden="1" x14ac:dyDescent="0.45"/>
    <row r="231" ht="14.25" hidden="1" x14ac:dyDescent="0.45"/>
    <row r="232" ht="14.25" hidden="1" x14ac:dyDescent="0.45"/>
    <row r="233" ht="14.25" hidden="1" x14ac:dyDescent="0.45"/>
    <row r="234" ht="14.25" hidden="1" x14ac:dyDescent="0.45"/>
    <row r="235" ht="14.25" hidden="1" x14ac:dyDescent="0.45"/>
    <row r="236" ht="14.25" hidden="1" x14ac:dyDescent="0.45"/>
    <row r="237" ht="14.25" hidden="1" x14ac:dyDescent="0.45"/>
    <row r="238" ht="14.25" hidden="1" x14ac:dyDescent="0.45"/>
    <row r="239" ht="14.25" hidden="1" x14ac:dyDescent="0.45"/>
    <row r="240" ht="14.25" hidden="1" x14ac:dyDescent="0.45"/>
    <row r="241" ht="14.25" hidden="1" x14ac:dyDescent="0.45"/>
    <row r="242" ht="14.25" hidden="1" x14ac:dyDescent="0.45"/>
    <row r="243" ht="14.25" hidden="1" x14ac:dyDescent="0.45"/>
    <row r="244" ht="14.25" hidden="1" x14ac:dyDescent="0.45"/>
    <row r="245" ht="14.25" hidden="1" x14ac:dyDescent="0.45"/>
    <row r="246" ht="14.25" hidden="1" x14ac:dyDescent="0.45"/>
    <row r="247" ht="14.25" hidden="1" x14ac:dyDescent="0.45"/>
    <row r="248" ht="14.25" hidden="1" x14ac:dyDescent="0.45"/>
    <row r="249" ht="14.25" hidden="1" x14ac:dyDescent="0.45"/>
    <row r="250" ht="14.25" hidden="1" x14ac:dyDescent="0.45"/>
    <row r="251" ht="14.25" hidden="1" x14ac:dyDescent="0.45"/>
    <row r="252" ht="14.25" hidden="1" x14ac:dyDescent="0.45"/>
    <row r="253" ht="14.25" hidden="1" x14ac:dyDescent="0.45"/>
    <row r="254" ht="14.25" hidden="1" x14ac:dyDescent="0.45"/>
    <row r="255" ht="14.25" hidden="1" x14ac:dyDescent="0.45"/>
    <row r="256" ht="14.25" hidden="1" x14ac:dyDescent="0.45"/>
    <row r="257" ht="14.25" hidden="1" x14ac:dyDescent="0.45"/>
    <row r="258" ht="14.25" hidden="1" x14ac:dyDescent="0.45"/>
    <row r="259" ht="14.25" hidden="1" x14ac:dyDescent="0.45"/>
    <row r="260" ht="14.25" hidden="1" x14ac:dyDescent="0.45"/>
    <row r="261" ht="14.25" hidden="1" x14ac:dyDescent="0.45"/>
    <row r="262" ht="14.25" hidden="1" x14ac:dyDescent="0.45"/>
    <row r="263" ht="14.25" hidden="1" x14ac:dyDescent="0.45"/>
    <row r="264" ht="14.25" hidden="1" x14ac:dyDescent="0.45"/>
    <row r="265" ht="14.25" hidden="1" x14ac:dyDescent="0.45"/>
    <row r="266" ht="14.25" hidden="1" x14ac:dyDescent="0.45"/>
    <row r="267" ht="14.25" hidden="1" x14ac:dyDescent="0.45"/>
    <row r="268" ht="14.25" hidden="1" x14ac:dyDescent="0.45"/>
    <row r="269" ht="14.25" hidden="1" x14ac:dyDescent="0.45"/>
    <row r="270" ht="14.25" hidden="1" x14ac:dyDescent="0.45"/>
    <row r="271" ht="14.25" hidden="1" x14ac:dyDescent="0.45"/>
    <row r="272" ht="14.25" hidden="1" x14ac:dyDescent="0.45"/>
    <row r="273" ht="14.25" hidden="1" x14ac:dyDescent="0.45"/>
    <row r="274" ht="14.25" hidden="1" x14ac:dyDescent="0.45"/>
    <row r="275" ht="14.25" hidden="1" x14ac:dyDescent="0.45"/>
    <row r="276" ht="14.25" hidden="1" x14ac:dyDescent="0.45"/>
    <row r="277" ht="14.25" hidden="1" x14ac:dyDescent="0.45"/>
    <row r="278" ht="14.25" hidden="1" x14ac:dyDescent="0.45"/>
    <row r="279" ht="14.25" hidden="1" x14ac:dyDescent="0.45"/>
    <row r="280" ht="14.25" hidden="1" x14ac:dyDescent="0.45"/>
    <row r="281" ht="14.25" hidden="1" x14ac:dyDescent="0.45"/>
    <row r="282" ht="14.25" hidden="1" x14ac:dyDescent="0.45"/>
    <row r="283" ht="14.25" hidden="1" x14ac:dyDescent="0.45"/>
    <row r="284" ht="14.25" hidden="1" x14ac:dyDescent="0.45"/>
    <row r="285" ht="14.25" hidden="1" x14ac:dyDescent="0.45"/>
    <row r="286" ht="14.25" hidden="1" x14ac:dyDescent="0.45"/>
    <row r="287" ht="14.25" hidden="1" x14ac:dyDescent="0.45"/>
    <row r="288" ht="14.25" hidden="1" x14ac:dyDescent="0.45"/>
    <row r="289" ht="14.25" hidden="1" x14ac:dyDescent="0.45"/>
    <row r="290" ht="14.25" hidden="1" x14ac:dyDescent="0.45"/>
    <row r="291" ht="14.25" hidden="1" x14ac:dyDescent="0.45"/>
    <row r="292" ht="14.25" hidden="1" x14ac:dyDescent="0.45"/>
    <row r="293" ht="14.25" hidden="1" x14ac:dyDescent="0.45"/>
    <row r="294" ht="14.25" hidden="1" x14ac:dyDescent="0.45"/>
    <row r="295" ht="14.25" hidden="1" x14ac:dyDescent="0.45"/>
    <row r="296" ht="14.25" hidden="1" x14ac:dyDescent="0.45"/>
    <row r="297" ht="14.25" hidden="1" x14ac:dyDescent="0.45"/>
    <row r="298" ht="14.25" hidden="1" x14ac:dyDescent="0.45"/>
    <row r="299" ht="14.25" hidden="1" x14ac:dyDescent="0.45"/>
    <row r="300" ht="14.25" hidden="1" x14ac:dyDescent="0.45"/>
    <row r="301" ht="14.25" hidden="1" x14ac:dyDescent="0.45"/>
    <row r="302" ht="14.25" hidden="1" x14ac:dyDescent="0.45"/>
    <row r="303" ht="14.25" hidden="1" x14ac:dyDescent="0.45"/>
    <row r="304" ht="14.25" hidden="1" x14ac:dyDescent="0.45"/>
    <row r="305" ht="14.25" hidden="1" x14ac:dyDescent="0.45"/>
    <row r="306" ht="14.25" hidden="1" x14ac:dyDescent="0.45"/>
    <row r="307" ht="14.25" hidden="1" x14ac:dyDescent="0.45"/>
    <row r="308" ht="14.25" hidden="1" x14ac:dyDescent="0.45"/>
    <row r="309" ht="14.25" hidden="1" x14ac:dyDescent="0.45"/>
    <row r="310" ht="14.25" hidden="1" x14ac:dyDescent="0.45"/>
    <row r="311" ht="14.25" hidden="1" x14ac:dyDescent="0.45"/>
    <row r="312" ht="14.25" hidden="1" x14ac:dyDescent="0.45"/>
    <row r="313" ht="14.25" hidden="1" x14ac:dyDescent="0.45"/>
    <row r="314" ht="14.25" hidden="1" x14ac:dyDescent="0.45"/>
    <row r="315" ht="14.25" hidden="1" x14ac:dyDescent="0.45"/>
    <row r="316" ht="14.25" hidden="1" x14ac:dyDescent="0.45"/>
    <row r="317" ht="14.25" hidden="1" x14ac:dyDescent="0.45"/>
    <row r="318" ht="14.25" hidden="1" x14ac:dyDescent="0.45"/>
    <row r="319" ht="14.25" hidden="1" x14ac:dyDescent="0.45"/>
    <row r="320" ht="14.25" hidden="1" x14ac:dyDescent="0.45"/>
    <row r="321" ht="14.25" hidden="1" x14ac:dyDescent="0.45"/>
    <row r="322" ht="14.25" hidden="1" x14ac:dyDescent="0.45"/>
    <row r="323" ht="14.25" hidden="1" x14ac:dyDescent="0.45"/>
    <row r="324" ht="14.25" hidden="1" x14ac:dyDescent="0.45"/>
    <row r="325" ht="14.25" hidden="1" x14ac:dyDescent="0.45"/>
    <row r="326" ht="14.25" hidden="1" x14ac:dyDescent="0.45"/>
    <row r="327" ht="14.25" hidden="1" x14ac:dyDescent="0.45"/>
    <row r="328" ht="14.25" hidden="1" x14ac:dyDescent="0.45"/>
    <row r="329" ht="14.25" hidden="1" x14ac:dyDescent="0.45"/>
    <row r="330" ht="14.25" hidden="1" x14ac:dyDescent="0.45"/>
    <row r="331" ht="14.25" hidden="1" x14ac:dyDescent="0.45"/>
    <row r="332" ht="14.25" hidden="1" x14ac:dyDescent="0.45"/>
    <row r="333" ht="14.25" hidden="1" x14ac:dyDescent="0.45"/>
    <row r="334" ht="14.25" hidden="1" x14ac:dyDescent="0.45"/>
    <row r="335" ht="14.25" hidden="1" x14ac:dyDescent="0.45"/>
    <row r="336" ht="14.25" hidden="1" x14ac:dyDescent="0.45"/>
    <row r="337" ht="14.25" hidden="1" x14ac:dyDescent="0.45"/>
    <row r="338" ht="14.25" hidden="1" x14ac:dyDescent="0.45"/>
    <row r="339" ht="14.25" hidden="1" x14ac:dyDescent="0.45"/>
    <row r="340" ht="14.25" hidden="1" x14ac:dyDescent="0.45"/>
    <row r="341" ht="14.25" hidden="1" x14ac:dyDescent="0.45"/>
    <row r="342" ht="14.25" hidden="1" x14ac:dyDescent="0.45"/>
    <row r="343" ht="14.25" hidden="1" x14ac:dyDescent="0.45"/>
    <row r="344" ht="14.25" hidden="1" x14ac:dyDescent="0.45"/>
    <row r="345" ht="14.25" hidden="1" x14ac:dyDescent="0.45"/>
    <row r="346" ht="14.25" hidden="1" x14ac:dyDescent="0.45"/>
    <row r="347" ht="14.25" hidden="1" x14ac:dyDescent="0.45"/>
    <row r="348" ht="14.25" hidden="1" x14ac:dyDescent="0.45"/>
    <row r="349" ht="14.25" hidden="1" x14ac:dyDescent="0.45"/>
    <row r="350" ht="14.25" hidden="1" x14ac:dyDescent="0.45"/>
    <row r="351" ht="14.25" hidden="1" x14ac:dyDescent="0.45"/>
    <row r="352" ht="14.25" hidden="1" x14ac:dyDescent="0.45"/>
    <row r="353" ht="14.25" hidden="1" x14ac:dyDescent="0.45"/>
    <row r="354" ht="14.25" hidden="1" x14ac:dyDescent="0.45"/>
    <row r="355" ht="14.25" hidden="1" x14ac:dyDescent="0.45"/>
    <row r="356" ht="14.25" hidden="1" x14ac:dyDescent="0.45"/>
    <row r="357" ht="14.25" hidden="1" x14ac:dyDescent="0.45"/>
    <row r="358" ht="14.25" hidden="1" x14ac:dyDescent="0.45"/>
    <row r="359" ht="14.25" hidden="1" x14ac:dyDescent="0.45"/>
    <row r="360" ht="14.25" hidden="1" x14ac:dyDescent="0.45"/>
    <row r="361" ht="14.25" hidden="1" x14ac:dyDescent="0.45"/>
    <row r="362" ht="14.25" hidden="1" x14ac:dyDescent="0.45"/>
    <row r="363" ht="14.25" hidden="1" x14ac:dyDescent="0.45"/>
    <row r="364" ht="14.25" hidden="1" x14ac:dyDescent="0.45"/>
    <row r="365" ht="14.25" hidden="1" x14ac:dyDescent="0.45"/>
    <row r="366" ht="14.25" hidden="1" x14ac:dyDescent="0.45"/>
    <row r="367" ht="14.25" hidden="1" x14ac:dyDescent="0.45"/>
    <row r="368" ht="14.25" hidden="1" x14ac:dyDescent="0.45"/>
    <row r="369" ht="14.25" hidden="1" x14ac:dyDescent="0.45"/>
    <row r="370" ht="14.25" hidden="1" x14ac:dyDescent="0.45"/>
    <row r="371" ht="14.25" hidden="1" x14ac:dyDescent="0.45"/>
    <row r="372" ht="14.25" hidden="1" x14ac:dyDescent="0.45"/>
    <row r="373" ht="14.25" hidden="1" x14ac:dyDescent="0.45"/>
    <row r="374" ht="14.25" hidden="1" x14ac:dyDescent="0.45"/>
    <row r="375" ht="14.25" hidden="1" x14ac:dyDescent="0.45"/>
    <row r="376" ht="14.25" hidden="1" x14ac:dyDescent="0.45"/>
    <row r="377" ht="14.25" hidden="1" x14ac:dyDescent="0.45"/>
    <row r="378" ht="14.25" hidden="1" x14ac:dyDescent="0.45"/>
    <row r="379" ht="14.25" hidden="1" x14ac:dyDescent="0.45"/>
    <row r="380" ht="14.25" hidden="1" x14ac:dyDescent="0.45"/>
    <row r="381" ht="14.25" hidden="1" x14ac:dyDescent="0.45"/>
    <row r="382" ht="14.25" hidden="1" x14ac:dyDescent="0.45"/>
    <row r="383" ht="14.25" hidden="1" x14ac:dyDescent="0.45"/>
    <row r="384" ht="14.25" hidden="1" x14ac:dyDescent="0.45"/>
    <row r="385" ht="14.25" hidden="1" x14ac:dyDescent="0.45"/>
    <row r="386" ht="14.25" hidden="1" x14ac:dyDescent="0.45"/>
    <row r="387" ht="14.25" hidden="1" x14ac:dyDescent="0.45"/>
    <row r="388" ht="14.25" hidden="1" x14ac:dyDescent="0.45"/>
    <row r="389" ht="14.25" hidden="1" x14ac:dyDescent="0.45"/>
    <row r="390" ht="14.25" hidden="1" x14ac:dyDescent="0.45"/>
    <row r="391" ht="14.25" hidden="1" x14ac:dyDescent="0.45"/>
    <row r="392" ht="14.25" hidden="1" x14ac:dyDescent="0.45"/>
    <row r="393" ht="14.25" hidden="1" x14ac:dyDescent="0.45"/>
    <row r="394" ht="14.25" hidden="1" x14ac:dyDescent="0.45"/>
    <row r="395" ht="14.25" hidden="1" x14ac:dyDescent="0.45"/>
    <row r="396" ht="14.25" hidden="1" x14ac:dyDescent="0.45"/>
    <row r="397" ht="14.25" hidden="1" x14ac:dyDescent="0.45"/>
    <row r="398" ht="14.25" hidden="1" x14ac:dyDescent="0.45"/>
    <row r="399" ht="14.25" hidden="1" x14ac:dyDescent="0.45"/>
    <row r="400" ht="14.25" hidden="1" x14ac:dyDescent="0.45"/>
    <row r="401" ht="14.25" hidden="1" x14ac:dyDescent="0.45"/>
    <row r="402" ht="14.25" hidden="1" x14ac:dyDescent="0.45"/>
    <row r="403" ht="14.25" hidden="1" x14ac:dyDescent="0.45"/>
    <row r="404" ht="14.25" hidden="1" x14ac:dyDescent="0.45"/>
    <row r="405" ht="14.25" hidden="1" x14ac:dyDescent="0.45"/>
    <row r="406" ht="14.25" hidden="1" x14ac:dyDescent="0.45"/>
    <row r="407" ht="14.25" hidden="1" x14ac:dyDescent="0.45"/>
    <row r="408" ht="14.25" hidden="1" x14ac:dyDescent="0.45"/>
    <row r="409" ht="14.25" hidden="1" x14ac:dyDescent="0.45"/>
    <row r="410" ht="14.25" hidden="1" x14ac:dyDescent="0.45"/>
    <row r="411" ht="14.25" hidden="1" x14ac:dyDescent="0.45"/>
    <row r="412" ht="14.25" hidden="1" x14ac:dyDescent="0.45"/>
    <row r="413" ht="14.25" hidden="1" x14ac:dyDescent="0.45"/>
    <row r="414" ht="14.25" hidden="1" x14ac:dyDescent="0.45"/>
    <row r="415" ht="14.25" hidden="1" x14ac:dyDescent="0.45"/>
    <row r="416" ht="14.25" hidden="1" x14ac:dyDescent="0.45"/>
    <row r="417" ht="14.25" hidden="1" x14ac:dyDescent="0.45"/>
    <row r="418" ht="14.25" hidden="1" x14ac:dyDescent="0.45"/>
    <row r="419" ht="14.25" hidden="1" x14ac:dyDescent="0.45"/>
    <row r="420" ht="14.25" hidden="1" x14ac:dyDescent="0.45"/>
    <row r="421" ht="14.25" hidden="1" x14ac:dyDescent="0.45"/>
    <row r="422" ht="14.25" hidden="1" x14ac:dyDescent="0.45"/>
    <row r="423" ht="14.25" hidden="1" x14ac:dyDescent="0.45"/>
    <row r="424" ht="14.25" hidden="1" x14ac:dyDescent="0.45"/>
    <row r="425" ht="14.25" hidden="1" x14ac:dyDescent="0.45"/>
    <row r="426" ht="14.25" hidden="1" x14ac:dyDescent="0.45"/>
    <row r="427" ht="14.25" hidden="1" x14ac:dyDescent="0.45"/>
    <row r="428" ht="14.25" hidden="1" x14ac:dyDescent="0.45"/>
    <row r="429" ht="14.25" hidden="1" x14ac:dyDescent="0.45"/>
    <row r="430" ht="14.25" hidden="1" x14ac:dyDescent="0.45"/>
    <row r="431" ht="14.25" hidden="1" x14ac:dyDescent="0.45"/>
    <row r="432" ht="14.25" hidden="1" x14ac:dyDescent="0.45"/>
    <row r="433" ht="14.25" hidden="1" x14ac:dyDescent="0.45"/>
    <row r="434" ht="14.25" hidden="1" x14ac:dyDescent="0.45"/>
    <row r="435" ht="14.25" hidden="1" x14ac:dyDescent="0.45"/>
    <row r="436" ht="14.25" hidden="1" x14ac:dyDescent="0.45"/>
    <row r="437" ht="14.25" hidden="1" x14ac:dyDescent="0.45"/>
    <row r="438" ht="14.25" hidden="1" x14ac:dyDescent="0.45"/>
    <row r="439" ht="14.25" hidden="1" x14ac:dyDescent="0.45"/>
    <row r="440" ht="14.25" hidden="1" x14ac:dyDescent="0.45"/>
    <row r="441" ht="14.25" hidden="1" x14ac:dyDescent="0.45"/>
    <row r="442" ht="14.25" hidden="1" x14ac:dyDescent="0.45"/>
    <row r="443" ht="14.25" hidden="1" x14ac:dyDescent="0.45"/>
    <row r="444" ht="14.25" hidden="1" x14ac:dyDescent="0.45"/>
    <row r="445" ht="14.25" hidden="1" x14ac:dyDescent="0.45"/>
    <row r="446" ht="14.25" hidden="1" x14ac:dyDescent="0.45"/>
    <row r="447" ht="14.25" hidden="1" x14ac:dyDescent="0.45"/>
    <row r="448" ht="14.25" hidden="1" x14ac:dyDescent="0.45"/>
    <row r="449" ht="14.25" hidden="1" x14ac:dyDescent="0.45"/>
    <row r="450" ht="14.25" hidden="1" x14ac:dyDescent="0.45"/>
    <row r="451" ht="14.25" hidden="1" x14ac:dyDescent="0.45"/>
    <row r="452" ht="14.25" hidden="1" x14ac:dyDescent="0.45"/>
    <row r="453" ht="14.25" hidden="1" x14ac:dyDescent="0.45"/>
    <row r="454" ht="14.25" hidden="1" x14ac:dyDescent="0.45"/>
    <row r="455" ht="14.25" hidden="1" x14ac:dyDescent="0.45"/>
    <row r="456" ht="14.25" hidden="1" x14ac:dyDescent="0.45"/>
    <row r="457" ht="14.25" hidden="1" x14ac:dyDescent="0.45"/>
    <row r="458" ht="14.25" hidden="1" x14ac:dyDescent="0.45"/>
    <row r="459" ht="14.25" hidden="1" x14ac:dyDescent="0.45"/>
    <row r="460" ht="14.25" hidden="1" x14ac:dyDescent="0.45"/>
    <row r="461" ht="14.25" hidden="1" x14ac:dyDescent="0.45"/>
    <row r="462" ht="14.25" hidden="1" x14ac:dyDescent="0.45"/>
    <row r="463" ht="14.25" hidden="1" x14ac:dyDescent="0.45"/>
    <row r="464" ht="14.25" hidden="1" x14ac:dyDescent="0.45"/>
    <row r="465" ht="14.25" hidden="1" x14ac:dyDescent="0.45"/>
    <row r="466" ht="14.25" hidden="1" x14ac:dyDescent="0.45"/>
    <row r="467" ht="14.25" hidden="1" x14ac:dyDescent="0.45"/>
    <row r="468" ht="14.25" hidden="1" x14ac:dyDescent="0.45"/>
    <row r="469" ht="14.25" hidden="1" x14ac:dyDescent="0.45"/>
    <row r="470" ht="14.25" hidden="1" x14ac:dyDescent="0.45"/>
    <row r="471" ht="14.25" hidden="1" x14ac:dyDescent="0.45"/>
    <row r="472" ht="14.25" hidden="1" x14ac:dyDescent="0.45"/>
    <row r="473" ht="14.25" hidden="1" x14ac:dyDescent="0.45"/>
    <row r="474" ht="14.25" hidden="1" x14ac:dyDescent="0.45"/>
    <row r="475" ht="14.25" hidden="1" x14ac:dyDescent="0.45"/>
    <row r="476" ht="14.25" hidden="1" x14ac:dyDescent="0.45"/>
    <row r="477" ht="14.25" hidden="1" x14ac:dyDescent="0.45"/>
    <row r="478" ht="14.25" hidden="1" x14ac:dyDescent="0.45"/>
    <row r="479" ht="14.25" hidden="1" x14ac:dyDescent="0.45"/>
    <row r="480" ht="14.25" hidden="1" x14ac:dyDescent="0.45"/>
    <row r="481" ht="14.25" hidden="1" x14ac:dyDescent="0.45"/>
    <row r="482" ht="14.25" hidden="1" x14ac:dyDescent="0.45"/>
    <row r="483" ht="14.25" hidden="1" x14ac:dyDescent="0.45"/>
    <row r="484" ht="14.25" hidden="1" x14ac:dyDescent="0.45"/>
    <row r="485" ht="14.25" hidden="1" x14ac:dyDescent="0.45"/>
    <row r="486" ht="14.25" hidden="1" x14ac:dyDescent="0.45"/>
    <row r="487" ht="14.25" hidden="1" x14ac:dyDescent="0.45"/>
    <row r="488" ht="14.25" hidden="1" x14ac:dyDescent="0.45"/>
    <row r="489" ht="14.25" hidden="1" x14ac:dyDescent="0.45"/>
    <row r="490" ht="14.25" hidden="1" x14ac:dyDescent="0.45"/>
    <row r="491" ht="14.25" hidden="1" x14ac:dyDescent="0.45"/>
    <row r="492" ht="14.25" hidden="1" x14ac:dyDescent="0.45"/>
    <row r="493" ht="14.25" hidden="1" x14ac:dyDescent="0.45"/>
    <row r="494" ht="14.25" hidden="1" x14ac:dyDescent="0.45"/>
    <row r="495" ht="14.25" hidden="1" x14ac:dyDescent="0.45"/>
    <row r="496" ht="14.25" hidden="1" x14ac:dyDescent="0.45"/>
    <row r="497" ht="14.25" hidden="1" x14ac:dyDescent="0.45"/>
    <row r="498" ht="14.25" hidden="1" x14ac:dyDescent="0.45"/>
    <row r="499" ht="14.25" hidden="1" x14ac:dyDescent="0.45"/>
    <row r="500" ht="14.25" hidden="1" x14ac:dyDescent="0.45"/>
    <row r="501" ht="14.25" hidden="1" x14ac:dyDescent="0.45"/>
    <row r="502" ht="14.25" hidden="1" x14ac:dyDescent="0.45"/>
    <row r="503" ht="14.25" hidden="1" x14ac:dyDescent="0.45"/>
    <row r="504" ht="14.25" hidden="1" x14ac:dyDescent="0.45"/>
    <row r="505" ht="14.25" hidden="1" x14ac:dyDescent="0.45"/>
    <row r="506" ht="14.25" hidden="1" x14ac:dyDescent="0.45"/>
    <row r="507" ht="14.25" hidden="1" x14ac:dyDescent="0.45"/>
    <row r="508" ht="14.25" hidden="1" x14ac:dyDescent="0.45"/>
    <row r="509" ht="14.25" hidden="1" x14ac:dyDescent="0.45"/>
    <row r="510" ht="14.25" hidden="1" x14ac:dyDescent="0.45"/>
    <row r="511" ht="14.25" hidden="1" x14ac:dyDescent="0.45"/>
    <row r="512" ht="14.25" hidden="1" x14ac:dyDescent="0.45"/>
    <row r="513" ht="14.25" hidden="1" x14ac:dyDescent="0.45"/>
    <row r="514" ht="14.25" hidden="1" x14ac:dyDescent="0.45"/>
    <row r="515" ht="14.25" hidden="1" x14ac:dyDescent="0.45"/>
    <row r="516" ht="14.25" hidden="1" x14ac:dyDescent="0.45"/>
    <row r="517" ht="14.25" hidden="1" x14ac:dyDescent="0.45"/>
    <row r="518" ht="14.25" hidden="1" x14ac:dyDescent="0.45"/>
    <row r="519" ht="14.25" hidden="1" x14ac:dyDescent="0.45"/>
    <row r="520" ht="14.25" hidden="1" x14ac:dyDescent="0.45"/>
    <row r="521" ht="14.25" hidden="1" x14ac:dyDescent="0.45"/>
    <row r="522" ht="14.25" hidden="1" x14ac:dyDescent="0.45"/>
    <row r="523" ht="14.25" hidden="1" x14ac:dyDescent="0.45"/>
    <row r="524" ht="14.25" hidden="1" x14ac:dyDescent="0.45"/>
    <row r="525" ht="14.25" hidden="1" x14ac:dyDescent="0.45"/>
    <row r="526" ht="14.25" hidden="1" x14ac:dyDescent="0.45"/>
    <row r="527" ht="14.25" hidden="1" x14ac:dyDescent="0.45"/>
    <row r="528" ht="14.25" hidden="1" x14ac:dyDescent="0.45"/>
    <row r="529" ht="14.25" hidden="1" x14ac:dyDescent="0.45"/>
    <row r="530" ht="14.25" hidden="1" x14ac:dyDescent="0.45"/>
    <row r="531" ht="14.25" hidden="1" x14ac:dyDescent="0.45"/>
    <row r="532" ht="14.25" hidden="1" x14ac:dyDescent="0.45"/>
    <row r="533" ht="14.25" hidden="1" x14ac:dyDescent="0.45"/>
    <row r="534" ht="14.25" hidden="1" x14ac:dyDescent="0.45"/>
    <row r="535" ht="14.25" hidden="1" x14ac:dyDescent="0.45"/>
    <row r="536" ht="14.25" hidden="1" x14ac:dyDescent="0.45"/>
    <row r="537" ht="14.25" hidden="1" x14ac:dyDescent="0.45"/>
    <row r="538" ht="14.25" hidden="1" x14ac:dyDescent="0.45"/>
    <row r="539" ht="14.25" hidden="1" x14ac:dyDescent="0.45"/>
    <row r="540" ht="14.25" hidden="1" x14ac:dyDescent="0.45"/>
    <row r="541" ht="14.25" hidden="1" x14ac:dyDescent="0.45"/>
    <row r="542" ht="14.25" hidden="1" x14ac:dyDescent="0.45"/>
    <row r="543" ht="14.25" hidden="1" x14ac:dyDescent="0.45"/>
    <row r="544" ht="14.25" hidden="1" x14ac:dyDescent="0.45"/>
    <row r="545" ht="14.25" hidden="1" x14ac:dyDescent="0.45"/>
    <row r="546" ht="14.25" hidden="1" x14ac:dyDescent="0.45"/>
    <row r="547" ht="14.25" hidden="1" x14ac:dyDescent="0.45"/>
    <row r="548" ht="14.25" hidden="1" x14ac:dyDescent="0.45"/>
    <row r="549" ht="14.25" hidden="1" x14ac:dyDescent="0.45"/>
    <row r="550" ht="14.25" hidden="1" x14ac:dyDescent="0.45"/>
    <row r="551" ht="14.25" hidden="1" x14ac:dyDescent="0.45"/>
    <row r="552" ht="14.25" hidden="1" x14ac:dyDescent="0.45"/>
    <row r="553" ht="14.25" hidden="1" x14ac:dyDescent="0.45"/>
    <row r="554" ht="14.25" hidden="1" x14ac:dyDescent="0.45"/>
    <row r="555" ht="14.25" hidden="1" x14ac:dyDescent="0.45"/>
    <row r="556" ht="14.25" hidden="1" x14ac:dyDescent="0.45"/>
    <row r="557" ht="14.25" hidden="1" x14ac:dyDescent="0.45"/>
    <row r="558" ht="14.25" hidden="1" x14ac:dyDescent="0.45"/>
    <row r="559" ht="14.25" hidden="1" x14ac:dyDescent="0.45"/>
    <row r="560" ht="14.25" hidden="1" x14ac:dyDescent="0.45"/>
    <row r="561" ht="14.25" hidden="1" x14ac:dyDescent="0.45"/>
    <row r="562" ht="14.25" hidden="1" x14ac:dyDescent="0.45"/>
    <row r="563" ht="14.25" hidden="1" x14ac:dyDescent="0.45"/>
    <row r="564" ht="14.25" hidden="1" x14ac:dyDescent="0.45"/>
    <row r="565" ht="14.25" hidden="1" x14ac:dyDescent="0.45"/>
    <row r="566" ht="14.25" hidden="1" x14ac:dyDescent="0.45"/>
    <row r="567" ht="14.25" hidden="1" x14ac:dyDescent="0.45"/>
    <row r="568" ht="14.25" hidden="1" x14ac:dyDescent="0.45"/>
    <row r="569" ht="14.25" hidden="1" x14ac:dyDescent="0.45"/>
    <row r="570" ht="14.25" hidden="1" x14ac:dyDescent="0.45"/>
    <row r="571" ht="14.25" hidden="1" x14ac:dyDescent="0.45"/>
    <row r="572" ht="14.25" hidden="1" x14ac:dyDescent="0.45"/>
    <row r="573" ht="14.25" hidden="1" x14ac:dyDescent="0.45"/>
    <row r="574" ht="14.25" hidden="1" x14ac:dyDescent="0.45"/>
    <row r="575" ht="14.25" hidden="1" x14ac:dyDescent="0.45"/>
    <row r="576" ht="14.25" hidden="1" x14ac:dyDescent="0.45"/>
    <row r="577" ht="14.25" hidden="1" x14ac:dyDescent="0.45"/>
    <row r="578" ht="14.25" hidden="1" x14ac:dyDescent="0.45"/>
    <row r="579" ht="14.25" hidden="1" x14ac:dyDescent="0.45"/>
    <row r="580" ht="14.25" hidden="1" x14ac:dyDescent="0.45"/>
    <row r="581" ht="14.25" hidden="1" x14ac:dyDescent="0.45"/>
    <row r="582" ht="14.25" hidden="1" x14ac:dyDescent="0.45"/>
    <row r="583" ht="14.25" hidden="1" x14ac:dyDescent="0.45"/>
    <row r="584" ht="14.25" hidden="1" x14ac:dyDescent="0.45"/>
    <row r="585" ht="14.25" hidden="1" x14ac:dyDescent="0.45"/>
    <row r="586" ht="14.25" hidden="1" x14ac:dyDescent="0.45"/>
    <row r="587" ht="14.25" hidden="1" x14ac:dyDescent="0.45"/>
    <row r="588" ht="14.25" hidden="1" x14ac:dyDescent="0.45"/>
    <row r="589" ht="14.25" hidden="1" x14ac:dyDescent="0.45"/>
    <row r="590" ht="14.25" hidden="1" x14ac:dyDescent="0.45"/>
    <row r="591" ht="14.25" hidden="1" x14ac:dyDescent="0.45"/>
    <row r="592" ht="14.25" hidden="1" x14ac:dyDescent="0.45"/>
    <row r="593" ht="14.25" hidden="1" x14ac:dyDescent="0.45"/>
    <row r="594" ht="14.25" hidden="1" x14ac:dyDescent="0.45"/>
    <row r="595" ht="14.25" hidden="1" x14ac:dyDescent="0.45"/>
    <row r="596" ht="14.25" hidden="1" x14ac:dyDescent="0.45"/>
    <row r="597" ht="14.25" hidden="1" x14ac:dyDescent="0.45"/>
    <row r="598" ht="14.25" hidden="1" x14ac:dyDescent="0.45"/>
    <row r="599" ht="14.25" hidden="1" x14ac:dyDescent="0.45"/>
    <row r="600" ht="14.25" hidden="1" x14ac:dyDescent="0.45"/>
    <row r="601" ht="14.25" hidden="1" x14ac:dyDescent="0.45"/>
    <row r="602" ht="14.25" hidden="1" x14ac:dyDescent="0.45"/>
    <row r="603" ht="14.25" hidden="1" x14ac:dyDescent="0.45"/>
    <row r="604" ht="14.25" hidden="1" x14ac:dyDescent="0.45"/>
    <row r="605" ht="14.25" hidden="1" x14ac:dyDescent="0.45"/>
    <row r="606" ht="14.25" hidden="1" x14ac:dyDescent="0.45"/>
    <row r="607" ht="14.25" hidden="1" x14ac:dyDescent="0.45"/>
    <row r="608" ht="14.25" hidden="1" x14ac:dyDescent="0.45"/>
    <row r="609" ht="14.25" hidden="1" x14ac:dyDescent="0.45"/>
    <row r="610" ht="14.25" hidden="1" x14ac:dyDescent="0.45"/>
    <row r="611" ht="14.25" hidden="1" x14ac:dyDescent="0.45"/>
    <row r="612" ht="14.25" hidden="1" x14ac:dyDescent="0.45"/>
    <row r="613" ht="14.25" hidden="1" x14ac:dyDescent="0.45"/>
    <row r="614" ht="14.25" hidden="1" x14ac:dyDescent="0.45"/>
    <row r="615" ht="14.25" hidden="1" x14ac:dyDescent="0.45"/>
    <row r="616" ht="14.25" hidden="1" x14ac:dyDescent="0.45"/>
    <row r="617" ht="14.25" hidden="1" x14ac:dyDescent="0.45"/>
    <row r="618" ht="14.25" hidden="1" x14ac:dyDescent="0.45"/>
    <row r="619" ht="14.25" hidden="1" x14ac:dyDescent="0.45"/>
    <row r="620" ht="14.25" hidden="1" x14ac:dyDescent="0.45"/>
    <row r="621" ht="14.25" hidden="1" x14ac:dyDescent="0.45"/>
    <row r="622" ht="14.25" hidden="1" x14ac:dyDescent="0.45"/>
    <row r="623" ht="14.25" hidden="1" x14ac:dyDescent="0.45"/>
    <row r="624" ht="14.25" hidden="1" x14ac:dyDescent="0.45"/>
    <row r="625" ht="14.25" hidden="1" x14ac:dyDescent="0.45"/>
    <row r="626" ht="14.25" hidden="1" x14ac:dyDescent="0.45"/>
    <row r="627" ht="14.25" hidden="1" x14ac:dyDescent="0.45"/>
    <row r="628" ht="14.25" hidden="1" x14ac:dyDescent="0.45"/>
    <row r="629" ht="14.25" hidden="1" x14ac:dyDescent="0.45"/>
    <row r="630" ht="14.25" hidden="1" x14ac:dyDescent="0.45"/>
    <row r="631" ht="14.25" hidden="1" x14ac:dyDescent="0.45"/>
    <row r="632" ht="14.25" hidden="1" x14ac:dyDescent="0.45"/>
    <row r="633" ht="14.25" hidden="1" x14ac:dyDescent="0.45"/>
    <row r="634" ht="14.25" hidden="1" x14ac:dyDescent="0.45"/>
    <row r="635" ht="14.25" hidden="1" x14ac:dyDescent="0.45"/>
    <row r="636" ht="14.25" hidden="1" x14ac:dyDescent="0.45"/>
    <row r="637" ht="14.25" hidden="1" x14ac:dyDescent="0.45"/>
    <row r="638" ht="14.25" hidden="1" x14ac:dyDescent="0.45"/>
    <row r="639" ht="14.25" hidden="1" x14ac:dyDescent="0.45"/>
    <row r="640" ht="14.25" hidden="1" x14ac:dyDescent="0.45"/>
    <row r="641" ht="14.25" hidden="1" x14ac:dyDescent="0.45"/>
    <row r="642" ht="14.25" hidden="1" x14ac:dyDescent="0.45"/>
    <row r="643" ht="14.25" hidden="1" x14ac:dyDescent="0.45"/>
    <row r="644" ht="14.25" hidden="1" x14ac:dyDescent="0.45"/>
    <row r="645" ht="14.25" hidden="1" x14ac:dyDescent="0.45"/>
    <row r="646" ht="14.25" hidden="1" x14ac:dyDescent="0.45"/>
    <row r="647" ht="14.25" hidden="1" x14ac:dyDescent="0.45"/>
    <row r="648" ht="14.25" hidden="1" x14ac:dyDescent="0.45"/>
    <row r="649" ht="14.25" hidden="1" x14ac:dyDescent="0.45"/>
    <row r="650" ht="14.25" hidden="1" x14ac:dyDescent="0.45"/>
    <row r="651" ht="14.25" hidden="1" x14ac:dyDescent="0.45"/>
    <row r="652" ht="14.25" hidden="1" x14ac:dyDescent="0.45"/>
    <row r="653" ht="14.25" hidden="1" x14ac:dyDescent="0.45"/>
    <row r="654" ht="14.25" hidden="1" x14ac:dyDescent="0.45"/>
    <row r="655" ht="14.25" hidden="1" x14ac:dyDescent="0.45"/>
    <row r="656" ht="14.25" hidden="1" x14ac:dyDescent="0.45"/>
    <row r="657" ht="14.25" hidden="1" x14ac:dyDescent="0.45"/>
    <row r="658" ht="14.25" hidden="1" x14ac:dyDescent="0.45"/>
    <row r="659" ht="14.25" hidden="1" x14ac:dyDescent="0.45"/>
    <row r="660" ht="14.25" hidden="1" x14ac:dyDescent="0.45"/>
    <row r="661" ht="14.25" hidden="1" x14ac:dyDescent="0.45"/>
    <row r="662" ht="14.25" hidden="1" x14ac:dyDescent="0.45"/>
    <row r="663" ht="14.25" hidden="1" x14ac:dyDescent="0.45"/>
    <row r="664" ht="14.25" hidden="1" x14ac:dyDescent="0.45"/>
    <row r="665" ht="14.25" hidden="1" x14ac:dyDescent="0.45"/>
    <row r="666" ht="14.25" hidden="1" x14ac:dyDescent="0.45"/>
    <row r="667" ht="14.25" hidden="1" x14ac:dyDescent="0.45"/>
    <row r="668" ht="14.25" hidden="1" x14ac:dyDescent="0.45"/>
    <row r="669" ht="14.25" hidden="1" x14ac:dyDescent="0.45"/>
    <row r="670" ht="14.25" hidden="1" x14ac:dyDescent="0.45"/>
    <row r="671" ht="14.25" hidden="1" x14ac:dyDescent="0.45"/>
    <row r="672" ht="14.25" hidden="1" x14ac:dyDescent="0.45"/>
    <row r="673" ht="14.25" hidden="1" x14ac:dyDescent="0.45"/>
    <row r="674" ht="14.25" hidden="1" x14ac:dyDescent="0.45"/>
    <row r="675" ht="14.25" hidden="1" x14ac:dyDescent="0.45"/>
    <row r="676" ht="14.25" hidden="1" x14ac:dyDescent="0.45"/>
    <row r="677" ht="14.25" hidden="1" x14ac:dyDescent="0.45"/>
    <row r="678" ht="14.25" hidden="1" x14ac:dyDescent="0.45"/>
    <row r="679" ht="14.25" hidden="1" x14ac:dyDescent="0.45"/>
    <row r="680" ht="14.25" hidden="1" x14ac:dyDescent="0.45"/>
    <row r="681" ht="14.25" hidden="1" x14ac:dyDescent="0.45"/>
    <row r="682" ht="14.25" hidden="1" x14ac:dyDescent="0.45"/>
    <row r="683" ht="14.25" hidden="1" x14ac:dyDescent="0.45"/>
    <row r="684" ht="14.25" hidden="1" x14ac:dyDescent="0.45"/>
    <row r="685" ht="14.25" hidden="1" x14ac:dyDescent="0.45"/>
    <row r="686" ht="14.25" hidden="1" x14ac:dyDescent="0.45"/>
    <row r="687" ht="14.25" hidden="1" x14ac:dyDescent="0.45"/>
    <row r="688" ht="14.25" hidden="1" x14ac:dyDescent="0.45"/>
    <row r="689" ht="14.25" hidden="1" x14ac:dyDescent="0.45"/>
    <row r="690" ht="14.25" hidden="1" x14ac:dyDescent="0.45"/>
    <row r="691" ht="14.25" hidden="1" x14ac:dyDescent="0.45"/>
    <row r="692" ht="14.25" hidden="1" x14ac:dyDescent="0.45"/>
    <row r="693" ht="14.25" hidden="1" x14ac:dyDescent="0.45"/>
    <row r="694" ht="14.25" hidden="1" x14ac:dyDescent="0.45"/>
    <row r="695" ht="14.25" hidden="1" x14ac:dyDescent="0.45"/>
    <row r="696" ht="14.25" hidden="1" x14ac:dyDescent="0.45"/>
    <row r="697" ht="14.25" hidden="1" x14ac:dyDescent="0.45"/>
    <row r="698" ht="14.25" hidden="1" x14ac:dyDescent="0.45"/>
    <row r="699" ht="14.25" hidden="1" x14ac:dyDescent="0.45"/>
    <row r="700" ht="14.25" hidden="1" x14ac:dyDescent="0.45"/>
    <row r="701" ht="14.25" hidden="1" x14ac:dyDescent="0.45"/>
    <row r="702" ht="14.25" hidden="1" x14ac:dyDescent="0.45"/>
    <row r="703" ht="14.25" hidden="1" x14ac:dyDescent="0.45"/>
    <row r="704" ht="14.25" hidden="1" x14ac:dyDescent="0.45"/>
    <row r="705" ht="14.25" hidden="1" x14ac:dyDescent="0.45"/>
    <row r="706" ht="14.25" hidden="1" x14ac:dyDescent="0.45"/>
    <row r="707" ht="14.25" hidden="1" x14ac:dyDescent="0.45"/>
    <row r="708" ht="14.25" hidden="1" x14ac:dyDescent="0.45"/>
    <row r="709" ht="14.25" hidden="1" x14ac:dyDescent="0.45"/>
    <row r="710" ht="14.25" hidden="1" x14ac:dyDescent="0.45"/>
    <row r="711" ht="14.25" hidden="1" x14ac:dyDescent="0.45"/>
    <row r="712" ht="14.25" hidden="1" x14ac:dyDescent="0.45"/>
    <row r="713" ht="14.25" hidden="1" x14ac:dyDescent="0.45"/>
    <row r="714" ht="14.25" hidden="1" x14ac:dyDescent="0.45"/>
    <row r="715" ht="14.25" hidden="1" x14ac:dyDescent="0.45"/>
    <row r="716" ht="14.25" hidden="1" x14ac:dyDescent="0.45"/>
    <row r="717" ht="14.25" hidden="1" x14ac:dyDescent="0.45"/>
    <row r="718" ht="14.25" hidden="1" x14ac:dyDescent="0.45"/>
    <row r="719" ht="14.25" hidden="1" x14ac:dyDescent="0.45"/>
    <row r="720" ht="14.25" hidden="1" x14ac:dyDescent="0.45"/>
    <row r="721" ht="14.25" hidden="1" x14ac:dyDescent="0.45"/>
    <row r="722" ht="14.25" hidden="1" x14ac:dyDescent="0.45"/>
    <row r="723" ht="14.25" hidden="1" x14ac:dyDescent="0.45"/>
    <row r="724" ht="14.25" hidden="1" x14ac:dyDescent="0.45"/>
    <row r="725" ht="14.25" hidden="1" x14ac:dyDescent="0.45"/>
    <row r="726" ht="14.25" hidden="1" x14ac:dyDescent="0.45"/>
    <row r="727" ht="14.25" hidden="1" x14ac:dyDescent="0.45"/>
    <row r="728" ht="14.25" hidden="1" x14ac:dyDescent="0.45"/>
    <row r="729" ht="14.25" hidden="1" x14ac:dyDescent="0.45"/>
    <row r="730" ht="14.25" hidden="1" x14ac:dyDescent="0.45"/>
    <row r="731" ht="14.25" hidden="1" x14ac:dyDescent="0.45"/>
    <row r="732" ht="14.25" hidden="1" x14ac:dyDescent="0.45"/>
    <row r="733" ht="14.25" hidden="1" x14ac:dyDescent="0.45"/>
    <row r="734" ht="14.25" hidden="1" x14ac:dyDescent="0.45"/>
    <row r="735" ht="14.25" hidden="1" x14ac:dyDescent="0.45"/>
    <row r="736" ht="14.25" hidden="1" x14ac:dyDescent="0.45"/>
    <row r="737" ht="14.25" hidden="1" x14ac:dyDescent="0.45"/>
    <row r="738" ht="14.25" hidden="1" x14ac:dyDescent="0.45"/>
    <row r="739" ht="14.25" hidden="1" x14ac:dyDescent="0.45"/>
    <row r="740" ht="14.25" hidden="1" x14ac:dyDescent="0.45"/>
    <row r="741" ht="14.25" hidden="1" x14ac:dyDescent="0.45"/>
    <row r="742" ht="14.25" hidden="1" x14ac:dyDescent="0.45"/>
    <row r="743" ht="14.25" hidden="1" x14ac:dyDescent="0.45"/>
    <row r="744" ht="14.25" hidden="1" x14ac:dyDescent="0.45"/>
    <row r="745" ht="14.25" hidden="1" x14ac:dyDescent="0.45"/>
    <row r="746" ht="14.25" hidden="1" x14ac:dyDescent="0.45"/>
    <row r="747" ht="14.25" hidden="1" x14ac:dyDescent="0.45"/>
    <row r="748" ht="14.25" hidden="1" x14ac:dyDescent="0.45"/>
    <row r="749" ht="14.25" hidden="1" x14ac:dyDescent="0.45"/>
    <row r="750" ht="14.25" hidden="1" x14ac:dyDescent="0.45"/>
    <row r="751" ht="14.25" hidden="1" x14ac:dyDescent="0.45"/>
    <row r="752" ht="14.25" hidden="1" x14ac:dyDescent="0.45"/>
    <row r="753" ht="14.25" hidden="1" x14ac:dyDescent="0.45"/>
    <row r="754" ht="14.25" hidden="1" x14ac:dyDescent="0.45"/>
    <row r="755" ht="14.25" hidden="1" x14ac:dyDescent="0.45"/>
    <row r="756" ht="14.25" hidden="1" x14ac:dyDescent="0.45"/>
    <row r="757" ht="14.25" hidden="1" x14ac:dyDescent="0.45"/>
    <row r="758" ht="14.25" hidden="1" x14ac:dyDescent="0.45"/>
    <row r="759" ht="14.25" hidden="1" x14ac:dyDescent="0.45"/>
    <row r="760" ht="14.25" hidden="1" x14ac:dyDescent="0.45"/>
    <row r="761" ht="14.25" hidden="1" x14ac:dyDescent="0.45"/>
    <row r="762" ht="14.25" hidden="1" x14ac:dyDescent="0.45"/>
    <row r="763" ht="14.25" hidden="1" x14ac:dyDescent="0.45"/>
    <row r="764" ht="14.25" hidden="1" x14ac:dyDescent="0.45"/>
    <row r="765" ht="14.25" hidden="1" x14ac:dyDescent="0.45"/>
    <row r="766" ht="14.25" hidden="1" x14ac:dyDescent="0.45"/>
    <row r="767" ht="14.25" hidden="1" x14ac:dyDescent="0.45"/>
    <row r="768" ht="14.25" hidden="1" x14ac:dyDescent="0.45"/>
    <row r="769" ht="14.25" hidden="1" x14ac:dyDescent="0.45"/>
    <row r="770" ht="14.25" hidden="1" x14ac:dyDescent="0.45"/>
    <row r="771" ht="14.25" hidden="1" x14ac:dyDescent="0.45"/>
    <row r="772" ht="14.25" hidden="1" x14ac:dyDescent="0.45"/>
    <row r="773" ht="14.25" hidden="1" x14ac:dyDescent="0.45"/>
    <row r="774" ht="14.25" hidden="1" x14ac:dyDescent="0.45"/>
    <row r="775" ht="14.25" hidden="1" x14ac:dyDescent="0.45"/>
    <row r="776" ht="14.25" hidden="1" x14ac:dyDescent="0.45"/>
    <row r="777" ht="14.25" hidden="1" x14ac:dyDescent="0.45"/>
    <row r="778" ht="14.25" hidden="1" x14ac:dyDescent="0.45"/>
    <row r="779" ht="14.25" hidden="1" x14ac:dyDescent="0.45"/>
    <row r="780" ht="14.25" hidden="1" x14ac:dyDescent="0.45"/>
    <row r="781" ht="14.25" hidden="1" x14ac:dyDescent="0.45"/>
    <row r="782" ht="14.25" hidden="1" x14ac:dyDescent="0.45"/>
    <row r="783" ht="14.25" hidden="1" x14ac:dyDescent="0.45"/>
    <row r="784" ht="14.25" hidden="1" x14ac:dyDescent="0.45"/>
    <row r="785" ht="14.25" hidden="1" x14ac:dyDescent="0.45"/>
    <row r="786" ht="14.25" hidden="1" x14ac:dyDescent="0.45"/>
    <row r="787" ht="14.25" hidden="1" x14ac:dyDescent="0.45"/>
    <row r="788" ht="14.25" hidden="1" x14ac:dyDescent="0.45"/>
    <row r="789" ht="14.25" hidden="1" x14ac:dyDescent="0.45"/>
    <row r="790" ht="14.25" hidden="1" x14ac:dyDescent="0.45"/>
    <row r="791" ht="14.25" hidden="1" x14ac:dyDescent="0.45"/>
    <row r="792" ht="14.25" hidden="1" x14ac:dyDescent="0.45"/>
    <row r="793" ht="14.25" hidden="1" x14ac:dyDescent="0.45"/>
    <row r="794" ht="14.25" hidden="1" x14ac:dyDescent="0.45"/>
    <row r="795" ht="14.25" hidden="1" x14ac:dyDescent="0.45"/>
    <row r="796" ht="14.25" hidden="1" x14ac:dyDescent="0.45"/>
    <row r="797" ht="14.25" hidden="1" x14ac:dyDescent="0.45"/>
    <row r="798" ht="14.25" hidden="1" x14ac:dyDescent="0.45"/>
    <row r="799" ht="14.25" hidden="1" x14ac:dyDescent="0.45"/>
    <row r="800" ht="14.25" hidden="1" x14ac:dyDescent="0.45"/>
    <row r="801" ht="14.25" hidden="1" x14ac:dyDescent="0.45"/>
    <row r="802" ht="14.25" hidden="1" x14ac:dyDescent="0.45"/>
    <row r="803" ht="14.25" hidden="1" x14ac:dyDescent="0.45"/>
    <row r="804" ht="14.25" hidden="1" x14ac:dyDescent="0.45"/>
    <row r="805" ht="14.25" hidden="1" x14ac:dyDescent="0.45"/>
    <row r="806" ht="14.25" hidden="1" x14ac:dyDescent="0.45"/>
    <row r="807" ht="14.25" hidden="1" x14ac:dyDescent="0.45"/>
    <row r="808" ht="14.25" hidden="1" x14ac:dyDescent="0.45"/>
    <row r="809" ht="14.25" hidden="1" x14ac:dyDescent="0.45"/>
    <row r="810" ht="14.25" hidden="1" x14ac:dyDescent="0.45"/>
    <row r="811" ht="14.25" hidden="1" x14ac:dyDescent="0.45"/>
    <row r="812" ht="14.25" hidden="1" x14ac:dyDescent="0.45"/>
    <row r="813" ht="14.25" hidden="1" x14ac:dyDescent="0.45"/>
    <row r="814" ht="14.25" hidden="1" x14ac:dyDescent="0.45"/>
    <row r="815" ht="14.25" hidden="1" x14ac:dyDescent="0.45"/>
    <row r="816" ht="14.25" hidden="1" x14ac:dyDescent="0.45"/>
    <row r="817" ht="14.25" hidden="1" x14ac:dyDescent="0.45"/>
    <row r="818" ht="14.25" hidden="1" x14ac:dyDescent="0.45"/>
    <row r="819" ht="14.25" hidden="1" x14ac:dyDescent="0.45"/>
    <row r="820" ht="14.25" hidden="1" x14ac:dyDescent="0.45"/>
    <row r="821" ht="14.25" hidden="1" x14ac:dyDescent="0.45"/>
    <row r="822" ht="14.25" hidden="1" x14ac:dyDescent="0.45"/>
    <row r="823" ht="14.25" hidden="1" x14ac:dyDescent="0.45"/>
    <row r="824" ht="14.25" hidden="1" x14ac:dyDescent="0.45"/>
    <row r="825" ht="14.25" hidden="1" x14ac:dyDescent="0.45"/>
    <row r="826" ht="14.25" hidden="1" x14ac:dyDescent="0.45"/>
    <row r="827" ht="14.25" hidden="1" x14ac:dyDescent="0.45"/>
    <row r="828" ht="14.25" hidden="1" x14ac:dyDescent="0.45"/>
    <row r="829" ht="14.25" hidden="1" x14ac:dyDescent="0.45"/>
    <row r="830" ht="14.25" hidden="1" x14ac:dyDescent="0.45"/>
    <row r="831" ht="14.25" hidden="1" x14ac:dyDescent="0.45"/>
    <row r="832" ht="14.25" hidden="1" x14ac:dyDescent="0.45"/>
    <row r="833" ht="14.25" hidden="1" x14ac:dyDescent="0.45"/>
    <row r="834" ht="14.25" hidden="1" x14ac:dyDescent="0.45"/>
    <row r="835" ht="14.25" hidden="1" x14ac:dyDescent="0.45"/>
    <row r="836" ht="14.25" hidden="1" x14ac:dyDescent="0.45"/>
    <row r="837" ht="14.25" hidden="1" x14ac:dyDescent="0.45"/>
    <row r="838" ht="14.25" hidden="1" x14ac:dyDescent="0.45"/>
    <row r="839" ht="14.25" hidden="1" x14ac:dyDescent="0.45"/>
    <row r="840" ht="14.25" hidden="1" x14ac:dyDescent="0.45"/>
    <row r="841" ht="14.25" hidden="1" x14ac:dyDescent="0.45"/>
    <row r="842" ht="14.25" hidden="1" x14ac:dyDescent="0.45"/>
    <row r="843" ht="14.25" hidden="1" x14ac:dyDescent="0.45"/>
    <row r="844" ht="14.25" hidden="1" x14ac:dyDescent="0.45"/>
    <row r="845" ht="14.25" hidden="1" x14ac:dyDescent="0.45"/>
    <row r="846" ht="14.25" hidden="1" x14ac:dyDescent="0.45"/>
    <row r="847" ht="14.25" hidden="1" x14ac:dyDescent="0.45"/>
    <row r="848" ht="14.25" hidden="1" x14ac:dyDescent="0.45"/>
    <row r="849" ht="14.25" hidden="1" x14ac:dyDescent="0.45"/>
    <row r="850" ht="14.25" hidden="1" x14ac:dyDescent="0.45"/>
    <row r="851" ht="14.25" hidden="1" x14ac:dyDescent="0.45"/>
    <row r="852" ht="14.25" hidden="1" x14ac:dyDescent="0.45"/>
    <row r="853" ht="14.25" hidden="1" x14ac:dyDescent="0.45"/>
    <row r="854" ht="14.25" hidden="1" x14ac:dyDescent="0.45"/>
    <row r="855" ht="14.25" hidden="1" x14ac:dyDescent="0.45"/>
    <row r="856" ht="14.25" hidden="1" x14ac:dyDescent="0.45"/>
    <row r="857" ht="14.25" hidden="1" x14ac:dyDescent="0.45"/>
    <row r="858" ht="14.25" hidden="1" x14ac:dyDescent="0.45"/>
    <row r="859" ht="14.25" hidden="1" x14ac:dyDescent="0.45"/>
    <row r="860" ht="14.25" hidden="1" x14ac:dyDescent="0.45"/>
    <row r="861" ht="14.25" hidden="1" x14ac:dyDescent="0.45"/>
    <row r="862" ht="14.25" hidden="1" x14ac:dyDescent="0.45"/>
    <row r="863" ht="14.25" hidden="1" x14ac:dyDescent="0.45"/>
    <row r="864" ht="14.25" hidden="1" x14ac:dyDescent="0.45"/>
    <row r="865" ht="14.25" hidden="1" x14ac:dyDescent="0.45"/>
    <row r="866" ht="14.25" hidden="1" x14ac:dyDescent="0.45"/>
    <row r="867" ht="14.25" hidden="1" x14ac:dyDescent="0.45"/>
    <row r="868" ht="14.25" hidden="1" x14ac:dyDescent="0.45"/>
    <row r="869" ht="14.25" hidden="1" x14ac:dyDescent="0.45"/>
    <row r="870" ht="14.25" hidden="1" x14ac:dyDescent="0.45"/>
    <row r="871" ht="14.25" hidden="1" x14ac:dyDescent="0.45"/>
    <row r="872" ht="14.25" hidden="1" x14ac:dyDescent="0.45"/>
    <row r="873" ht="14.25" hidden="1" x14ac:dyDescent="0.45"/>
    <row r="874" ht="14.25" hidden="1" x14ac:dyDescent="0.45"/>
    <row r="875" ht="14.25" hidden="1" x14ac:dyDescent="0.45"/>
    <row r="876" ht="14.25" hidden="1" x14ac:dyDescent="0.45"/>
    <row r="877" ht="14.25" hidden="1" x14ac:dyDescent="0.45"/>
    <row r="878" ht="14.25" hidden="1" x14ac:dyDescent="0.45"/>
    <row r="879" ht="14.25" hidden="1" x14ac:dyDescent="0.45"/>
    <row r="880" ht="14.25" hidden="1" x14ac:dyDescent="0.45"/>
    <row r="881" ht="14.25" hidden="1" x14ac:dyDescent="0.45"/>
    <row r="882" ht="14.25" hidden="1" x14ac:dyDescent="0.45"/>
    <row r="883" ht="14.25" hidden="1" x14ac:dyDescent="0.45"/>
    <row r="884" ht="14.25" hidden="1" x14ac:dyDescent="0.45"/>
    <row r="885" ht="14.25" hidden="1" x14ac:dyDescent="0.45"/>
    <row r="886" ht="14.25" hidden="1" x14ac:dyDescent="0.45"/>
    <row r="887" ht="14.25" hidden="1" x14ac:dyDescent="0.45"/>
    <row r="888" ht="14.25" hidden="1" x14ac:dyDescent="0.45"/>
    <row r="889" ht="14.25" hidden="1" x14ac:dyDescent="0.45"/>
    <row r="890" ht="14.25" hidden="1" x14ac:dyDescent="0.45"/>
    <row r="891" ht="14.25" hidden="1" x14ac:dyDescent="0.45"/>
    <row r="892" ht="14.25" hidden="1" x14ac:dyDescent="0.45"/>
    <row r="893" ht="14.25" hidden="1" x14ac:dyDescent="0.45"/>
    <row r="894" ht="14.25" hidden="1" x14ac:dyDescent="0.45"/>
    <row r="895" ht="14.25" hidden="1" x14ac:dyDescent="0.45"/>
    <row r="896" ht="14.25" hidden="1" x14ac:dyDescent="0.45"/>
    <row r="897" ht="14.25" hidden="1" x14ac:dyDescent="0.45"/>
    <row r="898" ht="14.25" hidden="1" x14ac:dyDescent="0.45"/>
    <row r="899" ht="14.25" hidden="1" x14ac:dyDescent="0.45"/>
    <row r="900" ht="14.25" hidden="1" x14ac:dyDescent="0.45"/>
    <row r="901" ht="14.25" hidden="1" x14ac:dyDescent="0.45"/>
    <row r="902" ht="14.25" hidden="1" x14ac:dyDescent="0.45"/>
    <row r="903" ht="14.25" hidden="1" x14ac:dyDescent="0.45"/>
    <row r="904" ht="14.25" hidden="1" x14ac:dyDescent="0.45"/>
    <row r="905" ht="14.25" hidden="1" x14ac:dyDescent="0.45"/>
    <row r="906" ht="14.25" hidden="1" x14ac:dyDescent="0.45"/>
    <row r="907" ht="14.25" hidden="1" x14ac:dyDescent="0.45"/>
    <row r="908" ht="14.25" hidden="1" x14ac:dyDescent="0.45"/>
    <row r="909" ht="14.25" hidden="1" x14ac:dyDescent="0.45"/>
    <row r="910" ht="14.25" hidden="1" x14ac:dyDescent="0.45"/>
    <row r="911" ht="14.25" hidden="1" x14ac:dyDescent="0.45"/>
    <row r="912" ht="14.25" hidden="1" x14ac:dyDescent="0.45"/>
    <row r="913" ht="14.25" hidden="1" x14ac:dyDescent="0.45"/>
    <row r="914" ht="14.25" hidden="1" x14ac:dyDescent="0.45"/>
    <row r="915" ht="14.25" hidden="1" x14ac:dyDescent="0.45"/>
    <row r="916" ht="14.25" hidden="1" x14ac:dyDescent="0.45"/>
    <row r="917" ht="14.25" hidden="1" x14ac:dyDescent="0.45"/>
    <row r="918" ht="14.25" hidden="1" x14ac:dyDescent="0.45"/>
    <row r="919" ht="14.25" hidden="1" x14ac:dyDescent="0.45"/>
    <row r="920" ht="14.25" hidden="1" x14ac:dyDescent="0.45"/>
    <row r="921" ht="14.25" hidden="1" x14ac:dyDescent="0.45"/>
    <row r="922" ht="14.25" hidden="1" x14ac:dyDescent="0.45"/>
    <row r="923" ht="14.25" hidden="1" x14ac:dyDescent="0.45"/>
    <row r="924" ht="14.25" hidden="1" x14ac:dyDescent="0.45"/>
    <row r="925" ht="14.25" hidden="1" x14ac:dyDescent="0.45"/>
    <row r="926" ht="14.25" hidden="1" x14ac:dyDescent="0.45"/>
    <row r="927" ht="14.25" hidden="1" x14ac:dyDescent="0.45"/>
    <row r="928" ht="14.25" hidden="1" x14ac:dyDescent="0.45"/>
    <row r="929" ht="14.25" hidden="1" x14ac:dyDescent="0.45"/>
    <row r="930" ht="14.25" hidden="1" x14ac:dyDescent="0.45"/>
    <row r="931" ht="14.25" hidden="1" x14ac:dyDescent="0.45"/>
    <row r="932" ht="14.25" hidden="1" x14ac:dyDescent="0.45"/>
    <row r="933" ht="14.25" hidden="1" x14ac:dyDescent="0.45"/>
    <row r="934" ht="14.25" hidden="1" x14ac:dyDescent="0.45"/>
    <row r="935" ht="14.25" hidden="1" x14ac:dyDescent="0.45"/>
    <row r="936" ht="14.25" hidden="1" x14ac:dyDescent="0.45"/>
    <row r="937" ht="14.25" hidden="1" x14ac:dyDescent="0.45"/>
    <row r="938" ht="14.25" hidden="1" x14ac:dyDescent="0.45"/>
    <row r="939" ht="14.25" hidden="1" x14ac:dyDescent="0.45"/>
    <row r="940" ht="14.25" hidden="1" x14ac:dyDescent="0.45"/>
    <row r="941" ht="14.25" hidden="1" x14ac:dyDescent="0.45"/>
    <row r="942" ht="14.25" hidden="1" x14ac:dyDescent="0.45"/>
    <row r="943" ht="14.25" hidden="1" x14ac:dyDescent="0.45"/>
    <row r="944" ht="14.25" hidden="1" x14ac:dyDescent="0.45"/>
    <row r="945" ht="14.25" hidden="1" x14ac:dyDescent="0.45"/>
    <row r="946" ht="14.25" hidden="1" x14ac:dyDescent="0.45"/>
    <row r="947" ht="14.25" hidden="1" x14ac:dyDescent="0.45"/>
    <row r="948" ht="14.25" hidden="1" x14ac:dyDescent="0.45"/>
    <row r="949" ht="14.25" hidden="1" x14ac:dyDescent="0.45"/>
    <row r="950" ht="14.25" hidden="1" x14ac:dyDescent="0.45"/>
    <row r="951" ht="14.25" hidden="1" x14ac:dyDescent="0.45"/>
    <row r="952" ht="14.25" hidden="1" x14ac:dyDescent="0.45"/>
    <row r="953" ht="14.25" hidden="1" x14ac:dyDescent="0.45"/>
    <row r="954" ht="14.25" hidden="1" x14ac:dyDescent="0.45"/>
    <row r="955" ht="14.25" hidden="1" x14ac:dyDescent="0.45"/>
    <row r="956" ht="14.25" hidden="1" x14ac:dyDescent="0.45"/>
    <row r="957" ht="14.25" hidden="1" x14ac:dyDescent="0.45"/>
    <row r="958" ht="14.25" hidden="1" x14ac:dyDescent="0.45"/>
    <row r="959" ht="14.25" hidden="1" x14ac:dyDescent="0.45"/>
    <row r="960" ht="14.25" hidden="1" x14ac:dyDescent="0.45"/>
    <row r="961" ht="14.25" hidden="1" x14ac:dyDescent="0.45"/>
    <row r="962" ht="14.25" hidden="1" x14ac:dyDescent="0.45"/>
    <row r="963" ht="14.25" hidden="1" x14ac:dyDescent="0.45"/>
    <row r="964" ht="14.25" hidden="1" x14ac:dyDescent="0.45"/>
    <row r="965" ht="14.25" hidden="1" x14ac:dyDescent="0.45"/>
    <row r="966" ht="14.25" hidden="1" x14ac:dyDescent="0.45"/>
    <row r="967" ht="14.25" hidden="1" x14ac:dyDescent="0.45"/>
    <row r="968" ht="14.25" hidden="1" x14ac:dyDescent="0.45"/>
    <row r="969" ht="14.25" hidden="1" x14ac:dyDescent="0.45"/>
    <row r="970" ht="14.25" hidden="1" x14ac:dyDescent="0.45"/>
    <row r="971" ht="14.25" hidden="1" x14ac:dyDescent="0.45"/>
    <row r="972" ht="14.25" hidden="1" x14ac:dyDescent="0.45"/>
    <row r="973" ht="14.25" hidden="1" x14ac:dyDescent="0.45"/>
    <row r="974" ht="14.25" hidden="1" x14ac:dyDescent="0.45"/>
    <row r="975" ht="14.25" hidden="1" x14ac:dyDescent="0.45"/>
    <row r="976" ht="14.25" hidden="1" x14ac:dyDescent="0.45"/>
    <row r="977" ht="14.25" hidden="1" x14ac:dyDescent="0.45"/>
    <row r="978" ht="14.25" hidden="1" x14ac:dyDescent="0.45"/>
    <row r="979" ht="14.25" hidden="1" x14ac:dyDescent="0.45"/>
    <row r="980" ht="14.25" hidden="1" x14ac:dyDescent="0.45"/>
    <row r="981" ht="14.25" hidden="1" x14ac:dyDescent="0.45"/>
    <row r="982" ht="14.25" hidden="1" x14ac:dyDescent="0.45"/>
    <row r="983" ht="14.25" hidden="1" x14ac:dyDescent="0.45"/>
    <row r="984" ht="14.25" hidden="1" x14ac:dyDescent="0.45"/>
    <row r="985" ht="14.25" hidden="1" x14ac:dyDescent="0.45"/>
    <row r="986" ht="14.25" hidden="1" x14ac:dyDescent="0.45"/>
    <row r="987" ht="14.25" hidden="1" x14ac:dyDescent="0.45"/>
    <row r="988" ht="14.25" hidden="1" x14ac:dyDescent="0.45"/>
    <row r="989" ht="14.25" hidden="1" x14ac:dyDescent="0.45"/>
    <row r="990" ht="14.25" hidden="1" x14ac:dyDescent="0.45"/>
    <row r="991" ht="14.25" hidden="1" x14ac:dyDescent="0.45"/>
    <row r="992" ht="14.25" hidden="1" x14ac:dyDescent="0.45"/>
    <row r="993" ht="14.25" hidden="1" x14ac:dyDescent="0.45"/>
    <row r="994" ht="14.25" hidden="1" x14ac:dyDescent="0.45"/>
    <row r="995" ht="14.25" hidden="1" x14ac:dyDescent="0.45"/>
    <row r="996" ht="14.25" hidden="1" x14ac:dyDescent="0.45"/>
    <row r="997" ht="14.25" hidden="1" x14ac:dyDescent="0.45"/>
    <row r="998" ht="14.25" hidden="1" x14ac:dyDescent="0.45"/>
    <row r="999" ht="14.25" hidden="1" x14ac:dyDescent="0.45"/>
    <row r="1000" ht="14.25" hidden="1" x14ac:dyDescent="0.45"/>
    <row r="1001" ht="14.25" hidden="1" x14ac:dyDescent="0.45"/>
    <row r="1002" ht="14.25" hidden="1" x14ac:dyDescent="0.45"/>
    <row r="1003" ht="14.25" hidden="1" x14ac:dyDescent="0.45"/>
    <row r="1004" ht="14.25" hidden="1" x14ac:dyDescent="0.45"/>
    <row r="1005" ht="14.25" hidden="1" x14ac:dyDescent="0.45"/>
    <row r="1006" ht="14.25" hidden="1" x14ac:dyDescent="0.45"/>
    <row r="1007" ht="14.25" hidden="1" x14ac:dyDescent="0.45"/>
    <row r="1008" ht="14.25" hidden="1" x14ac:dyDescent="0.45"/>
    <row r="1009" ht="14.25" hidden="1" x14ac:dyDescent="0.45"/>
    <row r="1010" ht="14.25" hidden="1" x14ac:dyDescent="0.45"/>
    <row r="1011" ht="14.25" hidden="1" x14ac:dyDescent="0.45"/>
    <row r="1012" ht="14.25" hidden="1" x14ac:dyDescent="0.45"/>
    <row r="1013" ht="14.25" hidden="1" x14ac:dyDescent="0.45"/>
    <row r="1014" ht="14.25" hidden="1" x14ac:dyDescent="0.45"/>
    <row r="1015" ht="14.25" hidden="1" x14ac:dyDescent="0.45"/>
    <row r="1016" ht="14.25" hidden="1" x14ac:dyDescent="0.45"/>
    <row r="1017" ht="14.25" hidden="1" x14ac:dyDescent="0.45"/>
    <row r="1018" ht="14.25" hidden="1" x14ac:dyDescent="0.45"/>
    <row r="1019" ht="14.25" hidden="1" x14ac:dyDescent="0.45"/>
    <row r="1020" ht="14.25" hidden="1" x14ac:dyDescent="0.45"/>
    <row r="1021" ht="14.25" hidden="1" x14ac:dyDescent="0.45"/>
    <row r="1022" ht="14.25" hidden="1" x14ac:dyDescent="0.45"/>
    <row r="1023" ht="14.25" hidden="1" x14ac:dyDescent="0.45"/>
    <row r="1024" ht="14.25" hidden="1" x14ac:dyDescent="0.45"/>
    <row r="1025" ht="14.25" hidden="1" x14ac:dyDescent="0.45"/>
    <row r="1026" ht="14.25" hidden="1" x14ac:dyDescent="0.45"/>
    <row r="1027" ht="14.25" hidden="1" x14ac:dyDescent="0.45"/>
    <row r="1028" ht="14.25" hidden="1" x14ac:dyDescent="0.45"/>
    <row r="1029" ht="14.25" hidden="1" x14ac:dyDescent="0.45"/>
    <row r="1030" ht="14.25" hidden="1" x14ac:dyDescent="0.45"/>
    <row r="1031" ht="14.25" hidden="1" x14ac:dyDescent="0.45"/>
    <row r="1032" ht="14.25" hidden="1" x14ac:dyDescent="0.45"/>
    <row r="1033" ht="14.25" hidden="1" x14ac:dyDescent="0.45"/>
    <row r="1034" ht="14.25" hidden="1" x14ac:dyDescent="0.45"/>
    <row r="1035" ht="14.25" hidden="1" x14ac:dyDescent="0.45"/>
    <row r="1036" ht="14.25" hidden="1" x14ac:dyDescent="0.45"/>
    <row r="1037" ht="14.25" hidden="1" x14ac:dyDescent="0.45"/>
    <row r="1038" ht="14.25" hidden="1" x14ac:dyDescent="0.45"/>
    <row r="1039" ht="14.25" hidden="1" x14ac:dyDescent="0.45"/>
    <row r="1040" ht="14.25" hidden="1" x14ac:dyDescent="0.45"/>
    <row r="1041" ht="14.25" hidden="1" x14ac:dyDescent="0.45"/>
    <row r="1042" ht="14.25" hidden="1" x14ac:dyDescent="0.45"/>
    <row r="1043" ht="14.25" hidden="1" x14ac:dyDescent="0.45"/>
    <row r="1044" ht="14.25" hidden="1" x14ac:dyDescent="0.45"/>
    <row r="1045" ht="14.25" hidden="1" x14ac:dyDescent="0.45"/>
    <row r="1046" ht="14.25" hidden="1" x14ac:dyDescent="0.45"/>
    <row r="1047" ht="14.25" hidden="1" x14ac:dyDescent="0.45"/>
    <row r="1048" ht="14.25" hidden="1" x14ac:dyDescent="0.45"/>
    <row r="1049" ht="14.25" hidden="1" x14ac:dyDescent="0.45"/>
    <row r="1050" ht="14.25" hidden="1" x14ac:dyDescent="0.45"/>
    <row r="1051" ht="14.25" hidden="1" x14ac:dyDescent="0.45"/>
    <row r="1052" ht="14.25" hidden="1" x14ac:dyDescent="0.45"/>
    <row r="1053" ht="14.25" hidden="1" x14ac:dyDescent="0.45"/>
    <row r="1054" ht="14.25" hidden="1" x14ac:dyDescent="0.45"/>
    <row r="1055" ht="14.25" hidden="1" x14ac:dyDescent="0.45"/>
    <row r="1056" ht="14.25" hidden="1" x14ac:dyDescent="0.45"/>
    <row r="1057" ht="14.25" hidden="1" x14ac:dyDescent="0.45"/>
    <row r="1058" ht="14.25" hidden="1" x14ac:dyDescent="0.45"/>
    <row r="1059" ht="14.25" hidden="1" x14ac:dyDescent="0.45"/>
    <row r="1060" ht="14.25" hidden="1" x14ac:dyDescent="0.45"/>
    <row r="1061" ht="14.25" hidden="1" x14ac:dyDescent="0.45"/>
    <row r="1062" ht="14.25" hidden="1" x14ac:dyDescent="0.45"/>
    <row r="1063" ht="14.25" hidden="1" x14ac:dyDescent="0.45"/>
    <row r="1064" ht="14.25" hidden="1" x14ac:dyDescent="0.45"/>
    <row r="1065" ht="14.25" hidden="1" x14ac:dyDescent="0.45"/>
    <row r="1066" ht="14.25" hidden="1" x14ac:dyDescent="0.45"/>
    <row r="1067" ht="14.25" hidden="1" x14ac:dyDescent="0.45"/>
    <row r="1068" ht="14.25" hidden="1" x14ac:dyDescent="0.45"/>
    <row r="1069" ht="14.25" hidden="1" x14ac:dyDescent="0.45"/>
    <row r="1070" ht="14.25" hidden="1" x14ac:dyDescent="0.45"/>
    <row r="1071" ht="14.25" hidden="1" x14ac:dyDescent="0.45"/>
    <row r="1072" ht="14.25" hidden="1" x14ac:dyDescent="0.45"/>
    <row r="1073" ht="14.25" hidden="1" x14ac:dyDescent="0.45"/>
    <row r="1074" ht="14.25" hidden="1" x14ac:dyDescent="0.45"/>
    <row r="1075" ht="14.25" hidden="1" x14ac:dyDescent="0.45"/>
    <row r="1076" ht="14.25" hidden="1" x14ac:dyDescent="0.45"/>
    <row r="1077" ht="14.25" hidden="1" x14ac:dyDescent="0.45"/>
    <row r="1078" ht="14.25" hidden="1" x14ac:dyDescent="0.45"/>
    <row r="1079" ht="14.25" hidden="1" x14ac:dyDescent="0.45"/>
    <row r="1080" ht="14.25" hidden="1" x14ac:dyDescent="0.45"/>
    <row r="1081" ht="14.25" hidden="1" x14ac:dyDescent="0.45"/>
    <row r="1082" ht="14.25" hidden="1" x14ac:dyDescent="0.45"/>
    <row r="1083" ht="14.25" hidden="1" x14ac:dyDescent="0.45"/>
    <row r="1084" ht="14.25" hidden="1" x14ac:dyDescent="0.45"/>
    <row r="1085" ht="14.25" hidden="1" x14ac:dyDescent="0.45"/>
    <row r="1086" ht="14.25" hidden="1" x14ac:dyDescent="0.45"/>
    <row r="1087" ht="14.25" hidden="1" x14ac:dyDescent="0.45"/>
    <row r="1088" ht="14.25" hidden="1" x14ac:dyDescent="0.45"/>
    <row r="1089" ht="14.25" hidden="1" x14ac:dyDescent="0.45"/>
    <row r="1090" ht="14.25" hidden="1" x14ac:dyDescent="0.45"/>
    <row r="1091" ht="14.25" hidden="1" x14ac:dyDescent="0.45"/>
    <row r="1092" ht="14.25" hidden="1" x14ac:dyDescent="0.45"/>
    <row r="1093" ht="14.25" hidden="1" x14ac:dyDescent="0.45"/>
    <row r="1094" ht="14.25" hidden="1" x14ac:dyDescent="0.45"/>
    <row r="1095" ht="14.25" hidden="1" x14ac:dyDescent="0.45"/>
    <row r="1096" ht="14.25" hidden="1" x14ac:dyDescent="0.45"/>
    <row r="1097" ht="14.25" hidden="1" x14ac:dyDescent="0.45"/>
    <row r="1098" ht="14.25" hidden="1" x14ac:dyDescent="0.45"/>
    <row r="1099" ht="14.25" hidden="1" x14ac:dyDescent="0.45"/>
    <row r="1100" ht="14.25" hidden="1" x14ac:dyDescent="0.45"/>
    <row r="1101" ht="14.25" hidden="1" x14ac:dyDescent="0.45"/>
    <row r="1102" ht="14.25" hidden="1" x14ac:dyDescent="0.45"/>
    <row r="1103" ht="14.25" hidden="1" x14ac:dyDescent="0.45"/>
    <row r="1104" ht="14.25" hidden="1" x14ac:dyDescent="0.45"/>
    <row r="1105" ht="14.25" hidden="1" x14ac:dyDescent="0.45"/>
    <row r="1106" ht="14.25" hidden="1" x14ac:dyDescent="0.45"/>
    <row r="1107" ht="14.25" hidden="1" x14ac:dyDescent="0.45"/>
    <row r="1108" ht="14.25" hidden="1" x14ac:dyDescent="0.45"/>
    <row r="1109" ht="14.25" hidden="1" x14ac:dyDescent="0.45"/>
    <row r="1110" ht="14.25" hidden="1" x14ac:dyDescent="0.45"/>
    <row r="1111" ht="14.25" hidden="1" x14ac:dyDescent="0.45"/>
    <row r="1112" ht="14.25" hidden="1" x14ac:dyDescent="0.45"/>
    <row r="1113" ht="14.25" hidden="1" x14ac:dyDescent="0.45"/>
    <row r="1114" ht="14.25" hidden="1" x14ac:dyDescent="0.45"/>
    <row r="1115" ht="14.25" hidden="1" x14ac:dyDescent="0.45"/>
    <row r="1116" ht="14.25" hidden="1" x14ac:dyDescent="0.45"/>
    <row r="1117" ht="14.25" hidden="1" x14ac:dyDescent="0.45"/>
    <row r="1118" ht="14.25" hidden="1" x14ac:dyDescent="0.45"/>
    <row r="1119" ht="14.25" hidden="1" x14ac:dyDescent="0.45"/>
    <row r="1120" ht="14.25" hidden="1" x14ac:dyDescent="0.45"/>
    <row r="1121" ht="14.25" hidden="1" x14ac:dyDescent="0.45"/>
    <row r="1122" ht="14.25" hidden="1" x14ac:dyDescent="0.45"/>
    <row r="1123" ht="14.25" hidden="1" x14ac:dyDescent="0.45"/>
    <row r="1124" ht="14.25" hidden="1" x14ac:dyDescent="0.45"/>
    <row r="1125" ht="14.25" hidden="1" x14ac:dyDescent="0.45"/>
    <row r="1126" ht="14.25" hidden="1" x14ac:dyDescent="0.45"/>
    <row r="1127" ht="14.25" hidden="1" x14ac:dyDescent="0.45"/>
    <row r="1128" ht="14.25" hidden="1" x14ac:dyDescent="0.45"/>
    <row r="1129" ht="14.25" hidden="1" x14ac:dyDescent="0.45"/>
    <row r="1130" ht="14.25" hidden="1" x14ac:dyDescent="0.45"/>
    <row r="1131" ht="14.25" hidden="1" x14ac:dyDescent="0.45"/>
    <row r="1132" ht="14.25" hidden="1" x14ac:dyDescent="0.45"/>
    <row r="1133" ht="14.25" hidden="1" x14ac:dyDescent="0.45"/>
    <row r="1134" ht="14.25" hidden="1" x14ac:dyDescent="0.45"/>
    <row r="1135" ht="14.25" hidden="1" x14ac:dyDescent="0.45"/>
    <row r="1136" ht="14.25" hidden="1" x14ac:dyDescent="0.45"/>
    <row r="1137" ht="14.25" hidden="1" x14ac:dyDescent="0.45"/>
    <row r="1138" ht="14.25" hidden="1" x14ac:dyDescent="0.45"/>
    <row r="1139" ht="14.25" hidden="1" x14ac:dyDescent="0.45"/>
    <row r="1140" ht="14.25" hidden="1" x14ac:dyDescent="0.45"/>
    <row r="1141" ht="14.25" hidden="1" x14ac:dyDescent="0.45"/>
    <row r="1142" ht="14.25" hidden="1" x14ac:dyDescent="0.45"/>
    <row r="1143" ht="14.25" hidden="1" x14ac:dyDescent="0.45"/>
    <row r="1144" ht="14.25" hidden="1" x14ac:dyDescent="0.45"/>
    <row r="1145" ht="14.25" hidden="1" x14ac:dyDescent="0.45"/>
    <row r="1146" ht="14.25" hidden="1" x14ac:dyDescent="0.45"/>
    <row r="1147" ht="14.25" hidden="1" x14ac:dyDescent="0.45"/>
    <row r="1148" ht="14.25" hidden="1" x14ac:dyDescent="0.45"/>
    <row r="1149" ht="14.25" hidden="1" x14ac:dyDescent="0.45"/>
    <row r="1150" ht="14.25" hidden="1" x14ac:dyDescent="0.45"/>
    <row r="1151" ht="14.25" hidden="1" x14ac:dyDescent="0.45"/>
    <row r="1152" ht="14.25" hidden="1" x14ac:dyDescent="0.45"/>
    <row r="1153" ht="14.25" hidden="1" x14ac:dyDescent="0.45"/>
    <row r="1154" ht="14.25" hidden="1" x14ac:dyDescent="0.45"/>
    <row r="1155" ht="14.25" hidden="1" x14ac:dyDescent="0.45"/>
    <row r="1156" ht="14.25" hidden="1" x14ac:dyDescent="0.45"/>
    <row r="1157" ht="14.25" hidden="1" x14ac:dyDescent="0.45"/>
    <row r="1158" ht="14.25" hidden="1" x14ac:dyDescent="0.45"/>
    <row r="1159" ht="14.25" hidden="1" x14ac:dyDescent="0.45"/>
    <row r="1160" ht="14.25" hidden="1" x14ac:dyDescent="0.45"/>
    <row r="1161" ht="14.25" hidden="1" x14ac:dyDescent="0.45"/>
    <row r="1162" ht="14.25" hidden="1" x14ac:dyDescent="0.45"/>
    <row r="1163" ht="14.25" hidden="1" x14ac:dyDescent="0.45"/>
    <row r="1164" ht="14.25" hidden="1" x14ac:dyDescent="0.45"/>
    <row r="1165" ht="14.25" hidden="1" x14ac:dyDescent="0.45"/>
    <row r="1166" ht="14.25" hidden="1" x14ac:dyDescent="0.45"/>
    <row r="1167" ht="14.25" hidden="1" x14ac:dyDescent="0.45"/>
    <row r="1168" ht="14.25" hidden="1" x14ac:dyDescent="0.45"/>
    <row r="1169" ht="14.25" hidden="1" x14ac:dyDescent="0.45"/>
    <row r="1170" ht="14.25" hidden="1" x14ac:dyDescent="0.45"/>
    <row r="1171" ht="14.25" hidden="1" x14ac:dyDescent="0.45"/>
    <row r="1172" ht="14.25" hidden="1" x14ac:dyDescent="0.45"/>
    <row r="1173" ht="14.25" hidden="1" x14ac:dyDescent="0.45"/>
    <row r="1174" ht="14.25" hidden="1" x14ac:dyDescent="0.45"/>
    <row r="1175" ht="14.25" hidden="1" x14ac:dyDescent="0.45"/>
    <row r="1176" ht="14.25" hidden="1" x14ac:dyDescent="0.45"/>
    <row r="1177" ht="14.25" hidden="1" x14ac:dyDescent="0.45"/>
    <row r="1178" ht="14.25" hidden="1" x14ac:dyDescent="0.45"/>
    <row r="1179" ht="14.25" hidden="1" x14ac:dyDescent="0.45"/>
    <row r="1180" ht="14.25" hidden="1" x14ac:dyDescent="0.45"/>
    <row r="1181" ht="14.25" hidden="1" x14ac:dyDescent="0.45"/>
    <row r="1182" ht="14.25" hidden="1" x14ac:dyDescent="0.45"/>
    <row r="1183" ht="14.25" hidden="1" x14ac:dyDescent="0.45"/>
    <row r="1184" ht="14.25" hidden="1" x14ac:dyDescent="0.45"/>
    <row r="1185" ht="14.25" hidden="1" x14ac:dyDescent="0.45"/>
    <row r="1186" ht="14.25" hidden="1" x14ac:dyDescent="0.45"/>
    <row r="1187" ht="14.25" hidden="1" x14ac:dyDescent="0.45"/>
    <row r="1188" ht="14.25" hidden="1" x14ac:dyDescent="0.45"/>
    <row r="1189" ht="14.25" hidden="1" x14ac:dyDescent="0.45"/>
    <row r="1190" ht="14.25" hidden="1" x14ac:dyDescent="0.45"/>
    <row r="1191" ht="14.25" hidden="1" x14ac:dyDescent="0.45"/>
    <row r="1192" ht="14.25" hidden="1" x14ac:dyDescent="0.45"/>
    <row r="1193" ht="14.25" hidden="1" x14ac:dyDescent="0.45"/>
    <row r="1194" ht="14.25" hidden="1" x14ac:dyDescent="0.45"/>
    <row r="1195" ht="14.25" hidden="1" x14ac:dyDescent="0.45"/>
    <row r="1196" ht="14.25" hidden="1" x14ac:dyDescent="0.45"/>
    <row r="1197" ht="14.25" hidden="1" x14ac:dyDescent="0.45"/>
    <row r="1198" ht="14.25" hidden="1" x14ac:dyDescent="0.45"/>
    <row r="1199" ht="14.25" hidden="1" x14ac:dyDescent="0.45"/>
    <row r="1200" ht="14.25" hidden="1" x14ac:dyDescent="0.45"/>
    <row r="1201" ht="14.25" hidden="1" x14ac:dyDescent="0.45"/>
    <row r="1202" ht="14.25" hidden="1" x14ac:dyDescent="0.45"/>
    <row r="1203" ht="14.25" hidden="1" x14ac:dyDescent="0.45"/>
    <row r="1204" ht="14.25" hidden="1" x14ac:dyDescent="0.45"/>
    <row r="1205" ht="14.25" hidden="1" x14ac:dyDescent="0.45"/>
    <row r="1206" ht="14.25" hidden="1" x14ac:dyDescent="0.45"/>
    <row r="1207" ht="14.25" hidden="1" x14ac:dyDescent="0.45"/>
    <row r="1208" ht="14.25" hidden="1" x14ac:dyDescent="0.45"/>
    <row r="1209" ht="14.25" hidden="1" x14ac:dyDescent="0.45"/>
    <row r="1210" ht="14.25" hidden="1" x14ac:dyDescent="0.45"/>
    <row r="1211" ht="14.25" hidden="1" x14ac:dyDescent="0.45"/>
    <row r="1212" ht="14.25" hidden="1" x14ac:dyDescent="0.45"/>
    <row r="1213" ht="14.25" hidden="1" x14ac:dyDescent="0.45"/>
    <row r="1214" ht="14.25" hidden="1" x14ac:dyDescent="0.45"/>
    <row r="1215" ht="14.25" hidden="1" x14ac:dyDescent="0.45"/>
    <row r="1216" ht="14.25" hidden="1" x14ac:dyDescent="0.45"/>
    <row r="1217" ht="14.25" hidden="1" x14ac:dyDescent="0.45"/>
    <row r="1218" ht="14.25" hidden="1" x14ac:dyDescent="0.45"/>
    <row r="1219" ht="14.25" hidden="1" x14ac:dyDescent="0.45"/>
    <row r="1220" ht="14.25" hidden="1" x14ac:dyDescent="0.45"/>
    <row r="1221" ht="14.25" hidden="1" x14ac:dyDescent="0.45"/>
    <row r="1222" ht="14.25" hidden="1" x14ac:dyDescent="0.45"/>
    <row r="1223" ht="14.25" hidden="1" x14ac:dyDescent="0.45"/>
    <row r="1224" ht="14.25" hidden="1" x14ac:dyDescent="0.45"/>
    <row r="1225" ht="14.25" hidden="1" x14ac:dyDescent="0.45"/>
    <row r="1226" ht="14.25" hidden="1" x14ac:dyDescent="0.45"/>
    <row r="1227" ht="14.25" hidden="1" x14ac:dyDescent="0.45"/>
    <row r="1228" ht="14.25" hidden="1" x14ac:dyDescent="0.45"/>
    <row r="1229" ht="14.25" hidden="1" x14ac:dyDescent="0.45"/>
    <row r="1230" ht="14.25" hidden="1" x14ac:dyDescent="0.45"/>
    <row r="1231" ht="14.25" hidden="1" x14ac:dyDescent="0.45"/>
    <row r="1232" ht="14.25" hidden="1" x14ac:dyDescent="0.45"/>
    <row r="1233" ht="14.25" hidden="1" x14ac:dyDescent="0.45"/>
    <row r="1234" ht="14.25" hidden="1" x14ac:dyDescent="0.45"/>
    <row r="1235" ht="14.25" hidden="1" x14ac:dyDescent="0.45"/>
    <row r="1236" ht="14.25" hidden="1" x14ac:dyDescent="0.45"/>
    <row r="1237" ht="14.25" hidden="1" x14ac:dyDescent="0.45"/>
    <row r="1238" ht="14.25" hidden="1" x14ac:dyDescent="0.45"/>
    <row r="1239" ht="14.25" hidden="1" x14ac:dyDescent="0.45"/>
    <row r="1240" ht="14.25" hidden="1" x14ac:dyDescent="0.45"/>
    <row r="1241" ht="14.25" hidden="1" x14ac:dyDescent="0.45"/>
    <row r="1242" ht="14.25" hidden="1" x14ac:dyDescent="0.45"/>
    <row r="1243" ht="14.25" hidden="1" x14ac:dyDescent="0.45"/>
    <row r="1244" ht="14.25" hidden="1" x14ac:dyDescent="0.45"/>
    <row r="1245" ht="14.25" hidden="1" x14ac:dyDescent="0.45"/>
    <row r="1246" ht="14.25" hidden="1" x14ac:dyDescent="0.45"/>
    <row r="1247" ht="14.25" hidden="1" x14ac:dyDescent="0.45"/>
    <row r="1248" ht="14.25" hidden="1" x14ac:dyDescent="0.45"/>
    <row r="1249" ht="14.25" hidden="1" x14ac:dyDescent="0.45"/>
    <row r="1250" ht="14.25" hidden="1" x14ac:dyDescent="0.45"/>
    <row r="1251" ht="14.25" hidden="1" x14ac:dyDescent="0.45"/>
    <row r="1252" ht="14.25" hidden="1" x14ac:dyDescent="0.45"/>
    <row r="1253" ht="14.25" hidden="1" x14ac:dyDescent="0.45"/>
    <row r="1254" ht="14.25" hidden="1" x14ac:dyDescent="0.45"/>
    <row r="1255" ht="14.25" hidden="1" x14ac:dyDescent="0.45"/>
    <row r="1256" ht="14.25" hidden="1" x14ac:dyDescent="0.45"/>
    <row r="1257" ht="14.25" hidden="1" x14ac:dyDescent="0.45"/>
    <row r="1258" ht="14.25" hidden="1" x14ac:dyDescent="0.45"/>
    <row r="1259" ht="14.25" hidden="1" x14ac:dyDescent="0.45"/>
    <row r="1260" ht="14.25" hidden="1" x14ac:dyDescent="0.45"/>
    <row r="1261" ht="14.25" hidden="1" x14ac:dyDescent="0.45"/>
    <row r="1262" ht="14.25" hidden="1" x14ac:dyDescent="0.45"/>
    <row r="1263" ht="14.25" hidden="1" x14ac:dyDescent="0.45"/>
    <row r="1264" ht="14.25" hidden="1" x14ac:dyDescent="0.45"/>
    <row r="1265" ht="14.25" hidden="1" x14ac:dyDescent="0.45"/>
    <row r="1266" ht="14.25" hidden="1" x14ac:dyDescent="0.45"/>
    <row r="1267" ht="14.25" hidden="1" x14ac:dyDescent="0.45"/>
    <row r="1268" ht="14.25" hidden="1" x14ac:dyDescent="0.45"/>
    <row r="1269" ht="14.25" hidden="1" x14ac:dyDescent="0.45"/>
    <row r="1270" ht="14.25" hidden="1" x14ac:dyDescent="0.45"/>
    <row r="1271" ht="14.25" hidden="1" x14ac:dyDescent="0.45"/>
    <row r="1272" ht="14.25" hidden="1" x14ac:dyDescent="0.45"/>
    <row r="1273" ht="14.25" hidden="1" x14ac:dyDescent="0.45"/>
    <row r="1274" ht="14.25" hidden="1" x14ac:dyDescent="0.45"/>
    <row r="1275" ht="14.25" hidden="1" x14ac:dyDescent="0.45"/>
    <row r="1276" ht="14.25" hidden="1" x14ac:dyDescent="0.45"/>
    <row r="1277" ht="14.25" hidden="1" x14ac:dyDescent="0.45"/>
    <row r="1278" ht="14.25" hidden="1" x14ac:dyDescent="0.45"/>
    <row r="1279" ht="14.25" hidden="1" x14ac:dyDescent="0.45"/>
    <row r="1280" ht="14.25" hidden="1" x14ac:dyDescent="0.45"/>
    <row r="1281" ht="14.25" hidden="1" x14ac:dyDescent="0.45"/>
    <row r="1282" ht="14.25" hidden="1" x14ac:dyDescent="0.45"/>
    <row r="1283" ht="14.25" hidden="1" x14ac:dyDescent="0.45"/>
    <row r="1284" ht="14.25" hidden="1" x14ac:dyDescent="0.45"/>
    <row r="1285" ht="14.25" hidden="1" x14ac:dyDescent="0.45"/>
    <row r="1286" ht="14.25" hidden="1" x14ac:dyDescent="0.45"/>
    <row r="1287" ht="14.25" hidden="1" x14ac:dyDescent="0.45"/>
    <row r="1288" ht="14.25" hidden="1" x14ac:dyDescent="0.45"/>
    <row r="1289" ht="14.25" hidden="1" x14ac:dyDescent="0.45"/>
    <row r="1290" ht="14.25" hidden="1" x14ac:dyDescent="0.45"/>
    <row r="1291" ht="14.25" hidden="1" x14ac:dyDescent="0.45"/>
    <row r="1292" ht="14.25" hidden="1" x14ac:dyDescent="0.45"/>
    <row r="1293" ht="14.25" hidden="1" x14ac:dyDescent="0.45"/>
    <row r="1294" ht="14.25" hidden="1" x14ac:dyDescent="0.45"/>
    <row r="1295" ht="14.25" hidden="1" x14ac:dyDescent="0.45"/>
    <row r="1296" ht="14.25" hidden="1" x14ac:dyDescent="0.45"/>
    <row r="1297" ht="14.25" hidden="1" x14ac:dyDescent="0.45"/>
    <row r="1298" ht="14.25" hidden="1" x14ac:dyDescent="0.45"/>
    <row r="1299" ht="14.25" hidden="1" x14ac:dyDescent="0.45"/>
    <row r="1300" ht="14.25" hidden="1" x14ac:dyDescent="0.45"/>
    <row r="1301" ht="14.25" hidden="1" x14ac:dyDescent="0.45"/>
    <row r="1302" ht="14.25" hidden="1" x14ac:dyDescent="0.45"/>
    <row r="1303" ht="14.25" hidden="1" x14ac:dyDescent="0.45"/>
    <row r="1304" ht="14.25" hidden="1" x14ac:dyDescent="0.45"/>
    <row r="1305" ht="14.25" hidden="1" x14ac:dyDescent="0.45"/>
    <row r="1306" ht="14.25" hidden="1" x14ac:dyDescent="0.45"/>
    <row r="1307" ht="14.25" hidden="1" x14ac:dyDescent="0.45"/>
    <row r="1308" ht="14.25" hidden="1" x14ac:dyDescent="0.45"/>
    <row r="1309" ht="14.25" hidden="1" x14ac:dyDescent="0.45"/>
    <row r="1310" ht="14.25" hidden="1" x14ac:dyDescent="0.45"/>
    <row r="1311" ht="14.25" hidden="1" x14ac:dyDescent="0.45"/>
    <row r="1312" ht="14.25" hidden="1" x14ac:dyDescent="0.45"/>
    <row r="1313" ht="14.25" hidden="1" x14ac:dyDescent="0.45"/>
    <row r="1314" ht="14.25" hidden="1" x14ac:dyDescent="0.45"/>
    <row r="1315" ht="14.25" hidden="1" x14ac:dyDescent="0.45"/>
    <row r="1316" ht="14.25" hidden="1" x14ac:dyDescent="0.45"/>
    <row r="1317" ht="14.25" hidden="1" x14ac:dyDescent="0.45"/>
    <row r="1318" ht="14.25" hidden="1" x14ac:dyDescent="0.45"/>
    <row r="1319" ht="14.25" hidden="1" x14ac:dyDescent="0.45"/>
    <row r="1320" ht="14.25" hidden="1" x14ac:dyDescent="0.45"/>
    <row r="1321" ht="14.25" hidden="1" x14ac:dyDescent="0.45"/>
    <row r="1322" ht="14.25" hidden="1" x14ac:dyDescent="0.45"/>
    <row r="1323" ht="14.25" hidden="1" x14ac:dyDescent="0.45"/>
    <row r="1324" ht="14.25" hidden="1" x14ac:dyDescent="0.45"/>
    <row r="1325" ht="14.25" hidden="1" x14ac:dyDescent="0.45"/>
    <row r="1326" ht="14.25" hidden="1" x14ac:dyDescent="0.45"/>
    <row r="1327" ht="14.25" hidden="1" x14ac:dyDescent="0.45"/>
    <row r="1328" ht="14.25" hidden="1" x14ac:dyDescent="0.45"/>
    <row r="1329" ht="14.25" hidden="1" x14ac:dyDescent="0.45"/>
    <row r="1330" ht="14.25" hidden="1" x14ac:dyDescent="0.45"/>
    <row r="1331" ht="14.25" hidden="1" x14ac:dyDescent="0.45"/>
    <row r="1332" ht="14.25" hidden="1" x14ac:dyDescent="0.45"/>
    <row r="1333" ht="14.25" hidden="1" x14ac:dyDescent="0.45"/>
    <row r="1334" ht="14.25" hidden="1" x14ac:dyDescent="0.45"/>
    <row r="1335" ht="14.25" hidden="1" x14ac:dyDescent="0.45"/>
    <row r="1336" ht="14.25" hidden="1" x14ac:dyDescent="0.45"/>
    <row r="1337" ht="14.25" hidden="1" x14ac:dyDescent="0.45"/>
    <row r="1338" ht="14.25" hidden="1" x14ac:dyDescent="0.45"/>
    <row r="1339" ht="14.25" hidden="1" x14ac:dyDescent="0.45"/>
    <row r="1340" ht="14.25" hidden="1" x14ac:dyDescent="0.45"/>
    <row r="1341" ht="14.25" hidden="1" x14ac:dyDescent="0.45"/>
    <row r="1342" ht="14.25" hidden="1" x14ac:dyDescent="0.45"/>
    <row r="1343" ht="14.25" hidden="1" x14ac:dyDescent="0.45"/>
    <row r="1344" ht="14.25" hidden="1" x14ac:dyDescent="0.45"/>
    <row r="1345" ht="14.25" hidden="1" x14ac:dyDescent="0.45"/>
    <row r="1346" ht="14.25" hidden="1" x14ac:dyDescent="0.45"/>
    <row r="1347" ht="14.25" hidden="1" x14ac:dyDescent="0.45"/>
    <row r="1348" ht="14.25" hidden="1" x14ac:dyDescent="0.45"/>
    <row r="1349" ht="14.25" hidden="1" x14ac:dyDescent="0.45"/>
    <row r="1350" ht="14.25" hidden="1" x14ac:dyDescent="0.45"/>
    <row r="1351" ht="14.25" hidden="1" x14ac:dyDescent="0.45"/>
    <row r="1352" ht="14.25" hidden="1" x14ac:dyDescent="0.45"/>
    <row r="1353" ht="14.25" hidden="1" x14ac:dyDescent="0.45"/>
    <row r="1354" ht="14.25" hidden="1" x14ac:dyDescent="0.45"/>
    <row r="1355" ht="14.25" hidden="1" x14ac:dyDescent="0.45"/>
    <row r="1356" ht="14.25" hidden="1" x14ac:dyDescent="0.45"/>
    <row r="1357" ht="14.25" hidden="1" x14ac:dyDescent="0.45"/>
    <row r="1358" ht="14.25" hidden="1" x14ac:dyDescent="0.45"/>
    <row r="1359" ht="14.25" hidden="1" x14ac:dyDescent="0.45"/>
    <row r="1360" ht="14.25" hidden="1" x14ac:dyDescent="0.45"/>
    <row r="1361" ht="14.25" hidden="1" x14ac:dyDescent="0.45"/>
    <row r="1362" ht="14.25" hidden="1" x14ac:dyDescent="0.45"/>
    <row r="1363" ht="14.25" hidden="1" x14ac:dyDescent="0.45"/>
    <row r="1364" ht="14.25" hidden="1" x14ac:dyDescent="0.45"/>
    <row r="1365" ht="14.25" hidden="1" x14ac:dyDescent="0.45"/>
    <row r="1366" ht="14.25" hidden="1" x14ac:dyDescent="0.45"/>
    <row r="1367" ht="14.25" hidden="1" x14ac:dyDescent="0.45"/>
    <row r="1368" ht="14.25" hidden="1" x14ac:dyDescent="0.45"/>
    <row r="1369" ht="14.25" hidden="1" x14ac:dyDescent="0.45"/>
    <row r="1370" ht="14.25" hidden="1" x14ac:dyDescent="0.45"/>
    <row r="1371" ht="14.25" hidden="1" x14ac:dyDescent="0.45"/>
    <row r="1372" ht="14.25" hidden="1" x14ac:dyDescent="0.45"/>
    <row r="1373" ht="14.25" hidden="1" x14ac:dyDescent="0.45"/>
    <row r="1374" ht="14.25" hidden="1" x14ac:dyDescent="0.45"/>
    <row r="1375" ht="14.25" hidden="1" x14ac:dyDescent="0.45"/>
    <row r="1376" ht="14.25" hidden="1" x14ac:dyDescent="0.45"/>
    <row r="1377" ht="14.25" hidden="1" x14ac:dyDescent="0.45"/>
    <row r="1378" ht="14.25" hidden="1" x14ac:dyDescent="0.45"/>
    <row r="1379" ht="14.25" hidden="1" x14ac:dyDescent="0.45"/>
    <row r="1380" ht="14.25" hidden="1" x14ac:dyDescent="0.45"/>
    <row r="1381" ht="14.25" hidden="1" x14ac:dyDescent="0.45"/>
    <row r="1382" ht="14.25" hidden="1" x14ac:dyDescent="0.45"/>
    <row r="1383" ht="14.25" hidden="1" x14ac:dyDescent="0.45"/>
    <row r="1384" ht="14.25" hidden="1" x14ac:dyDescent="0.45"/>
    <row r="1385" ht="14.25" hidden="1" x14ac:dyDescent="0.45"/>
    <row r="1386" ht="14.25" hidden="1" x14ac:dyDescent="0.45"/>
    <row r="1387" ht="14.25" hidden="1" x14ac:dyDescent="0.45"/>
    <row r="1388" ht="14.25" hidden="1" x14ac:dyDescent="0.45"/>
    <row r="1389" ht="14.25" hidden="1" x14ac:dyDescent="0.45"/>
    <row r="1390" ht="14.25" hidden="1" x14ac:dyDescent="0.45"/>
    <row r="1391" ht="14.25" hidden="1" x14ac:dyDescent="0.45"/>
    <row r="1392" ht="14.25" hidden="1" x14ac:dyDescent="0.45"/>
    <row r="1393" ht="14.25" hidden="1" x14ac:dyDescent="0.45"/>
    <row r="1394" ht="14.25" hidden="1" x14ac:dyDescent="0.45"/>
    <row r="1395" ht="14.25" hidden="1" x14ac:dyDescent="0.45"/>
    <row r="1396" ht="14.25" hidden="1" x14ac:dyDescent="0.45"/>
    <row r="1397" ht="14.25" hidden="1" x14ac:dyDescent="0.45"/>
    <row r="1398" ht="14.25" hidden="1" x14ac:dyDescent="0.45"/>
    <row r="1399" ht="14.25" hidden="1" x14ac:dyDescent="0.45"/>
    <row r="1400" ht="14.25" hidden="1" x14ac:dyDescent="0.45"/>
    <row r="1401" ht="14.25" hidden="1" x14ac:dyDescent="0.45"/>
    <row r="1402" ht="14.25" hidden="1" x14ac:dyDescent="0.45"/>
    <row r="1403" ht="14.25" hidden="1" x14ac:dyDescent="0.45"/>
    <row r="1404" ht="14.25" hidden="1" x14ac:dyDescent="0.45"/>
    <row r="1405" ht="14.25" hidden="1" x14ac:dyDescent="0.45"/>
    <row r="1406" ht="14.25" hidden="1" x14ac:dyDescent="0.45"/>
    <row r="1407" ht="14.25" hidden="1" x14ac:dyDescent="0.45"/>
    <row r="1408" ht="14.25" hidden="1" x14ac:dyDescent="0.45"/>
    <row r="1409" ht="14.25" hidden="1" x14ac:dyDescent="0.45"/>
    <row r="1410" ht="14.25" hidden="1" x14ac:dyDescent="0.45"/>
    <row r="1411" ht="14.25" hidden="1" x14ac:dyDescent="0.45"/>
    <row r="1412" ht="14.25" hidden="1" x14ac:dyDescent="0.45"/>
    <row r="1413" ht="14.25" hidden="1" x14ac:dyDescent="0.45"/>
    <row r="1414" ht="14.25" hidden="1" x14ac:dyDescent="0.45"/>
    <row r="1415" ht="14.25" hidden="1" x14ac:dyDescent="0.45"/>
    <row r="1416" ht="14.25" hidden="1" x14ac:dyDescent="0.45"/>
    <row r="1417" ht="14.25" hidden="1" x14ac:dyDescent="0.45"/>
    <row r="1418" ht="14.25" hidden="1" x14ac:dyDescent="0.45"/>
    <row r="1419" ht="14.25" hidden="1" x14ac:dyDescent="0.45"/>
    <row r="1420" ht="14.25" hidden="1" x14ac:dyDescent="0.45"/>
    <row r="1421" ht="14.25" hidden="1" x14ac:dyDescent="0.45"/>
    <row r="1422" ht="14.25" hidden="1" x14ac:dyDescent="0.45"/>
    <row r="1423" ht="14.25" hidden="1" x14ac:dyDescent="0.45"/>
    <row r="1424" ht="14.25" hidden="1" x14ac:dyDescent="0.45"/>
    <row r="1425" ht="14.25" hidden="1" x14ac:dyDescent="0.45"/>
    <row r="1426" ht="14.25" hidden="1" x14ac:dyDescent="0.45"/>
    <row r="1427" ht="14.25" hidden="1" x14ac:dyDescent="0.45"/>
    <row r="1428" ht="14.25" hidden="1" x14ac:dyDescent="0.45"/>
    <row r="1429" ht="14.25" hidden="1" x14ac:dyDescent="0.45"/>
    <row r="1430" ht="14.25" hidden="1" x14ac:dyDescent="0.45"/>
    <row r="1431" ht="14.25" hidden="1" x14ac:dyDescent="0.45"/>
    <row r="1432" ht="14.25" hidden="1" x14ac:dyDescent="0.45"/>
    <row r="1433" ht="14.25" hidden="1" x14ac:dyDescent="0.45"/>
    <row r="1434" ht="14.25" hidden="1" x14ac:dyDescent="0.45"/>
    <row r="1435" ht="14.25" hidden="1" x14ac:dyDescent="0.45"/>
    <row r="1436" ht="14.25" hidden="1" x14ac:dyDescent="0.45"/>
    <row r="1437" ht="14.25" hidden="1" x14ac:dyDescent="0.45"/>
    <row r="1438" ht="14.25" hidden="1" x14ac:dyDescent="0.45"/>
    <row r="1439" ht="14.25" hidden="1" x14ac:dyDescent="0.45"/>
    <row r="1440" ht="14.25" hidden="1" x14ac:dyDescent="0.45"/>
    <row r="1441" ht="14.25" hidden="1" x14ac:dyDescent="0.45"/>
    <row r="1442" ht="14.25" hidden="1" x14ac:dyDescent="0.45"/>
    <row r="1443" ht="14.25" hidden="1" x14ac:dyDescent="0.45"/>
    <row r="1444" ht="14.25" hidden="1" x14ac:dyDescent="0.45"/>
    <row r="1445" ht="14.25" hidden="1" x14ac:dyDescent="0.45"/>
    <row r="1446" ht="14.25" hidden="1" x14ac:dyDescent="0.45"/>
    <row r="1447" ht="14.25" hidden="1" x14ac:dyDescent="0.45"/>
    <row r="1448" ht="14.25" hidden="1" x14ac:dyDescent="0.45"/>
    <row r="1449" ht="14.25" hidden="1" x14ac:dyDescent="0.45"/>
    <row r="1450" ht="14.25" hidden="1" x14ac:dyDescent="0.45"/>
    <row r="1451" ht="14.25" hidden="1" x14ac:dyDescent="0.45"/>
    <row r="1452" ht="14.25" hidden="1" x14ac:dyDescent="0.45"/>
    <row r="1453" ht="14.25" hidden="1" x14ac:dyDescent="0.45"/>
    <row r="1454" ht="14.25" hidden="1" x14ac:dyDescent="0.45"/>
    <row r="1455" ht="14.25" hidden="1" x14ac:dyDescent="0.45"/>
    <row r="1456" ht="14.25" hidden="1" x14ac:dyDescent="0.45"/>
    <row r="1457" ht="14.25" hidden="1" x14ac:dyDescent="0.45"/>
    <row r="1458" ht="14.25" hidden="1" x14ac:dyDescent="0.45"/>
    <row r="1459" ht="14.25" hidden="1" x14ac:dyDescent="0.45"/>
    <row r="1460" ht="14.25" hidden="1" x14ac:dyDescent="0.45"/>
    <row r="1461" ht="14.25" hidden="1" x14ac:dyDescent="0.45"/>
    <row r="1462" ht="14.25" hidden="1" x14ac:dyDescent="0.45"/>
    <row r="1463" ht="14.25" hidden="1" x14ac:dyDescent="0.45"/>
    <row r="1464" ht="14.25" hidden="1" x14ac:dyDescent="0.45"/>
    <row r="1465" ht="14.25" hidden="1" x14ac:dyDescent="0.45"/>
    <row r="1466" ht="14.25" hidden="1" x14ac:dyDescent="0.45"/>
    <row r="1467" ht="14.25" hidden="1" x14ac:dyDescent="0.45"/>
    <row r="1468" ht="14.25" hidden="1" x14ac:dyDescent="0.45"/>
    <row r="1469" ht="14.25" hidden="1" x14ac:dyDescent="0.45"/>
    <row r="1470" ht="14.25" hidden="1" x14ac:dyDescent="0.45"/>
    <row r="1471" ht="14.25" hidden="1" x14ac:dyDescent="0.45"/>
    <row r="1472" ht="14.25" hidden="1" x14ac:dyDescent="0.45"/>
    <row r="1473" ht="14.25" hidden="1" x14ac:dyDescent="0.45"/>
    <row r="1474" ht="14.25" hidden="1" x14ac:dyDescent="0.45"/>
    <row r="1475" ht="14.25" hidden="1" x14ac:dyDescent="0.45"/>
    <row r="1476" ht="14.25" hidden="1" x14ac:dyDescent="0.45"/>
    <row r="1477" ht="14.25" hidden="1" x14ac:dyDescent="0.45"/>
    <row r="1478" ht="14.25" hidden="1" x14ac:dyDescent="0.45"/>
    <row r="1479" ht="14.25" hidden="1" x14ac:dyDescent="0.45"/>
    <row r="1480" ht="14.25" hidden="1" x14ac:dyDescent="0.45"/>
    <row r="1481" ht="14.25" hidden="1" x14ac:dyDescent="0.45"/>
    <row r="1482" ht="14.25" hidden="1" x14ac:dyDescent="0.45"/>
    <row r="1483" ht="14.25" hidden="1" x14ac:dyDescent="0.45"/>
    <row r="1484" ht="14.25" hidden="1" x14ac:dyDescent="0.45"/>
    <row r="1485" ht="14.25" hidden="1" x14ac:dyDescent="0.45"/>
    <row r="1486" ht="14.25" hidden="1" x14ac:dyDescent="0.45"/>
    <row r="1487" ht="14.25" hidden="1" x14ac:dyDescent="0.45"/>
    <row r="1488" ht="14.25" hidden="1" x14ac:dyDescent="0.45"/>
    <row r="1489" ht="14.25" hidden="1" x14ac:dyDescent="0.45"/>
    <row r="1490" ht="14.25" hidden="1" x14ac:dyDescent="0.45"/>
    <row r="1491" ht="14.25" hidden="1" x14ac:dyDescent="0.45"/>
    <row r="1492" ht="14.25" hidden="1" x14ac:dyDescent="0.45"/>
    <row r="1493" ht="14.25" hidden="1" x14ac:dyDescent="0.45"/>
    <row r="1494" ht="14.25" hidden="1" x14ac:dyDescent="0.45"/>
    <row r="1495" ht="14.25" hidden="1" x14ac:dyDescent="0.45"/>
    <row r="1496" ht="14.25" hidden="1" x14ac:dyDescent="0.45"/>
    <row r="1497" ht="14.25" hidden="1" x14ac:dyDescent="0.45"/>
    <row r="1498" ht="14.25" hidden="1" x14ac:dyDescent="0.45"/>
    <row r="1499" ht="14.25" hidden="1" x14ac:dyDescent="0.45"/>
    <row r="1500" ht="14.25" hidden="1" x14ac:dyDescent="0.45"/>
    <row r="1501" ht="14.25" hidden="1" x14ac:dyDescent="0.45"/>
    <row r="1502" ht="14.25" hidden="1" x14ac:dyDescent="0.45"/>
    <row r="1503" ht="14.25" hidden="1" x14ac:dyDescent="0.45"/>
    <row r="1504" ht="14.25" hidden="1" x14ac:dyDescent="0.45"/>
    <row r="1505" ht="14.25" hidden="1" x14ac:dyDescent="0.45"/>
    <row r="1506" ht="14.25" hidden="1" x14ac:dyDescent="0.45"/>
    <row r="1507" ht="14.25" hidden="1" x14ac:dyDescent="0.45"/>
    <row r="1508" ht="14.25" hidden="1" x14ac:dyDescent="0.45"/>
    <row r="1509" ht="14.25" hidden="1" x14ac:dyDescent="0.45"/>
    <row r="1510" ht="14.25" hidden="1" x14ac:dyDescent="0.45"/>
    <row r="1511" ht="14.25" hidden="1" x14ac:dyDescent="0.45"/>
    <row r="1512" ht="14.25" hidden="1" x14ac:dyDescent="0.45"/>
    <row r="1513" ht="14.25" hidden="1" x14ac:dyDescent="0.45"/>
    <row r="1514" ht="14.25" hidden="1" x14ac:dyDescent="0.45"/>
    <row r="1515" ht="14.25" hidden="1" x14ac:dyDescent="0.45"/>
    <row r="1516" ht="14.25" hidden="1" x14ac:dyDescent="0.45"/>
    <row r="1517" ht="14.25" hidden="1" x14ac:dyDescent="0.45"/>
    <row r="1518" ht="14.25" hidden="1" x14ac:dyDescent="0.45"/>
    <row r="1519" ht="14.25" hidden="1" x14ac:dyDescent="0.45"/>
    <row r="1520" ht="14.25" hidden="1" x14ac:dyDescent="0.45"/>
    <row r="1521" ht="14.25" hidden="1" x14ac:dyDescent="0.45"/>
    <row r="1522" ht="14.25" hidden="1" x14ac:dyDescent="0.45"/>
    <row r="1523" ht="14.25" hidden="1" x14ac:dyDescent="0.45"/>
    <row r="1524" ht="14.25" hidden="1" x14ac:dyDescent="0.45"/>
    <row r="1525" ht="14.25" hidden="1" x14ac:dyDescent="0.45"/>
    <row r="1526" ht="14.25" hidden="1" x14ac:dyDescent="0.45"/>
    <row r="1527" ht="14.25" hidden="1" x14ac:dyDescent="0.45"/>
    <row r="1528" ht="14.25" hidden="1" x14ac:dyDescent="0.45"/>
    <row r="1529" ht="14.25" hidden="1" x14ac:dyDescent="0.45"/>
    <row r="1530" ht="14.25" hidden="1" x14ac:dyDescent="0.45"/>
    <row r="1531" ht="14.25" hidden="1" x14ac:dyDescent="0.45"/>
    <row r="1532" ht="14.25" hidden="1" x14ac:dyDescent="0.45"/>
    <row r="1533" ht="14.25" hidden="1" x14ac:dyDescent="0.45"/>
    <row r="1534" ht="14.25" hidden="1" x14ac:dyDescent="0.45"/>
    <row r="1535" ht="14.25" hidden="1" x14ac:dyDescent="0.45"/>
    <row r="1536" ht="14.25" hidden="1" x14ac:dyDescent="0.45"/>
    <row r="1537" ht="14.25" hidden="1" x14ac:dyDescent="0.45"/>
    <row r="1538" ht="14.25" hidden="1" x14ac:dyDescent="0.45"/>
    <row r="1539" ht="14.25" hidden="1" x14ac:dyDescent="0.45"/>
    <row r="1540" ht="14.25" hidden="1" x14ac:dyDescent="0.45"/>
    <row r="1541" ht="14.25" hidden="1" x14ac:dyDescent="0.45"/>
    <row r="1542" ht="14.25" hidden="1" x14ac:dyDescent="0.45"/>
    <row r="1543" ht="14.25" hidden="1" x14ac:dyDescent="0.45"/>
    <row r="1544" ht="14.25" hidden="1" x14ac:dyDescent="0.45"/>
    <row r="1545" ht="14.25" hidden="1" x14ac:dyDescent="0.45"/>
    <row r="1546" ht="14.25" hidden="1" x14ac:dyDescent="0.45"/>
    <row r="1547" ht="14.25" hidden="1" x14ac:dyDescent="0.45"/>
    <row r="1548" ht="14.25" hidden="1" x14ac:dyDescent="0.45"/>
    <row r="1549" ht="14.25" hidden="1" x14ac:dyDescent="0.45"/>
    <row r="1550" ht="14.25" hidden="1" x14ac:dyDescent="0.45"/>
    <row r="1551" ht="14.25" hidden="1" x14ac:dyDescent="0.45"/>
    <row r="1552" ht="14.25" hidden="1" x14ac:dyDescent="0.45"/>
    <row r="1553" ht="14.25" hidden="1" x14ac:dyDescent="0.45"/>
    <row r="1554" ht="14.25" hidden="1" x14ac:dyDescent="0.45"/>
    <row r="1555" ht="14.25" hidden="1" x14ac:dyDescent="0.45"/>
    <row r="1556" ht="14.25" hidden="1" x14ac:dyDescent="0.45"/>
    <row r="1557" ht="14.25" hidden="1" x14ac:dyDescent="0.45"/>
    <row r="1558" ht="14.25" hidden="1" x14ac:dyDescent="0.45"/>
    <row r="1559" ht="14.25" hidden="1" x14ac:dyDescent="0.45"/>
    <row r="1560" ht="14.25" hidden="1" x14ac:dyDescent="0.45"/>
    <row r="1561" ht="14.25" hidden="1" x14ac:dyDescent="0.45"/>
    <row r="1562" ht="14.25" hidden="1" x14ac:dyDescent="0.45"/>
    <row r="1563" ht="14.25" hidden="1" x14ac:dyDescent="0.45"/>
    <row r="1564" ht="14.25" hidden="1" x14ac:dyDescent="0.45"/>
    <row r="1565" ht="14.25" hidden="1" x14ac:dyDescent="0.45"/>
    <row r="1566" ht="14.25" hidden="1" x14ac:dyDescent="0.45"/>
    <row r="1567" ht="14.25" hidden="1" x14ac:dyDescent="0.45"/>
    <row r="1568" ht="14.25" hidden="1" x14ac:dyDescent="0.45"/>
    <row r="1569" ht="14.25" hidden="1" x14ac:dyDescent="0.45"/>
    <row r="1570" ht="14.25" hidden="1" x14ac:dyDescent="0.45"/>
    <row r="1571" ht="14.25" hidden="1" x14ac:dyDescent="0.45"/>
    <row r="1572" ht="14.25" hidden="1" x14ac:dyDescent="0.45"/>
    <row r="1573" ht="14.25" hidden="1" x14ac:dyDescent="0.45"/>
    <row r="1574" ht="14.25" hidden="1" x14ac:dyDescent="0.45"/>
    <row r="1575" ht="14.25" hidden="1" x14ac:dyDescent="0.45"/>
    <row r="1576" ht="14.25" hidden="1" x14ac:dyDescent="0.45"/>
    <row r="1577" ht="14.25" hidden="1" x14ac:dyDescent="0.45"/>
    <row r="1578" ht="14.25" hidden="1" x14ac:dyDescent="0.45"/>
    <row r="1579" ht="14.25" hidden="1" x14ac:dyDescent="0.45"/>
    <row r="1580" ht="14.25" hidden="1" x14ac:dyDescent="0.45"/>
    <row r="1581" ht="14.25" hidden="1" x14ac:dyDescent="0.45"/>
    <row r="1582" ht="14.25" hidden="1" x14ac:dyDescent="0.45"/>
    <row r="1583" ht="14.25" hidden="1" x14ac:dyDescent="0.45"/>
    <row r="1584" ht="14.25" hidden="1" x14ac:dyDescent="0.45"/>
    <row r="1585" ht="14.25" hidden="1" x14ac:dyDescent="0.45"/>
    <row r="1586" ht="14.25" hidden="1" x14ac:dyDescent="0.45"/>
    <row r="1587" ht="14.25" hidden="1" x14ac:dyDescent="0.45"/>
    <row r="1588" ht="14.25" hidden="1" x14ac:dyDescent="0.45"/>
    <row r="1589" ht="14.25" hidden="1" x14ac:dyDescent="0.45"/>
    <row r="1590" ht="14.25" hidden="1" x14ac:dyDescent="0.45"/>
    <row r="1591" ht="14.25" hidden="1" x14ac:dyDescent="0.45"/>
    <row r="1592" ht="14.25" hidden="1" x14ac:dyDescent="0.45"/>
    <row r="1593" ht="14.25" hidden="1" x14ac:dyDescent="0.45"/>
    <row r="1594" ht="14.25" hidden="1" x14ac:dyDescent="0.45"/>
    <row r="1595" ht="14.25" hidden="1" x14ac:dyDescent="0.45"/>
    <row r="1596" ht="14.25" hidden="1" x14ac:dyDescent="0.45"/>
    <row r="1597" ht="14.25" hidden="1" x14ac:dyDescent="0.45"/>
    <row r="1598" ht="14.25" hidden="1" x14ac:dyDescent="0.45"/>
    <row r="1599" ht="14.25" hidden="1" x14ac:dyDescent="0.45"/>
    <row r="1600" ht="14.25" hidden="1" x14ac:dyDescent="0.45"/>
    <row r="1601" ht="14.25" hidden="1" x14ac:dyDescent="0.45"/>
    <row r="1602" ht="14.25" hidden="1" x14ac:dyDescent="0.45"/>
    <row r="1603" ht="14.25" hidden="1" x14ac:dyDescent="0.45"/>
    <row r="1604" ht="14.25" hidden="1" x14ac:dyDescent="0.45"/>
    <row r="1605" ht="14.25" hidden="1" x14ac:dyDescent="0.45"/>
    <row r="1606" ht="14.25" hidden="1" x14ac:dyDescent="0.45"/>
    <row r="1607" ht="14.25" hidden="1" x14ac:dyDescent="0.45"/>
    <row r="1608" ht="14.25" hidden="1" x14ac:dyDescent="0.45"/>
    <row r="1609" ht="14.25" hidden="1" x14ac:dyDescent="0.45"/>
    <row r="1610" ht="14.25" hidden="1" x14ac:dyDescent="0.45"/>
    <row r="1611" ht="14.25" hidden="1" x14ac:dyDescent="0.45"/>
    <row r="1612" ht="14.25" hidden="1" x14ac:dyDescent="0.45"/>
    <row r="1613" ht="14.25" hidden="1" x14ac:dyDescent="0.45"/>
    <row r="1614" ht="14.25" hidden="1" x14ac:dyDescent="0.45"/>
    <row r="1615" ht="14.25" hidden="1" x14ac:dyDescent="0.45"/>
    <row r="1616" ht="14.25" hidden="1" x14ac:dyDescent="0.45"/>
    <row r="1617" ht="14.25" hidden="1" x14ac:dyDescent="0.45"/>
    <row r="1618" ht="14.25" hidden="1" x14ac:dyDescent="0.45"/>
    <row r="1619" ht="14.25" hidden="1" x14ac:dyDescent="0.45"/>
    <row r="1620" ht="14.25" hidden="1" x14ac:dyDescent="0.45"/>
    <row r="1621" ht="14.25" hidden="1" x14ac:dyDescent="0.45"/>
    <row r="1622" ht="14.25" hidden="1" x14ac:dyDescent="0.45"/>
    <row r="1623" ht="14.25" hidden="1" x14ac:dyDescent="0.45"/>
    <row r="1624" ht="14.25" hidden="1" x14ac:dyDescent="0.45"/>
    <row r="1625" ht="14.25" hidden="1" x14ac:dyDescent="0.45"/>
    <row r="1626" ht="14.25" hidden="1" x14ac:dyDescent="0.45"/>
    <row r="1627" ht="14.25" hidden="1" x14ac:dyDescent="0.45"/>
    <row r="1628" ht="14.25" hidden="1" x14ac:dyDescent="0.45"/>
    <row r="1629" ht="14.25" hidden="1" x14ac:dyDescent="0.45"/>
    <row r="1630" ht="14.25" hidden="1" x14ac:dyDescent="0.45"/>
    <row r="1631" ht="14.25" hidden="1" x14ac:dyDescent="0.45"/>
    <row r="1632" ht="14.25" hidden="1" x14ac:dyDescent="0.45"/>
    <row r="1633" ht="14.25" hidden="1" x14ac:dyDescent="0.45"/>
    <row r="1634" ht="14.25" hidden="1" x14ac:dyDescent="0.45"/>
    <row r="1635" ht="14.25" hidden="1" x14ac:dyDescent="0.45"/>
    <row r="1636" ht="14.25" hidden="1" x14ac:dyDescent="0.45"/>
    <row r="1637" ht="14.25" hidden="1" x14ac:dyDescent="0.45"/>
    <row r="1638" ht="14.25" hidden="1" x14ac:dyDescent="0.45"/>
    <row r="1639" ht="14.25" hidden="1" x14ac:dyDescent="0.45"/>
    <row r="1640" ht="14.25" hidden="1" x14ac:dyDescent="0.45"/>
    <row r="1641" ht="14.25" hidden="1" x14ac:dyDescent="0.45"/>
    <row r="1642" ht="14.25" hidden="1" x14ac:dyDescent="0.45"/>
    <row r="1643" ht="14.25" hidden="1" x14ac:dyDescent="0.45"/>
    <row r="1644" ht="14.25" hidden="1" x14ac:dyDescent="0.45"/>
    <row r="1645" ht="14.25" hidden="1" x14ac:dyDescent="0.45"/>
    <row r="1646" ht="14.25" hidden="1" x14ac:dyDescent="0.45"/>
    <row r="1647" ht="14.25" hidden="1" x14ac:dyDescent="0.45"/>
    <row r="1648" ht="14.25" hidden="1" x14ac:dyDescent="0.45"/>
    <row r="1649" ht="14.25" hidden="1" x14ac:dyDescent="0.45"/>
    <row r="1650" ht="14.25" hidden="1" x14ac:dyDescent="0.45"/>
    <row r="1651" ht="14.25" hidden="1" x14ac:dyDescent="0.45"/>
    <row r="1652" ht="14.25" hidden="1" x14ac:dyDescent="0.45"/>
    <row r="1653" ht="14.25" hidden="1" x14ac:dyDescent="0.45"/>
    <row r="1654" ht="14.25" hidden="1" x14ac:dyDescent="0.45"/>
    <row r="1655" ht="14.25" hidden="1" x14ac:dyDescent="0.45"/>
    <row r="1656" ht="14.25" hidden="1" x14ac:dyDescent="0.45"/>
    <row r="1657" ht="14.25" hidden="1" x14ac:dyDescent="0.45"/>
    <row r="1658" ht="14.25" hidden="1" x14ac:dyDescent="0.45"/>
    <row r="1659" ht="14.25" hidden="1" x14ac:dyDescent="0.45"/>
    <row r="1660" ht="14.25" hidden="1" x14ac:dyDescent="0.45"/>
    <row r="1661" ht="14.25" hidden="1" x14ac:dyDescent="0.45"/>
    <row r="1662" ht="14.25" hidden="1" x14ac:dyDescent="0.45"/>
    <row r="1663" ht="14.25" hidden="1" x14ac:dyDescent="0.45"/>
    <row r="1664" ht="14.25" hidden="1" x14ac:dyDescent="0.45"/>
    <row r="1665" ht="14.25" hidden="1" x14ac:dyDescent="0.45"/>
    <row r="1666" ht="14.25" hidden="1" x14ac:dyDescent="0.45"/>
    <row r="1667" ht="14.25" hidden="1" x14ac:dyDescent="0.45"/>
    <row r="1668" ht="14.25" hidden="1" x14ac:dyDescent="0.45"/>
    <row r="1669" ht="14.25" hidden="1" x14ac:dyDescent="0.45"/>
    <row r="1670" ht="14.25" hidden="1" x14ac:dyDescent="0.45"/>
    <row r="1671" ht="14.25" hidden="1" x14ac:dyDescent="0.45"/>
    <row r="1672" ht="14.25" hidden="1" x14ac:dyDescent="0.45"/>
    <row r="1673" ht="14.25" hidden="1" x14ac:dyDescent="0.45"/>
    <row r="1674" ht="14.25" hidden="1" x14ac:dyDescent="0.45"/>
    <row r="1675" ht="14.25" hidden="1" x14ac:dyDescent="0.45"/>
    <row r="1676" ht="14.25" hidden="1" x14ac:dyDescent="0.45"/>
    <row r="1677" ht="14.25" hidden="1" x14ac:dyDescent="0.45"/>
    <row r="1678" ht="14.25" hidden="1" x14ac:dyDescent="0.45"/>
    <row r="1679" ht="14.25" hidden="1" x14ac:dyDescent="0.45"/>
    <row r="1680" ht="14.25" hidden="1" x14ac:dyDescent="0.45"/>
    <row r="1681" ht="14.25" hidden="1" x14ac:dyDescent="0.45"/>
    <row r="1682" ht="14.25" hidden="1" x14ac:dyDescent="0.45"/>
    <row r="1683" ht="14.25" hidden="1" x14ac:dyDescent="0.45"/>
    <row r="1684" ht="14.25" hidden="1" x14ac:dyDescent="0.45"/>
    <row r="1685" ht="14.25" hidden="1" x14ac:dyDescent="0.45"/>
    <row r="1686" ht="14.25" hidden="1" x14ac:dyDescent="0.45"/>
    <row r="1687" ht="14.25" hidden="1" x14ac:dyDescent="0.45"/>
    <row r="1688" ht="14.25" hidden="1" x14ac:dyDescent="0.45"/>
    <row r="1689" ht="14.25" hidden="1" x14ac:dyDescent="0.45"/>
    <row r="1690" ht="14.25" hidden="1" x14ac:dyDescent="0.45"/>
    <row r="1691" ht="14.25" hidden="1" x14ac:dyDescent="0.45"/>
    <row r="1692" ht="14.25" hidden="1" x14ac:dyDescent="0.45"/>
    <row r="1693" ht="14.25" hidden="1" x14ac:dyDescent="0.45"/>
    <row r="1694" ht="14.25" hidden="1" x14ac:dyDescent="0.45"/>
    <row r="1695" ht="14.25" hidden="1" x14ac:dyDescent="0.45"/>
    <row r="1696" ht="14.25" hidden="1" x14ac:dyDescent="0.45"/>
    <row r="1697" ht="14.25" hidden="1" x14ac:dyDescent="0.45"/>
    <row r="1698" ht="14.25" hidden="1" x14ac:dyDescent="0.45"/>
    <row r="1699" ht="14.25" hidden="1" x14ac:dyDescent="0.45"/>
    <row r="1700" ht="14.25" hidden="1" x14ac:dyDescent="0.45"/>
    <row r="1701" ht="14.25" hidden="1" x14ac:dyDescent="0.45"/>
    <row r="1702" ht="14.25" hidden="1" x14ac:dyDescent="0.45"/>
    <row r="1703" ht="14.25" hidden="1" x14ac:dyDescent="0.45"/>
    <row r="1704" ht="14.25" hidden="1" x14ac:dyDescent="0.45"/>
    <row r="1705" ht="14.25" hidden="1" x14ac:dyDescent="0.45"/>
    <row r="1706" ht="14.25" hidden="1" x14ac:dyDescent="0.45"/>
    <row r="1707" ht="14.25" hidden="1" x14ac:dyDescent="0.45"/>
    <row r="1708" ht="14.25" hidden="1" x14ac:dyDescent="0.45"/>
    <row r="1709" ht="14.25" hidden="1" x14ac:dyDescent="0.45"/>
    <row r="1710" ht="14.25" hidden="1" x14ac:dyDescent="0.45"/>
    <row r="1711" ht="14.25" hidden="1" x14ac:dyDescent="0.45"/>
    <row r="1712" ht="14.25" hidden="1" x14ac:dyDescent="0.45"/>
    <row r="1713" ht="14.25" hidden="1" x14ac:dyDescent="0.45"/>
    <row r="1714" ht="14.25" hidden="1" x14ac:dyDescent="0.45"/>
    <row r="1715" ht="14.25" hidden="1" x14ac:dyDescent="0.45"/>
    <row r="1716" ht="14.25" hidden="1" x14ac:dyDescent="0.45"/>
    <row r="1717" ht="14.25" hidden="1" x14ac:dyDescent="0.45"/>
    <row r="1718" ht="14.25" hidden="1" x14ac:dyDescent="0.45"/>
    <row r="1719" ht="14.25" hidden="1" x14ac:dyDescent="0.45"/>
    <row r="1720" ht="14.25" hidden="1" x14ac:dyDescent="0.45"/>
    <row r="1721" ht="14.25" hidden="1" x14ac:dyDescent="0.45"/>
    <row r="1722" ht="14.25" hidden="1" x14ac:dyDescent="0.45"/>
    <row r="1723" ht="14.25" hidden="1" x14ac:dyDescent="0.45"/>
    <row r="1724" ht="14.25" hidden="1" x14ac:dyDescent="0.45"/>
    <row r="1725" ht="14.25" hidden="1" x14ac:dyDescent="0.45"/>
    <row r="1726" ht="14.25" hidden="1" x14ac:dyDescent="0.45"/>
    <row r="1727" ht="14.25" hidden="1" x14ac:dyDescent="0.45"/>
    <row r="1728" ht="14.25" hidden="1" x14ac:dyDescent="0.45"/>
    <row r="1729" ht="14.25" hidden="1" x14ac:dyDescent="0.45"/>
    <row r="1730" ht="14.25" hidden="1" x14ac:dyDescent="0.45"/>
    <row r="1731" ht="14.25" hidden="1" x14ac:dyDescent="0.45"/>
    <row r="1732" ht="14.25" hidden="1" x14ac:dyDescent="0.45"/>
    <row r="1733" ht="14.25" hidden="1" x14ac:dyDescent="0.45"/>
    <row r="1734" ht="14.25" hidden="1" x14ac:dyDescent="0.45"/>
    <row r="1735" ht="14.25" hidden="1" x14ac:dyDescent="0.45"/>
    <row r="1736" ht="14.25" hidden="1" x14ac:dyDescent="0.45"/>
    <row r="1737" ht="14.25" hidden="1" x14ac:dyDescent="0.45"/>
    <row r="1738" ht="14.25" hidden="1" x14ac:dyDescent="0.45"/>
    <row r="1739" ht="14.25" hidden="1" x14ac:dyDescent="0.45"/>
    <row r="1740" ht="14.25" hidden="1" x14ac:dyDescent="0.45"/>
    <row r="1741" ht="14.25" hidden="1" x14ac:dyDescent="0.45"/>
    <row r="1742" ht="14.25" hidden="1" x14ac:dyDescent="0.45"/>
    <row r="1743" ht="14.25" hidden="1" x14ac:dyDescent="0.45"/>
    <row r="1744" ht="14.25" hidden="1" x14ac:dyDescent="0.45"/>
    <row r="1745" ht="14.25" hidden="1" x14ac:dyDescent="0.45"/>
    <row r="1746" ht="14.25" hidden="1" x14ac:dyDescent="0.45"/>
    <row r="1747" ht="14.25" hidden="1" x14ac:dyDescent="0.45"/>
    <row r="1748" ht="14.25" hidden="1" x14ac:dyDescent="0.45"/>
    <row r="1749" ht="14.25" hidden="1" x14ac:dyDescent="0.45"/>
    <row r="1750" ht="14.25" hidden="1" x14ac:dyDescent="0.45"/>
    <row r="1751" ht="14.25" hidden="1" x14ac:dyDescent="0.45"/>
    <row r="1752" ht="14.25" hidden="1" x14ac:dyDescent="0.45"/>
    <row r="1753" ht="14.25" hidden="1" x14ac:dyDescent="0.45"/>
    <row r="1754" ht="14.25" hidden="1" x14ac:dyDescent="0.45"/>
    <row r="1755" ht="14.25" hidden="1" x14ac:dyDescent="0.45"/>
    <row r="1756" ht="14.25" hidden="1" x14ac:dyDescent="0.45"/>
    <row r="1757" ht="14.25" hidden="1" x14ac:dyDescent="0.45"/>
    <row r="1758" ht="14.25" hidden="1" x14ac:dyDescent="0.45"/>
    <row r="1759" ht="14.25" hidden="1" x14ac:dyDescent="0.45"/>
    <row r="1760" ht="14.25" hidden="1" x14ac:dyDescent="0.45"/>
    <row r="1761" ht="14.25" hidden="1" x14ac:dyDescent="0.45"/>
    <row r="1762" ht="14.25" hidden="1" x14ac:dyDescent="0.45"/>
    <row r="1763" ht="14.25" hidden="1" x14ac:dyDescent="0.45"/>
    <row r="1764" ht="14.25" hidden="1" x14ac:dyDescent="0.45"/>
    <row r="1765" ht="14.25" hidden="1" x14ac:dyDescent="0.45"/>
    <row r="1766" ht="14.25" hidden="1" x14ac:dyDescent="0.45"/>
    <row r="1767" ht="14.25" hidden="1" x14ac:dyDescent="0.45"/>
    <row r="1768" ht="14.25" hidden="1" x14ac:dyDescent="0.45"/>
    <row r="1769" ht="14.25" hidden="1" x14ac:dyDescent="0.45"/>
    <row r="1770" ht="14.25" hidden="1" x14ac:dyDescent="0.45"/>
    <row r="1771" ht="14.25" hidden="1" x14ac:dyDescent="0.45"/>
    <row r="1772" ht="14.25" hidden="1" x14ac:dyDescent="0.45"/>
    <row r="1773" ht="14.25" hidden="1" x14ac:dyDescent="0.45"/>
    <row r="1774" ht="14.25" hidden="1" x14ac:dyDescent="0.45"/>
    <row r="1775" ht="14.25" hidden="1" x14ac:dyDescent="0.45"/>
    <row r="1776" ht="14.25" hidden="1" x14ac:dyDescent="0.45"/>
    <row r="1777" ht="14.25" hidden="1" x14ac:dyDescent="0.45"/>
    <row r="1778" ht="14.25" hidden="1" x14ac:dyDescent="0.45"/>
    <row r="1779" ht="14.25" hidden="1" x14ac:dyDescent="0.45"/>
    <row r="1780" ht="14.25" hidden="1" x14ac:dyDescent="0.45"/>
    <row r="1781" ht="14.25" hidden="1" x14ac:dyDescent="0.45"/>
    <row r="1782" ht="14.25" hidden="1" x14ac:dyDescent="0.45"/>
    <row r="1783" ht="14.25" hidden="1" x14ac:dyDescent="0.45"/>
    <row r="1784" ht="14.25" hidden="1" x14ac:dyDescent="0.45"/>
    <row r="1785" ht="14.25" hidden="1" x14ac:dyDescent="0.45"/>
    <row r="1786" ht="14.25" hidden="1" x14ac:dyDescent="0.45"/>
    <row r="1787" ht="14.25" hidden="1" x14ac:dyDescent="0.45"/>
    <row r="1788" ht="14.25" hidden="1" x14ac:dyDescent="0.45"/>
    <row r="1789" ht="14.25" hidden="1" x14ac:dyDescent="0.45"/>
    <row r="1790" ht="14.25" hidden="1" x14ac:dyDescent="0.45"/>
    <row r="1791" ht="14.25" hidden="1" x14ac:dyDescent="0.45"/>
    <row r="1792" ht="14.25" hidden="1" x14ac:dyDescent="0.45"/>
    <row r="1793" ht="14.25" hidden="1" x14ac:dyDescent="0.45"/>
    <row r="1794" ht="14.25" hidden="1" x14ac:dyDescent="0.45"/>
    <row r="1795" ht="14.25" hidden="1" x14ac:dyDescent="0.45"/>
    <row r="1796" ht="14.25" hidden="1" x14ac:dyDescent="0.45"/>
    <row r="1797" ht="14.25" hidden="1" x14ac:dyDescent="0.45"/>
    <row r="1798" ht="14.25" hidden="1" x14ac:dyDescent="0.45"/>
    <row r="1799" ht="14.25" hidden="1" x14ac:dyDescent="0.45"/>
    <row r="1800" ht="14.25" hidden="1" x14ac:dyDescent="0.45"/>
    <row r="1801" ht="14.25" hidden="1" x14ac:dyDescent="0.45"/>
    <row r="1802" ht="14.25" hidden="1" x14ac:dyDescent="0.45"/>
    <row r="1803" ht="14.25" hidden="1" x14ac:dyDescent="0.45"/>
    <row r="1804" ht="14.25" hidden="1" x14ac:dyDescent="0.45"/>
    <row r="1805" ht="14.25" hidden="1" x14ac:dyDescent="0.45"/>
    <row r="1806" ht="14.25" hidden="1" x14ac:dyDescent="0.45"/>
    <row r="1807" ht="14.25" hidden="1" x14ac:dyDescent="0.45"/>
    <row r="1808" ht="14.25" hidden="1" x14ac:dyDescent="0.45"/>
    <row r="1809" ht="14.25" hidden="1" x14ac:dyDescent="0.45"/>
    <row r="1810" ht="14.25" hidden="1" x14ac:dyDescent="0.45"/>
    <row r="1811" ht="14.25" hidden="1" x14ac:dyDescent="0.45"/>
    <row r="1812" ht="14.25" hidden="1" x14ac:dyDescent="0.45"/>
    <row r="1813" ht="14.25" hidden="1" x14ac:dyDescent="0.45"/>
    <row r="1814" ht="14.25" hidden="1" x14ac:dyDescent="0.45"/>
    <row r="1815" ht="14.25" hidden="1" x14ac:dyDescent="0.45"/>
    <row r="1816" ht="14.25" hidden="1" x14ac:dyDescent="0.45"/>
    <row r="1817" ht="14.25" hidden="1" x14ac:dyDescent="0.45"/>
    <row r="1818" ht="14.25" hidden="1" x14ac:dyDescent="0.45"/>
    <row r="1819" ht="14.25" hidden="1" x14ac:dyDescent="0.45"/>
    <row r="1820" ht="14.25" hidden="1" x14ac:dyDescent="0.45"/>
    <row r="1821" ht="14.25" hidden="1" x14ac:dyDescent="0.45"/>
    <row r="1822" ht="14.25" hidden="1" x14ac:dyDescent="0.45"/>
    <row r="1823" ht="14.25" hidden="1" x14ac:dyDescent="0.45"/>
    <row r="1824" ht="14.25" hidden="1" x14ac:dyDescent="0.45"/>
    <row r="1825" ht="14.25" hidden="1" x14ac:dyDescent="0.45"/>
    <row r="1826" ht="14.25" hidden="1" x14ac:dyDescent="0.45"/>
    <row r="1827" ht="14.25" hidden="1" x14ac:dyDescent="0.45"/>
    <row r="1828" ht="14.25" hidden="1" x14ac:dyDescent="0.45"/>
    <row r="1829" ht="14.25" hidden="1" x14ac:dyDescent="0.45"/>
    <row r="1830" ht="14.25" hidden="1" x14ac:dyDescent="0.45"/>
    <row r="1831" ht="14.25" hidden="1" x14ac:dyDescent="0.45"/>
    <row r="1832" ht="14.25" hidden="1" x14ac:dyDescent="0.45"/>
    <row r="1833" ht="14.25" hidden="1" x14ac:dyDescent="0.45"/>
    <row r="1834" ht="14.25" hidden="1" x14ac:dyDescent="0.45"/>
    <row r="1835" ht="14.25" hidden="1" x14ac:dyDescent="0.45"/>
    <row r="1836" ht="14.25" hidden="1" x14ac:dyDescent="0.45"/>
    <row r="1837" ht="14.25" hidden="1" x14ac:dyDescent="0.45"/>
    <row r="1838" ht="14.25" hidden="1" x14ac:dyDescent="0.45"/>
    <row r="1839" ht="14.25" hidden="1" x14ac:dyDescent="0.45"/>
    <row r="1840" ht="14.25" hidden="1" x14ac:dyDescent="0.45"/>
    <row r="1841" ht="14.25" hidden="1" x14ac:dyDescent="0.45"/>
    <row r="1842" ht="14.25" hidden="1" x14ac:dyDescent="0.45"/>
    <row r="1843" ht="14.25" hidden="1" x14ac:dyDescent="0.45"/>
    <row r="1844" ht="14.25" hidden="1" x14ac:dyDescent="0.45"/>
    <row r="1845" ht="14.25" hidden="1" x14ac:dyDescent="0.45"/>
    <row r="1846" ht="14.25" hidden="1" x14ac:dyDescent="0.45"/>
    <row r="1847" ht="14.25" hidden="1" x14ac:dyDescent="0.45"/>
    <row r="1848" ht="14.25" hidden="1" x14ac:dyDescent="0.45"/>
    <row r="1849" ht="14.25" hidden="1" x14ac:dyDescent="0.45"/>
    <row r="1850" ht="14.25" hidden="1" x14ac:dyDescent="0.45"/>
    <row r="1851" ht="14.25" hidden="1" x14ac:dyDescent="0.45"/>
    <row r="1852" ht="14.25" hidden="1" x14ac:dyDescent="0.45"/>
    <row r="1853" ht="14.25" hidden="1" x14ac:dyDescent="0.45"/>
    <row r="1854" ht="14.25" hidden="1" x14ac:dyDescent="0.45"/>
    <row r="1855" ht="14.25" hidden="1" x14ac:dyDescent="0.45"/>
    <row r="1856" ht="14.25" hidden="1" x14ac:dyDescent="0.45"/>
    <row r="1857" ht="14.25" hidden="1" x14ac:dyDescent="0.45"/>
    <row r="1858" ht="14.25" hidden="1" x14ac:dyDescent="0.45"/>
    <row r="1859" ht="14.25" hidden="1" x14ac:dyDescent="0.45"/>
    <row r="1860" ht="14.25" hidden="1" x14ac:dyDescent="0.45"/>
    <row r="1861" ht="14.25" hidden="1" x14ac:dyDescent="0.45"/>
    <row r="1862" ht="14.25" hidden="1" x14ac:dyDescent="0.45"/>
    <row r="1863" ht="14.25" hidden="1" x14ac:dyDescent="0.45"/>
    <row r="1864" ht="14.25" hidden="1" x14ac:dyDescent="0.45"/>
    <row r="1865" ht="14.25" hidden="1" x14ac:dyDescent="0.45"/>
    <row r="1866" ht="14.25" hidden="1" x14ac:dyDescent="0.45"/>
    <row r="1867" ht="14.25" hidden="1" x14ac:dyDescent="0.45"/>
    <row r="1868" ht="14.25" hidden="1" x14ac:dyDescent="0.45"/>
    <row r="1869" ht="14.25" hidden="1" x14ac:dyDescent="0.45"/>
    <row r="1870" ht="14.25" hidden="1" x14ac:dyDescent="0.45"/>
    <row r="1871" ht="14.25" hidden="1" x14ac:dyDescent="0.45"/>
    <row r="1872" ht="14.25" hidden="1" x14ac:dyDescent="0.45"/>
    <row r="1873" ht="14.25" hidden="1" x14ac:dyDescent="0.45"/>
    <row r="1874" ht="14.25" hidden="1" x14ac:dyDescent="0.45"/>
    <row r="1875" ht="14.25" hidden="1" x14ac:dyDescent="0.45"/>
    <row r="1876" ht="14.25" hidden="1" x14ac:dyDescent="0.45"/>
    <row r="1877" ht="14.25" hidden="1" x14ac:dyDescent="0.45"/>
    <row r="1878" ht="14.25" hidden="1" x14ac:dyDescent="0.45"/>
    <row r="1879" ht="14.25" hidden="1" x14ac:dyDescent="0.45"/>
    <row r="1880" ht="14.25" hidden="1" x14ac:dyDescent="0.45"/>
    <row r="1881" ht="14.25" hidden="1" x14ac:dyDescent="0.45"/>
    <row r="1882" ht="14.25" hidden="1" x14ac:dyDescent="0.45"/>
    <row r="1883" ht="14.25" hidden="1" x14ac:dyDescent="0.45"/>
    <row r="1884" ht="14.25" hidden="1" x14ac:dyDescent="0.45"/>
    <row r="1885" ht="14.25" hidden="1" x14ac:dyDescent="0.45"/>
    <row r="1886" ht="14.25" hidden="1" x14ac:dyDescent="0.45"/>
    <row r="1887" ht="14.25" hidden="1" x14ac:dyDescent="0.45"/>
    <row r="1888" ht="14.25" hidden="1" x14ac:dyDescent="0.45"/>
    <row r="1889" ht="14.25" hidden="1" x14ac:dyDescent="0.45"/>
    <row r="1890" ht="14.25" hidden="1" x14ac:dyDescent="0.45"/>
    <row r="1891" ht="14.25" hidden="1" x14ac:dyDescent="0.45"/>
    <row r="1892" ht="14.25" hidden="1" x14ac:dyDescent="0.45"/>
    <row r="1893" ht="14.25" hidden="1" x14ac:dyDescent="0.45"/>
    <row r="1894" ht="14.25" hidden="1" x14ac:dyDescent="0.45"/>
    <row r="1895" ht="14.25" hidden="1" x14ac:dyDescent="0.45"/>
    <row r="1896" ht="14.25" hidden="1" x14ac:dyDescent="0.45"/>
    <row r="1897" ht="14.25" hidden="1" x14ac:dyDescent="0.45"/>
    <row r="1898" ht="14.25" hidden="1" x14ac:dyDescent="0.45"/>
    <row r="1899" ht="14.25" hidden="1" x14ac:dyDescent="0.45"/>
    <row r="1900" ht="14.25" hidden="1" x14ac:dyDescent="0.45"/>
    <row r="1901" ht="14.25" hidden="1" x14ac:dyDescent="0.45"/>
    <row r="1902" ht="14.25" hidden="1" x14ac:dyDescent="0.45"/>
    <row r="1903" ht="14.25" hidden="1" x14ac:dyDescent="0.45"/>
    <row r="1904" ht="14.25" hidden="1" x14ac:dyDescent="0.45"/>
    <row r="1905" ht="14.25" hidden="1" x14ac:dyDescent="0.45"/>
    <row r="1906" ht="14.25" hidden="1" x14ac:dyDescent="0.45"/>
    <row r="1907" ht="14.25" hidden="1" x14ac:dyDescent="0.45"/>
    <row r="1908" ht="14.25" hidden="1" x14ac:dyDescent="0.45"/>
    <row r="1909" ht="14.25" hidden="1" x14ac:dyDescent="0.45"/>
    <row r="1910" ht="14.25" hidden="1" x14ac:dyDescent="0.45"/>
    <row r="1911" ht="14.25" hidden="1" x14ac:dyDescent="0.45"/>
    <row r="1912" ht="14.25" hidden="1" x14ac:dyDescent="0.45"/>
    <row r="1913" ht="14.25" hidden="1" x14ac:dyDescent="0.45"/>
    <row r="1914" ht="14.25" hidden="1" x14ac:dyDescent="0.45"/>
    <row r="1915" ht="14.25" hidden="1" x14ac:dyDescent="0.45"/>
    <row r="1916" ht="14.25" hidden="1" x14ac:dyDescent="0.45"/>
    <row r="1917" ht="14.25" hidden="1" x14ac:dyDescent="0.45"/>
    <row r="1918" ht="14.25" hidden="1" x14ac:dyDescent="0.45"/>
    <row r="1919" ht="14.25" hidden="1" x14ac:dyDescent="0.45"/>
    <row r="1920" ht="14.25" hidden="1" x14ac:dyDescent="0.45"/>
    <row r="1921" ht="14.25" hidden="1" x14ac:dyDescent="0.45"/>
    <row r="1922" ht="14.25" hidden="1" x14ac:dyDescent="0.45"/>
    <row r="1923" ht="14.25" hidden="1" x14ac:dyDescent="0.45"/>
    <row r="1924" ht="14.25" hidden="1" x14ac:dyDescent="0.45"/>
    <row r="1925" ht="14.25" hidden="1" x14ac:dyDescent="0.45"/>
    <row r="1926" ht="14.25" hidden="1" x14ac:dyDescent="0.45"/>
    <row r="1927" ht="14.25" hidden="1" x14ac:dyDescent="0.45"/>
    <row r="1928" ht="14.25" hidden="1" x14ac:dyDescent="0.45"/>
    <row r="1929" ht="14.25" hidden="1" x14ac:dyDescent="0.45"/>
    <row r="1930" ht="14.25" hidden="1" x14ac:dyDescent="0.45"/>
    <row r="1931" ht="14.25" hidden="1" x14ac:dyDescent="0.45"/>
    <row r="1932" ht="14.25" hidden="1" x14ac:dyDescent="0.45"/>
    <row r="1933" ht="14.25" hidden="1" x14ac:dyDescent="0.45"/>
    <row r="1934" ht="14.25" hidden="1" x14ac:dyDescent="0.45"/>
    <row r="1935" ht="14.25" hidden="1" x14ac:dyDescent="0.45"/>
    <row r="1936" ht="14.25" hidden="1" x14ac:dyDescent="0.45"/>
    <row r="1937" ht="14.25" hidden="1" x14ac:dyDescent="0.45"/>
    <row r="1938" ht="14.25" hidden="1" x14ac:dyDescent="0.45"/>
    <row r="1939" ht="14.25" hidden="1" x14ac:dyDescent="0.45"/>
    <row r="1940" ht="14.25" hidden="1" x14ac:dyDescent="0.45"/>
    <row r="1941" ht="14.25" hidden="1" x14ac:dyDescent="0.45"/>
    <row r="1942" ht="14.25" hidden="1" x14ac:dyDescent="0.45"/>
    <row r="1943" ht="14.25" hidden="1" x14ac:dyDescent="0.45"/>
    <row r="1944" ht="14.25" hidden="1" x14ac:dyDescent="0.45"/>
    <row r="1945" ht="14.25" hidden="1" x14ac:dyDescent="0.45"/>
    <row r="1946" ht="14.25" hidden="1" x14ac:dyDescent="0.45"/>
    <row r="1947" ht="14.25" hidden="1" x14ac:dyDescent="0.45"/>
    <row r="1948" ht="14.25" hidden="1" x14ac:dyDescent="0.45"/>
    <row r="1949" ht="14.25" hidden="1" x14ac:dyDescent="0.45"/>
    <row r="1950" ht="14.25" hidden="1" x14ac:dyDescent="0.45"/>
    <row r="1951" ht="14.25" hidden="1" x14ac:dyDescent="0.45"/>
    <row r="1952" ht="14.25" hidden="1" x14ac:dyDescent="0.45"/>
    <row r="1953" ht="14.25" hidden="1" x14ac:dyDescent="0.45"/>
    <row r="1954" ht="14.25" hidden="1" x14ac:dyDescent="0.45"/>
    <row r="1955" ht="14.25" hidden="1" x14ac:dyDescent="0.45"/>
    <row r="1956" ht="14.25" hidden="1" x14ac:dyDescent="0.45"/>
    <row r="1957" ht="14.25" hidden="1" x14ac:dyDescent="0.45"/>
    <row r="1958" ht="14.25" hidden="1" x14ac:dyDescent="0.45"/>
    <row r="1959" ht="14.25" hidden="1" x14ac:dyDescent="0.45"/>
    <row r="1960" ht="14.25" hidden="1" x14ac:dyDescent="0.45"/>
    <row r="1961" ht="14.25" hidden="1" x14ac:dyDescent="0.45"/>
    <row r="1962" ht="14.25" hidden="1" x14ac:dyDescent="0.45"/>
    <row r="1963" ht="14.25" hidden="1" x14ac:dyDescent="0.45"/>
    <row r="1964" ht="14.25" hidden="1" x14ac:dyDescent="0.45"/>
    <row r="1965" ht="14.25" hidden="1" x14ac:dyDescent="0.45"/>
    <row r="1966" ht="14.25" hidden="1" x14ac:dyDescent="0.45"/>
    <row r="1967" ht="14.25" hidden="1" x14ac:dyDescent="0.45"/>
    <row r="1968" ht="14.25" hidden="1" x14ac:dyDescent="0.45"/>
    <row r="1969" ht="14.25" hidden="1" x14ac:dyDescent="0.45"/>
    <row r="1970" ht="14.25" hidden="1" x14ac:dyDescent="0.45"/>
    <row r="1971" ht="14.25" hidden="1" x14ac:dyDescent="0.45"/>
    <row r="1972" ht="14.25" hidden="1" x14ac:dyDescent="0.45"/>
    <row r="1973" ht="14.25" hidden="1" x14ac:dyDescent="0.45"/>
    <row r="1974" ht="14.25" hidden="1" x14ac:dyDescent="0.45"/>
    <row r="1975" ht="14.25" hidden="1" x14ac:dyDescent="0.45"/>
    <row r="1976" ht="14.25" hidden="1" x14ac:dyDescent="0.45"/>
    <row r="1977" ht="14.25" hidden="1" x14ac:dyDescent="0.45"/>
    <row r="1978" ht="14.25" hidden="1" x14ac:dyDescent="0.45"/>
    <row r="1979" ht="14.25" hidden="1" x14ac:dyDescent="0.45"/>
    <row r="1980" ht="14.25" hidden="1" x14ac:dyDescent="0.45"/>
    <row r="1981" ht="14.25" hidden="1" x14ac:dyDescent="0.45"/>
    <row r="1982" ht="14.25" hidden="1" x14ac:dyDescent="0.45"/>
    <row r="1983" ht="14.25" hidden="1" x14ac:dyDescent="0.45"/>
    <row r="1984" ht="14.25" hidden="1" x14ac:dyDescent="0.45"/>
    <row r="1985" ht="14.25" hidden="1" x14ac:dyDescent="0.45"/>
    <row r="1986" ht="14.25" hidden="1" x14ac:dyDescent="0.45"/>
    <row r="1987" ht="14.25" hidden="1" x14ac:dyDescent="0.45"/>
    <row r="1988" ht="14.25" hidden="1" x14ac:dyDescent="0.45"/>
    <row r="1989" ht="14.25" hidden="1" x14ac:dyDescent="0.45"/>
    <row r="1990" ht="14.25" hidden="1" x14ac:dyDescent="0.45"/>
    <row r="1991" ht="14.25" hidden="1" x14ac:dyDescent="0.45"/>
    <row r="1992" ht="14.25" hidden="1" x14ac:dyDescent="0.45"/>
    <row r="1993" ht="14.25" hidden="1" x14ac:dyDescent="0.45"/>
    <row r="1994" ht="14.25" hidden="1" x14ac:dyDescent="0.45"/>
    <row r="1995" ht="14.25" hidden="1" x14ac:dyDescent="0.45"/>
    <row r="1996" ht="14.25" hidden="1" x14ac:dyDescent="0.45"/>
    <row r="1997" ht="14.25" hidden="1" x14ac:dyDescent="0.45"/>
    <row r="1998" ht="14.25" hidden="1" x14ac:dyDescent="0.45"/>
    <row r="1999" ht="14.25" hidden="1" x14ac:dyDescent="0.45"/>
    <row r="2000" ht="14.25" hidden="1" x14ac:dyDescent="0.45"/>
    <row r="2001" ht="14.25" hidden="1" x14ac:dyDescent="0.45"/>
    <row r="2002" ht="14.25" hidden="1" x14ac:dyDescent="0.45"/>
    <row r="2003" ht="14.25" hidden="1" x14ac:dyDescent="0.45"/>
    <row r="2004" ht="14.25" hidden="1" x14ac:dyDescent="0.45"/>
    <row r="2005" ht="14.25" hidden="1" x14ac:dyDescent="0.45"/>
    <row r="2006" ht="14.25" hidden="1" x14ac:dyDescent="0.45"/>
    <row r="2007" ht="14.25" hidden="1" x14ac:dyDescent="0.45"/>
    <row r="2008" ht="14.25" hidden="1" x14ac:dyDescent="0.45"/>
    <row r="2009" ht="14.25" hidden="1" x14ac:dyDescent="0.45"/>
    <row r="2010" ht="14.25" hidden="1" x14ac:dyDescent="0.45"/>
    <row r="2011" ht="14.25" hidden="1" x14ac:dyDescent="0.45"/>
    <row r="2012" ht="14.25" hidden="1" x14ac:dyDescent="0.45"/>
    <row r="2013" ht="14.25" hidden="1" x14ac:dyDescent="0.45"/>
    <row r="2014" ht="14.25" hidden="1" x14ac:dyDescent="0.45"/>
    <row r="2015" ht="14.25" hidden="1" x14ac:dyDescent="0.45"/>
    <row r="2016" ht="14.25" hidden="1" x14ac:dyDescent="0.45"/>
    <row r="2017" ht="14.25" hidden="1" x14ac:dyDescent="0.45"/>
    <row r="2018" ht="14.25" hidden="1" x14ac:dyDescent="0.45"/>
    <row r="2019" ht="14.25" hidden="1" x14ac:dyDescent="0.45"/>
    <row r="2020" ht="14.25" hidden="1" x14ac:dyDescent="0.45"/>
    <row r="2021" ht="14.25" hidden="1" x14ac:dyDescent="0.45"/>
    <row r="2022" ht="14.25" hidden="1" x14ac:dyDescent="0.45"/>
    <row r="2023" ht="14.25" hidden="1" x14ac:dyDescent="0.45"/>
    <row r="2024" ht="14.25" hidden="1" x14ac:dyDescent="0.45"/>
    <row r="2025" ht="14.25" hidden="1" x14ac:dyDescent="0.45"/>
    <row r="2026" ht="14.25" hidden="1" x14ac:dyDescent="0.45"/>
    <row r="2027" ht="14.25" hidden="1" x14ac:dyDescent="0.45"/>
    <row r="2028" ht="14.25" hidden="1" x14ac:dyDescent="0.45"/>
    <row r="2029" ht="14.25" hidden="1" x14ac:dyDescent="0.45"/>
    <row r="2030" ht="14.25" hidden="1" x14ac:dyDescent="0.45"/>
    <row r="2031" ht="14.25" hidden="1" x14ac:dyDescent="0.45"/>
    <row r="2032" ht="14.25" hidden="1" x14ac:dyDescent="0.45"/>
    <row r="2033" ht="14.25" hidden="1" x14ac:dyDescent="0.45"/>
    <row r="2034" ht="14.25" hidden="1" x14ac:dyDescent="0.45"/>
    <row r="2035" ht="14.25" hidden="1" x14ac:dyDescent="0.45"/>
    <row r="2036" ht="14.25" hidden="1" x14ac:dyDescent="0.45"/>
    <row r="2037" ht="14.25" hidden="1" x14ac:dyDescent="0.45"/>
    <row r="2038" ht="14.25" hidden="1" x14ac:dyDescent="0.45"/>
    <row r="2039" ht="14.25" hidden="1" x14ac:dyDescent="0.45"/>
    <row r="2040" ht="14.25" hidden="1" x14ac:dyDescent="0.45"/>
    <row r="2041" ht="14.25" hidden="1" x14ac:dyDescent="0.45"/>
    <row r="2042" ht="14.25" hidden="1" x14ac:dyDescent="0.45"/>
    <row r="2043" ht="14.25" hidden="1" x14ac:dyDescent="0.45"/>
    <row r="2044" ht="14.25" hidden="1" x14ac:dyDescent="0.45"/>
    <row r="2045" ht="14.25" hidden="1" x14ac:dyDescent="0.45"/>
    <row r="2046" ht="14.25" hidden="1" x14ac:dyDescent="0.45"/>
    <row r="2047" ht="14.25" hidden="1" x14ac:dyDescent="0.45"/>
    <row r="2048" ht="14.25" hidden="1" x14ac:dyDescent="0.45"/>
    <row r="2049" ht="14.25" hidden="1" x14ac:dyDescent="0.45"/>
    <row r="2050" ht="14.25" hidden="1" x14ac:dyDescent="0.45"/>
    <row r="2051" ht="14.25" hidden="1" x14ac:dyDescent="0.45"/>
    <row r="2052" ht="14.25" hidden="1" x14ac:dyDescent="0.45"/>
    <row r="2053" ht="14.25" hidden="1" x14ac:dyDescent="0.45"/>
    <row r="2054" ht="14.25" hidden="1" x14ac:dyDescent="0.45"/>
    <row r="2055" ht="14.25" hidden="1" x14ac:dyDescent="0.45"/>
    <row r="2056" ht="14.25" hidden="1" x14ac:dyDescent="0.45"/>
    <row r="2057" ht="14.25" hidden="1" x14ac:dyDescent="0.45"/>
    <row r="2058" ht="14.25" hidden="1" x14ac:dyDescent="0.45"/>
    <row r="2059" ht="14.25" hidden="1" x14ac:dyDescent="0.45"/>
    <row r="2060" ht="14.25" hidden="1" x14ac:dyDescent="0.45"/>
    <row r="2061" ht="14.25" hidden="1" x14ac:dyDescent="0.45"/>
    <row r="2062" ht="14.25" hidden="1" x14ac:dyDescent="0.45"/>
    <row r="2063" ht="14.25" hidden="1" x14ac:dyDescent="0.45"/>
    <row r="2064" ht="14.25" hidden="1" x14ac:dyDescent="0.45"/>
    <row r="2065" ht="14.25" hidden="1" x14ac:dyDescent="0.45"/>
    <row r="2066" ht="14.25" hidden="1" x14ac:dyDescent="0.45"/>
    <row r="2067" ht="14.25" hidden="1" x14ac:dyDescent="0.45"/>
    <row r="2068" ht="14.25" hidden="1" x14ac:dyDescent="0.45"/>
    <row r="2069" ht="14.25" hidden="1" x14ac:dyDescent="0.45"/>
    <row r="2070" ht="14.25" hidden="1" x14ac:dyDescent="0.45"/>
    <row r="2071" ht="14.25" hidden="1" x14ac:dyDescent="0.45"/>
    <row r="2072" ht="14.25" hidden="1" x14ac:dyDescent="0.45"/>
    <row r="2073" ht="14.25" hidden="1" x14ac:dyDescent="0.45"/>
    <row r="2074" ht="14.25" hidden="1" x14ac:dyDescent="0.45"/>
    <row r="2075" ht="14.25" hidden="1" x14ac:dyDescent="0.45"/>
    <row r="2076" ht="14.25" hidden="1" x14ac:dyDescent="0.45"/>
    <row r="2077" ht="14.25" hidden="1" x14ac:dyDescent="0.45"/>
    <row r="2078" ht="14.25" hidden="1" x14ac:dyDescent="0.45"/>
    <row r="2079" ht="14.25" hidden="1" x14ac:dyDescent="0.45"/>
    <row r="2080" ht="14.25" hidden="1" x14ac:dyDescent="0.45"/>
    <row r="2081" ht="14.25" hidden="1" x14ac:dyDescent="0.45"/>
    <row r="2082" ht="14.25" hidden="1" x14ac:dyDescent="0.45"/>
    <row r="2083" ht="14.25" hidden="1" x14ac:dyDescent="0.45"/>
    <row r="2084" ht="14.25" hidden="1" x14ac:dyDescent="0.45"/>
    <row r="2085" ht="14.25" hidden="1" x14ac:dyDescent="0.45"/>
    <row r="2086" ht="14.25" hidden="1" x14ac:dyDescent="0.45"/>
    <row r="2087" ht="14.25" hidden="1" x14ac:dyDescent="0.45"/>
    <row r="2088" ht="14.25" hidden="1" x14ac:dyDescent="0.45"/>
    <row r="2089" ht="14.25" hidden="1" x14ac:dyDescent="0.45"/>
    <row r="2090" ht="14.25" hidden="1" x14ac:dyDescent="0.45"/>
    <row r="2091" ht="14.25" hidden="1" x14ac:dyDescent="0.45"/>
    <row r="2092" ht="14.25" hidden="1" x14ac:dyDescent="0.45"/>
    <row r="2093" ht="14.25" hidden="1" x14ac:dyDescent="0.45"/>
    <row r="2094" ht="14.25" hidden="1" x14ac:dyDescent="0.45"/>
    <row r="2095" ht="14.25" hidden="1" x14ac:dyDescent="0.45"/>
    <row r="2096" ht="14.25" hidden="1" x14ac:dyDescent="0.45"/>
    <row r="2097" ht="14.25" hidden="1" x14ac:dyDescent="0.45"/>
    <row r="2098" ht="14.25" hidden="1" x14ac:dyDescent="0.45"/>
    <row r="2099" ht="14.25" hidden="1" x14ac:dyDescent="0.45"/>
    <row r="2100" ht="14.25" hidden="1" x14ac:dyDescent="0.45"/>
    <row r="2101" ht="14.25" hidden="1" x14ac:dyDescent="0.45"/>
    <row r="2102" ht="14.25" hidden="1" x14ac:dyDescent="0.45"/>
    <row r="2103" ht="14.25" hidden="1" x14ac:dyDescent="0.45"/>
    <row r="2104" ht="14.25" hidden="1" x14ac:dyDescent="0.45"/>
    <row r="2105" ht="14.25" hidden="1" x14ac:dyDescent="0.45"/>
    <row r="2106" ht="14.25" hidden="1" x14ac:dyDescent="0.45"/>
    <row r="2107" ht="14.25" hidden="1" x14ac:dyDescent="0.45"/>
    <row r="2108" ht="14.25" hidden="1" x14ac:dyDescent="0.45"/>
    <row r="2109" ht="14.25" hidden="1" x14ac:dyDescent="0.45"/>
    <row r="2110" ht="14.25" hidden="1" x14ac:dyDescent="0.45"/>
    <row r="2111" ht="14.25" hidden="1" x14ac:dyDescent="0.45"/>
    <row r="2112" ht="14.25" hidden="1" x14ac:dyDescent="0.45"/>
    <row r="2113" ht="14.25" hidden="1" x14ac:dyDescent="0.45"/>
    <row r="2114" ht="14.25" hidden="1" x14ac:dyDescent="0.45"/>
    <row r="2115" ht="14.25" hidden="1" x14ac:dyDescent="0.45"/>
    <row r="2116" ht="14.25" hidden="1" x14ac:dyDescent="0.45"/>
    <row r="2117" ht="14.25" hidden="1" x14ac:dyDescent="0.45"/>
    <row r="2118" ht="14.25" hidden="1" x14ac:dyDescent="0.45"/>
    <row r="2119" ht="14.25" hidden="1" x14ac:dyDescent="0.45"/>
    <row r="2120" ht="14.25" hidden="1" x14ac:dyDescent="0.45"/>
    <row r="2121" ht="14.25" hidden="1" x14ac:dyDescent="0.45"/>
    <row r="2122" ht="14.25" hidden="1" x14ac:dyDescent="0.45"/>
    <row r="2123" ht="14.25" hidden="1" x14ac:dyDescent="0.45"/>
    <row r="2124" ht="14.25" hidden="1" x14ac:dyDescent="0.45"/>
    <row r="2125" ht="14.25" hidden="1" x14ac:dyDescent="0.45"/>
    <row r="2126" ht="14.25" hidden="1" x14ac:dyDescent="0.45"/>
    <row r="2127" ht="14.25" hidden="1" x14ac:dyDescent="0.45"/>
    <row r="2128" ht="14.25" hidden="1" x14ac:dyDescent="0.45"/>
    <row r="2129" ht="14.25" hidden="1" x14ac:dyDescent="0.45"/>
    <row r="2130" ht="14.25" hidden="1" x14ac:dyDescent="0.45"/>
    <row r="2131" ht="14.25" hidden="1" x14ac:dyDescent="0.45"/>
    <row r="2132" ht="14.25" hidden="1" x14ac:dyDescent="0.45"/>
    <row r="2133" ht="14.25" hidden="1" x14ac:dyDescent="0.45"/>
    <row r="2134" ht="14.25" hidden="1" x14ac:dyDescent="0.45"/>
    <row r="2135" ht="14.25" hidden="1" x14ac:dyDescent="0.45"/>
    <row r="2136" ht="14.25" hidden="1" x14ac:dyDescent="0.45"/>
    <row r="2137" ht="14.25" hidden="1" x14ac:dyDescent="0.45"/>
    <row r="2138" ht="14.25" hidden="1" x14ac:dyDescent="0.45"/>
    <row r="2139" ht="14.25" hidden="1" x14ac:dyDescent="0.45"/>
    <row r="2140" ht="14.25" hidden="1" x14ac:dyDescent="0.45"/>
    <row r="2141" ht="14.25" hidden="1" x14ac:dyDescent="0.45"/>
    <row r="2142" ht="14.25" hidden="1" x14ac:dyDescent="0.45"/>
    <row r="2143" ht="14.25" hidden="1" x14ac:dyDescent="0.45"/>
    <row r="2144" ht="14.25" hidden="1" x14ac:dyDescent="0.45"/>
    <row r="2145" ht="14.25" hidden="1" x14ac:dyDescent="0.45"/>
    <row r="2146" ht="14.25" hidden="1" x14ac:dyDescent="0.45"/>
    <row r="2147" ht="14.25" hidden="1" x14ac:dyDescent="0.45"/>
    <row r="2148" ht="14.25" hidden="1" x14ac:dyDescent="0.45"/>
    <row r="2149" ht="14.25" hidden="1" x14ac:dyDescent="0.45"/>
    <row r="2150" ht="14.25" hidden="1" x14ac:dyDescent="0.45"/>
    <row r="2151" ht="14.25" hidden="1" x14ac:dyDescent="0.45"/>
    <row r="2152" ht="14.25" hidden="1" x14ac:dyDescent="0.45"/>
    <row r="2153" ht="14.25" hidden="1" x14ac:dyDescent="0.45"/>
    <row r="2154" ht="14.25" hidden="1" x14ac:dyDescent="0.45"/>
    <row r="2155" ht="14.25" hidden="1" x14ac:dyDescent="0.45"/>
    <row r="2156" ht="14.25" hidden="1" x14ac:dyDescent="0.45"/>
    <row r="2157" ht="14.25" hidden="1" x14ac:dyDescent="0.45"/>
    <row r="2158" ht="14.25" hidden="1" x14ac:dyDescent="0.45"/>
    <row r="2159" ht="14.25" hidden="1" x14ac:dyDescent="0.45"/>
    <row r="2160" ht="14.25" hidden="1" x14ac:dyDescent="0.45"/>
    <row r="2161" ht="14.25" hidden="1" x14ac:dyDescent="0.45"/>
    <row r="2162" ht="14.25" hidden="1" x14ac:dyDescent="0.45"/>
    <row r="2163" ht="14.25" hidden="1" x14ac:dyDescent="0.45"/>
    <row r="2164" ht="14.25" hidden="1" x14ac:dyDescent="0.45"/>
    <row r="2165" ht="14.25" hidden="1" x14ac:dyDescent="0.45"/>
    <row r="2166" ht="14.25" hidden="1" x14ac:dyDescent="0.45"/>
    <row r="2167" ht="14.25" hidden="1" x14ac:dyDescent="0.45"/>
    <row r="2168" ht="14.25" hidden="1" x14ac:dyDescent="0.45"/>
    <row r="2169" ht="14.25" hidden="1" x14ac:dyDescent="0.45"/>
    <row r="2170" ht="14.25" hidden="1" x14ac:dyDescent="0.45"/>
    <row r="2171" ht="14.25" hidden="1" x14ac:dyDescent="0.45"/>
    <row r="2172" ht="14.25" hidden="1" x14ac:dyDescent="0.45"/>
    <row r="2173" ht="14.25" hidden="1" x14ac:dyDescent="0.45"/>
    <row r="2174" ht="14.25" hidden="1" x14ac:dyDescent="0.45"/>
    <row r="2175" ht="14.25" hidden="1" x14ac:dyDescent="0.45"/>
    <row r="2176" ht="14.25" hidden="1" x14ac:dyDescent="0.45"/>
    <row r="2177" ht="14.25" hidden="1" x14ac:dyDescent="0.45"/>
    <row r="2178" ht="14.25" hidden="1" x14ac:dyDescent="0.45"/>
    <row r="2179" ht="14.25" hidden="1" x14ac:dyDescent="0.45"/>
    <row r="2180" ht="14.25" hidden="1" x14ac:dyDescent="0.45"/>
    <row r="2181" ht="14.25" hidden="1" x14ac:dyDescent="0.45"/>
    <row r="2182" ht="14.25" hidden="1" x14ac:dyDescent="0.45"/>
    <row r="2183" ht="14.25" hidden="1" x14ac:dyDescent="0.45"/>
    <row r="2184" ht="14.25" hidden="1" x14ac:dyDescent="0.45"/>
    <row r="2185" ht="14.25" hidden="1" x14ac:dyDescent="0.45"/>
    <row r="2186" ht="14.25" hidden="1" x14ac:dyDescent="0.45"/>
    <row r="2187" ht="14.25" hidden="1" x14ac:dyDescent="0.45"/>
    <row r="2188" ht="14.25" hidden="1" x14ac:dyDescent="0.45"/>
    <row r="2189" ht="14.25" hidden="1" x14ac:dyDescent="0.45"/>
    <row r="2190" ht="14.25" hidden="1" x14ac:dyDescent="0.45"/>
    <row r="2191" ht="14.25" hidden="1" x14ac:dyDescent="0.45"/>
    <row r="2192" ht="14.25" hidden="1" x14ac:dyDescent="0.45"/>
    <row r="2193" ht="14.25" hidden="1" x14ac:dyDescent="0.45"/>
    <row r="2194" ht="14.25" hidden="1" x14ac:dyDescent="0.45"/>
    <row r="2195" ht="14.25" hidden="1" x14ac:dyDescent="0.45"/>
    <row r="2196" ht="14.25" hidden="1" x14ac:dyDescent="0.45"/>
    <row r="2197" ht="14.25" hidden="1" x14ac:dyDescent="0.45"/>
    <row r="2198" ht="14.25" hidden="1" x14ac:dyDescent="0.45"/>
    <row r="2199" ht="14.25" hidden="1" x14ac:dyDescent="0.45"/>
    <row r="2200" ht="14.25" hidden="1" x14ac:dyDescent="0.45"/>
    <row r="2201" ht="14.25" hidden="1" x14ac:dyDescent="0.45"/>
    <row r="2202" ht="14.25" hidden="1" x14ac:dyDescent="0.45"/>
    <row r="2203" ht="14.25" hidden="1" x14ac:dyDescent="0.45"/>
    <row r="2204" ht="14.25" hidden="1" x14ac:dyDescent="0.45"/>
    <row r="2205" ht="14.25" hidden="1" x14ac:dyDescent="0.45"/>
    <row r="2206" ht="14.25" hidden="1" x14ac:dyDescent="0.45"/>
    <row r="2207" ht="14.25" hidden="1" x14ac:dyDescent="0.45"/>
    <row r="2208" ht="14.25" hidden="1" x14ac:dyDescent="0.45"/>
    <row r="2209" ht="14.25" hidden="1" x14ac:dyDescent="0.45"/>
    <row r="2210" ht="14.25" hidden="1" x14ac:dyDescent="0.45"/>
    <row r="2211" ht="14.25" hidden="1" x14ac:dyDescent="0.45"/>
    <row r="2212" ht="14.25" hidden="1" x14ac:dyDescent="0.45"/>
    <row r="2213" ht="14.25" hidden="1" x14ac:dyDescent="0.45"/>
    <row r="2214" ht="14.25" hidden="1" x14ac:dyDescent="0.45"/>
    <row r="2215" ht="14.25" hidden="1" x14ac:dyDescent="0.45"/>
    <row r="2216" ht="14.25" hidden="1" x14ac:dyDescent="0.45"/>
    <row r="2217" ht="14.25" hidden="1" x14ac:dyDescent="0.45"/>
    <row r="2218" ht="14.25" hidden="1" x14ac:dyDescent="0.45"/>
    <row r="2219" ht="14.25" hidden="1" x14ac:dyDescent="0.45"/>
    <row r="2220" ht="14.25" hidden="1" x14ac:dyDescent="0.45"/>
    <row r="2221" ht="14.25" hidden="1" x14ac:dyDescent="0.45"/>
    <row r="2222" ht="14.25" hidden="1" x14ac:dyDescent="0.45"/>
    <row r="2223" ht="14.25" hidden="1" x14ac:dyDescent="0.45"/>
    <row r="2224" ht="14.25" hidden="1" x14ac:dyDescent="0.45"/>
    <row r="2225" ht="14.25" hidden="1" x14ac:dyDescent="0.45"/>
    <row r="2226" ht="14.25" hidden="1" x14ac:dyDescent="0.45"/>
    <row r="2227" ht="14.25" hidden="1" x14ac:dyDescent="0.45"/>
    <row r="2228" ht="14.25" hidden="1" x14ac:dyDescent="0.45"/>
    <row r="2229" ht="14.25" hidden="1" x14ac:dyDescent="0.45"/>
    <row r="2230" ht="14.25" hidden="1" x14ac:dyDescent="0.45"/>
    <row r="2231" ht="14.25" hidden="1" x14ac:dyDescent="0.45"/>
    <row r="2232" ht="14.25" hidden="1" x14ac:dyDescent="0.45"/>
    <row r="2233" ht="14.25" hidden="1" x14ac:dyDescent="0.45"/>
    <row r="2234" ht="14.25" hidden="1" x14ac:dyDescent="0.45"/>
    <row r="2235" ht="14.25" hidden="1" x14ac:dyDescent="0.45"/>
    <row r="2236" ht="14.25" hidden="1" x14ac:dyDescent="0.45"/>
    <row r="2237" ht="14.25" hidden="1" x14ac:dyDescent="0.45"/>
    <row r="2238" ht="14.25" hidden="1" x14ac:dyDescent="0.45"/>
    <row r="2239" ht="14.25" hidden="1" x14ac:dyDescent="0.45"/>
    <row r="2240" ht="14.25" hidden="1" x14ac:dyDescent="0.45"/>
    <row r="2241" ht="14.25" hidden="1" x14ac:dyDescent="0.45"/>
    <row r="2242" ht="14.25" hidden="1" x14ac:dyDescent="0.45"/>
    <row r="2243" ht="14.25" hidden="1" x14ac:dyDescent="0.45"/>
    <row r="2244" ht="14.25" hidden="1" x14ac:dyDescent="0.45"/>
    <row r="2245" ht="14.25" hidden="1" x14ac:dyDescent="0.45"/>
    <row r="2246" ht="14.25" hidden="1" x14ac:dyDescent="0.45"/>
    <row r="2247" ht="14.25" hidden="1" x14ac:dyDescent="0.45"/>
    <row r="2248" ht="14.25" hidden="1" x14ac:dyDescent="0.45"/>
    <row r="2249" ht="14.25" hidden="1" x14ac:dyDescent="0.45"/>
    <row r="2250" ht="14.25" hidden="1" x14ac:dyDescent="0.45"/>
    <row r="2251" ht="14.25" hidden="1" x14ac:dyDescent="0.45"/>
    <row r="2252" ht="14.25" hidden="1" x14ac:dyDescent="0.45"/>
    <row r="2253" ht="14.25" hidden="1" x14ac:dyDescent="0.45"/>
    <row r="2254" ht="14.25" hidden="1" x14ac:dyDescent="0.45"/>
    <row r="2255" ht="14.25" hidden="1" x14ac:dyDescent="0.45"/>
    <row r="2256" ht="14.25" hidden="1" x14ac:dyDescent="0.45"/>
    <row r="2257" ht="14.25" hidden="1" x14ac:dyDescent="0.45"/>
    <row r="2258" ht="14.25" hidden="1" x14ac:dyDescent="0.45"/>
    <row r="2259" ht="14.25" hidden="1" x14ac:dyDescent="0.45"/>
    <row r="2260" ht="14.25" hidden="1" x14ac:dyDescent="0.45"/>
    <row r="2261" ht="14.25" hidden="1" x14ac:dyDescent="0.45"/>
    <row r="2262" ht="14.25" hidden="1" x14ac:dyDescent="0.45"/>
    <row r="2263" ht="14.25" hidden="1" x14ac:dyDescent="0.45"/>
    <row r="2264" ht="14.25" hidden="1" x14ac:dyDescent="0.45"/>
    <row r="2265" ht="14.25" hidden="1" x14ac:dyDescent="0.45"/>
    <row r="2266" ht="14.25" hidden="1" x14ac:dyDescent="0.45"/>
    <row r="2267" ht="14.25" hidden="1" x14ac:dyDescent="0.45"/>
    <row r="2268" ht="14.25" hidden="1" x14ac:dyDescent="0.45"/>
    <row r="2269" ht="14.25" hidden="1" x14ac:dyDescent="0.45"/>
    <row r="2270" ht="14.25" hidden="1" x14ac:dyDescent="0.45"/>
    <row r="2271" ht="14.25" hidden="1" x14ac:dyDescent="0.45"/>
    <row r="2272" ht="14.25" hidden="1" x14ac:dyDescent="0.45"/>
    <row r="2273" ht="14.25" hidden="1" x14ac:dyDescent="0.45"/>
    <row r="2274" ht="14.25" hidden="1" x14ac:dyDescent="0.45"/>
    <row r="2275" ht="14.25" hidden="1" x14ac:dyDescent="0.45"/>
    <row r="2276" ht="14.25" hidden="1" x14ac:dyDescent="0.45"/>
    <row r="2277" ht="14.25" hidden="1" x14ac:dyDescent="0.45"/>
    <row r="2278" ht="14.25" hidden="1" x14ac:dyDescent="0.45"/>
    <row r="2279" ht="14.25" hidden="1" x14ac:dyDescent="0.45"/>
    <row r="2280" ht="14.25" hidden="1" x14ac:dyDescent="0.45"/>
    <row r="2281" ht="14.25" hidden="1" x14ac:dyDescent="0.45"/>
    <row r="2282" ht="14.25" hidden="1" x14ac:dyDescent="0.45"/>
    <row r="2283" ht="14.25" hidden="1" x14ac:dyDescent="0.45"/>
    <row r="2284" ht="14.25" hidden="1" x14ac:dyDescent="0.45"/>
    <row r="2285" ht="14.25" hidden="1" x14ac:dyDescent="0.45"/>
    <row r="2286" ht="14.25" hidden="1" x14ac:dyDescent="0.45"/>
    <row r="2287" ht="14.25" hidden="1" x14ac:dyDescent="0.45"/>
    <row r="2288" ht="14.25" hidden="1" x14ac:dyDescent="0.45"/>
    <row r="2289" ht="14.25" hidden="1" x14ac:dyDescent="0.45"/>
    <row r="2290" ht="14.25" hidden="1" x14ac:dyDescent="0.45"/>
    <row r="2291" ht="14.25" hidden="1" x14ac:dyDescent="0.45"/>
    <row r="2292" ht="14.25" hidden="1" x14ac:dyDescent="0.45"/>
    <row r="2293" ht="14.25" hidden="1" x14ac:dyDescent="0.45"/>
    <row r="2294" ht="14.25" hidden="1" x14ac:dyDescent="0.45"/>
    <row r="2295" ht="14.25" hidden="1" x14ac:dyDescent="0.45"/>
    <row r="2296" ht="14.25" hidden="1" x14ac:dyDescent="0.45"/>
    <row r="2297" ht="14.25" hidden="1" x14ac:dyDescent="0.45"/>
    <row r="2298" ht="14.25" hidden="1" x14ac:dyDescent="0.45"/>
    <row r="2299" ht="14.25" hidden="1" x14ac:dyDescent="0.45"/>
    <row r="2300" ht="14.25" hidden="1" x14ac:dyDescent="0.45"/>
    <row r="2301" ht="14.25" hidden="1" x14ac:dyDescent="0.45"/>
    <row r="2302" ht="14.25" hidden="1" x14ac:dyDescent="0.45"/>
    <row r="2303" ht="14.25" hidden="1" x14ac:dyDescent="0.45"/>
    <row r="2304" ht="14.25" hidden="1" x14ac:dyDescent="0.45"/>
    <row r="2305" ht="14.25" hidden="1" x14ac:dyDescent="0.45"/>
    <row r="2306" ht="14.25" hidden="1" x14ac:dyDescent="0.45"/>
    <row r="2307" ht="14.25" hidden="1" x14ac:dyDescent="0.45"/>
    <row r="2308" ht="14.25" hidden="1" x14ac:dyDescent="0.45"/>
    <row r="2309" ht="14.25" hidden="1" x14ac:dyDescent="0.45"/>
    <row r="2310" ht="14.25" hidden="1" x14ac:dyDescent="0.45"/>
    <row r="2311" ht="14.25" hidden="1" x14ac:dyDescent="0.45"/>
    <row r="2312" ht="14.25" hidden="1" x14ac:dyDescent="0.45"/>
    <row r="2313" ht="14.25" hidden="1" x14ac:dyDescent="0.45"/>
    <row r="2314" ht="14.25" hidden="1" x14ac:dyDescent="0.45"/>
    <row r="2315" ht="14.25" hidden="1" x14ac:dyDescent="0.45"/>
    <row r="2316" ht="14.25" hidden="1" x14ac:dyDescent="0.45"/>
    <row r="2317" ht="14.25" hidden="1" x14ac:dyDescent="0.45"/>
    <row r="2318" ht="14.25" hidden="1" x14ac:dyDescent="0.45"/>
    <row r="2319" ht="14.25" hidden="1" x14ac:dyDescent="0.45"/>
    <row r="2320" ht="14.25" hidden="1" x14ac:dyDescent="0.45"/>
    <row r="2321" ht="14.25" hidden="1" x14ac:dyDescent="0.45"/>
    <row r="2322" ht="14.25" hidden="1" x14ac:dyDescent="0.45"/>
    <row r="2323" ht="14.25" hidden="1" x14ac:dyDescent="0.45"/>
    <row r="2324" ht="14.25" hidden="1" x14ac:dyDescent="0.45"/>
    <row r="2325" ht="14.25" hidden="1" x14ac:dyDescent="0.45"/>
    <row r="2326" ht="14.25" hidden="1" x14ac:dyDescent="0.45"/>
    <row r="2327" ht="14.25" hidden="1" x14ac:dyDescent="0.45"/>
    <row r="2328" ht="14.25" hidden="1" x14ac:dyDescent="0.45"/>
    <row r="2329" ht="14.25" hidden="1" x14ac:dyDescent="0.45"/>
    <row r="2330" ht="14.25" hidden="1" x14ac:dyDescent="0.45"/>
    <row r="2331" ht="14.25" hidden="1" x14ac:dyDescent="0.45"/>
    <row r="2332" ht="14.25" hidden="1" x14ac:dyDescent="0.45"/>
    <row r="2333" ht="14.25" hidden="1" x14ac:dyDescent="0.45"/>
    <row r="2334" ht="14.25" hidden="1" x14ac:dyDescent="0.45"/>
    <row r="2335" ht="14.25" hidden="1" x14ac:dyDescent="0.45"/>
    <row r="2336" ht="14.25" hidden="1" x14ac:dyDescent="0.45"/>
    <row r="2337" ht="14.25" hidden="1" x14ac:dyDescent="0.45"/>
    <row r="2338" ht="14.25" hidden="1" x14ac:dyDescent="0.45"/>
    <row r="2339" ht="14.25" hidden="1" x14ac:dyDescent="0.45"/>
    <row r="2340" ht="14.25" hidden="1" x14ac:dyDescent="0.45"/>
    <row r="2341" ht="14.25" hidden="1" x14ac:dyDescent="0.45"/>
    <row r="2342" ht="14.25" hidden="1" x14ac:dyDescent="0.45"/>
    <row r="2343" ht="14.25" hidden="1" x14ac:dyDescent="0.45"/>
    <row r="2344" ht="14.25" hidden="1" x14ac:dyDescent="0.45"/>
    <row r="2345" ht="14.25" hidden="1" x14ac:dyDescent="0.45"/>
    <row r="2346" ht="14.25" hidden="1" x14ac:dyDescent="0.45"/>
    <row r="2347" ht="14.25" hidden="1" x14ac:dyDescent="0.45"/>
    <row r="2348" ht="14.25" hidden="1" x14ac:dyDescent="0.45"/>
    <row r="2349" ht="14.25" hidden="1" x14ac:dyDescent="0.45"/>
    <row r="2350" ht="14.25" hidden="1" x14ac:dyDescent="0.45"/>
    <row r="2351" ht="14.25" hidden="1" x14ac:dyDescent="0.45"/>
    <row r="2352" ht="14.25" hidden="1" x14ac:dyDescent="0.45"/>
    <row r="2353" ht="14.25" hidden="1" x14ac:dyDescent="0.45"/>
    <row r="2354" ht="14.25" hidden="1" x14ac:dyDescent="0.45"/>
    <row r="2355" ht="14.25" hidden="1" x14ac:dyDescent="0.45"/>
    <row r="2356" ht="14.25" hidden="1" x14ac:dyDescent="0.45"/>
    <row r="2357" ht="14.25" hidden="1" x14ac:dyDescent="0.45"/>
    <row r="2358" ht="14.25" hidden="1" x14ac:dyDescent="0.45"/>
    <row r="2359" ht="14.25" hidden="1" x14ac:dyDescent="0.45"/>
    <row r="2360" ht="14.25" hidden="1" x14ac:dyDescent="0.45"/>
    <row r="2361" ht="14.25" hidden="1" x14ac:dyDescent="0.45"/>
    <row r="2362" ht="14.25" hidden="1" x14ac:dyDescent="0.45"/>
    <row r="2363" ht="14.25" hidden="1" x14ac:dyDescent="0.45"/>
    <row r="2364" ht="14.25" hidden="1" x14ac:dyDescent="0.45"/>
    <row r="2365" ht="14.25" hidden="1" x14ac:dyDescent="0.45"/>
    <row r="2366" ht="14.25" hidden="1" x14ac:dyDescent="0.45"/>
    <row r="2367" ht="14.25" hidden="1" x14ac:dyDescent="0.45"/>
    <row r="2368" ht="14.25" hidden="1" x14ac:dyDescent="0.45"/>
    <row r="2369" ht="14.25" hidden="1" x14ac:dyDescent="0.45"/>
    <row r="2370" ht="14.25" hidden="1" x14ac:dyDescent="0.45"/>
    <row r="2371" ht="14.25" hidden="1" x14ac:dyDescent="0.45"/>
    <row r="2372" ht="14.25" hidden="1" x14ac:dyDescent="0.45"/>
    <row r="2373" ht="14.25" hidden="1" x14ac:dyDescent="0.45"/>
    <row r="2374" ht="14.25" hidden="1" x14ac:dyDescent="0.45"/>
    <row r="2375" ht="14.25" hidden="1" x14ac:dyDescent="0.45"/>
    <row r="2376" ht="14.25" hidden="1" x14ac:dyDescent="0.45"/>
    <row r="2377" ht="14.25" hidden="1" x14ac:dyDescent="0.45"/>
    <row r="2378" ht="14.25" hidden="1" x14ac:dyDescent="0.45"/>
    <row r="2379" ht="14.25" hidden="1" x14ac:dyDescent="0.45"/>
    <row r="2380" ht="14.25" hidden="1" x14ac:dyDescent="0.45"/>
    <row r="2381" ht="14.25" hidden="1" x14ac:dyDescent="0.45"/>
    <row r="2382" ht="14.25" hidden="1" x14ac:dyDescent="0.45"/>
    <row r="2383" ht="14.25" hidden="1" x14ac:dyDescent="0.45"/>
    <row r="2384" ht="14.25" hidden="1" x14ac:dyDescent="0.45"/>
    <row r="2385" ht="14.25" hidden="1" x14ac:dyDescent="0.45"/>
    <row r="2386" ht="14.25" hidden="1" x14ac:dyDescent="0.45"/>
    <row r="2387" ht="14.25" hidden="1" x14ac:dyDescent="0.45"/>
    <row r="2388" ht="14.25" hidden="1" x14ac:dyDescent="0.45"/>
    <row r="2389" ht="14.25" hidden="1" x14ac:dyDescent="0.45"/>
    <row r="2390" ht="14.25" hidden="1" x14ac:dyDescent="0.45"/>
    <row r="2391" ht="14.25" hidden="1" x14ac:dyDescent="0.45"/>
    <row r="2392" ht="14.25" hidden="1" x14ac:dyDescent="0.45"/>
    <row r="2393" ht="14.25" hidden="1" x14ac:dyDescent="0.45"/>
    <row r="2394" ht="14.25" hidden="1" x14ac:dyDescent="0.45"/>
    <row r="2395" ht="14.25" hidden="1" x14ac:dyDescent="0.45"/>
    <row r="2396" ht="14.25" hidden="1" x14ac:dyDescent="0.45"/>
    <row r="2397" ht="14.25" hidden="1" x14ac:dyDescent="0.45"/>
    <row r="2398" ht="14.25" hidden="1" x14ac:dyDescent="0.45"/>
    <row r="2399" ht="14.25" hidden="1" x14ac:dyDescent="0.45"/>
    <row r="2400" ht="14.25" hidden="1" x14ac:dyDescent="0.45"/>
    <row r="2401" ht="14.25" hidden="1" x14ac:dyDescent="0.45"/>
    <row r="2402" ht="14.25" hidden="1" x14ac:dyDescent="0.45"/>
    <row r="2403" ht="14.25" hidden="1" x14ac:dyDescent="0.45"/>
    <row r="2404" ht="14.25" hidden="1" x14ac:dyDescent="0.45"/>
    <row r="2405" ht="14.25" hidden="1" x14ac:dyDescent="0.45"/>
    <row r="2406" ht="14.25" hidden="1" x14ac:dyDescent="0.45"/>
    <row r="2407" ht="14.25" hidden="1" x14ac:dyDescent="0.45"/>
    <row r="2408" ht="14.25" hidden="1" x14ac:dyDescent="0.45"/>
    <row r="2409" ht="14.25" hidden="1" x14ac:dyDescent="0.45"/>
    <row r="2410" ht="14.25" hidden="1" x14ac:dyDescent="0.45"/>
    <row r="2411" ht="14.25" hidden="1" x14ac:dyDescent="0.45"/>
    <row r="2412" ht="14.25" hidden="1" x14ac:dyDescent="0.45"/>
    <row r="2413" ht="14.25" hidden="1" x14ac:dyDescent="0.45"/>
    <row r="2414" ht="14.25" hidden="1" x14ac:dyDescent="0.45"/>
    <row r="2415" ht="14.25" hidden="1" x14ac:dyDescent="0.45"/>
    <row r="2416" ht="14.25" hidden="1" x14ac:dyDescent="0.45"/>
    <row r="2417" ht="14.25" hidden="1" x14ac:dyDescent="0.45"/>
    <row r="2418" ht="14.25" hidden="1" x14ac:dyDescent="0.45"/>
    <row r="2419" ht="14.25" hidden="1" x14ac:dyDescent="0.45"/>
    <row r="2420" ht="14.25" hidden="1" x14ac:dyDescent="0.45"/>
    <row r="2421" ht="14.25" hidden="1" x14ac:dyDescent="0.45"/>
    <row r="2422" ht="14.25" hidden="1" x14ac:dyDescent="0.45"/>
    <row r="2423" ht="14.25" hidden="1" x14ac:dyDescent="0.45"/>
    <row r="2424" ht="14.25" hidden="1" x14ac:dyDescent="0.45"/>
    <row r="2425" ht="14.25" hidden="1" x14ac:dyDescent="0.45"/>
    <row r="2426" ht="14.25" hidden="1" x14ac:dyDescent="0.45"/>
    <row r="2427" ht="14.25" hidden="1" x14ac:dyDescent="0.45"/>
    <row r="2428" ht="14.25" hidden="1" x14ac:dyDescent="0.45"/>
    <row r="2429" ht="14.25" hidden="1" x14ac:dyDescent="0.45"/>
    <row r="2430" ht="14.25" hidden="1" x14ac:dyDescent="0.45"/>
    <row r="2431" ht="14.25" hidden="1" x14ac:dyDescent="0.45"/>
    <row r="2432" ht="14.25" hidden="1" x14ac:dyDescent="0.45"/>
    <row r="2433" ht="14.25" hidden="1" x14ac:dyDescent="0.45"/>
    <row r="2434" ht="14.25" hidden="1" x14ac:dyDescent="0.45"/>
    <row r="2435" ht="14.25" hidden="1" x14ac:dyDescent="0.45"/>
    <row r="2436" ht="14.25" hidden="1" x14ac:dyDescent="0.45"/>
    <row r="2437" ht="14.25" hidden="1" x14ac:dyDescent="0.45"/>
    <row r="2438" ht="14.25" hidden="1" x14ac:dyDescent="0.45"/>
    <row r="2439" ht="14.25" hidden="1" x14ac:dyDescent="0.45"/>
    <row r="2440" ht="14.25" hidden="1" x14ac:dyDescent="0.45"/>
    <row r="2441" ht="14.25" hidden="1" x14ac:dyDescent="0.45"/>
    <row r="2442" ht="14.25" hidden="1" x14ac:dyDescent="0.45"/>
    <row r="2443" ht="14.25" hidden="1" x14ac:dyDescent="0.45"/>
    <row r="2444" ht="14.25" hidden="1" x14ac:dyDescent="0.45"/>
    <row r="2445" ht="14.25" hidden="1" x14ac:dyDescent="0.45"/>
    <row r="2446" ht="14.25" hidden="1" x14ac:dyDescent="0.45"/>
    <row r="2447" ht="14.25" hidden="1" x14ac:dyDescent="0.45"/>
    <row r="2448" ht="14.25" hidden="1" x14ac:dyDescent="0.45"/>
    <row r="2449" ht="14.25" hidden="1" x14ac:dyDescent="0.45"/>
    <row r="2450" ht="14.25" hidden="1" x14ac:dyDescent="0.45"/>
    <row r="2451" ht="14.25" hidden="1" x14ac:dyDescent="0.45"/>
    <row r="2452" ht="14.25" hidden="1" x14ac:dyDescent="0.45"/>
    <row r="2453" ht="14.25" hidden="1" x14ac:dyDescent="0.45"/>
    <row r="2454" ht="14.25" hidden="1" x14ac:dyDescent="0.45"/>
    <row r="2455" ht="14.25" hidden="1" x14ac:dyDescent="0.45"/>
    <row r="2456" ht="14.25" hidden="1" x14ac:dyDescent="0.45"/>
    <row r="2457" ht="14.25" hidden="1" x14ac:dyDescent="0.45"/>
    <row r="2458" ht="14.25" hidden="1" x14ac:dyDescent="0.45"/>
    <row r="2459" ht="14.25" hidden="1" x14ac:dyDescent="0.45"/>
    <row r="2460" ht="14.25" hidden="1" x14ac:dyDescent="0.45"/>
    <row r="2461" ht="14.25" hidden="1" x14ac:dyDescent="0.45"/>
    <row r="2462" ht="14.25" hidden="1" x14ac:dyDescent="0.45"/>
    <row r="2463" ht="14.25" hidden="1" x14ac:dyDescent="0.45"/>
    <row r="2464" ht="14.25" hidden="1" x14ac:dyDescent="0.45"/>
    <row r="2465" ht="14.25" hidden="1" x14ac:dyDescent="0.45"/>
    <row r="2466" ht="14.25" hidden="1" x14ac:dyDescent="0.45"/>
    <row r="2467" ht="14.25" hidden="1" x14ac:dyDescent="0.45"/>
    <row r="2468" ht="14.25" hidden="1" x14ac:dyDescent="0.45"/>
    <row r="2469" ht="14.25" hidden="1" x14ac:dyDescent="0.45"/>
    <row r="2470" ht="14.25" hidden="1" x14ac:dyDescent="0.45"/>
    <row r="2471" ht="14.25" hidden="1" x14ac:dyDescent="0.45"/>
    <row r="2472" ht="14.25" hidden="1" x14ac:dyDescent="0.45"/>
    <row r="2473" ht="14.25" hidden="1" x14ac:dyDescent="0.45"/>
    <row r="2474" ht="14.25" hidden="1" x14ac:dyDescent="0.45"/>
    <row r="2475" ht="14.25" hidden="1" x14ac:dyDescent="0.45"/>
    <row r="2476" ht="14.25" hidden="1" x14ac:dyDescent="0.45"/>
    <row r="2477" ht="14.25" hidden="1" x14ac:dyDescent="0.45"/>
    <row r="2478" ht="14.25" hidden="1" x14ac:dyDescent="0.45"/>
    <row r="2479" ht="14.25" hidden="1" x14ac:dyDescent="0.45"/>
    <row r="2480" ht="14.25" hidden="1" x14ac:dyDescent="0.45"/>
    <row r="2481" ht="14.25" hidden="1" x14ac:dyDescent="0.45"/>
    <row r="2482" ht="14.25" hidden="1" x14ac:dyDescent="0.45"/>
    <row r="2483" ht="14.25" hidden="1" x14ac:dyDescent="0.45"/>
    <row r="2484" ht="14.25" hidden="1" x14ac:dyDescent="0.45"/>
    <row r="2485" ht="14.25" hidden="1" x14ac:dyDescent="0.45"/>
    <row r="2486" ht="14.25" hidden="1" x14ac:dyDescent="0.45"/>
    <row r="2487" ht="14.25" hidden="1" x14ac:dyDescent="0.45"/>
    <row r="2488" ht="14.25" hidden="1" x14ac:dyDescent="0.45"/>
    <row r="2489" ht="14.25" hidden="1" x14ac:dyDescent="0.45"/>
    <row r="2490" ht="14.25" hidden="1" x14ac:dyDescent="0.45"/>
    <row r="2491" ht="14.25" hidden="1" x14ac:dyDescent="0.45"/>
    <row r="2492" ht="14.25" hidden="1" x14ac:dyDescent="0.45"/>
    <row r="2493" ht="14.25" hidden="1" x14ac:dyDescent="0.45"/>
    <row r="2494" ht="14.25" hidden="1" x14ac:dyDescent="0.45"/>
    <row r="2495" ht="14.25" hidden="1" x14ac:dyDescent="0.45"/>
    <row r="2496" ht="14.25" hidden="1" x14ac:dyDescent="0.45"/>
    <row r="2497" ht="14.25" hidden="1" x14ac:dyDescent="0.45"/>
    <row r="2498" ht="14.25" hidden="1" x14ac:dyDescent="0.45"/>
    <row r="2499" ht="14.25" hidden="1" x14ac:dyDescent="0.45"/>
    <row r="2500" ht="14.25" hidden="1" x14ac:dyDescent="0.45"/>
    <row r="2501" ht="14.25" hidden="1" x14ac:dyDescent="0.45"/>
    <row r="2502" ht="14.25" hidden="1" x14ac:dyDescent="0.45"/>
    <row r="2503" ht="14.25" hidden="1" x14ac:dyDescent="0.45"/>
    <row r="2504" ht="14.25" hidden="1" x14ac:dyDescent="0.45"/>
    <row r="2505" ht="14.25" hidden="1" x14ac:dyDescent="0.45"/>
    <row r="2506" ht="14.25" hidden="1" x14ac:dyDescent="0.45"/>
    <row r="2507" ht="14.25" hidden="1" x14ac:dyDescent="0.45"/>
    <row r="2508" ht="14.25" hidden="1" x14ac:dyDescent="0.45"/>
    <row r="2509" ht="14.25" hidden="1" x14ac:dyDescent="0.45"/>
    <row r="2510" ht="14.25" hidden="1" x14ac:dyDescent="0.45"/>
    <row r="2511" ht="14.25" hidden="1" x14ac:dyDescent="0.45"/>
    <row r="2512" ht="14.25" hidden="1" x14ac:dyDescent="0.45"/>
    <row r="2513" ht="14.25" hidden="1" x14ac:dyDescent="0.45"/>
    <row r="2514" ht="14.25" hidden="1" x14ac:dyDescent="0.45"/>
    <row r="2515" ht="14.25" hidden="1" x14ac:dyDescent="0.45"/>
    <row r="2516" ht="14.25" hidden="1" x14ac:dyDescent="0.45"/>
    <row r="2517" ht="14.25" hidden="1" x14ac:dyDescent="0.45"/>
    <row r="2518" ht="14.25" hidden="1" x14ac:dyDescent="0.45"/>
    <row r="2519" ht="14.25" hidden="1" x14ac:dyDescent="0.45"/>
    <row r="2520" ht="14.25" hidden="1" x14ac:dyDescent="0.45"/>
    <row r="2521" ht="14.25" hidden="1" x14ac:dyDescent="0.45"/>
    <row r="2522" ht="14.25" hidden="1" x14ac:dyDescent="0.45"/>
    <row r="2523" ht="14.25" hidden="1" x14ac:dyDescent="0.45"/>
    <row r="2524" ht="14.25" hidden="1" x14ac:dyDescent="0.45"/>
    <row r="2525" ht="14.25" hidden="1" x14ac:dyDescent="0.45"/>
    <row r="2526" ht="14.25" hidden="1" x14ac:dyDescent="0.45"/>
    <row r="2527" ht="14.25" hidden="1" x14ac:dyDescent="0.45"/>
    <row r="2528" ht="14.25" hidden="1" x14ac:dyDescent="0.45"/>
    <row r="2529" ht="14.25" hidden="1" x14ac:dyDescent="0.45"/>
    <row r="2530" ht="14.25" hidden="1" x14ac:dyDescent="0.45"/>
    <row r="2531" ht="14.25" hidden="1" x14ac:dyDescent="0.45"/>
    <row r="2532" ht="14.25" hidden="1" x14ac:dyDescent="0.45"/>
    <row r="2533" ht="14.25" hidden="1" x14ac:dyDescent="0.45"/>
    <row r="2534" ht="14.25" hidden="1" x14ac:dyDescent="0.45"/>
    <row r="2535" ht="14.25" hidden="1" x14ac:dyDescent="0.45"/>
    <row r="2536" ht="14.25" hidden="1" x14ac:dyDescent="0.45"/>
    <row r="2537" ht="14.25" hidden="1" x14ac:dyDescent="0.45"/>
    <row r="2538" ht="14.25" hidden="1" x14ac:dyDescent="0.45"/>
    <row r="2539" ht="14.25" hidden="1" x14ac:dyDescent="0.45"/>
    <row r="2540" ht="14.25" hidden="1" x14ac:dyDescent="0.45"/>
    <row r="2541" ht="14.25" hidden="1" x14ac:dyDescent="0.45"/>
    <row r="2542" ht="14.25" hidden="1" x14ac:dyDescent="0.45"/>
    <row r="2543" ht="14.25" hidden="1" x14ac:dyDescent="0.45"/>
    <row r="2544" ht="14.25" hidden="1" x14ac:dyDescent="0.45"/>
    <row r="2545" ht="14.25" hidden="1" x14ac:dyDescent="0.45"/>
    <row r="2546" ht="14.25" hidden="1" x14ac:dyDescent="0.45"/>
    <row r="2547" ht="14.25" hidden="1" x14ac:dyDescent="0.45"/>
    <row r="2548" ht="14.25" hidden="1" x14ac:dyDescent="0.45"/>
    <row r="2549" ht="14.25" hidden="1" x14ac:dyDescent="0.45"/>
    <row r="2550" ht="14.25" hidden="1" x14ac:dyDescent="0.45"/>
    <row r="2551" ht="14.25" hidden="1" x14ac:dyDescent="0.45"/>
    <row r="2552" ht="14.25" hidden="1" x14ac:dyDescent="0.45"/>
    <row r="2553" ht="14.25" hidden="1" x14ac:dyDescent="0.45"/>
    <row r="2554" ht="14.25" hidden="1" x14ac:dyDescent="0.45"/>
    <row r="2555" ht="14.25" hidden="1" x14ac:dyDescent="0.45"/>
    <row r="2556" ht="14.25" hidden="1" x14ac:dyDescent="0.45"/>
    <row r="2557" ht="14.25" hidden="1" x14ac:dyDescent="0.45"/>
    <row r="2558" ht="14.25" hidden="1" x14ac:dyDescent="0.45"/>
    <row r="2559" ht="14.25" hidden="1" x14ac:dyDescent="0.45"/>
    <row r="2560" ht="14.25" hidden="1" x14ac:dyDescent="0.45"/>
    <row r="2561" ht="14.25" hidden="1" x14ac:dyDescent="0.45"/>
    <row r="2562" ht="14.25" hidden="1" x14ac:dyDescent="0.45"/>
    <row r="2563" ht="14.25" hidden="1" x14ac:dyDescent="0.45"/>
    <row r="2564" ht="14.25" hidden="1" x14ac:dyDescent="0.45"/>
    <row r="2565" ht="14.25" hidden="1" x14ac:dyDescent="0.45"/>
    <row r="2566" ht="14.25" hidden="1" x14ac:dyDescent="0.45"/>
    <row r="2567" ht="14.25" hidden="1" x14ac:dyDescent="0.45"/>
    <row r="2568" ht="14.25" hidden="1" x14ac:dyDescent="0.45"/>
    <row r="2569" ht="14.25" hidden="1" x14ac:dyDescent="0.45"/>
    <row r="2570" ht="14.25" hidden="1" x14ac:dyDescent="0.45"/>
    <row r="2571" ht="14.25" hidden="1" x14ac:dyDescent="0.45"/>
    <row r="2572" ht="14.25" hidden="1" x14ac:dyDescent="0.45"/>
    <row r="2573" ht="14.25" hidden="1" x14ac:dyDescent="0.45"/>
    <row r="2574" ht="14.25" hidden="1" x14ac:dyDescent="0.45"/>
    <row r="2575" ht="14.25" hidden="1" x14ac:dyDescent="0.45"/>
    <row r="2576" ht="14.25" hidden="1" x14ac:dyDescent="0.45"/>
    <row r="2577" ht="14.25" hidden="1" x14ac:dyDescent="0.45"/>
    <row r="2578" ht="14.25" hidden="1" x14ac:dyDescent="0.45"/>
    <row r="2579" ht="14.25" hidden="1" x14ac:dyDescent="0.45"/>
    <row r="2580" ht="14.25" hidden="1" x14ac:dyDescent="0.45"/>
    <row r="2581" ht="14.25" hidden="1" x14ac:dyDescent="0.45"/>
    <row r="2582" ht="14.25" hidden="1" x14ac:dyDescent="0.45"/>
    <row r="2583" ht="14.25" hidden="1" x14ac:dyDescent="0.45"/>
    <row r="2584" ht="14.25" hidden="1" x14ac:dyDescent="0.45"/>
    <row r="2585" ht="14.25" hidden="1" x14ac:dyDescent="0.45"/>
    <row r="2586" ht="14.25" hidden="1" x14ac:dyDescent="0.45"/>
    <row r="2587" ht="14.25" hidden="1" x14ac:dyDescent="0.45"/>
    <row r="2588" ht="14.25" hidden="1" x14ac:dyDescent="0.45"/>
    <row r="2589" ht="14.25" hidden="1" x14ac:dyDescent="0.45"/>
    <row r="2590" ht="14.25" hidden="1" x14ac:dyDescent="0.45"/>
    <row r="2591" ht="14.25" hidden="1" x14ac:dyDescent="0.45"/>
    <row r="2592" ht="14.25" hidden="1" x14ac:dyDescent="0.45"/>
    <row r="2593" ht="14.25" hidden="1" x14ac:dyDescent="0.45"/>
    <row r="2594" ht="14.25" hidden="1" x14ac:dyDescent="0.45"/>
    <row r="2595" ht="14.25" hidden="1" x14ac:dyDescent="0.45"/>
    <row r="2596" ht="14.25" hidden="1" x14ac:dyDescent="0.45"/>
    <row r="2597" ht="14.25" hidden="1" x14ac:dyDescent="0.45"/>
    <row r="2598" ht="14.25" hidden="1" x14ac:dyDescent="0.45"/>
    <row r="2599" ht="14.25" hidden="1" x14ac:dyDescent="0.45"/>
    <row r="2600" ht="14.25" hidden="1" x14ac:dyDescent="0.45"/>
    <row r="2601" ht="14.25" hidden="1" x14ac:dyDescent="0.45"/>
    <row r="2602" ht="14.25" hidden="1" x14ac:dyDescent="0.45"/>
    <row r="2603" ht="14.25" hidden="1" x14ac:dyDescent="0.45"/>
    <row r="2604" ht="14.25" hidden="1" x14ac:dyDescent="0.45"/>
    <row r="2605" ht="14.25" hidden="1" x14ac:dyDescent="0.45"/>
    <row r="2606" ht="14.25" hidden="1" x14ac:dyDescent="0.45"/>
    <row r="2607" ht="14.25" hidden="1" x14ac:dyDescent="0.45"/>
    <row r="2608" ht="14.25" hidden="1" x14ac:dyDescent="0.45"/>
    <row r="2609" ht="14.25" hidden="1" x14ac:dyDescent="0.45"/>
    <row r="2610" ht="14.25" hidden="1" x14ac:dyDescent="0.45"/>
    <row r="2611" ht="14.25" hidden="1" x14ac:dyDescent="0.45"/>
    <row r="2612" ht="14.25" hidden="1" x14ac:dyDescent="0.45"/>
    <row r="2613" ht="14.25" hidden="1" x14ac:dyDescent="0.45"/>
    <row r="2614" ht="14.25" hidden="1" x14ac:dyDescent="0.45"/>
    <row r="2615" ht="14.25" hidden="1" x14ac:dyDescent="0.45"/>
    <row r="2616" ht="14.25" hidden="1" x14ac:dyDescent="0.45"/>
    <row r="2617" ht="14.25" hidden="1" x14ac:dyDescent="0.45"/>
    <row r="2618" ht="14.25" hidden="1" x14ac:dyDescent="0.45"/>
    <row r="2619" ht="14.25" hidden="1" x14ac:dyDescent="0.45"/>
    <row r="2620" ht="14.25" hidden="1" x14ac:dyDescent="0.45"/>
    <row r="2621" ht="14.25" hidden="1" x14ac:dyDescent="0.45"/>
    <row r="2622" ht="14.25" hidden="1" x14ac:dyDescent="0.45"/>
    <row r="2623" ht="14.25" hidden="1" x14ac:dyDescent="0.45"/>
    <row r="2624" ht="14.25" hidden="1" x14ac:dyDescent="0.45"/>
    <row r="2625" ht="14.25" hidden="1" x14ac:dyDescent="0.45"/>
    <row r="2626" ht="14.25" hidden="1" x14ac:dyDescent="0.45"/>
    <row r="2627" ht="14.25" hidden="1" x14ac:dyDescent="0.45"/>
    <row r="2628" ht="14.25" hidden="1" x14ac:dyDescent="0.45"/>
    <row r="2629" ht="14.25" hidden="1" x14ac:dyDescent="0.45"/>
    <row r="2630" ht="14.25" hidden="1" x14ac:dyDescent="0.45"/>
    <row r="2631" ht="14.25" hidden="1" x14ac:dyDescent="0.45"/>
    <row r="2632" ht="14.25" hidden="1" x14ac:dyDescent="0.45"/>
    <row r="2633" ht="14.25" hidden="1" x14ac:dyDescent="0.45"/>
    <row r="2634" ht="14.25" hidden="1" x14ac:dyDescent="0.45"/>
    <row r="2635" ht="14.25" hidden="1" x14ac:dyDescent="0.45"/>
    <row r="2636" ht="14.25" hidden="1" x14ac:dyDescent="0.45"/>
    <row r="2637" ht="14.25" hidden="1" x14ac:dyDescent="0.45"/>
    <row r="2638" ht="14.25" hidden="1" x14ac:dyDescent="0.45"/>
    <row r="2639" ht="14.25" hidden="1" x14ac:dyDescent="0.45"/>
    <row r="2640" ht="14.25" hidden="1" x14ac:dyDescent="0.45"/>
    <row r="2641" ht="14.25" hidden="1" x14ac:dyDescent="0.45"/>
    <row r="2642" ht="14.25" hidden="1" x14ac:dyDescent="0.45"/>
    <row r="2643" ht="14.25" hidden="1" x14ac:dyDescent="0.45"/>
    <row r="2644" ht="14.25" hidden="1" x14ac:dyDescent="0.45"/>
    <row r="2645" ht="14.25" hidden="1" x14ac:dyDescent="0.45"/>
    <row r="2646" ht="14.25" hidden="1" x14ac:dyDescent="0.45"/>
    <row r="2647" ht="14.25" hidden="1" x14ac:dyDescent="0.45"/>
    <row r="2648" ht="14.25" hidden="1" x14ac:dyDescent="0.45"/>
    <row r="2649" ht="14.25" hidden="1" x14ac:dyDescent="0.45"/>
    <row r="2650" ht="14.25" hidden="1" x14ac:dyDescent="0.45"/>
    <row r="2651" ht="14.25" hidden="1" x14ac:dyDescent="0.45"/>
    <row r="2652" ht="14.25" hidden="1" x14ac:dyDescent="0.45"/>
    <row r="2653" ht="14.25" hidden="1" x14ac:dyDescent="0.45"/>
    <row r="2654" ht="14.25" hidden="1" x14ac:dyDescent="0.45"/>
    <row r="2655" ht="14.25" hidden="1" x14ac:dyDescent="0.45"/>
    <row r="2656" ht="14.25" hidden="1" x14ac:dyDescent="0.45"/>
    <row r="2657" ht="14.25" hidden="1" x14ac:dyDescent="0.45"/>
    <row r="2658" ht="14.25" hidden="1" x14ac:dyDescent="0.45"/>
    <row r="2659" ht="14.25" hidden="1" x14ac:dyDescent="0.45"/>
    <row r="2660" ht="14.25" hidden="1" x14ac:dyDescent="0.45"/>
    <row r="2661" ht="14.25" hidden="1" x14ac:dyDescent="0.45"/>
    <row r="2662" ht="14.25" hidden="1" x14ac:dyDescent="0.45"/>
    <row r="2663" ht="14.25" hidden="1" x14ac:dyDescent="0.45"/>
    <row r="2664" ht="14.25" hidden="1" x14ac:dyDescent="0.45"/>
    <row r="2665" ht="14.25" hidden="1" x14ac:dyDescent="0.45"/>
    <row r="2666" ht="14.25" hidden="1" x14ac:dyDescent="0.45"/>
    <row r="2667" ht="14.25" hidden="1" x14ac:dyDescent="0.45"/>
    <row r="2668" ht="14.25" hidden="1" x14ac:dyDescent="0.45"/>
    <row r="2669" ht="14.25" hidden="1" x14ac:dyDescent="0.45"/>
    <row r="2670" ht="14.25" hidden="1" x14ac:dyDescent="0.45"/>
    <row r="2671" ht="14.25" hidden="1" x14ac:dyDescent="0.45"/>
    <row r="2672" ht="14.25" hidden="1" x14ac:dyDescent="0.45"/>
    <row r="2673" ht="14.25" hidden="1" x14ac:dyDescent="0.45"/>
    <row r="2674" ht="14.25" hidden="1" x14ac:dyDescent="0.45"/>
    <row r="2675" ht="14.25" hidden="1" x14ac:dyDescent="0.45"/>
    <row r="2676" ht="14.25" hidden="1" x14ac:dyDescent="0.45"/>
    <row r="2677" ht="14.25" hidden="1" x14ac:dyDescent="0.45"/>
    <row r="2678" ht="14.25" hidden="1" x14ac:dyDescent="0.45"/>
    <row r="2679" ht="14.25" hidden="1" x14ac:dyDescent="0.45"/>
    <row r="2680" ht="14.25" hidden="1" x14ac:dyDescent="0.45"/>
    <row r="2681" ht="14.25" hidden="1" x14ac:dyDescent="0.45"/>
    <row r="2682" ht="14.25" hidden="1" x14ac:dyDescent="0.45"/>
    <row r="2683" ht="14.25" hidden="1" x14ac:dyDescent="0.45"/>
    <row r="2684" ht="14.25" hidden="1" x14ac:dyDescent="0.45"/>
    <row r="2685" ht="14.25" hidden="1" x14ac:dyDescent="0.45"/>
    <row r="2686" ht="14.25" hidden="1" x14ac:dyDescent="0.45"/>
    <row r="2687" ht="14.25" hidden="1" x14ac:dyDescent="0.45"/>
    <row r="2688" ht="14.25" hidden="1" x14ac:dyDescent="0.45"/>
    <row r="2689" ht="14.25" hidden="1" x14ac:dyDescent="0.45"/>
    <row r="2690" ht="14.25" hidden="1" x14ac:dyDescent="0.45"/>
    <row r="2691" ht="14.25" hidden="1" x14ac:dyDescent="0.45"/>
    <row r="2692" ht="14.25" hidden="1" x14ac:dyDescent="0.45"/>
    <row r="2693" ht="14.25" hidden="1" x14ac:dyDescent="0.45"/>
    <row r="2694" ht="14.25" hidden="1" x14ac:dyDescent="0.45"/>
    <row r="2695" ht="14.25" hidden="1" x14ac:dyDescent="0.45"/>
    <row r="2696" ht="14.25" hidden="1" x14ac:dyDescent="0.45"/>
    <row r="2697" ht="14.25" hidden="1" x14ac:dyDescent="0.45"/>
    <row r="2698" ht="14.25" hidden="1" x14ac:dyDescent="0.45"/>
    <row r="2699" ht="14.25" hidden="1" x14ac:dyDescent="0.45"/>
    <row r="2700" ht="14.25" hidden="1" x14ac:dyDescent="0.45"/>
    <row r="2701" ht="14.25" hidden="1" x14ac:dyDescent="0.45"/>
    <row r="2702" ht="14.25" hidden="1" x14ac:dyDescent="0.45"/>
    <row r="2703" ht="14.25" hidden="1" x14ac:dyDescent="0.45"/>
    <row r="2704" ht="14.25" hidden="1" x14ac:dyDescent="0.45"/>
    <row r="2705" ht="14.25" hidden="1" x14ac:dyDescent="0.45"/>
    <row r="2706" ht="14.25" hidden="1" x14ac:dyDescent="0.45"/>
    <row r="2707" ht="14.25" hidden="1" x14ac:dyDescent="0.45"/>
    <row r="2708" ht="14.25" hidden="1" x14ac:dyDescent="0.45"/>
    <row r="2709" ht="14.25" hidden="1" x14ac:dyDescent="0.45"/>
    <row r="2710" ht="14.25" hidden="1" x14ac:dyDescent="0.45"/>
    <row r="2711" ht="14.25" hidden="1" x14ac:dyDescent="0.45"/>
    <row r="2712" ht="14.25" hidden="1" x14ac:dyDescent="0.45"/>
    <row r="2713" ht="14.25" hidden="1" x14ac:dyDescent="0.45"/>
    <row r="2714" ht="14.25" hidden="1" x14ac:dyDescent="0.45"/>
    <row r="2715" ht="14.25" hidden="1" x14ac:dyDescent="0.45"/>
    <row r="2716" ht="14.25" hidden="1" x14ac:dyDescent="0.45"/>
    <row r="2717" ht="14.25" hidden="1" x14ac:dyDescent="0.45"/>
    <row r="2718" ht="14.25" hidden="1" x14ac:dyDescent="0.45"/>
    <row r="2719" ht="14.25" hidden="1" x14ac:dyDescent="0.45"/>
    <row r="2720" ht="14.25" hidden="1" x14ac:dyDescent="0.45"/>
    <row r="2721" ht="14.25" hidden="1" x14ac:dyDescent="0.45"/>
    <row r="2722" ht="14.25" hidden="1" x14ac:dyDescent="0.45"/>
    <row r="2723" ht="14.25" hidden="1" x14ac:dyDescent="0.45"/>
    <row r="2724" ht="14.25" hidden="1" x14ac:dyDescent="0.45"/>
    <row r="2725" ht="14.25" hidden="1" x14ac:dyDescent="0.45"/>
    <row r="2726" ht="14.25" hidden="1" x14ac:dyDescent="0.45"/>
    <row r="2727" ht="14.25" hidden="1" x14ac:dyDescent="0.45"/>
    <row r="2728" ht="14.25" hidden="1" x14ac:dyDescent="0.45"/>
    <row r="2729" ht="14.25" hidden="1" x14ac:dyDescent="0.45"/>
    <row r="2730" ht="14.25" hidden="1" x14ac:dyDescent="0.45"/>
    <row r="2731" ht="14.25" hidden="1" x14ac:dyDescent="0.45"/>
    <row r="2732" ht="14.25" hidden="1" x14ac:dyDescent="0.45"/>
    <row r="2733" ht="14.25" hidden="1" x14ac:dyDescent="0.45"/>
    <row r="2734" ht="14.25" hidden="1" x14ac:dyDescent="0.45"/>
    <row r="2735" ht="14.25" hidden="1" x14ac:dyDescent="0.45"/>
    <row r="2736" ht="14.25" hidden="1" x14ac:dyDescent="0.45"/>
    <row r="2737" ht="14.25" hidden="1" x14ac:dyDescent="0.45"/>
    <row r="2738" ht="14.25" hidden="1" x14ac:dyDescent="0.45"/>
    <row r="2739" ht="14.25" hidden="1" x14ac:dyDescent="0.45"/>
    <row r="2740" ht="14.25" hidden="1" x14ac:dyDescent="0.45"/>
    <row r="2741" ht="14.25" hidden="1" x14ac:dyDescent="0.45"/>
    <row r="2742" ht="14.25" hidden="1" x14ac:dyDescent="0.45"/>
    <row r="2743" ht="14.25" hidden="1" x14ac:dyDescent="0.45"/>
    <row r="2744" ht="14.25" hidden="1" x14ac:dyDescent="0.45"/>
    <row r="2745" ht="14.25" hidden="1" x14ac:dyDescent="0.45"/>
    <row r="2746" ht="14.25" hidden="1" x14ac:dyDescent="0.45"/>
    <row r="2747" ht="14.25" hidden="1" x14ac:dyDescent="0.45"/>
    <row r="2748" ht="14.25" hidden="1" x14ac:dyDescent="0.45"/>
    <row r="2749" ht="14.25" hidden="1" x14ac:dyDescent="0.45"/>
    <row r="2750" ht="14.25" hidden="1" x14ac:dyDescent="0.45"/>
    <row r="2751" ht="14.25" hidden="1" x14ac:dyDescent="0.45"/>
    <row r="2752" ht="14.25" hidden="1" x14ac:dyDescent="0.45"/>
    <row r="2753" ht="14.25" hidden="1" x14ac:dyDescent="0.45"/>
    <row r="2754" ht="14.25" hidden="1" x14ac:dyDescent="0.45"/>
    <row r="2755" ht="14.25" hidden="1" x14ac:dyDescent="0.45"/>
    <row r="2756" ht="14.25" hidden="1" x14ac:dyDescent="0.45"/>
    <row r="2757" ht="14.25" hidden="1" x14ac:dyDescent="0.45"/>
    <row r="2758" ht="14.25" hidden="1" x14ac:dyDescent="0.45"/>
    <row r="2759" ht="14.25" hidden="1" x14ac:dyDescent="0.45"/>
    <row r="2760" ht="14.25" hidden="1" x14ac:dyDescent="0.45"/>
    <row r="2761" ht="14.25" hidden="1" x14ac:dyDescent="0.45"/>
    <row r="2762" ht="14.25" hidden="1" x14ac:dyDescent="0.45"/>
    <row r="2763" ht="14.25" hidden="1" x14ac:dyDescent="0.45"/>
    <row r="2764" ht="14.25" hidden="1" x14ac:dyDescent="0.45"/>
    <row r="2765" ht="14.25" hidden="1" x14ac:dyDescent="0.45"/>
    <row r="2766" ht="14.25" hidden="1" x14ac:dyDescent="0.45"/>
    <row r="2767" ht="14.25" hidden="1" x14ac:dyDescent="0.45"/>
    <row r="2768" ht="14.25" hidden="1" x14ac:dyDescent="0.45"/>
    <row r="2769" ht="14.25" hidden="1" x14ac:dyDescent="0.45"/>
    <row r="2770" ht="14.25" hidden="1" x14ac:dyDescent="0.45"/>
    <row r="2771" ht="14.25" hidden="1" x14ac:dyDescent="0.45"/>
    <row r="2772" ht="14.25" hidden="1" x14ac:dyDescent="0.45"/>
    <row r="2773" ht="14.25" hidden="1" x14ac:dyDescent="0.45"/>
    <row r="2774" ht="14.25" hidden="1" x14ac:dyDescent="0.45"/>
    <row r="2775" ht="14.25" hidden="1" x14ac:dyDescent="0.45"/>
    <row r="2776" ht="14.25" hidden="1" x14ac:dyDescent="0.45"/>
    <row r="2777" ht="14.25" hidden="1" x14ac:dyDescent="0.45"/>
    <row r="2778" ht="14.25" hidden="1" x14ac:dyDescent="0.45"/>
    <row r="2779" ht="14.25" hidden="1" x14ac:dyDescent="0.45"/>
    <row r="2780" ht="14.25" hidden="1" x14ac:dyDescent="0.45"/>
    <row r="2781" ht="14.25" hidden="1" x14ac:dyDescent="0.45"/>
    <row r="2782" ht="14.25" hidden="1" x14ac:dyDescent="0.45"/>
    <row r="2783" ht="14.25" hidden="1" x14ac:dyDescent="0.45"/>
    <row r="2784" ht="14.25" hidden="1" x14ac:dyDescent="0.45"/>
    <row r="2785" ht="14.25" hidden="1" x14ac:dyDescent="0.45"/>
    <row r="2786" ht="14.25" hidden="1" x14ac:dyDescent="0.45"/>
    <row r="2787" ht="14.25" hidden="1" x14ac:dyDescent="0.45"/>
    <row r="2788" ht="14.25" hidden="1" x14ac:dyDescent="0.45"/>
    <row r="2789" ht="14.25" hidden="1" x14ac:dyDescent="0.45"/>
    <row r="2790" ht="14.25" hidden="1" x14ac:dyDescent="0.45"/>
    <row r="2791" ht="14.25" hidden="1" x14ac:dyDescent="0.45"/>
    <row r="2792" ht="14.25" hidden="1" x14ac:dyDescent="0.45"/>
    <row r="2793" ht="14.25" hidden="1" x14ac:dyDescent="0.45"/>
    <row r="2794" ht="14.25" hidden="1" x14ac:dyDescent="0.45"/>
    <row r="2795" ht="14.25" hidden="1" x14ac:dyDescent="0.45"/>
    <row r="2796" ht="14.25" hidden="1" x14ac:dyDescent="0.45"/>
    <row r="2797" ht="14.25" hidden="1" x14ac:dyDescent="0.45"/>
    <row r="2798" ht="14.25" hidden="1" x14ac:dyDescent="0.45"/>
    <row r="2799" ht="14.25" hidden="1" x14ac:dyDescent="0.45"/>
    <row r="2800" ht="14.25" hidden="1" x14ac:dyDescent="0.45"/>
    <row r="2801" ht="14.25" hidden="1" x14ac:dyDescent="0.45"/>
    <row r="2802" ht="14.25" hidden="1" x14ac:dyDescent="0.45"/>
    <row r="2803" ht="14.25" hidden="1" x14ac:dyDescent="0.45"/>
    <row r="2804" ht="14.25" hidden="1" x14ac:dyDescent="0.45"/>
    <row r="2805" ht="14.25" hidden="1" x14ac:dyDescent="0.45"/>
    <row r="2806" ht="14.25" hidden="1" x14ac:dyDescent="0.45"/>
    <row r="2807" ht="14.25" hidden="1" x14ac:dyDescent="0.45"/>
    <row r="2808" ht="14.25" hidden="1" x14ac:dyDescent="0.45"/>
    <row r="2809" ht="14.25" hidden="1" x14ac:dyDescent="0.45"/>
    <row r="2810" ht="14.25" hidden="1" x14ac:dyDescent="0.45"/>
    <row r="2811" ht="14.25" hidden="1" x14ac:dyDescent="0.45"/>
    <row r="2812" ht="14.25" hidden="1" x14ac:dyDescent="0.45"/>
    <row r="2813" ht="14.25" hidden="1" x14ac:dyDescent="0.45"/>
    <row r="2814" ht="14.25" hidden="1" x14ac:dyDescent="0.45"/>
    <row r="2815" ht="14.25" hidden="1" x14ac:dyDescent="0.45"/>
    <row r="2816" ht="14.25" hidden="1" x14ac:dyDescent="0.45"/>
    <row r="2817" ht="14.25" hidden="1" x14ac:dyDescent="0.45"/>
    <row r="2818" ht="14.25" hidden="1" x14ac:dyDescent="0.45"/>
    <row r="2819" ht="14.25" hidden="1" x14ac:dyDescent="0.45"/>
    <row r="2820" ht="14.25" hidden="1" x14ac:dyDescent="0.45"/>
    <row r="2821" ht="14.25" hidden="1" x14ac:dyDescent="0.45"/>
    <row r="2822" ht="14.25" hidden="1" x14ac:dyDescent="0.45"/>
    <row r="2823" ht="14.25" hidden="1" x14ac:dyDescent="0.45"/>
    <row r="2824" ht="14.25" hidden="1" x14ac:dyDescent="0.45"/>
    <row r="2825" ht="14.25" hidden="1" x14ac:dyDescent="0.45"/>
    <row r="2826" ht="14.25" hidden="1" x14ac:dyDescent="0.45"/>
    <row r="2827" ht="14.25" hidden="1" x14ac:dyDescent="0.45"/>
    <row r="2828" ht="14.25" hidden="1" x14ac:dyDescent="0.45"/>
    <row r="2829" ht="14.25" hidden="1" x14ac:dyDescent="0.45"/>
    <row r="2830" ht="14.25" hidden="1" x14ac:dyDescent="0.45"/>
    <row r="2831" ht="14.25" hidden="1" x14ac:dyDescent="0.45"/>
    <row r="2832" ht="14.25" hidden="1" x14ac:dyDescent="0.45"/>
    <row r="2833" ht="14.25" hidden="1" x14ac:dyDescent="0.45"/>
    <row r="2834" ht="14.25" hidden="1" x14ac:dyDescent="0.45"/>
    <row r="2835" ht="14.25" hidden="1" x14ac:dyDescent="0.45"/>
    <row r="2836" ht="14.25" hidden="1" x14ac:dyDescent="0.45"/>
    <row r="2837" ht="14.25" hidden="1" x14ac:dyDescent="0.45"/>
    <row r="2838" ht="14.25" hidden="1" x14ac:dyDescent="0.45"/>
    <row r="2839" ht="14.25" hidden="1" x14ac:dyDescent="0.45"/>
    <row r="2840" ht="14.25" hidden="1" x14ac:dyDescent="0.45"/>
    <row r="2841" ht="14.25" hidden="1" x14ac:dyDescent="0.45"/>
    <row r="2842" ht="14.25" hidden="1" x14ac:dyDescent="0.45"/>
    <row r="2843" ht="14.25" hidden="1" x14ac:dyDescent="0.45"/>
    <row r="2844" ht="14.25" hidden="1" x14ac:dyDescent="0.45"/>
    <row r="2845" ht="14.25" hidden="1" x14ac:dyDescent="0.45"/>
    <row r="2846" ht="14.25" hidden="1" x14ac:dyDescent="0.45"/>
    <row r="2847" ht="14.25" hidden="1" x14ac:dyDescent="0.45"/>
    <row r="2848" ht="14.25" hidden="1" x14ac:dyDescent="0.45"/>
    <row r="2849" ht="14.25" hidden="1" x14ac:dyDescent="0.45"/>
    <row r="2850" ht="14.25" hidden="1" x14ac:dyDescent="0.45"/>
    <row r="2851" ht="14.25" hidden="1" x14ac:dyDescent="0.45"/>
    <row r="2852" ht="14.25" hidden="1" x14ac:dyDescent="0.45"/>
    <row r="2853" ht="14.25" hidden="1" x14ac:dyDescent="0.45"/>
    <row r="2854" ht="14.25" hidden="1" x14ac:dyDescent="0.45"/>
    <row r="2855" ht="14.25" hidden="1" x14ac:dyDescent="0.45"/>
    <row r="2856" ht="14.25" hidden="1" x14ac:dyDescent="0.45"/>
    <row r="2857" ht="14.25" hidden="1" x14ac:dyDescent="0.45"/>
    <row r="2858" ht="14.25" hidden="1" x14ac:dyDescent="0.45"/>
    <row r="2859" ht="14.25" hidden="1" x14ac:dyDescent="0.45"/>
    <row r="2860" ht="14.25" hidden="1" x14ac:dyDescent="0.45"/>
    <row r="2861" ht="14.25" hidden="1" x14ac:dyDescent="0.45"/>
    <row r="2862" ht="14.25" hidden="1" x14ac:dyDescent="0.45"/>
    <row r="2863" ht="14.25" hidden="1" x14ac:dyDescent="0.45"/>
    <row r="2864" ht="14.25" hidden="1" x14ac:dyDescent="0.45"/>
    <row r="2865" ht="14.25" hidden="1" x14ac:dyDescent="0.45"/>
    <row r="2866" ht="14.25" hidden="1" x14ac:dyDescent="0.45"/>
    <row r="2867" ht="14.25" hidden="1" x14ac:dyDescent="0.45"/>
    <row r="2868" ht="14.25" hidden="1" x14ac:dyDescent="0.45"/>
    <row r="2869" ht="14.25" hidden="1" x14ac:dyDescent="0.45"/>
    <row r="2870" ht="14.25" hidden="1" x14ac:dyDescent="0.45"/>
    <row r="2871" ht="14.25" hidden="1" x14ac:dyDescent="0.45"/>
    <row r="2872" ht="14.25" hidden="1" x14ac:dyDescent="0.45"/>
    <row r="2873" ht="14.25" hidden="1" x14ac:dyDescent="0.45"/>
    <row r="2874" ht="14.25" hidden="1" x14ac:dyDescent="0.45"/>
    <row r="2875" ht="14.25" hidden="1" x14ac:dyDescent="0.45"/>
    <row r="2876" ht="14.25" hidden="1" x14ac:dyDescent="0.45"/>
    <row r="2877" ht="14.25" hidden="1" x14ac:dyDescent="0.45"/>
    <row r="2878" ht="14.25" hidden="1" x14ac:dyDescent="0.45"/>
    <row r="2879" ht="14.25" hidden="1" x14ac:dyDescent="0.45"/>
    <row r="2880" ht="14.25" hidden="1" x14ac:dyDescent="0.45"/>
    <row r="2881" ht="14.25" hidden="1" x14ac:dyDescent="0.45"/>
    <row r="2882" ht="14.25" hidden="1" x14ac:dyDescent="0.45"/>
    <row r="2883" ht="14.25" hidden="1" x14ac:dyDescent="0.45"/>
    <row r="2884" ht="14.25" hidden="1" x14ac:dyDescent="0.45"/>
    <row r="2885" ht="14.25" hidden="1" x14ac:dyDescent="0.45"/>
    <row r="2886" ht="14.25" hidden="1" x14ac:dyDescent="0.45"/>
    <row r="2887" ht="14.25" hidden="1" x14ac:dyDescent="0.45"/>
    <row r="2888" ht="14.25" hidden="1" x14ac:dyDescent="0.45"/>
    <row r="2889" ht="14.25" hidden="1" x14ac:dyDescent="0.45"/>
    <row r="2890" ht="14.25" hidden="1" x14ac:dyDescent="0.45"/>
    <row r="2891" ht="14.25" hidden="1" x14ac:dyDescent="0.45"/>
    <row r="2892" ht="14.25" hidden="1" x14ac:dyDescent="0.45"/>
    <row r="2893" ht="14.25" hidden="1" x14ac:dyDescent="0.45"/>
    <row r="2894" ht="14.25" hidden="1" x14ac:dyDescent="0.45"/>
    <row r="2895" ht="14.25" hidden="1" x14ac:dyDescent="0.45"/>
    <row r="2896" ht="14.25" hidden="1" x14ac:dyDescent="0.45"/>
    <row r="2897" ht="14.25" hidden="1" x14ac:dyDescent="0.45"/>
    <row r="2898" ht="14.25" hidden="1" x14ac:dyDescent="0.45"/>
    <row r="2899" ht="14.25" hidden="1" x14ac:dyDescent="0.45"/>
    <row r="2900" ht="14.25" hidden="1" x14ac:dyDescent="0.45"/>
    <row r="2901" ht="14.25" hidden="1" x14ac:dyDescent="0.45"/>
    <row r="2902" ht="14.25" hidden="1" x14ac:dyDescent="0.45"/>
    <row r="2903" ht="14.25" hidden="1" x14ac:dyDescent="0.45"/>
    <row r="2904" ht="14.25" hidden="1" x14ac:dyDescent="0.45"/>
    <row r="2905" ht="14.25" hidden="1" x14ac:dyDescent="0.45"/>
    <row r="2906" ht="14.25" hidden="1" x14ac:dyDescent="0.45"/>
    <row r="2907" ht="14.25" hidden="1" x14ac:dyDescent="0.45"/>
    <row r="2908" ht="14.25" hidden="1" x14ac:dyDescent="0.45"/>
    <row r="2909" ht="14.25" hidden="1" x14ac:dyDescent="0.45"/>
    <row r="2910" ht="14.25" hidden="1" x14ac:dyDescent="0.45"/>
    <row r="2911" ht="14.25" hidden="1" x14ac:dyDescent="0.45"/>
    <row r="2912" ht="14.25" hidden="1" x14ac:dyDescent="0.45"/>
    <row r="2913" ht="14.25" hidden="1" x14ac:dyDescent="0.45"/>
    <row r="2914" ht="14.25" hidden="1" x14ac:dyDescent="0.45"/>
    <row r="2915" ht="14.25" hidden="1" x14ac:dyDescent="0.45"/>
    <row r="2916" ht="14.25" hidden="1" x14ac:dyDescent="0.45"/>
    <row r="2917" ht="14.25" hidden="1" x14ac:dyDescent="0.45"/>
    <row r="2918" ht="14.25" hidden="1" x14ac:dyDescent="0.45"/>
    <row r="2919" ht="14.25" hidden="1" x14ac:dyDescent="0.45"/>
    <row r="2920" ht="14.25" hidden="1" x14ac:dyDescent="0.45"/>
    <row r="2921" ht="14.25" hidden="1" x14ac:dyDescent="0.45"/>
    <row r="2922" ht="14.25" hidden="1" x14ac:dyDescent="0.45"/>
    <row r="2923" ht="14.25" hidden="1" x14ac:dyDescent="0.45"/>
    <row r="2924" ht="14.25" hidden="1" x14ac:dyDescent="0.45"/>
    <row r="2925" ht="14.25" hidden="1" x14ac:dyDescent="0.45"/>
    <row r="2926" ht="14.25" hidden="1" x14ac:dyDescent="0.45"/>
    <row r="2927" ht="14.25" hidden="1" x14ac:dyDescent="0.45"/>
    <row r="2928" ht="14.25" hidden="1" x14ac:dyDescent="0.45"/>
    <row r="2929" ht="14.25" hidden="1" x14ac:dyDescent="0.45"/>
    <row r="2930" ht="14.25" hidden="1" x14ac:dyDescent="0.45"/>
    <row r="2931" ht="14.25" hidden="1" x14ac:dyDescent="0.45"/>
    <row r="2932" ht="14.25" hidden="1" x14ac:dyDescent="0.45"/>
    <row r="2933" ht="14.25" hidden="1" x14ac:dyDescent="0.45"/>
    <row r="2934" ht="14.25" hidden="1" x14ac:dyDescent="0.45"/>
    <row r="2935" ht="14.25" hidden="1" x14ac:dyDescent="0.45"/>
    <row r="2936" ht="14.25" hidden="1" x14ac:dyDescent="0.45"/>
    <row r="2937" ht="14.25" hidden="1" x14ac:dyDescent="0.45"/>
    <row r="2938" ht="14.25" hidden="1" x14ac:dyDescent="0.45"/>
    <row r="2939" ht="14.25" hidden="1" x14ac:dyDescent="0.45"/>
    <row r="2940" ht="14.25" hidden="1" x14ac:dyDescent="0.45"/>
    <row r="2941" ht="14.25" hidden="1" x14ac:dyDescent="0.45"/>
    <row r="2942" ht="14.25" hidden="1" x14ac:dyDescent="0.45"/>
    <row r="2943" ht="14.25" hidden="1" x14ac:dyDescent="0.45"/>
    <row r="2944" ht="14.25" hidden="1" x14ac:dyDescent="0.45"/>
    <row r="2945" ht="14.25" hidden="1" x14ac:dyDescent="0.45"/>
    <row r="2946" ht="14.25" hidden="1" x14ac:dyDescent="0.45"/>
    <row r="2947" ht="14.25" hidden="1" x14ac:dyDescent="0.45"/>
    <row r="2948" ht="14.25" hidden="1" x14ac:dyDescent="0.45"/>
    <row r="2949" ht="14.25" hidden="1" x14ac:dyDescent="0.45"/>
    <row r="2950" ht="14.25" hidden="1" x14ac:dyDescent="0.45"/>
    <row r="2951" ht="14.25" hidden="1" x14ac:dyDescent="0.45"/>
    <row r="2952" ht="14.25" hidden="1" x14ac:dyDescent="0.45"/>
    <row r="2953" ht="14.25" hidden="1" x14ac:dyDescent="0.45"/>
    <row r="2954" ht="14.25" hidden="1" x14ac:dyDescent="0.45"/>
    <row r="2955" ht="14.25" hidden="1" x14ac:dyDescent="0.45"/>
    <row r="2956" ht="14.25" hidden="1" x14ac:dyDescent="0.45"/>
    <row r="2957" ht="14.25" hidden="1" x14ac:dyDescent="0.45"/>
    <row r="2958" ht="14.25" hidden="1" x14ac:dyDescent="0.45"/>
    <row r="2959" ht="14.25" hidden="1" x14ac:dyDescent="0.45"/>
    <row r="2960" ht="14.25" hidden="1" x14ac:dyDescent="0.45"/>
    <row r="2961" ht="14.25" hidden="1" x14ac:dyDescent="0.45"/>
    <row r="2962" ht="14.25" hidden="1" x14ac:dyDescent="0.45"/>
    <row r="2963" ht="14.25" hidden="1" x14ac:dyDescent="0.45"/>
    <row r="2964" ht="14.25" hidden="1" x14ac:dyDescent="0.45"/>
    <row r="2965" ht="14.25" hidden="1" x14ac:dyDescent="0.45"/>
    <row r="2966" ht="14.25" hidden="1" x14ac:dyDescent="0.45"/>
    <row r="2967" ht="14.25" hidden="1" x14ac:dyDescent="0.45"/>
    <row r="2968" ht="14.25" hidden="1" x14ac:dyDescent="0.45"/>
    <row r="2969" ht="14.25" hidden="1" x14ac:dyDescent="0.45"/>
    <row r="2970" ht="14.25" hidden="1" x14ac:dyDescent="0.45"/>
    <row r="2971" ht="14.25" hidden="1" x14ac:dyDescent="0.45"/>
    <row r="2972" ht="14.25" hidden="1" x14ac:dyDescent="0.45"/>
    <row r="2973" ht="14.25" hidden="1" x14ac:dyDescent="0.45"/>
    <row r="2974" ht="14.25" hidden="1" x14ac:dyDescent="0.45"/>
    <row r="2975" ht="14.25" hidden="1" x14ac:dyDescent="0.45"/>
    <row r="2976" ht="14.25" hidden="1" x14ac:dyDescent="0.45"/>
    <row r="2977" ht="14.25" hidden="1" x14ac:dyDescent="0.45"/>
    <row r="2978" ht="14.25" hidden="1" x14ac:dyDescent="0.45"/>
    <row r="2979" ht="14.25" hidden="1" x14ac:dyDescent="0.45"/>
    <row r="2980" ht="14.25" hidden="1" x14ac:dyDescent="0.45"/>
    <row r="2981" ht="14.25" hidden="1" x14ac:dyDescent="0.45"/>
    <row r="2982" ht="14.25" hidden="1" x14ac:dyDescent="0.45"/>
    <row r="2983" ht="14.25" hidden="1" x14ac:dyDescent="0.45"/>
    <row r="2984" ht="14.25" hidden="1" x14ac:dyDescent="0.45"/>
    <row r="2985" ht="14.25" hidden="1" x14ac:dyDescent="0.45"/>
    <row r="2986" ht="14.25" hidden="1" x14ac:dyDescent="0.45"/>
    <row r="2987" ht="14.25" hidden="1" x14ac:dyDescent="0.45"/>
    <row r="2988" ht="14.25" hidden="1" x14ac:dyDescent="0.45"/>
    <row r="2989" ht="14.25" hidden="1" x14ac:dyDescent="0.45"/>
    <row r="2990" ht="14.25" hidden="1" x14ac:dyDescent="0.45"/>
    <row r="2991" ht="14.25" hidden="1" x14ac:dyDescent="0.45"/>
    <row r="2992" ht="14.25" hidden="1" x14ac:dyDescent="0.45"/>
    <row r="2993" ht="14.25" hidden="1" x14ac:dyDescent="0.45"/>
    <row r="2994" ht="14.25" hidden="1" x14ac:dyDescent="0.45"/>
    <row r="2995" ht="14.25" hidden="1" x14ac:dyDescent="0.45"/>
    <row r="2996" ht="14.25" hidden="1" x14ac:dyDescent="0.45"/>
    <row r="2997" ht="14.25" hidden="1" x14ac:dyDescent="0.45"/>
    <row r="2998" ht="14.25" hidden="1" x14ac:dyDescent="0.45"/>
    <row r="2999" ht="14.25" hidden="1" x14ac:dyDescent="0.45"/>
    <row r="3000" ht="14.25" hidden="1" x14ac:dyDescent="0.45"/>
    <row r="3001" ht="14.25" hidden="1" x14ac:dyDescent="0.45"/>
    <row r="3002" ht="14.25" hidden="1" x14ac:dyDescent="0.45"/>
    <row r="3003" ht="14.25" hidden="1" x14ac:dyDescent="0.45"/>
    <row r="3004" ht="14.25" hidden="1" x14ac:dyDescent="0.45"/>
    <row r="3005" ht="14.25" hidden="1" x14ac:dyDescent="0.45"/>
    <row r="3006" ht="14.25" hidden="1" x14ac:dyDescent="0.45"/>
    <row r="3007" ht="14.25" hidden="1" x14ac:dyDescent="0.45"/>
    <row r="3008" ht="14.25" hidden="1" x14ac:dyDescent="0.45"/>
    <row r="3009" ht="14.25" hidden="1" x14ac:dyDescent="0.45"/>
    <row r="3010" ht="14.25" hidden="1" x14ac:dyDescent="0.45"/>
    <row r="3011" ht="14.25" hidden="1" x14ac:dyDescent="0.45"/>
    <row r="3012" ht="14.25" hidden="1" x14ac:dyDescent="0.45"/>
    <row r="3013" ht="14.25" hidden="1" x14ac:dyDescent="0.45"/>
    <row r="3014" ht="14.25" hidden="1" x14ac:dyDescent="0.45"/>
    <row r="3015" ht="14.25" hidden="1" x14ac:dyDescent="0.45"/>
    <row r="3016" ht="14.25" hidden="1" x14ac:dyDescent="0.45"/>
    <row r="3017" ht="14.25" hidden="1" x14ac:dyDescent="0.45"/>
    <row r="3018" ht="14.25" hidden="1" x14ac:dyDescent="0.45"/>
    <row r="3019" ht="14.25" hidden="1" x14ac:dyDescent="0.45"/>
    <row r="3020" ht="14.25" hidden="1" x14ac:dyDescent="0.45"/>
    <row r="3021" ht="14.25" hidden="1" x14ac:dyDescent="0.45"/>
    <row r="3022" ht="14.25" hidden="1" x14ac:dyDescent="0.45"/>
    <row r="3023" ht="14.25" hidden="1" x14ac:dyDescent="0.45"/>
    <row r="3024" ht="14.25" hidden="1" x14ac:dyDescent="0.45"/>
    <row r="3025" ht="14.25" hidden="1" x14ac:dyDescent="0.45"/>
    <row r="3026" ht="14.25" hidden="1" x14ac:dyDescent="0.45"/>
    <row r="3027" ht="14.25" hidden="1" x14ac:dyDescent="0.45"/>
    <row r="3028" ht="14.25" hidden="1" x14ac:dyDescent="0.45"/>
    <row r="3029" ht="14.25" hidden="1" x14ac:dyDescent="0.45"/>
    <row r="3030" ht="14.25" hidden="1" x14ac:dyDescent="0.45"/>
    <row r="3031" ht="14.25" hidden="1" x14ac:dyDescent="0.45"/>
    <row r="3032" ht="14.25" hidden="1" x14ac:dyDescent="0.45"/>
    <row r="3033" ht="14.25" hidden="1" x14ac:dyDescent="0.45"/>
    <row r="3034" ht="14.25" hidden="1" x14ac:dyDescent="0.45"/>
    <row r="3035" ht="14.25" hidden="1" x14ac:dyDescent="0.45"/>
    <row r="3036" ht="14.25" hidden="1" x14ac:dyDescent="0.45"/>
    <row r="3037" ht="14.25" hidden="1" x14ac:dyDescent="0.45"/>
    <row r="3038" ht="14.25" hidden="1" x14ac:dyDescent="0.45"/>
    <row r="3039" ht="14.25" hidden="1" x14ac:dyDescent="0.45"/>
    <row r="3040" ht="14.25" hidden="1" x14ac:dyDescent="0.45"/>
    <row r="3041" ht="14.25" hidden="1" x14ac:dyDescent="0.45"/>
    <row r="3042" ht="14.25" hidden="1" x14ac:dyDescent="0.45"/>
    <row r="3043" ht="14.25" hidden="1" x14ac:dyDescent="0.45"/>
    <row r="3044" ht="14.25" hidden="1" x14ac:dyDescent="0.45"/>
    <row r="3045" ht="14.25" hidden="1" x14ac:dyDescent="0.45"/>
    <row r="3046" ht="14.25" hidden="1" x14ac:dyDescent="0.45"/>
    <row r="3047" ht="14.25" hidden="1" x14ac:dyDescent="0.45"/>
    <row r="3048" ht="14.25" hidden="1" x14ac:dyDescent="0.45"/>
    <row r="3049" ht="14.25" hidden="1" x14ac:dyDescent="0.45"/>
    <row r="3050" ht="14.25" hidden="1" x14ac:dyDescent="0.45"/>
    <row r="3051" ht="14.25" hidden="1" x14ac:dyDescent="0.45"/>
    <row r="3052" ht="14.25" hidden="1" x14ac:dyDescent="0.45"/>
    <row r="3053" ht="14.25" hidden="1" x14ac:dyDescent="0.45"/>
    <row r="3054" ht="14.25" hidden="1" x14ac:dyDescent="0.45"/>
    <row r="3055" ht="14.25" hidden="1" x14ac:dyDescent="0.45"/>
    <row r="3056" ht="14.25" hidden="1" x14ac:dyDescent="0.45"/>
    <row r="3057" ht="14.25" hidden="1" x14ac:dyDescent="0.45"/>
    <row r="3058" ht="14.25" hidden="1" x14ac:dyDescent="0.45"/>
    <row r="3059" ht="14.25" hidden="1" x14ac:dyDescent="0.45"/>
    <row r="3060" ht="14.25" hidden="1" x14ac:dyDescent="0.45"/>
    <row r="3061" ht="14.25" hidden="1" x14ac:dyDescent="0.45"/>
    <row r="3062" ht="14.25" hidden="1" x14ac:dyDescent="0.45"/>
    <row r="3063" ht="14.25" hidden="1" x14ac:dyDescent="0.45"/>
    <row r="3064" ht="14.25" hidden="1" x14ac:dyDescent="0.45"/>
    <row r="3065" ht="14.25" hidden="1" x14ac:dyDescent="0.45"/>
    <row r="3066" ht="14.25" hidden="1" x14ac:dyDescent="0.45"/>
    <row r="3067" ht="14.25" hidden="1" x14ac:dyDescent="0.45"/>
    <row r="3068" ht="14.25" hidden="1" x14ac:dyDescent="0.45"/>
    <row r="3069" ht="14.25" hidden="1" x14ac:dyDescent="0.45"/>
    <row r="3070" ht="14.25" hidden="1" x14ac:dyDescent="0.45"/>
    <row r="3071" ht="14.25" hidden="1" x14ac:dyDescent="0.45"/>
    <row r="3072" ht="14.25" hidden="1" x14ac:dyDescent="0.45"/>
    <row r="3073" ht="14.25" hidden="1" x14ac:dyDescent="0.45"/>
    <row r="3074" ht="14.25" hidden="1" x14ac:dyDescent="0.45"/>
    <row r="3075" ht="14.25" hidden="1" x14ac:dyDescent="0.45"/>
    <row r="3076" ht="14.25" hidden="1" x14ac:dyDescent="0.45"/>
    <row r="3077" ht="14.25" hidden="1" x14ac:dyDescent="0.45"/>
    <row r="3078" ht="14.25" hidden="1" x14ac:dyDescent="0.45"/>
    <row r="3079" ht="14.25" hidden="1" x14ac:dyDescent="0.45"/>
    <row r="3080" ht="14.25" hidden="1" x14ac:dyDescent="0.45"/>
    <row r="3081" ht="14.25" hidden="1" x14ac:dyDescent="0.45"/>
    <row r="3082" ht="14.25" hidden="1" x14ac:dyDescent="0.45"/>
    <row r="3083" ht="14.25" hidden="1" x14ac:dyDescent="0.45"/>
    <row r="3084" ht="14.25" hidden="1" x14ac:dyDescent="0.45"/>
    <row r="3085" ht="14.25" hidden="1" x14ac:dyDescent="0.45"/>
    <row r="3086" ht="14.25" hidden="1" x14ac:dyDescent="0.45"/>
    <row r="3087" ht="14.25" hidden="1" x14ac:dyDescent="0.45"/>
    <row r="3088" ht="14.25" hidden="1" x14ac:dyDescent="0.45"/>
    <row r="3089" ht="14.25" hidden="1" x14ac:dyDescent="0.45"/>
    <row r="3090" ht="14.25" hidden="1" x14ac:dyDescent="0.45"/>
    <row r="3091" ht="14.25" hidden="1" x14ac:dyDescent="0.45"/>
    <row r="3092" ht="14.25" hidden="1" x14ac:dyDescent="0.45"/>
    <row r="3093" ht="14.25" hidden="1" x14ac:dyDescent="0.45"/>
    <row r="3094" ht="14.25" hidden="1" x14ac:dyDescent="0.45"/>
    <row r="3095" ht="14.25" hidden="1" x14ac:dyDescent="0.45"/>
    <row r="3096" ht="14.25" hidden="1" x14ac:dyDescent="0.45"/>
    <row r="3097" ht="14.25" hidden="1" x14ac:dyDescent="0.45"/>
    <row r="3098" ht="14.25" hidden="1" x14ac:dyDescent="0.45"/>
    <row r="3099" ht="14.25" hidden="1" x14ac:dyDescent="0.45"/>
    <row r="3100" ht="14.25" hidden="1" x14ac:dyDescent="0.45"/>
    <row r="3101" ht="14.25" hidden="1" x14ac:dyDescent="0.45"/>
    <row r="3102" ht="14.25" hidden="1" x14ac:dyDescent="0.45"/>
    <row r="3103" ht="14.25" hidden="1" x14ac:dyDescent="0.45"/>
    <row r="3104" ht="14.25" hidden="1" x14ac:dyDescent="0.45"/>
    <row r="3105" ht="14.25" hidden="1" x14ac:dyDescent="0.45"/>
    <row r="3106" ht="14.25" hidden="1" x14ac:dyDescent="0.45"/>
    <row r="3107" ht="14.25" hidden="1" x14ac:dyDescent="0.45"/>
    <row r="3108" ht="14.25" hidden="1" x14ac:dyDescent="0.45"/>
    <row r="3109" ht="14.25" hidden="1" x14ac:dyDescent="0.45"/>
    <row r="3110" ht="14.25" hidden="1" x14ac:dyDescent="0.45"/>
    <row r="3111" ht="14.25" hidden="1" x14ac:dyDescent="0.45"/>
    <row r="3112" ht="14.25" hidden="1" x14ac:dyDescent="0.45"/>
    <row r="3113" ht="14.25" hidden="1" x14ac:dyDescent="0.45"/>
    <row r="3114" ht="14.25" hidden="1" x14ac:dyDescent="0.45"/>
    <row r="3115" ht="14.25" hidden="1" x14ac:dyDescent="0.45"/>
    <row r="3116" ht="14.25" hidden="1" x14ac:dyDescent="0.45"/>
    <row r="3117" ht="14.25" hidden="1" x14ac:dyDescent="0.45"/>
    <row r="3118" ht="14.25" hidden="1" x14ac:dyDescent="0.45"/>
    <row r="3119" ht="14.25" hidden="1" x14ac:dyDescent="0.45"/>
    <row r="3120" ht="14.25" hidden="1" x14ac:dyDescent="0.45"/>
    <row r="3121" ht="14.25" hidden="1" x14ac:dyDescent="0.45"/>
    <row r="3122" ht="14.25" hidden="1" x14ac:dyDescent="0.45"/>
    <row r="3123" ht="14.25" hidden="1" x14ac:dyDescent="0.45"/>
    <row r="3124" ht="14.25" hidden="1" x14ac:dyDescent="0.45"/>
    <row r="3125" ht="14.25" hidden="1" x14ac:dyDescent="0.45"/>
    <row r="3126" ht="14.25" hidden="1" x14ac:dyDescent="0.45"/>
    <row r="3127" ht="14.25" hidden="1" x14ac:dyDescent="0.45"/>
    <row r="3128" ht="14.25" hidden="1" x14ac:dyDescent="0.45"/>
    <row r="3129" ht="14.25" hidden="1" x14ac:dyDescent="0.45"/>
    <row r="3130" ht="14.25" hidden="1" x14ac:dyDescent="0.45"/>
    <row r="3131" ht="14.25" hidden="1" x14ac:dyDescent="0.45"/>
    <row r="3132" ht="14.25" hidden="1" x14ac:dyDescent="0.45"/>
    <row r="3133" ht="14.25" hidden="1" x14ac:dyDescent="0.45"/>
    <row r="3134" ht="14.25" hidden="1" x14ac:dyDescent="0.45"/>
    <row r="3135" ht="14.25" hidden="1" x14ac:dyDescent="0.45"/>
    <row r="3136" ht="14.25" hidden="1" x14ac:dyDescent="0.45"/>
    <row r="3137" ht="14.25" hidden="1" x14ac:dyDescent="0.45"/>
    <row r="3138" ht="14.25" hidden="1" x14ac:dyDescent="0.45"/>
    <row r="3139" ht="14.25" hidden="1" x14ac:dyDescent="0.45"/>
    <row r="3140" ht="14.25" hidden="1" x14ac:dyDescent="0.45"/>
    <row r="3141" ht="14.25" hidden="1" x14ac:dyDescent="0.45"/>
    <row r="3142" ht="14.25" hidden="1" x14ac:dyDescent="0.45"/>
    <row r="3143" ht="14.25" hidden="1" x14ac:dyDescent="0.45"/>
    <row r="3144" ht="14.25" hidden="1" x14ac:dyDescent="0.45"/>
    <row r="3145" ht="14.25" hidden="1" x14ac:dyDescent="0.45"/>
    <row r="3146" ht="14.25" hidden="1" x14ac:dyDescent="0.45"/>
    <row r="3147" ht="14.25" hidden="1" x14ac:dyDescent="0.45"/>
    <row r="3148" ht="14.25" hidden="1" x14ac:dyDescent="0.45"/>
    <row r="3149" ht="14.25" hidden="1" x14ac:dyDescent="0.45"/>
    <row r="3150" ht="14.25" hidden="1" x14ac:dyDescent="0.45"/>
    <row r="3151" ht="14.25" hidden="1" x14ac:dyDescent="0.45"/>
    <row r="3152" ht="14.25" hidden="1" x14ac:dyDescent="0.45"/>
    <row r="3153" ht="14.25" hidden="1" x14ac:dyDescent="0.45"/>
    <row r="3154" ht="14.25" hidden="1" x14ac:dyDescent="0.45"/>
    <row r="3155" ht="14.25" hidden="1" x14ac:dyDescent="0.45"/>
    <row r="3156" ht="14.25" hidden="1" x14ac:dyDescent="0.45"/>
    <row r="3157" ht="14.25" hidden="1" x14ac:dyDescent="0.45"/>
    <row r="3158" ht="14.25" hidden="1" x14ac:dyDescent="0.45"/>
    <row r="3159" ht="14.25" hidden="1" x14ac:dyDescent="0.45"/>
    <row r="3160" ht="14.25" hidden="1" x14ac:dyDescent="0.45"/>
    <row r="3161" ht="14.25" hidden="1" x14ac:dyDescent="0.45"/>
    <row r="3162" ht="14.25" hidden="1" x14ac:dyDescent="0.45"/>
    <row r="3163" ht="14.25" hidden="1" x14ac:dyDescent="0.45"/>
    <row r="3164" ht="14.25" hidden="1" x14ac:dyDescent="0.45"/>
    <row r="3165" ht="14.25" hidden="1" x14ac:dyDescent="0.45"/>
    <row r="3166" ht="14.25" hidden="1" x14ac:dyDescent="0.45"/>
    <row r="3167" ht="14.25" hidden="1" x14ac:dyDescent="0.45"/>
    <row r="3168" ht="14.25" hidden="1" x14ac:dyDescent="0.45"/>
    <row r="3169" ht="14.25" hidden="1" x14ac:dyDescent="0.45"/>
    <row r="3170" ht="14.25" hidden="1" x14ac:dyDescent="0.45"/>
    <row r="3171" ht="14.25" hidden="1" x14ac:dyDescent="0.45"/>
    <row r="3172" ht="14.25" hidden="1" x14ac:dyDescent="0.45"/>
    <row r="3173" ht="14.25" hidden="1" x14ac:dyDescent="0.45"/>
    <row r="3174" ht="14.25" hidden="1" x14ac:dyDescent="0.45"/>
    <row r="3175" ht="14.25" hidden="1" x14ac:dyDescent="0.45"/>
    <row r="3176" ht="14.25" hidden="1" x14ac:dyDescent="0.45"/>
    <row r="3177" ht="14.25" hidden="1" x14ac:dyDescent="0.45"/>
    <row r="3178" ht="14.25" hidden="1" x14ac:dyDescent="0.45"/>
    <row r="3179" ht="14.25" hidden="1" x14ac:dyDescent="0.45"/>
    <row r="3180" ht="14.25" hidden="1" x14ac:dyDescent="0.45"/>
    <row r="3181" ht="14.25" hidden="1" x14ac:dyDescent="0.45"/>
    <row r="3182" ht="14.25" hidden="1" x14ac:dyDescent="0.45"/>
    <row r="3183" ht="14.25" hidden="1" x14ac:dyDescent="0.45"/>
    <row r="3184" ht="14.25" hidden="1" x14ac:dyDescent="0.45"/>
    <row r="3185" ht="14.25" hidden="1" x14ac:dyDescent="0.45"/>
    <row r="3186" ht="14.25" hidden="1" x14ac:dyDescent="0.45"/>
    <row r="3187" ht="14.25" hidden="1" x14ac:dyDescent="0.45"/>
    <row r="3188" ht="14.25" hidden="1" x14ac:dyDescent="0.45"/>
    <row r="3189" ht="14.25" hidden="1" x14ac:dyDescent="0.45"/>
    <row r="3190" ht="14.25" hidden="1" x14ac:dyDescent="0.45"/>
    <row r="3191" ht="14.25" hidden="1" x14ac:dyDescent="0.45"/>
    <row r="3192" ht="14.25" hidden="1" x14ac:dyDescent="0.45"/>
    <row r="3193" ht="14.25" hidden="1" x14ac:dyDescent="0.45"/>
    <row r="3194" ht="14.25" hidden="1" x14ac:dyDescent="0.45"/>
    <row r="3195" ht="14.25" hidden="1" x14ac:dyDescent="0.45"/>
    <row r="3196" ht="14.25" hidden="1" x14ac:dyDescent="0.45"/>
    <row r="3197" ht="14.25" hidden="1" x14ac:dyDescent="0.45"/>
    <row r="3198" ht="14.25" hidden="1" x14ac:dyDescent="0.45"/>
    <row r="3199" ht="14.25" hidden="1" x14ac:dyDescent="0.45"/>
    <row r="3200" ht="14.25" hidden="1" x14ac:dyDescent="0.45"/>
    <row r="3201" ht="14.25" hidden="1" x14ac:dyDescent="0.45"/>
    <row r="3202" ht="14.25" hidden="1" x14ac:dyDescent="0.45"/>
    <row r="3203" ht="14.25" hidden="1" x14ac:dyDescent="0.45"/>
    <row r="3204" ht="14.25" hidden="1" x14ac:dyDescent="0.45"/>
    <row r="3205" ht="14.25" hidden="1" x14ac:dyDescent="0.45"/>
    <row r="3206" ht="14.25" hidden="1" x14ac:dyDescent="0.45"/>
    <row r="3207" ht="14.25" hidden="1" x14ac:dyDescent="0.45"/>
    <row r="3208" ht="14.25" hidden="1" x14ac:dyDescent="0.45"/>
    <row r="3209" ht="14.25" hidden="1" x14ac:dyDescent="0.45"/>
    <row r="3210" ht="14.25" hidden="1" x14ac:dyDescent="0.45"/>
    <row r="3211" ht="14.25" hidden="1" x14ac:dyDescent="0.45"/>
    <row r="3212" ht="14.25" hidden="1" x14ac:dyDescent="0.45"/>
    <row r="3213" ht="14.25" hidden="1" x14ac:dyDescent="0.45"/>
    <row r="3214" ht="14.25" hidden="1" x14ac:dyDescent="0.45"/>
    <row r="3215" ht="14.25" hidden="1" x14ac:dyDescent="0.45"/>
    <row r="3216" ht="14.25" hidden="1" x14ac:dyDescent="0.45"/>
    <row r="3217" ht="14.25" hidden="1" x14ac:dyDescent="0.45"/>
    <row r="3218" ht="14.25" hidden="1" x14ac:dyDescent="0.45"/>
    <row r="3219" ht="14.25" hidden="1" x14ac:dyDescent="0.45"/>
    <row r="3220" ht="14.25" hidden="1" x14ac:dyDescent="0.45"/>
    <row r="3221" ht="14.25" hidden="1" x14ac:dyDescent="0.45"/>
    <row r="3222" ht="14.25" hidden="1" x14ac:dyDescent="0.45"/>
    <row r="3223" ht="14.25" hidden="1" x14ac:dyDescent="0.45"/>
    <row r="3224" ht="14.25" hidden="1" x14ac:dyDescent="0.45"/>
    <row r="3225" ht="14.25" hidden="1" x14ac:dyDescent="0.45"/>
    <row r="3226" ht="14.25" hidden="1" x14ac:dyDescent="0.45"/>
    <row r="3227" ht="14.25" hidden="1" x14ac:dyDescent="0.45"/>
    <row r="3228" ht="14.25" hidden="1" x14ac:dyDescent="0.45"/>
    <row r="3229" ht="14.25" hidden="1" x14ac:dyDescent="0.45"/>
    <row r="3230" ht="14.25" hidden="1" x14ac:dyDescent="0.45"/>
    <row r="3231" ht="14.25" hidden="1" x14ac:dyDescent="0.45"/>
    <row r="3232" ht="14.25" hidden="1" x14ac:dyDescent="0.45"/>
    <row r="3233" ht="14.25" hidden="1" x14ac:dyDescent="0.45"/>
    <row r="3234" ht="14.25" hidden="1" x14ac:dyDescent="0.45"/>
    <row r="3235" ht="14.25" hidden="1" x14ac:dyDescent="0.45"/>
    <row r="3236" ht="14.25" hidden="1" x14ac:dyDescent="0.45"/>
    <row r="3237" ht="14.25" hidden="1" x14ac:dyDescent="0.45"/>
    <row r="3238" ht="14.25" hidden="1" x14ac:dyDescent="0.45"/>
    <row r="3239" ht="14.25" hidden="1" x14ac:dyDescent="0.45"/>
    <row r="3240" ht="14.25" hidden="1" x14ac:dyDescent="0.45"/>
    <row r="3241" ht="14.25" hidden="1" x14ac:dyDescent="0.45"/>
    <row r="3242" ht="14.25" hidden="1" x14ac:dyDescent="0.45"/>
    <row r="3243" ht="14.25" hidden="1" x14ac:dyDescent="0.45"/>
    <row r="3244" ht="14.25" hidden="1" x14ac:dyDescent="0.45"/>
    <row r="3245" ht="14.25" hidden="1" x14ac:dyDescent="0.45"/>
    <row r="3246" ht="14.25" hidden="1" x14ac:dyDescent="0.45"/>
    <row r="3247" ht="14.25" hidden="1" x14ac:dyDescent="0.45"/>
    <row r="3248" ht="14.25" hidden="1" x14ac:dyDescent="0.45"/>
    <row r="3249" ht="14.25" hidden="1" x14ac:dyDescent="0.45"/>
    <row r="3250" ht="14.25" hidden="1" x14ac:dyDescent="0.45"/>
    <row r="3251" ht="14.25" hidden="1" x14ac:dyDescent="0.45"/>
    <row r="3252" ht="14.25" hidden="1" x14ac:dyDescent="0.45"/>
    <row r="3253" ht="14.25" hidden="1" x14ac:dyDescent="0.45"/>
    <row r="3254" ht="14.25" hidden="1" x14ac:dyDescent="0.45"/>
    <row r="3255" ht="14.25" hidden="1" x14ac:dyDescent="0.45"/>
    <row r="3256" ht="14.25" hidden="1" x14ac:dyDescent="0.45"/>
    <row r="3257" ht="14.25" hidden="1" x14ac:dyDescent="0.45"/>
    <row r="3258" ht="14.25" hidden="1" x14ac:dyDescent="0.45"/>
    <row r="3259" ht="14.25" hidden="1" x14ac:dyDescent="0.45"/>
    <row r="3260" ht="14.25" hidden="1" x14ac:dyDescent="0.45"/>
    <row r="3261" ht="14.25" hidden="1" x14ac:dyDescent="0.45"/>
    <row r="3262" ht="14.25" hidden="1" x14ac:dyDescent="0.45"/>
    <row r="3263" ht="14.25" hidden="1" x14ac:dyDescent="0.45"/>
    <row r="3264" ht="14.25" hidden="1" x14ac:dyDescent="0.45"/>
    <row r="3265" ht="14.25" hidden="1" x14ac:dyDescent="0.45"/>
    <row r="3266" ht="14.25" hidden="1" x14ac:dyDescent="0.45"/>
    <row r="3267" ht="14.25" hidden="1" x14ac:dyDescent="0.45"/>
    <row r="3268" ht="14.25" hidden="1" x14ac:dyDescent="0.45"/>
    <row r="3269" ht="14.25" hidden="1" x14ac:dyDescent="0.45"/>
    <row r="3270" ht="14.25" hidden="1" x14ac:dyDescent="0.45"/>
    <row r="3271" ht="14.25" hidden="1" x14ac:dyDescent="0.45"/>
    <row r="3272" ht="14.25" hidden="1" x14ac:dyDescent="0.45"/>
    <row r="3273" ht="14.25" hidden="1" x14ac:dyDescent="0.45"/>
    <row r="3274" ht="14.25" hidden="1" x14ac:dyDescent="0.45"/>
    <row r="3275" ht="14.25" hidden="1" x14ac:dyDescent="0.45"/>
    <row r="3276" ht="14.25" hidden="1" x14ac:dyDescent="0.45"/>
    <row r="3277" ht="14.25" hidden="1" x14ac:dyDescent="0.45"/>
    <row r="3278" ht="14.25" hidden="1" x14ac:dyDescent="0.45"/>
    <row r="3279" ht="14.25" hidden="1" x14ac:dyDescent="0.45"/>
    <row r="3280" ht="14.25" hidden="1" x14ac:dyDescent="0.45"/>
    <row r="3281" ht="14.25" hidden="1" x14ac:dyDescent="0.45"/>
    <row r="3282" ht="14.25" hidden="1" x14ac:dyDescent="0.45"/>
    <row r="3283" ht="14.25" hidden="1" x14ac:dyDescent="0.45"/>
    <row r="3284" ht="14.25" hidden="1" x14ac:dyDescent="0.45"/>
    <row r="3285" ht="14.25" hidden="1" x14ac:dyDescent="0.45"/>
    <row r="3286" ht="14.25" hidden="1" x14ac:dyDescent="0.45"/>
    <row r="3287" ht="14.25" hidden="1" x14ac:dyDescent="0.45"/>
    <row r="3288" ht="14.25" hidden="1" x14ac:dyDescent="0.45"/>
    <row r="3289" ht="14.25" hidden="1" x14ac:dyDescent="0.45"/>
    <row r="3290" ht="14.25" hidden="1" x14ac:dyDescent="0.45"/>
    <row r="3291" ht="14.25" hidden="1" x14ac:dyDescent="0.45"/>
    <row r="3292" ht="14.25" hidden="1" x14ac:dyDescent="0.45"/>
    <row r="3293" ht="14.25" hidden="1" x14ac:dyDescent="0.45"/>
    <row r="3294" ht="14.25" hidden="1" x14ac:dyDescent="0.45"/>
    <row r="3295" ht="14.25" hidden="1" x14ac:dyDescent="0.45"/>
    <row r="3296" ht="14.25" hidden="1" x14ac:dyDescent="0.45"/>
    <row r="3297" ht="14.25" hidden="1" x14ac:dyDescent="0.45"/>
    <row r="3298" ht="14.25" hidden="1" x14ac:dyDescent="0.45"/>
    <row r="3299" ht="14.25" hidden="1" x14ac:dyDescent="0.45"/>
    <row r="3300" ht="14.25" hidden="1" x14ac:dyDescent="0.45"/>
    <row r="3301" ht="14.25" hidden="1" x14ac:dyDescent="0.45"/>
    <row r="3302" ht="14.25" hidden="1" x14ac:dyDescent="0.45"/>
    <row r="3303" ht="14.25" hidden="1" x14ac:dyDescent="0.45"/>
    <row r="3304" ht="14.25" hidden="1" x14ac:dyDescent="0.45"/>
    <row r="3305" ht="14.25" hidden="1" x14ac:dyDescent="0.45"/>
    <row r="3306" ht="14.25" hidden="1" x14ac:dyDescent="0.45"/>
    <row r="3307" ht="14.25" hidden="1" x14ac:dyDescent="0.45"/>
    <row r="3308" ht="14.25" hidden="1" x14ac:dyDescent="0.45"/>
    <row r="3309" ht="14.25" hidden="1" x14ac:dyDescent="0.45"/>
    <row r="3310" ht="14.25" hidden="1" x14ac:dyDescent="0.45"/>
    <row r="3311" ht="14.25" hidden="1" x14ac:dyDescent="0.45"/>
    <row r="3312" ht="14.25" hidden="1" x14ac:dyDescent="0.45"/>
    <row r="3313" ht="14.25" hidden="1" x14ac:dyDescent="0.45"/>
    <row r="3314" ht="14.25" hidden="1" x14ac:dyDescent="0.45"/>
    <row r="3315" ht="14.25" hidden="1" x14ac:dyDescent="0.45"/>
    <row r="3316" ht="14.25" hidden="1" x14ac:dyDescent="0.45"/>
    <row r="3317" ht="14.25" hidden="1" x14ac:dyDescent="0.45"/>
    <row r="3318" ht="14.25" hidden="1" x14ac:dyDescent="0.45"/>
    <row r="3319" ht="14.25" hidden="1" x14ac:dyDescent="0.45"/>
    <row r="3320" ht="14.25" hidden="1" x14ac:dyDescent="0.45"/>
    <row r="3321" ht="14.25" hidden="1" x14ac:dyDescent="0.45"/>
    <row r="3322" ht="14.25" hidden="1" x14ac:dyDescent="0.45"/>
    <row r="3323" ht="14.25" hidden="1" x14ac:dyDescent="0.45"/>
    <row r="3324" ht="14.25" hidden="1" x14ac:dyDescent="0.45"/>
    <row r="3325" ht="14.25" hidden="1" x14ac:dyDescent="0.45"/>
    <row r="3326" ht="14.25" hidden="1" x14ac:dyDescent="0.45"/>
    <row r="3327" ht="14.25" hidden="1" x14ac:dyDescent="0.45"/>
    <row r="3328" ht="14.25" hidden="1" x14ac:dyDescent="0.45"/>
    <row r="3329" ht="14.25" hidden="1" x14ac:dyDescent="0.45"/>
    <row r="3330" ht="14.25" hidden="1" x14ac:dyDescent="0.45"/>
    <row r="3331" ht="14.25" hidden="1" x14ac:dyDescent="0.45"/>
    <row r="3332" ht="14.25" hidden="1" x14ac:dyDescent="0.45"/>
    <row r="3333" ht="14.25" hidden="1" x14ac:dyDescent="0.45"/>
    <row r="3334" ht="14.25" hidden="1" x14ac:dyDescent="0.45"/>
    <row r="3335" ht="14.25" hidden="1" x14ac:dyDescent="0.45"/>
    <row r="3336" ht="14.25" hidden="1" x14ac:dyDescent="0.45"/>
    <row r="3337" ht="14.25" hidden="1" x14ac:dyDescent="0.45"/>
    <row r="3338" ht="14.25" hidden="1" x14ac:dyDescent="0.45"/>
    <row r="3339" ht="14.25" hidden="1" x14ac:dyDescent="0.45"/>
    <row r="3340" ht="14.25" hidden="1" x14ac:dyDescent="0.45"/>
    <row r="3341" ht="14.25" hidden="1" x14ac:dyDescent="0.45"/>
    <row r="3342" ht="14.25" hidden="1" x14ac:dyDescent="0.45"/>
    <row r="3343" ht="14.25" hidden="1" x14ac:dyDescent="0.45"/>
    <row r="3344" ht="14.25" hidden="1" x14ac:dyDescent="0.45"/>
    <row r="3345" ht="14.25" hidden="1" x14ac:dyDescent="0.45"/>
    <row r="3346" ht="14.25" hidden="1" x14ac:dyDescent="0.45"/>
    <row r="3347" ht="14.25" hidden="1" x14ac:dyDescent="0.45"/>
    <row r="3348" ht="14.25" hidden="1" x14ac:dyDescent="0.45"/>
    <row r="3349" ht="14.25" hidden="1" x14ac:dyDescent="0.45"/>
    <row r="3350" ht="14.25" hidden="1" x14ac:dyDescent="0.45"/>
    <row r="3351" ht="14.25" hidden="1" x14ac:dyDescent="0.45"/>
    <row r="3352" ht="14.25" hidden="1" x14ac:dyDescent="0.45"/>
    <row r="3353" ht="14.25" hidden="1" x14ac:dyDescent="0.45"/>
    <row r="3354" ht="14.25" hidden="1" x14ac:dyDescent="0.45"/>
    <row r="3355" ht="14.25" hidden="1" x14ac:dyDescent="0.45"/>
    <row r="3356" ht="14.25" hidden="1" x14ac:dyDescent="0.45"/>
    <row r="3357" ht="14.25" hidden="1" x14ac:dyDescent="0.45"/>
    <row r="3358" ht="14.25" hidden="1" x14ac:dyDescent="0.45"/>
    <row r="3359" ht="14.25" hidden="1" x14ac:dyDescent="0.45"/>
    <row r="3360" ht="14.25" hidden="1" x14ac:dyDescent="0.45"/>
    <row r="3361" ht="14.25" hidden="1" x14ac:dyDescent="0.45"/>
    <row r="3362" ht="14.25" hidden="1" x14ac:dyDescent="0.45"/>
    <row r="3363" ht="14.25" hidden="1" x14ac:dyDescent="0.45"/>
    <row r="3364" ht="14.25" hidden="1" x14ac:dyDescent="0.45"/>
    <row r="3365" ht="14.25" hidden="1" x14ac:dyDescent="0.45"/>
    <row r="3366" ht="14.25" hidden="1" x14ac:dyDescent="0.45"/>
    <row r="3367" ht="14.25" hidden="1" x14ac:dyDescent="0.45"/>
    <row r="3368" ht="14.25" hidden="1" x14ac:dyDescent="0.45"/>
    <row r="3369" ht="14.25" hidden="1" x14ac:dyDescent="0.45"/>
    <row r="3370" ht="14.25" hidden="1" x14ac:dyDescent="0.45"/>
    <row r="3371" ht="14.25" hidden="1" x14ac:dyDescent="0.45"/>
    <row r="3372" ht="14.25" hidden="1" x14ac:dyDescent="0.45"/>
    <row r="3373" ht="14.25" hidden="1" x14ac:dyDescent="0.45"/>
    <row r="3374" ht="14.25" hidden="1" x14ac:dyDescent="0.45"/>
    <row r="3375" ht="14.25" hidden="1" x14ac:dyDescent="0.45"/>
    <row r="3376" ht="14.25" hidden="1" x14ac:dyDescent="0.45"/>
    <row r="3377" ht="14.25" hidden="1" x14ac:dyDescent="0.45"/>
    <row r="3378" ht="14.25" hidden="1" x14ac:dyDescent="0.45"/>
    <row r="3379" ht="14.25" hidden="1" x14ac:dyDescent="0.45"/>
    <row r="3380" ht="14.25" hidden="1" x14ac:dyDescent="0.45"/>
    <row r="3381" ht="14.25" hidden="1" x14ac:dyDescent="0.45"/>
    <row r="3382" ht="14.25" hidden="1" x14ac:dyDescent="0.45"/>
    <row r="3383" ht="14.25" hidden="1" x14ac:dyDescent="0.45"/>
    <row r="3384" ht="14.25" hidden="1" x14ac:dyDescent="0.45"/>
    <row r="3385" ht="14.25" hidden="1" x14ac:dyDescent="0.45"/>
    <row r="3386" ht="14.25" hidden="1" x14ac:dyDescent="0.45"/>
    <row r="3387" ht="14.25" hidden="1" x14ac:dyDescent="0.45"/>
    <row r="3388" ht="14.25" hidden="1" x14ac:dyDescent="0.45"/>
    <row r="3389" ht="14.25" hidden="1" x14ac:dyDescent="0.45"/>
    <row r="3390" ht="14.25" hidden="1" x14ac:dyDescent="0.45"/>
    <row r="3391" ht="14.25" hidden="1" x14ac:dyDescent="0.45"/>
    <row r="3392" ht="14.25" hidden="1" x14ac:dyDescent="0.45"/>
    <row r="3393" ht="14.25" hidden="1" x14ac:dyDescent="0.45"/>
    <row r="3394" ht="14.25" hidden="1" x14ac:dyDescent="0.45"/>
    <row r="3395" ht="14.25" hidden="1" x14ac:dyDescent="0.45"/>
    <row r="3396" ht="14.25" hidden="1" x14ac:dyDescent="0.45"/>
    <row r="3397" ht="14.25" hidden="1" x14ac:dyDescent="0.45"/>
    <row r="3398" ht="14.25" hidden="1" x14ac:dyDescent="0.45"/>
    <row r="3399" ht="14.25" hidden="1" x14ac:dyDescent="0.45"/>
    <row r="3400" ht="14.25" hidden="1" x14ac:dyDescent="0.45"/>
    <row r="3401" ht="14.25" hidden="1" x14ac:dyDescent="0.45"/>
    <row r="3402" ht="14.25" hidden="1" x14ac:dyDescent="0.45"/>
    <row r="3403" ht="14.25" hidden="1" x14ac:dyDescent="0.45"/>
    <row r="3404" ht="14.25" hidden="1" x14ac:dyDescent="0.45"/>
    <row r="3405" ht="14.25" hidden="1" x14ac:dyDescent="0.45"/>
    <row r="3406" ht="14.25" hidden="1" x14ac:dyDescent="0.45"/>
    <row r="3407" ht="14.25" hidden="1" x14ac:dyDescent="0.45"/>
    <row r="3408" ht="14.25" hidden="1" x14ac:dyDescent="0.45"/>
    <row r="3409" ht="14.25" hidden="1" x14ac:dyDescent="0.45"/>
    <row r="3410" ht="14.25" hidden="1" x14ac:dyDescent="0.45"/>
    <row r="3411" ht="14.25" hidden="1" x14ac:dyDescent="0.45"/>
    <row r="3412" ht="14.25" hidden="1" x14ac:dyDescent="0.45"/>
    <row r="3413" ht="14.25" hidden="1" x14ac:dyDescent="0.45"/>
    <row r="3414" ht="14.25" hidden="1" x14ac:dyDescent="0.45"/>
    <row r="3415" ht="14.25" hidden="1" x14ac:dyDescent="0.45"/>
    <row r="3416" ht="14.25" hidden="1" x14ac:dyDescent="0.45"/>
    <row r="3417" ht="14.25" hidden="1" x14ac:dyDescent="0.45"/>
    <row r="3418" ht="14.25" hidden="1" x14ac:dyDescent="0.45"/>
    <row r="3419" ht="14.25" hidden="1" x14ac:dyDescent="0.45"/>
    <row r="3420" ht="14.25" hidden="1" x14ac:dyDescent="0.45"/>
    <row r="3421" ht="14.25" hidden="1" x14ac:dyDescent="0.45"/>
    <row r="3422" ht="14.25" hidden="1" x14ac:dyDescent="0.45"/>
    <row r="3423" ht="14.25" hidden="1" x14ac:dyDescent="0.45"/>
    <row r="3424" ht="14.25" hidden="1" x14ac:dyDescent="0.45"/>
    <row r="3425" ht="14.25" hidden="1" x14ac:dyDescent="0.45"/>
    <row r="3426" ht="14.25" hidden="1" x14ac:dyDescent="0.45"/>
    <row r="3427" ht="14.25" hidden="1" x14ac:dyDescent="0.45"/>
    <row r="3428" ht="14.25" hidden="1" x14ac:dyDescent="0.45"/>
    <row r="3429" ht="14.25" hidden="1" x14ac:dyDescent="0.45"/>
    <row r="3430" ht="14.25" hidden="1" x14ac:dyDescent="0.45"/>
    <row r="3431" ht="14.25" hidden="1" x14ac:dyDescent="0.45"/>
    <row r="3432" ht="14.25" hidden="1" x14ac:dyDescent="0.45"/>
    <row r="3433" ht="14.25" hidden="1" x14ac:dyDescent="0.45"/>
    <row r="3434" ht="14.25" hidden="1" x14ac:dyDescent="0.45"/>
    <row r="3435" ht="14.25" hidden="1" x14ac:dyDescent="0.45"/>
    <row r="3436" ht="14.25" hidden="1" x14ac:dyDescent="0.45"/>
    <row r="3437" ht="14.25" hidden="1" x14ac:dyDescent="0.45"/>
    <row r="3438" ht="14.25" hidden="1" x14ac:dyDescent="0.45"/>
    <row r="3439" ht="14.25" hidden="1" x14ac:dyDescent="0.45"/>
    <row r="3440" ht="14.25" hidden="1" x14ac:dyDescent="0.45"/>
    <row r="3441" ht="14.25" hidden="1" x14ac:dyDescent="0.45"/>
    <row r="3442" ht="14.25" hidden="1" x14ac:dyDescent="0.45"/>
    <row r="3443" ht="14.25" hidden="1" x14ac:dyDescent="0.45"/>
    <row r="3444" ht="14.25" hidden="1" x14ac:dyDescent="0.45"/>
    <row r="3445" ht="14.25" hidden="1" x14ac:dyDescent="0.45"/>
    <row r="3446" ht="14.25" hidden="1" x14ac:dyDescent="0.45"/>
    <row r="3447" ht="14.25" hidden="1" x14ac:dyDescent="0.45"/>
    <row r="3448" ht="14.25" hidden="1" x14ac:dyDescent="0.45"/>
    <row r="3449" ht="14.25" hidden="1" x14ac:dyDescent="0.45"/>
    <row r="3450" ht="14.25" hidden="1" x14ac:dyDescent="0.45"/>
    <row r="3451" ht="14.25" hidden="1" x14ac:dyDescent="0.45"/>
    <row r="3452" ht="14.25" hidden="1" x14ac:dyDescent="0.45"/>
    <row r="3453" ht="14.25" hidden="1" x14ac:dyDescent="0.45"/>
    <row r="3454" ht="14.25" hidden="1" x14ac:dyDescent="0.45"/>
    <row r="3455" ht="14.25" hidden="1" x14ac:dyDescent="0.45"/>
    <row r="3456" ht="14.25" hidden="1" x14ac:dyDescent="0.45"/>
    <row r="3457" ht="14.25" hidden="1" x14ac:dyDescent="0.45"/>
    <row r="3458" ht="14.25" hidden="1" x14ac:dyDescent="0.45"/>
    <row r="3459" ht="14.25" hidden="1" x14ac:dyDescent="0.45"/>
    <row r="3460" ht="14.25" hidden="1" x14ac:dyDescent="0.45"/>
    <row r="3461" ht="14.25" hidden="1" x14ac:dyDescent="0.45"/>
    <row r="3462" ht="14.25" hidden="1" x14ac:dyDescent="0.45"/>
    <row r="3463" ht="14.25" hidden="1" x14ac:dyDescent="0.45"/>
    <row r="3464" ht="14.25" hidden="1" x14ac:dyDescent="0.45"/>
    <row r="3465" ht="14.25" hidden="1" x14ac:dyDescent="0.45"/>
    <row r="3466" ht="14.25" hidden="1" x14ac:dyDescent="0.45"/>
    <row r="3467" ht="14.25" hidden="1" x14ac:dyDescent="0.45"/>
    <row r="3468" ht="14.25" hidden="1" x14ac:dyDescent="0.45"/>
    <row r="3469" ht="14.25" hidden="1" x14ac:dyDescent="0.45"/>
    <row r="3470" ht="14.25" hidden="1" x14ac:dyDescent="0.45"/>
    <row r="3471" ht="14.25" hidden="1" x14ac:dyDescent="0.45"/>
    <row r="3472" ht="14.25" hidden="1" x14ac:dyDescent="0.45"/>
    <row r="3473" ht="14.25" hidden="1" x14ac:dyDescent="0.45"/>
    <row r="3474" ht="14.25" hidden="1" x14ac:dyDescent="0.45"/>
    <row r="3475" ht="14.25" hidden="1" x14ac:dyDescent="0.45"/>
    <row r="3476" ht="14.25" hidden="1" x14ac:dyDescent="0.45"/>
    <row r="3477" ht="14.25" hidden="1" x14ac:dyDescent="0.45"/>
    <row r="3478" ht="14.25" hidden="1" x14ac:dyDescent="0.45"/>
    <row r="3479" ht="14.25" hidden="1" x14ac:dyDescent="0.45"/>
    <row r="3480" ht="14.25" hidden="1" x14ac:dyDescent="0.45"/>
    <row r="3481" ht="14.25" hidden="1" x14ac:dyDescent="0.45"/>
    <row r="3482" ht="14.25" hidden="1" x14ac:dyDescent="0.45"/>
    <row r="3483" ht="14.25" hidden="1" x14ac:dyDescent="0.45"/>
    <row r="3484" ht="14.25" hidden="1" x14ac:dyDescent="0.45"/>
    <row r="3485" ht="14.25" hidden="1" x14ac:dyDescent="0.45"/>
    <row r="3486" ht="14.25" hidden="1" x14ac:dyDescent="0.45"/>
    <row r="3487" ht="14.25" hidden="1" x14ac:dyDescent="0.45"/>
    <row r="3488" ht="14.25" hidden="1" x14ac:dyDescent="0.45"/>
    <row r="3489" ht="14.25" hidden="1" x14ac:dyDescent="0.45"/>
    <row r="3490" ht="14.25" hidden="1" x14ac:dyDescent="0.45"/>
    <row r="3491" ht="14.25" hidden="1" x14ac:dyDescent="0.45"/>
    <row r="3492" ht="14.25" hidden="1" x14ac:dyDescent="0.45"/>
    <row r="3493" ht="14.25" hidden="1" x14ac:dyDescent="0.45"/>
    <row r="3494" ht="14.25" hidden="1" x14ac:dyDescent="0.45"/>
    <row r="3495" ht="14.25" hidden="1" x14ac:dyDescent="0.45"/>
    <row r="3496" ht="14.25" hidden="1" x14ac:dyDescent="0.45"/>
    <row r="3497" ht="14.25" hidden="1" x14ac:dyDescent="0.45"/>
    <row r="3498" ht="14.25" hidden="1" x14ac:dyDescent="0.45"/>
    <row r="3499" ht="14.25" hidden="1" x14ac:dyDescent="0.45"/>
    <row r="3500" ht="14.25" hidden="1" x14ac:dyDescent="0.45"/>
    <row r="3501" ht="14.25" hidden="1" x14ac:dyDescent="0.45"/>
    <row r="3502" ht="14.25" hidden="1" x14ac:dyDescent="0.45"/>
    <row r="3503" ht="14.25" hidden="1" x14ac:dyDescent="0.45"/>
    <row r="3504" ht="14.25" hidden="1" x14ac:dyDescent="0.45"/>
    <row r="3505" ht="14.25" hidden="1" x14ac:dyDescent="0.45"/>
    <row r="3506" ht="14.25" hidden="1" x14ac:dyDescent="0.45"/>
    <row r="3507" ht="14.25" hidden="1" x14ac:dyDescent="0.45"/>
    <row r="3508" ht="14.25" hidden="1" x14ac:dyDescent="0.45"/>
    <row r="3509" ht="14.25" hidden="1" x14ac:dyDescent="0.45"/>
    <row r="3510" ht="14.25" hidden="1" x14ac:dyDescent="0.45"/>
    <row r="3511" ht="14.25" hidden="1" x14ac:dyDescent="0.45"/>
    <row r="3512" ht="14.25" hidden="1" x14ac:dyDescent="0.45"/>
    <row r="3513" ht="14.25" hidden="1" x14ac:dyDescent="0.45"/>
    <row r="3514" ht="14.25" hidden="1" x14ac:dyDescent="0.45"/>
    <row r="3515" ht="14.25" hidden="1" x14ac:dyDescent="0.45"/>
    <row r="3516" ht="14.25" hidden="1" x14ac:dyDescent="0.45"/>
    <row r="3517" ht="14.25" hidden="1" x14ac:dyDescent="0.45"/>
    <row r="3518" ht="14.25" hidden="1" x14ac:dyDescent="0.45"/>
    <row r="3519" ht="14.25" hidden="1" x14ac:dyDescent="0.45"/>
    <row r="3520" ht="14.25" hidden="1" x14ac:dyDescent="0.45"/>
    <row r="3521" ht="14.25" hidden="1" x14ac:dyDescent="0.45"/>
    <row r="3522" ht="14.25" hidden="1" x14ac:dyDescent="0.45"/>
    <row r="3523" ht="14.25" hidden="1" x14ac:dyDescent="0.45"/>
    <row r="3524" ht="14.25" hidden="1" x14ac:dyDescent="0.45"/>
    <row r="3525" ht="14.25" hidden="1" x14ac:dyDescent="0.45"/>
    <row r="3526" ht="14.25" hidden="1" x14ac:dyDescent="0.45"/>
    <row r="3527" ht="14.25" hidden="1" x14ac:dyDescent="0.45"/>
    <row r="3528" ht="14.25" hidden="1" x14ac:dyDescent="0.45"/>
    <row r="3529" ht="14.25" hidden="1" x14ac:dyDescent="0.45"/>
    <row r="3530" ht="14.25" hidden="1" x14ac:dyDescent="0.45"/>
    <row r="3531" ht="14.25" hidden="1" x14ac:dyDescent="0.45"/>
    <row r="3532" ht="14.25" hidden="1" x14ac:dyDescent="0.45"/>
    <row r="3533" ht="14.25" hidden="1" x14ac:dyDescent="0.45"/>
    <row r="3534" ht="14.25" hidden="1" x14ac:dyDescent="0.45"/>
    <row r="3535" ht="14.25" hidden="1" x14ac:dyDescent="0.45"/>
    <row r="3536" ht="14.25" hidden="1" x14ac:dyDescent="0.45"/>
    <row r="3537" ht="14.25" hidden="1" x14ac:dyDescent="0.45"/>
    <row r="3538" ht="14.25" hidden="1" x14ac:dyDescent="0.45"/>
    <row r="3539" ht="14.25" hidden="1" x14ac:dyDescent="0.45"/>
    <row r="3540" ht="14.25" hidden="1" x14ac:dyDescent="0.45"/>
    <row r="3541" ht="14.25" hidden="1" x14ac:dyDescent="0.45"/>
    <row r="3542" ht="14.25" hidden="1" x14ac:dyDescent="0.45"/>
    <row r="3543" ht="14.25" hidden="1" x14ac:dyDescent="0.45"/>
    <row r="3544" ht="14.25" hidden="1" x14ac:dyDescent="0.45"/>
    <row r="3545" ht="14.25" hidden="1" x14ac:dyDescent="0.45"/>
    <row r="3546" ht="14.25" hidden="1" x14ac:dyDescent="0.45"/>
    <row r="3547" ht="14.25" hidden="1" x14ac:dyDescent="0.45"/>
    <row r="3548" ht="14.25" hidden="1" x14ac:dyDescent="0.45"/>
    <row r="3549" ht="14.25" hidden="1" x14ac:dyDescent="0.45"/>
    <row r="3550" ht="14.25" hidden="1" x14ac:dyDescent="0.45"/>
    <row r="3551" ht="14.25" hidden="1" x14ac:dyDescent="0.45"/>
    <row r="3552" ht="14.25" hidden="1" x14ac:dyDescent="0.45"/>
    <row r="3553" ht="14.25" hidden="1" x14ac:dyDescent="0.45"/>
    <row r="3554" ht="14.25" hidden="1" x14ac:dyDescent="0.45"/>
    <row r="3555" ht="14.25" hidden="1" x14ac:dyDescent="0.45"/>
    <row r="3556" ht="14.25" hidden="1" x14ac:dyDescent="0.45"/>
    <row r="3557" ht="14.25" hidden="1" x14ac:dyDescent="0.45"/>
    <row r="3558" ht="14.25" hidden="1" x14ac:dyDescent="0.45"/>
    <row r="3559" ht="14.25" hidden="1" x14ac:dyDescent="0.45"/>
    <row r="3560" ht="14.25" hidden="1" x14ac:dyDescent="0.45"/>
    <row r="3561" ht="14.25" hidden="1" x14ac:dyDescent="0.45"/>
    <row r="3562" ht="14.25" hidden="1" x14ac:dyDescent="0.45"/>
    <row r="3563" ht="14.25" hidden="1" x14ac:dyDescent="0.45"/>
    <row r="3564" ht="14.25" hidden="1" x14ac:dyDescent="0.45"/>
    <row r="3565" ht="14.25" hidden="1" x14ac:dyDescent="0.45"/>
    <row r="3566" ht="14.25" hidden="1" x14ac:dyDescent="0.45"/>
    <row r="3567" ht="14.25" hidden="1" x14ac:dyDescent="0.45"/>
    <row r="3568" ht="14.25" hidden="1" x14ac:dyDescent="0.45"/>
    <row r="3569" ht="14.25" hidden="1" x14ac:dyDescent="0.45"/>
    <row r="3570" ht="14.25" hidden="1" x14ac:dyDescent="0.45"/>
    <row r="3571" ht="14.25" hidden="1" x14ac:dyDescent="0.45"/>
    <row r="3572" ht="14.25" hidden="1" x14ac:dyDescent="0.45"/>
    <row r="3573" ht="14.25" hidden="1" x14ac:dyDescent="0.45"/>
    <row r="3574" ht="14.25" hidden="1" x14ac:dyDescent="0.45"/>
    <row r="3575" ht="14.25" hidden="1" x14ac:dyDescent="0.45"/>
    <row r="3576" ht="14.25" hidden="1" x14ac:dyDescent="0.45"/>
    <row r="3577" ht="14.25" hidden="1" x14ac:dyDescent="0.45"/>
    <row r="3578" ht="14.25" hidden="1" x14ac:dyDescent="0.45"/>
    <row r="3579" ht="14.25" hidden="1" x14ac:dyDescent="0.45"/>
    <row r="3580" ht="14.25" hidden="1" x14ac:dyDescent="0.45"/>
    <row r="3581" ht="14.25" hidden="1" x14ac:dyDescent="0.45"/>
    <row r="3582" ht="14.25" hidden="1" x14ac:dyDescent="0.45"/>
    <row r="3583" ht="14.25" hidden="1" x14ac:dyDescent="0.45"/>
    <row r="3584" ht="14.25" hidden="1" x14ac:dyDescent="0.45"/>
    <row r="3585" ht="14.25" hidden="1" x14ac:dyDescent="0.45"/>
    <row r="3586" ht="14.25" hidden="1" x14ac:dyDescent="0.45"/>
    <row r="3587" ht="14.25" hidden="1" x14ac:dyDescent="0.45"/>
    <row r="3588" ht="14.25" hidden="1" x14ac:dyDescent="0.45"/>
    <row r="3589" ht="14.25" hidden="1" x14ac:dyDescent="0.45"/>
    <row r="3590" ht="14.25" hidden="1" x14ac:dyDescent="0.45"/>
    <row r="3591" ht="14.25" hidden="1" x14ac:dyDescent="0.45"/>
    <row r="3592" ht="14.25" hidden="1" x14ac:dyDescent="0.45"/>
    <row r="3593" ht="14.25" hidden="1" x14ac:dyDescent="0.45"/>
    <row r="3594" ht="14.25" hidden="1" x14ac:dyDescent="0.45"/>
    <row r="3595" ht="14.25" hidden="1" x14ac:dyDescent="0.45"/>
    <row r="3596" ht="14.25" hidden="1" x14ac:dyDescent="0.45"/>
    <row r="3597" ht="14.25" hidden="1" x14ac:dyDescent="0.45"/>
    <row r="3598" ht="14.25" hidden="1" x14ac:dyDescent="0.45"/>
    <row r="3599" ht="14.25" hidden="1" x14ac:dyDescent="0.45"/>
    <row r="3600" ht="14.25" hidden="1" x14ac:dyDescent="0.45"/>
    <row r="3601" ht="14.25" hidden="1" x14ac:dyDescent="0.45"/>
    <row r="3602" ht="14.25" hidden="1" x14ac:dyDescent="0.45"/>
    <row r="3603" ht="14.25" hidden="1" x14ac:dyDescent="0.45"/>
    <row r="3604" ht="14.25" hidden="1" x14ac:dyDescent="0.45"/>
    <row r="3605" ht="14.25" hidden="1" x14ac:dyDescent="0.45"/>
    <row r="3606" ht="14.25" hidden="1" x14ac:dyDescent="0.45"/>
    <row r="3607" ht="14.25" hidden="1" x14ac:dyDescent="0.45"/>
    <row r="3608" ht="14.25" hidden="1" x14ac:dyDescent="0.45"/>
    <row r="3609" ht="14.25" hidden="1" x14ac:dyDescent="0.45"/>
    <row r="3610" ht="14.25" hidden="1" x14ac:dyDescent="0.45"/>
    <row r="3611" ht="14.25" hidden="1" x14ac:dyDescent="0.45"/>
    <row r="3612" ht="14.25" hidden="1" x14ac:dyDescent="0.45"/>
    <row r="3613" ht="14.25" hidden="1" x14ac:dyDescent="0.45"/>
    <row r="3614" ht="14.25" hidden="1" x14ac:dyDescent="0.45"/>
    <row r="3615" ht="14.25" hidden="1" x14ac:dyDescent="0.45"/>
    <row r="3616" ht="14.25" hidden="1" x14ac:dyDescent="0.45"/>
    <row r="3617" ht="14.25" hidden="1" x14ac:dyDescent="0.45"/>
    <row r="3618" ht="14.25" hidden="1" x14ac:dyDescent="0.45"/>
    <row r="3619" ht="14.25" hidden="1" x14ac:dyDescent="0.45"/>
    <row r="3620" ht="14.25" hidden="1" x14ac:dyDescent="0.45"/>
    <row r="3621" ht="14.25" hidden="1" x14ac:dyDescent="0.45"/>
    <row r="3622" ht="14.25" hidden="1" x14ac:dyDescent="0.45"/>
    <row r="3623" ht="14.25" hidden="1" x14ac:dyDescent="0.45"/>
    <row r="3624" ht="14.25" hidden="1" x14ac:dyDescent="0.45"/>
    <row r="3625" ht="14.25" hidden="1" x14ac:dyDescent="0.45"/>
    <row r="3626" ht="14.25" hidden="1" x14ac:dyDescent="0.45"/>
    <row r="3627" ht="14.25" hidden="1" x14ac:dyDescent="0.45"/>
    <row r="3628" ht="14.25" hidden="1" x14ac:dyDescent="0.45"/>
    <row r="3629" ht="14.25" hidden="1" x14ac:dyDescent="0.45"/>
    <row r="3630" ht="14.25" hidden="1" x14ac:dyDescent="0.45"/>
    <row r="3631" ht="14.25" hidden="1" x14ac:dyDescent="0.45"/>
    <row r="3632" ht="14.25" hidden="1" x14ac:dyDescent="0.45"/>
    <row r="3633" ht="14.25" hidden="1" x14ac:dyDescent="0.45"/>
    <row r="3634" ht="14.25" hidden="1" x14ac:dyDescent="0.45"/>
    <row r="3635" ht="14.25" hidden="1" x14ac:dyDescent="0.45"/>
    <row r="3636" ht="14.25" hidden="1" x14ac:dyDescent="0.45"/>
    <row r="3637" ht="14.25" hidden="1" x14ac:dyDescent="0.45"/>
    <row r="3638" ht="14.25" hidden="1" x14ac:dyDescent="0.45"/>
    <row r="3639" ht="14.25" hidden="1" x14ac:dyDescent="0.45"/>
    <row r="3640" ht="14.25" hidden="1" x14ac:dyDescent="0.45"/>
    <row r="3641" ht="14.25" hidden="1" x14ac:dyDescent="0.45"/>
    <row r="3642" ht="14.25" hidden="1" x14ac:dyDescent="0.45"/>
    <row r="3643" ht="14.25" hidden="1" x14ac:dyDescent="0.45"/>
    <row r="3644" ht="14.25" hidden="1" x14ac:dyDescent="0.45"/>
    <row r="3645" ht="14.25" hidden="1" x14ac:dyDescent="0.45"/>
    <row r="3646" ht="14.25" hidden="1" x14ac:dyDescent="0.45"/>
    <row r="3647" ht="14.25" hidden="1" x14ac:dyDescent="0.45"/>
    <row r="3648" ht="14.25" hidden="1" x14ac:dyDescent="0.45"/>
    <row r="3649" ht="14.25" hidden="1" x14ac:dyDescent="0.45"/>
    <row r="3650" ht="14.25" hidden="1" x14ac:dyDescent="0.45"/>
    <row r="3651" ht="14.25" hidden="1" x14ac:dyDescent="0.45"/>
    <row r="3652" ht="14.25" hidden="1" x14ac:dyDescent="0.45"/>
    <row r="3653" ht="14.25" hidden="1" x14ac:dyDescent="0.45"/>
    <row r="3654" ht="14.25" hidden="1" x14ac:dyDescent="0.45"/>
    <row r="3655" ht="14.25" hidden="1" x14ac:dyDescent="0.45"/>
    <row r="3656" ht="14.25" hidden="1" x14ac:dyDescent="0.45"/>
    <row r="3657" ht="14.25" hidden="1" x14ac:dyDescent="0.45"/>
    <row r="3658" ht="14.25" hidden="1" x14ac:dyDescent="0.45"/>
    <row r="3659" ht="14.25" hidden="1" x14ac:dyDescent="0.45"/>
    <row r="3660" ht="14.25" hidden="1" x14ac:dyDescent="0.45"/>
    <row r="3661" ht="14.25" hidden="1" x14ac:dyDescent="0.45"/>
    <row r="3662" ht="14.25" hidden="1" x14ac:dyDescent="0.45"/>
    <row r="3663" ht="14.25" hidden="1" x14ac:dyDescent="0.45"/>
    <row r="3664" ht="14.25" hidden="1" x14ac:dyDescent="0.45"/>
    <row r="3665" ht="14.25" hidden="1" x14ac:dyDescent="0.45"/>
    <row r="3666" ht="14.25" hidden="1" x14ac:dyDescent="0.45"/>
    <row r="3667" ht="14.25" hidden="1" x14ac:dyDescent="0.45"/>
    <row r="3668" ht="14.25" hidden="1" x14ac:dyDescent="0.45"/>
    <row r="3669" ht="14.25" hidden="1" x14ac:dyDescent="0.45"/>
    <row r="3670" ht="14.25" hidden="1" x14ac:dyDescent="0.45"/>
    <row r="3671" ht="14.25" hidden="1" x14ac:dyDescent="0.45"/>
    <row r="3672" ht="14.25" hidden="1" x14ac:dyDescent="0.45"/>
    <row r="3673" ht="14.25" hidden="1" x14ac:dyDescent="0.45"/>
    <row r="3674" ht="14.25" hidden="1" x14ac:dyDescent="0.45"/>
    <row r="3675" ht="14.25" hidden="1" x14ac:dyDescent="0.45"/>
    <row r="3676" ht="14.25" hidden="1" x14ac:dyDescent="0.45"/>
    <row r="3677" ht="14.25" hidden="1" x14ac:dyDescent="0.45"/>
    <row r="3678" ht="14.25" hidden="1" x14ac:dyDescent="0.45"/>
    <row r="3679" ht="14.25" hidden="1" x14ac:dyDescent="0.45"/>
    <row r="3680" ht="14.25" hidden="1" x14ac:dyDescent="0.45"/>
    <row r="3681" ht="14.25" hidden="1" x14ac:dyDescent="0.45"/>
    <row r="3682" ht="14.25" hidden="1" x14ac:dyDescent="0.45"/>
    <row r="3683" ht="14.25" hidden="1" x14ac:dyDescent="0.45"/>
    <row r="3684" ht="14.25" hidden="1" x14ac:dyDescent="0.45"/>
    <row r="3685" ht="14.25" hidden="1" x14ac:dyDescent="0.45"/>
    <row r="3686" ht="14.25" hidden="1" x14ac:dyDescent="0.45"/>
    <row r="3687" ht="14.25" hidden="1" x14ac:dyDescent="0.45"/>
    <row r="3688" ht="14.25" hidden="1" x14ac:dyDescent="0.45"/>
    <row r="3689" ht="14.25" hidden="1" x14ac:dyDescent="0.45"/>
    <row r="3690" ht="14.25" hidden="1" x14ac:dyDescent="0.45"/>
    <row r="3691" ht="14.25" hidden="1" x14ac:dyDescent="0.45"/>
    <row r="3692" ht="14.25" hidden="1" x14ac:dyDescent="0.45"/>
    <row r="3693" ht="14.25" hidden="1" x14ac:dyDescent="0.45"/>
    <row r="3694" ht="14.25" hidden="1" x14ac:dyDescent="0.45"/>
    <row r="3695" ht="14.25" hidden="1" x14ac:dyDescent="0.45"/>
    <row r="3696" ht="14.25" hidden="1" x14ac:dyDescent="0.45"/>
    <row r="3697" ht="14.25" hidden="1" x14ac:dyDescent="0.45"/>
    <row r="3698" ht="14.25" hidden="1" x14ac:dyDescent="0.45"/>
    <row r="3699" ht="14.25" hidden="1" x14ac:dyDescent="0.45"/>
    <row r="3700" ht="14.25" hidden="1" x14ac:dyDescent="0.45"/>
    <row r="3701" ht="14.25" hidden="1" x14ac:dyDescent="0.45"/>
    <row r="3702" ht="14.25" hidden="1" x14ac:dyDescent="0.45"/>
    <row r="3703" ht="14.25" hidden="1" x14ac:dyDescent="0.45"/>
    <row r="3704" ht="14.25" hidden="1" x14ac:dyDescent="0.45"/>
    <row r="3705" ht="14.25" hidden="1" x14ac:dyDescent="0.45"/>
    <row r="3706" ht="14.25" hidden="1" x14ac:dyDescent="0.45"/>
    <row r="3707" ht="14.25" hidden="1" x14ac:dyDescent="0.45"/>
    <row r="3708" ht="14.25" hidden="1" x14ac:dyDescent="0.45"/>
    <row r="3709" ht="14.25" hidden="1" x14ac:dyDescent="0.45"/>
    <row r="3710" ht="14.25" hidden="1" x14ac:dyDescent="0.45"/>
    <row r="3711" ht="14.25" hidden="1" x14ac:dyDescent="0.45"/>
    <row r="3712" ht="14.25" hidden="1" x14ac:dyDescent="0.45"/>
    <row r="3713" ht="14.25" hidden="1" x14ac:dyDescent="0.45"/>
    <row r="3714" ht="14.25" hidden="1" x14ac:dyDescent="0.45"/>
    <row r="3715" ht="14.25" hidden="1" x14ac:dyDescent="0.45"/>
    <row r="3716" ht="14.25" hidden="1" x14ac:dyDescent="0.45"/>
    <row r="3717" ht="14.25" hidden="1" x14ac:dyDescent="0.45"/>
    <row r="3718" ht="14.25" hidden="1" x14ac:dyDescent="0.45"/>
    <row r="3719" ht="14.25" hidden="1" x14ac:dyDescent="0.45"/>
    <row r="3720" ht="14.25" hidden="1" x14ac:dyDescent="0.45"/>
    <row r="3721" ht="14.25" hidden="1" x14ac:dyDescent="0.45"/>
    <row r="3722" ht="14.25" hidden="1" x14ac:dyDescent="0.45"/>
    <row r="3723" ht="14.25" hidden="1" x14ac:dyDescent="0.45"/>
    <row r="3724" ht="14.25" hidden="1" x14ac:dyDescent="0.45"/>
    <row r="3725" ht="14.25" hidden="1" x14ac:dyDescent="0.45"/>
    <row r="3726" ht="14.25" hidden="1" x14ac:dyDescent="0.45"/>
    <row r="3727" ht="14.25" hidden="1" x14ac:dyDescent="0.45"/>
    <row r="3728" ht="14.25" hidden="1" x14ac:dyDescent="0.45"/>
    <row r="3729" ht="14.25" hidden="1" x14ac:dyDescent="0.45"/>
    <row r="3730" ht="14.25" hidden="1" x14ac:dyDescent="0.45"/>
    <row r="3731" ht="14.25" hidden="1" x14ac:dyDescent="0.45"/>
    <row r="3732" ht="14.25" hidden="1" x14ac:dyDescent="0.45"/>
    <row r="3733" ht="14.25" hidden="1" x14ac:dyDescent="0.45"/>
    <row r="3734" ht="14.25" hidden="1" x14ac:dyDescent="0.45"/>
    <row r="3735" ht="14.25" hidden="1" x14ac:dyDescent="0.45"/>
    <row r="3736" ht="14.25" hidden="1" x14ac:dyDescent="0.45"/>
    <row r="3737" ht="14.25" hidden="1" x14ac:dyDescent="0.45"/>
    <row r="3738" ht="14.25" hidden="1" x14ac:dyDescent="0.45"/>
    <row r="3739" ht="14.25" hidden="1" x14ac:dyDescent="0.45"/>
    <row r="3740" ht="14.25" hidden="1" x14ac:dyDescent="0.45"/>
    <row r="3741" ht="14.25" hidden="1" x14ac:dyDescent="0.45"/>
    <row r="3742" ht="14.25" hidden="1" x14ac:dyDescent="0.45"/>
    <row r="3743" ht="14.25" hidden="1" x14ac:dyDescent="0.45"/>
    <row r="3744" ht="14.25" hidden="1" x14ac:dyDescent="0.45"/>
    <row r="3745" ht="14.25" hidden="1" x14ac:dyDescent="0.45"/>
    <row r="3746" ht="14.25" hidden="1" x14ac:dyDescent="0.45"/>
    <row r="3747" ht="14.25" hidden="1" x14ac:dyDescent="0.45"/>
    <row r="3748" ht="14.25" hidden="1" x14ac:dyDescent="0.45"/>
    <row r="3749" ht="14.25" hidden="1" x14ac:dyDescent="0.45"/>
    <row r="3750" ht="14.25" hidden="1" x14ac:dyDescent="0.45"/>
    <row r="3751" ht="14.25" hidden="1" x14ac:dyDescent="0.45"/>
    <row r="3752" ht="14.25" hidden="1" x14ac:dyDescent="0.45"/>
    <row r="3753" ht="14.25" hidden="1" x14ac:dyDescent="0.45"/>
    <row r="3754" ht="14.25" hidden="1" x14ac:dyDescent="0.45"/>
    <row r="3755" ht="14.25" hidden="1" x14ac:dyDescent="0.45"/>
    <row r="3756" ht="14.25" hidden="1" x14ac:dyDescent="0.45"/>
    <row r="3757" ht="14.25" hidden="1" x14ac:dyDescent="0.45"/>
    <row r="3758" ht="14.25" hidden="1" x14ac:dyDescent="0.45"/>
    <row r="3759" ht="14.25" hidden="1" x14ac:dyDescent="0.45"/>
    <row r="3760" ht="14.25" hidden="1" x14ac:dyDescent="0.45"/>
    <row r="3761" ht="14.25" hidden="1" x14ac:dyDescent="0.45"/>
    <row r="3762" ht="14.25" hidden="1" x14ac:dyDescent="0.45"/>
    <row r="3763" ht="14.25" hidden="1" x14ac:dyDescent="0.45"/>
    <row r="3764" ht="14.25" hidden="1" x14ac:dyDescent="0.45"/>
    <row r="3765" ht="14.25" hidden="1" x14ac:dyDescent="0.45"/>
    <row r="3766" ht="14.25" hidden="1" x14ac:dyDescent="0.45"/>
    <row r="3767" ht="14.25" hidden="1" x14ac:dyDescent="0.45"/>
    <row r="3768" ht="14.25" hidden="1" x14ac:dyDescent="0.45"/>
    <row r="3769" ht="14.25" hidden="1" x14ac:dyDescent="0.45"/>
    <row r="3770" ht="14.25" hidden="1" x14ac:dyDescent="0.45"/>
    <row r="3771" ht="14.25" hidden="1" x14ac:dyDescent="0.45"/>
    <row r="3772" ht="14.25" hidden="1" x14ac:dyDescent="0.45"/>
    <row r="3773" ht="14.25" hidden="1" x14ac:dyDescent="0.45"/>
    <row r="3774" ht="14.25" hidden="1" x14ac:dyDescent="0.45"/>
    <row r="3775" ht="14.25" hidden="1" x14ac:dyDescent="0.45"/>
    <row r="3776" ht="14.25" hidden="1" x14ac:dyDescent="0.45"/>
    <row r="3777" ht="14.25" hidden="1" x14ac:dyDescent="0.45"/>
    <row r="3778" ht="14.25" hidden="1" x14ac:dyDescent="0.45"/>
    <row r="3779" ht="14.25" hidden="1" x14ac:dyDescent="0.45"/>
    <row r="3780" ht="14.25" hidden="1" x14ac:dyDescent="0.45"/>
    <row r="3781" ht="14.25" hidden="1" x14ac:dyDescent="0.45"/>
    <row r="3782" ht="14.25" hidden="1" x14ac:dyDescent="0.45"/>
    <row r="3783" ht="14.25" hidden="1" x14ac:dyDescent="0.45"/>
    <row r="3784" ht="14.25" hidden="1" x14ac:dyDescent="0.45"/>
    <row r="3785" ht="14.25" hidden="1" x14ac:dyDescent="0.45"/>
    <row r="3786" ht="14.25" hidden="1" x14ac:dyDescent="0.45"/>
    <row r="3787" ht="14.25" hidden="1" x14ac:dyDescent="0.45"/>
    <row r="3788" ht="14.25" hidden="1" x14ac:dyDescent="0.45"/>
    <row r="3789" ht="14.25" hidden="1" x14ac:dyDescent="0.45"/>
    <row r="3790" ht="14.25" hidden="1" x14ac:dyDescent="0.45"/>
    <row r="3791" ht="14.25" hidden="1" x14ac:dyDescent="0.45"/>
    <row r="3792" ht="14.25" hidden="1" x14ac:dyDescent="0.45"/>
    <row r="3793" ht="14.25" hidden="1" x14ac:dyDescent="0.45"/>
    <row r="3794" ht="14.25" hidden="1" x14ac:dyDescent="0.45"/>
    <row r="3795" ht="14.25" hidden="1" x14ac:dyDescent="0.45"/>
    <row r="3796" ht="14.25" hidden="1" x14ac:dyDescent="0.45"/>
    <row r="3797" ht="14.25" hidden="1" x14ac:dyDescent="0.45"/>
    <row r="3798" ht="14.25" hidden="1" x14ac:dyDescent="0.45"/>
    <row r="3799" ht="14.25" hidden="1" x14ac:dyDescent="0.45"/>
    <row r="3800" ht="14.25" hidden="1" x14ac:dyDescent="0.45"/>
    <row r="3801" ht="14.25" hidden="1" x14ac:dyDescent="0.45"/>
    <row r="3802" ht="14.25" hidden="1" x14ac:dyDescent="0.45"/>
    <row r="3803" ht="14.25" hidden="1" x14ac:dyDescent="0.45"/>
    <row r="3804" ht="14.25" hidden="1" x14ac:dyDescent="0.45"/>
    <row r="3805" ht="14.25" hidden="1" x14ac:dyDescent="0.45"/>
    <row r="3806" ht="14.25" hidden="1" x14ac:dyDescent="0.45"/>
    <row r="3807" ht="14.25" hidden="1" x14ac:dyDescent="0.45"/>
    <row r="3808" ht="14.25" hidden="1" x14ac:dyDescent="0.45"/>
    <row r="3809" ht="14.25" hidden="1" x14ac:dyDescent="0.45"/>
    <row r="3810" ht="14.25" hidden="1" x14ac:dyDescent="0.45"/>
    <row r="3811" ht="14.25" hidden="1" x14ac:dyDescent="0.45"/>
    <row r="3812" ht="14.25" hidden="1" x14ac:dyDescent="0.45"/>
    <row r="3813" ht="14.25" hidden="1" x14ac:dyDescent="0.45"/>
    <row r="3814" ht="14.25" hidden="1" x14ac:dyDescent="0.45"/>
    <row r="3815" ht="14.25" hidden="1" x14ac:dyDescent="0.45"/>
    <row r="3816" ht="14.25" hidden="1" x14ac:dyDescent="0.45"/>
    <row r="3817" ht="14.25" hidden="1" x14ac:dyDescent="0.45"/>
    <row r="3818" ht="14.25" hidden="1" x14ac:dyDescent="0.45"/>
    <row r="3819" ht="14.25" hidden="1" x14ac:dyDescent="0.45"/>
    <row r="3820" ht="14.25" hidden="1" x14ac:dyDescent="0.45"/>
    <row r="3821" ht="14.25" hidden="1" x14ac:dyDescent="0.45"/>
    <row r="3822" ht="14.25" hidden="1" x14ac:dyDescent="0.45"/>
    <row r="3823" ht="14.25" hidden="1" x14ac:dyDescent="0.45"/>
    <row r="3824" ht="14.25" hidden="1" x14ac:dyDescent="0.45"/>
    <row r="3825" ht="14.25" hidden="1" x14ac:dyDescent="0.45"/>
    <row r="3826" ht="14.25" hidden="1" x14ac:dyDescent="0.45"/>
    <row r="3827" ht="14.25" hidden="1" x14ac:dyDescent="0.45"/>
    <row r="3828" ht="14.25" hidden="1" x14ac:dyDescent="0.45"/>
    <row r="3829" ht="14.25" hidden="1" x14ac:dyDescent="0.45"/>
    <row r="3830" ht="14.25" hidden="1" x14ac:dyDescent="0.45"/>
    <row r="3831" ht="14.25" hidden="1" x14ac:dyDescent="0.45"/>
    <row r="3832" ht="14.25" hidden="1" x14ac:dyDescent="0.45"/>
    <row r="3833" ht="14.25" hidden="1" x14ac:dyDescent="0.45"/>
    <row r="3834" ht="14.25" hidden="1" x14ac:dyDescent="0.45"/>
    <row r="3835" ht="14.25" hidden="1" x14ac:dyDescent="0.45"/>
    <row r="3836" ht="14.25" hidden="1" x14ac:dyDescent="0.45"/>
    <row r="3837" ht="14.25" hidden="1" x14ac:dyDescent="0.45"/>
    <row r="3838" ht="14.25" hidden="1" x14ac:dyDescent="0.45"/>
    <row r="3839" ht="14.25" hidden="1" x14ac:dyDescent="0.45"/>
    <row r="3840" ht="14.25" hidden="1" x14ac:dyDescent="0.45"/>
    <row r="3841" ht="14.25" hidden="1" x14ac:dyDescent="0.45"/>
    <row r="3842" ht="14.25" hidden="1" x14ac:dyDescent="0.45"/>
    <row r="3843" ht="14.25" hidden="1" x14ac:dyDescent="0.45"/>
    <row r="3844" ht="14.25" hidden="1" x14ac:dyDescent="0.45"/>
    <row r="3845" ht="14.25" hidden="1" x14ac:dyDescent="0.45"/>
    <row r="3846" ht="14.25" hidden="1" x14ac:dyDescent="0.45"/>
    <row r="3847" ht="14.25" hidden="1" x14ac:dyDescent="0.45"/>
    <row r="3848" ht="14.25" hidden="1" x14ac:dyDescent="0.45"/>
    <row r="3849" ht="14.25" hidden="1" x14ac:dyDescent="0.45"/>
    <row r="3850" ht="14.25" hidden="1" x14ac:dyDescent="0.45"/>
    <row r="3851" ht="14.25" hidden="1" x14ac:dyDescent="0.45"/>
    <row r="3852" ht="14.25" hidden="1" x14ac:dyDescent="0.45"/>
    <row r="3853" ht="14.25" hidden="1" x14ac:dyDescent="0.45"/>
    <row r="3854" ht="14.25" hidden="1" x14ac:dyDescent="0.45"/>
    <row r="3855" ht="14.25" hidden="1" x14ac:dyDescent="0.45"/>
    <row r="3856" ht="14.25" hidden="1" x14ac:dyDescent="0.45"/>
    <row r="3857" ht="14.25" hidden="1" x14ac:dyDescent="0.45"/>
    <row r="3858" ht="14.25" hidden="1" x14ac:dyDescent="0.45"/>
    <row r="3859" ht="14.25" hidden="1" x14ac:dyDescent="0.45"/>
    <row r="3860" ht="14.25" hidden="1" x14ac:dyDescent="0.45"/>
    <row r="3861" ht="14.25" hidden="1" x14ac:dyDescent="0.45"/>
    <row r="3862" ht="14.25" hidden="1" x14ac:dyDescent="0.45"/>
    <row r="3863" ht="14.25" hidden="1" x14ac:dyDescent="0.45"/>
    <row r="3864" ht="14.25" hidden="1" x14ac:dyDescent="0.45"/>
    <row r="3865" ht="14.25" hidden="1" x14ac:dyDescent="0.45"/>
    <row r="3866" ht="14.25" hidden="1" x14ac:dyDescent="0.45"/>
    <row r="3867" ht="14.25" hidden="1" x14ac:dyDescent="0.45"/>
    <row r="3868" ht="14.25" hidden="1" x14ac:dyDescent="0.45"/>
    <row r="3869" ht="14.25" hidden="1" x14ac:dyDescent="0.45"/>
    <row r="3870" ht="14.25" hidden="1" x14ac:dyDescent="0.45"/>
    <row r="3871" ht="14.25" hidden="1" x14ac:dyDescent="0.45"/>
    <row r="3872" ht="14.25" hidden="1" x14ac:dyDescent="0.45"/>
    <row r="3873" ht="14.25" hidden="1" x14ac:dyDescent="0.45"/>
    <row r="3874" ht="14.25" hidden="1" x14ac:dyDescent="0.45"/>
    <row r="3875" ht="14.25" hidden="1" x14ac:dyDescent="0.45"/>
    <row r="3876" ht="14.25" hidden="1" x14ac:dyDescent="0.45"/>
    <row r="3877" ht="14.25" hidden="1" x14ac:dyDescent="0.45"/>
    <row r="3878" ht="14.25" hidden="1" x14ac:dyDescent="0.45"/>
    <row r="3879" ht="14.25" hidden="1" x14ac:dyDescent="0.45"/>
    <row r="3880" ht="14.25" hidden="1" x14ac:dyDescent="0.45"/>
    <row r="3881" ht="14.25" hidden="1" x14ac:dyDescent="0.45"/>
    <row r="3882" ht="14.25" hidden="1" x14ac:dyDescent="0.45"/>
    <row r="3883" ht="14.25" hidden="1" x14ac:dyDescent="0.45"/>
    <row r="3884" ht="14.25" hidden="1" x14ac:dyDescent="0.45"/>
    <row r="3885" ht="14.25" hidden="1" x14ac:dyDescent="0.45"/>
    <row r="3886" ht="14.25" hidden="1" x14ac:dyDescent="0.45"/>
    <row r="3887" ht="14.25" hidden="1" x14ac:dyDescent="0.45"/>
    <row r="3888" ht="14.25" hidden="1" x14ac:dyDescent="0.45"/>
    <row r="3889" ht="14.25" hidden="1" x14ac:dyDescent="0.45"/>
    <row r="3890" ht="14.25" hidden="1" x14ac:dyDescent="0.45"/>
    <row r="3891" ht="14.25" hidden="1" x14ac:dyDescent="0.45"/>
    <row r="3892" ht="14.25" hidden="1" x14ac:dyDescent="0.45"/>
    <row r="3893" ht="14.25" hidden="1" x14ac:dyDescent="0.45"/>
    <row r="3894" ht="14.25" hidden="1" x14ac:dyDescent="0.45"/>
    <row r="3895" ht="14.25" hidden="1" x14ac:dyDescent="0.45"/>
    <row r="3896" ht="14.25" hidden="1" x14ac:dyDescent="0.45"/>
    <row r="3897" ht="14.25" hidden="1" x14ac:dyDescent="0.45"/>
    <row r="3898" ht="14.25" hidden="1" x14ac:dyDescent="0.45"/>
    <row r="3899" ht="14.25" hidden="1" x14ac:dyDescent="0.45"/>
    <row r="3900" ht="14.25" hidden="1" x14ac:dyDescent="0.45"/>
    <row r="3901" ht="14.25" hidden="1" x14ac:dyDescent="0.45"/>
    <row r="3902" ht="14.25" hidden="1" x14ac:dyDescent="0.45"/>
    <row r="3903" ht="14.25" hidden="1" x14ac:dyDescent="0.45"/>
    <row r="3904" ht="14.25" hidden="1" x14ac:dyDescent="0.45"/>
    <row r="3905" ht="14.25" hidden="1" x14ac:dyDescent="0.45"/>
    <row r="3906" ht="14.25" hidden="1" x14ac:dyDescent="0.45"/>
    <row r="3907" ht="14.25" hidden="1" x14ac:dyDescent="0.45"/>
    <row r="3908" ht="14.25" hidden="1" x14ac:dyDescent="0.45"/>
    <row r="3909" ht="14.25" hidden="1" x14ac:dyDescent="0.45"/>
    <row r="3910" ht="14.25" hidden="1" x14ac:dyDescent="0.45"/>
    <row r="3911" ht="14.25" hidden="1" x14ac:dyDescent="0.45"/>
    <row r="3912" ht="14.25" hidden="1" x14ac:dyDescent="0.45"/>
    <row r="3913" ht="14.25" hidden="1" x14ac:dyDescent="0.45"/>
    <row r="3914" ht="14.25" hidden="1" x14ac:dyDescent="0.45"/>
    <row r="3915" ht="14.25" hidden="1" x14ac:dyDescent="0.45"/>
    <row r="3916" ht="14.25" hidden="1" x14ac:dyDescent="0.45"/>
    <row r="3917" ht="14.25" hidden="1" x14ac:dyDescent="0.45"/>
    <row r="3918" ht="14.25" hidden="1" x14ac:dyDescent="0.45"/>
    <row r="3919" ht="14.25" hidden="1" x14ac:dyDescent="0.45"/>
    <row r="3920" ht="14.25" hidden="1" x14ac:dyDescent="0.45"/>
    <row r="3921" ht="14.25" hidden="1" x14ac:dyDescent="0.45"/>
    <row r="3922" ht="14.25" hidden="1" x14ac:dyDescent="0.45"/>
    <row r="3923" ht="14.25" hidden="1" x14ac:dyDescent="0.45"/>
    <row r="3924" ht="14.25" hidden="1" x14ac:dyDescent="0.45"/>
    <row r="3925" ht="14.25" hidden="1" x14ac:dyDescent="0.45"/>
    <row r="3926" ht="14.25" hidden="1" x14ac:dyDescent="0.45"/>
    <row r="3927" ht="14.25" hidden="1" x14ac:dyDescent="0.45"/>
    <row r="3928" ht="14.25" hidden="1" x14ac:dyDescent="0.45"/>
    <row r="3929" ht="14.25" hidden="1" x14ac:dyDescent="0.45"/>
    <row r="3930" ht="14.25" hidden="1" x14ac:dyDescent="0.45"/>
    <row r="3931" ht="14.25" hidden="1" x14ac:dyDescent="0.45"/>
    <row r="3932" ht="14.25" hidden="1" x14ac:dyDescent="0.45"/>
    <row r="3933" ht="14.25" hidden="1" x14ac:dyDescent="0.45"/>
    <row r="3934" ht="14.25" hidden="1" x14ac:dyDescent="0.45"/>
    <row r="3935" ht="14.25" hidden="1" x14ac:dyDescent="0.45"/>
    <row r="3936" ht="14.25" hidden="1" x14ac:dyDescent="0.45"/>
    <row r="3937" ht="14.25" hidden="1" x14ac:dyDescent="0.45"/>
    <row r="3938" ht="14.25" hidden="1" x14ac:dyDescent="0.45"/>
    <row r="3939" ht="14.25" hidden="1" x14ac:dyDescent="0.45"/>
    <row r="3940" ht="14.25" hidden="1" x14ac:dyDescent="0.45"/>
    <row r="3941" ht="14.25" hidden="1" x14ac:dyDescent="0.45"/>
    <row r="3942" ht="14.25" hidden="1" x14ac:dyDescent="0.45"/>
    <row r="3943" ht="14.25" hidden="1" x14ac:dyDescent="0.45"/>
    <row r="3944" ht="14.25" hidden="1" x14ac:dyDescent="0.45"/>
    <row r="3945" ht="14.25" hidden="1" x14ac:dyDescent="0.45"/>
    <row r="3946" ht="14.25" hidden="1" x14ac:dyDescent="0.45"/>
    <row r="3947" ht="14.25" hidden="1" x14ac:dyDescent="0.45"/>
    <row r="3948" ht="14.25" hidden="1" x14ac:dyDescent="0.45"/>
    <row r="3949" ht="14.25" hidden="1" x14ac:dyDescent="0.45"/>
    <row r="3950" ht="14.25" hidden="1" x14ac:dyDescent="0.45"/>
    <row r="3951" ht="14.25" hidden="1" x14ac:dyDescent="0.45"/>
    <row r="3952" ht="14.25" hidden="1" x14ac:dyDescent="0.45"/>
    <row r="3953" ht="14.25" hidden="1" x14ac:dyDescent="0.45"/>
    <row r="3954" ht="14.25" hidden="1" x14ac:dyDescent="0.45"/>
    <row r="3955" ht="14.25" hidden="1" x14ac:dyDescent="0.45"/>
    <row r="3956" ht="14.25" hidden="1" x14ac:dyDescent="0.45"/>
    <row r="3957" ht="14.25" hidden="1" x14ac:dyDescent="0.45"/>
    <row r="3958" ht="14.25" hidden="1" x14ac:dyDescent="0.45"/>
    <row r="3959" ht="14.25" hidden="1" x14ac:dyDescent="0.45"/>
    <row r="3960" ht="14.25" hidden="1" x14ac:dyDescent="0.45"/>
    <row r="3961" ht="14.25" hidden="1" x14ac:dyDescent="0.45"/>
    <row r="3962" ht="14.25" hidden="1" x14ac:dyDescent="0.45"/>
    <row r="3963" ht="14.25" hidden="1" x14ac:dyDescent="0.45"/>
    <row r="3964" ht="14.25" hidden="1" x14ac:dyDescent="0.45"/>
    <row r="3965" ht="14.25" hidden="1" x14ac:dyDescent="0.45"/>
    <row r="3966" ht="14.25" hidden="1" x14ac:dyDescent="0.45"/>
    <row r="3967" ht="14.25" hidden="1" x14ac:dyDescent="0.45"/>
    <row r="3968" ht="14.25" hidden="1" x14ac:dyDescent="0.45"/>
    <row r="3969" ht="14.25" hidden="1" x14ac:dyDescent="0.45"/>
    <row r="3970" ht="14.25" hidden="1" x14ac:dyDescent="0.45"/>
    <row r="3971" ht="14.25" hidden="1" x14ac:dyDescent="0.45"/>
    <row r="3972" ht="14.25" hidden="1" x14ac:dyDescent="0.45"/>
    <row r="3973" ht="14.25" hidden="1" x14ac:dyDescent="0.45"/>
    <row r="3974" ht="14.25" hidden="1" x14ac:dyDescent="0.45"/>
    <row r="3975" ht="14.25" hidden="1" x14ac:dyDescent="0.45"/>
    <row r="3976" ht="14.25" hidden="1" x14ac:dyDescent="0.45"/>
    <row r="3977" ht="14.25" hidden="1" x14ac:dyDescent="0.45"/>
    <row r="3978" ht="14.25" hidden="1" x14ac:dyDescent="0.45"/>
    <row r="3979" ht="14.25" hidden="1" x14ac:dyDescent="0.45"/>
    <row r="3980" ht="14.25" hidden="1" x14ac:dyDescent="0.45"/>
    <row r="3981" ht="14.25" hidden="1" x14ac:dyDescent="0.45"/>
    <row r="3982" ht="14.25" hidden="1" x14ac:dyDescent="0.45"/>
    <row r="3983" ht="14.25" hidden="1" x14ac:dyDescent="0.45"/>
    <row r="3984" ht="14.25" hidden="1" x14ac:dyDescent="0.45"/>
    <row r="3985" ht="14.25" hidden="1" x14ac:dyDescent="0.45"/>
    <row r="3986" ht="14.25" hidden="1" x14ac:dyDescent="0.45"/>
    <row r="3987" ht="14.25" hidden="1" x14ac:dyDescent="0.45"/>
    <row r="3988" ht="14.25" hidden="1" x14ac:dyDescent="0.45"/>
    <row r="3989" ht="14.25" hidden="1" x14ac:dyDescent="0.45"/>
    <row r="3990" ht="14.25" hidden="1" x14ac:dyDescent="0.45"/>
    <row r="3991" ht="14.25" hidden="1" x14ac:dyDescent="0.45"/>
    <row r="3992" ht="14.25" hidden="1" x14ac:dyDescent="0.45"/>
    <row r="3993" ht="14.25" hidden="1" x14ac:dyDescent="0.45"/>
    <row r="3994" ht="14.25" hidden="1" x14ac:dyDescent="0.45"/>
    <row r="3995" ht="14.25" hidden="1" x14ac:dyDescent="0.45"/>
    <row r="3996" ht="14.25" hidden="1" x14ac:dyDescent="0.45"/>
    <row r="3997" ht="14.25" hidden="1" x14ac:dyDescent="0.45"/>
    <row r="3998" ht="14.25" hidden="1" x14ac:dyDescent="0.45"/>
    <row r="3999" ht="14.25" hidden="1" x14ac:dyDescent="0.45"/>
    <row r="4000" ht="14.25" hidden="1" x14ac:dyDescent="0.45"/>
    <row r="4001" ht="14.25" hidden="1" x14ac:dyDescent="0.45"/>
    <row r="4002" ht="14.25" hidden="1" x14ac:dyDescent="0.45"/>
    <row r="4003" ht="14.25" hidden="1" x14ac:dyDescent="0.45"/>
    <row r="4004" ht="14.25" hidden="1" x14ac:dyDescent="0.45"/>
    <row r="4005" ht="14.25" hidden="1" x14ac:dyDescent="0.45"/>
    <row r="4006" ht="14.25" hidden="1" x14ac:dyDescent="0.45"/>
    <row r="4007" ht="14.25" hidden="1" x14ac:dyDescent="0.45"/>
    <row r="4008" ht="14.25" hidden="1" x14ac:dyDescent="0.45"/>
    <row r="4009" ht="14.25" hidden="1" x14ac:dyDescent="0.45"/>
    <row r="4010" ht="14.25" hidden="1" x14ac:dyDescent="0.45"/>
    <row r="4011" ht="14.25" hidden="1" x14ac:dyDescent="0.45"/>
    <row r="4012" ht="14.25" hidden="1" x14ac:dyDescent="0.45"/>
    <row r="4013" ht="14.25" hidden="1" x14ac:dyDescent="0.45"/>
    <row r="4014" ht="14.25" hidden="1" x14ac:dyDescent="0.45"/>
    <row r="4015" ht="14.25" hidden="1" x14ac:dyDescent="0.45"/>
    <row r="4016" ht="14.25" hidden="1" x14ac:dyDescent="0.45"/>
    <row r="4017" ht="14.25" hidden="1" x14ac:dyDescent="0.45"/>
    <row r="4018" ht="14.25" hidden="1" x14ac:dyDescent="0.45"/>
    <row r="4019" ht="14.25" hidden="1" x14ac:dyDescent="0.45"/>
    <row r="4020" ht="14.25" hidden="1" x14ac:dyDescent="0.45"/>
    <row r="4021" ht="14.25" hidden="1" x14ac:dyDescent="0.45"/>
    <row r="4022" ht="14.25" hidden="1" x14ac:dyDescent="0.45"/>
    <row r="4023" ht="14.25" hidden="1" x14ac:dyDescent="0.45"/>
    <row r="4024" ht="14.25" hidden="1" x14ac:dyDescent="0.45"/>
    <row r="4025" ht="14.25" hidden="1" x14ac:dyDescent="0.45"/>
    <row r="4026" ht="14.25" hidden="1" x14ac:dyDescent="0.45"/>
    <row r="4027" ht="14.25" hidden="1" x14ac:dyDescent="0.45"/>
    <row r="4028" ht="14.25" hidden="1" x14ac:dyDescent="0.45"/>
    <row r="4029" ht="14.25" hidden="1" x14ac:dyDescent="0.45"/>
    <row r="4030" ht="14.25" hidden="1" x14ac:dyDescent="0.45"/>
    <row r="4031" ht="14.25" hidden="1" x14ac:dyDescent="0.45"/>
    <row r="4032" ht="14.25" hidden="1" x14ac:dyDescent="0.45"/>
    <row r="4033" ht="14.25" hidden="1" x14ac:dyDescent="0.45"/>
    <row r="4034" ht="14.25" hidden="1" x14ac:dyDescent="0.45"/>
    <row r="4035" ht="14.25" hidden="1" x14ac:dyDescent="0.45"/>
    <row r="4036" ht="14.25" hidden="1" x14ac:dyDescent="0.45"/>
    <row r="4037" ht="14.25" hidden="1" x14ac:dyDescent="0.45"/>
    <row r="4038" ht="14.25" hidden="1" x14ac:dyDescent="0.45"/>
    <row r="4039" ht="14.25" hidden="1" x14ac:dyDescent="0.45"/>
    <row r="4040" ht="14.25" hidden="1" x14ac:dyDescent="0.45"/>
    <row r="4041" ht="14.25" hidden="1" x14ac:dyDescent="0.45"/>
    <row r="4042" ht="14.25" hidden="1" x14ac:dyDescent="0.45"/>
    <row r="4043" ht="14.25" hidden="1" x14ac:dyDescent="0.45"/>
    <row r="4044" ht="14.25" hidden="1" x14ac:dyDescent="0.45"/>
    <row r="4045" ht="14.25" hidden="1" x14ac:dyDescent="0.45"/>
    <row r="4046" ht="14.25" hidden="1" x14ac:dyDescent="0.45"/>
    <row r="4047" ht="14.25" hidden="1" x14ac:dyDescent="0.45"/>
    <row r="4048" ht="14.25" hidden="1" x14ac:dyDescent="0.45"/>
    <row r="4049" ht="14.25" hidden="1" x14ac:dyDescent="0.45"/>
    <row r="4050" ht="14.25" hidden="1" x14ac:dyDescent="0.45"/>
    <row r="4051" ht="14.25" hidden="1" x14ac:dyDescent="0.45"/>
    <row r="4052" ht="14.25" hidden="1" x14ac:dyDescent="0.45"/>
    <row r="4053" ht="14.25" hidden="1" x14ac:dyDescent="0.45"/>
    <row r="4054" ht="14.25" hidden="1" x14ac:dyDescent="0.45"/>
    <row r="4055" ht="14.25" hidden="1" x14ac:dyDescent="0.45"/>
    <row r="4056" ht="14.25" hidden="1" x14ac:dyDescent="0.45"/>
    <row r="4057" ht="14.25" hidden="1" x14ac:dyDescent="0.45"/>
    <row r="4058" ht="14.25" hidden="1" x14ac:dyDescent="0.45"/>
    <row r="4059" ht="14.25" hidden="1" x14ac:dyDescent="0.45"/>
    <row r="4060" ht="14.25" hidden="1" x14ac:dyDescent="0.45"/>
    <row r="4061" ht="14.25" hidden="1" x14ac:dyDescent="0.45"/>
    <row r="4062" ht="14.25" hidden="1" x14ac:dyDescent="0.45"/>
    <row r="4063" ht="14.25" hidden="1" x14ac:dyDescent="0.45"/>
    <row r="4064" ht="14.25" hidden="1" x14ac:dyDescent="0.45"/>
    <row r="4065" ht="14.25" hidden="1" x14ac:dyDescent="0.45"/>
    <row r="4066" ht="14.25" hidden="1" x14ac:dyDescent="0.45"/>
    <row r="4067" ht="14.25" hidden="1" x14ac:dyDescent="0.45"/>
    <row r="4068" ht="14.25" hidden="1" x14ac:dyDescent="0.45"/>
    <row r="4069" ht="14.25" hidden="1" x14ac:dyDescent="0.45"/>
    <row r="4070" ht="14.25" hidden="1" x14ac:dyDescent="0.45"/>
    <row r="4071" ht="14.25" hidden="1" x14ac:dyDescent="0.45"/>
    <row r="4072" ht="14.25" hidden="1" x14ac:dyDescent="0.45"/>
    <row r="4073" ht="14.25" hidden="1" x14ac:dyDescent="0.45"/>
    <row r="4074" ht="14.25" hidden="1" x14ac:dyDescent="0.45"/>
    <row r="4075" ht="14.25" hidden="1" x14ac:dyDescent="0.45"/>
    <row r="4076" ht="14.25" hidden="1" x14ac:dyDescent="0.45"/>
    <row r="4077" ht="14.25" hidden="1" x14ac:dyDescent="0.45"/>
    <row r="4078" ht="14.25" hidden="1" x14ac:dyDescent="0.45"/>
    <row r="4079" ht="14.25" hidden="1" x14ac:dyDescent="0.45"/>
    <row r="4080" ht="14.25" hidden="1" x14ac:dyDescent="0.45"/>
    <row r="4081" ht="14.25" hidden="1" x14ac:dyDescent="0.45"/>
    <row r="4082" ht="14.25" hidden="1" x14ac:dyDescent="0.45"/>
    <row r="4083" ht="14.25" hidden="1" x14ac:dyDescent="0.45"/>
    <row r="4084" ht="14.25" hidden="1" x14ac:dyDescent="0.45"/>
    <row r="4085" ht="14.25" hidden="1" x14ac:dyDescent="0.45"/>
    <row r="4086" ht="14.25" hidden="1" x14ac:dyDescent="0.45"/>
    <row r="4087" ht="14.25" hidden="1" x14ac:dyDescent="0.45"/>
    <row r="4088" ht="14.25" hidden="1" x14ac:dyDescent="0.45"/>
    <row r="4089" ht="14.25" hidden="1" x14ac:dyDescent="0.45"/>
    <row r="4090" ht="14.25" hidden="1" x14ac:dyDescent="0.45"/>
    <row r="4091" ht="14.25" hidden="1" x14ac:dyDescent="0.45"/>
    <row r="4092" ht="14.25" hidden="1" x14ac:dyDescent="0.45"/>
    <row r="4093" ht="14.25" hidden="1" x14ac:dyDescent="0.45"/>
    <row r="4094" ht="14.25" hidden="1" x14ac:dyDescent="0.45"/>
    <row r="4095" ht="14.25" hidden="1" x14ac:dyDescent="0.45"/>
    <row r="4096" ht="14.25" hidden="1" x14ac:dyDescent="0.45"/>
    <row r="4097" ht="14.25" hidden="1" x14ac:dyDescent="0.45"/>
    <row r="4098" ht="14.25" hidden="1" x14ac:dyDescent="0.45"/>
    <row r="4099" ht="14.25" hidden="1" x14ac:dyDescent="0.45"/>
    <row r="4100" ht="14.25" hidden="1" x14ac:dyDescent="0.45"/>
    <row r="4101" ht="14.25" hidden="1" x14ac:dyDescent="0.45"/>
    <row r="4102" ht="14.25" hidden="1" x14ac:dyDescent="0.45"/>
    <row r="4103" ht="14.25" hidden="1" x14ac:dyDescent="0.45"/>
    <row r="4104" ht="14.25" hidden="1" x14ac:dyDescent="0.45"/>
    <row r="4105" ht="14.25" hidden="1" x14ac:dyDescent="0.45"/>
    <row r="4106" ht="14.25" hidden="1" x14ac:dyDescent="0.45"/>
    <row r="4107" ht="14.25" hidden="1" x14ac:dyDescent="0.45"/>
    <row r="4108" ht="14.25" hidden="1" x14ac:dyDescent="0.45"/>
    <row r="4109" ht="14.25" hidden="1" x14ac:dyDescent="0.45"/>
    <row r="4110" ht="14.25" hidden="1" x14ac:dyDescent="0.45"/>
    <row r="4111" ht="14.25" hidden="1" x14ac:dyDescent="0.45"/>
    <row r="4112" ht="14.25" hidden="1" x14ac:dyDescent="0.45"/>
    <row r="4113" ht="14.25" hidden="1" x14ac:dyDescent="0.45"/>
    <row r="4114" ht="14.25" hidden="1" x14ac:dyDescent="0.45"/>
    <row r="4115" ht="14.25" hidden="1" x14ac:dyDescent="0.45"/>
    <row r="4116" ht="14.25" hidden="1" x14ac:dyDescent="0.45"/>
    <row r="4117" ht="14.25" hidden="1" x14ac:dyDescent="0.45"/>
    <row r="4118" ht="14.25" hidden="1" x14ac:dyDescent="0.45"/>
    <row r="4119" ht="14.25" hidden="1" x14ac:dyDescent="0.45"/>
    <row r="4120" ht="14.25" hidden="1" x14ac:dyDescent="0.45"/>
    <row r="4121" ht="14.25" hidden="1" x14ac:dyDescent="0.45"/>
    <row r="4122" ht="14.25" hidden="1" x14ac:dyDescent="0.45"/>
    <row r="4123" ht="14.25" hidden="1" x14ac:dyDescent="0.45"/>
    <row r="4124" ht="14.25" hidden="1" x14ac:dyDescent="0.45"/>
    <row r="4125" ht="14.25" hidden="1" x14ac:dyDescent="0.45"/>
    <row r="4126" ht="14.25" hidden="1" x14ac:dyDescent="0.45"/>
    <row r="4127" ht="14.25" hidden="1" x14ac:dyDescent="0.45"/>
    <row r="4128" ht="14.25" hidden="1" x14ac:dyDescent="0.45"/>
    <row r="4129" ht="14.25" hidden="1" x14ac:dyDescent="0.45"/>
    <row r="4130" ht="14.25" hidden="1" x14ac:dyDescent="0.45"/>
    <row r="4131" ht="14.25" hidden="1" x14ac:dyDescent="0.45"/>
    <row r="4132" ht="14.25" hidden="1" x14ac:dyDescent="0.45"/>
    <row r="4133" ht="14.25" hidden="1" x14ac:dyDescent="0.45"/>
    <row r="4134" ht="14.25" hidden="1" x14ac:dyDescent="0.45"/>
    <row r="4135" ht="14.25" hidden="1" x14ac:dyDescent="0.45"/>
    <row r="4136" ht="14.25" hidden="1" x14ac:dyDescent="0.45"/>
    <row r="4137" ht="14.25" hidden="1" x14ac:dyDescent="0.45"/>
    <row r="4138" ht="14.25" hidden="1" x14ac:dyDescent="0.45"/>
    <row r="4139" ht="14.25" hidden="1" x14ac:dyDescent="0.45"/>
    <row r="4140" ht="14.25" hidden="1" x14ac:dyDescent="0.45"/>
    <row r="4141" ht="14.25" hidden="1" x14ac:dyDescent="0.45"/>
    <row r="4142" ht="14.25" hidden="1" x14ac:dyDescent="0.45"/>
    <row r="4143" ht="14.25" hidden="1" x14ac:dyDescent="0.45"/>
    <row r="4144" ht="14.25" hidden="1" x14ac:dyDescent="0.45"/>
    <row r="4145" ht="14.25" hidden="1" x14ac:dyDescent="0.45"/>
    <row r="4146" ht="14.25" hidden="1" x14ac:dyDescent="0.45"/>
    <row r="4147" ht="14.25" hidden="1" x14ac:dyDescent="0.45"/>
    <row r="4148" ht="14.25" hidden="1" x14ac:dyDescent="0.45"/>
    <row r="4149" ht="14.25" hidden="1" x14ac:dyDescent="0.45"/>
    <row r="4150" ht="14.25" hidden="1" x14ac:dyDescent="0.45"/>
    <row r="4151" ht="14.25" hidden="1" x14ac:dyDescent="0.45"/>
    <row r="4152" ht="14.25" hidden="1" x14ac:dyDescent="0.45"/>
    <row r="4153" ht="14.25" hidden="1" x14ac:dyDescent="0.45"/>
    <row r="4154" ht="14.25" hidden="1" x14ac:dyDescent="0.45"/>
    <row r="4155" ht="14.25" hidden="1" x14ac:dyDescent="0.45"/>
    <row r="4156" ht="14.25" hidden="1" x14ac:dyDescent="0.45"/>
    <row r="4157" ht="14.25" hidden="1" x14ac:dyDescent="0.45"/>
    <row r="4158" ht="14.25" hidden="1" x14ac:dyDescent="0.45"/>
    <row r="4159" ht="14.25" hidden="1" x14ac:dyDescent="0.45"/>
    <row r="4160" ht="14.25" hidden="1" x14ac:dyDescent="0.45"/>
    <row r="4161" ht="14.25" hidden="1" x14ac:dyDescent="0.45"/>
    <row r="4162" ht="14.25" hidden="1" x14ac:dyDescent="0.45"/>
    <row r="4163" ht="14.25" hidden="1" x14ac:dyDescent="0.45"/>
    <row r="4164" ht="14.25" hidden="1" x14ac:dyDescent="0.45"/>
    <row r="4165" ht="14.25" hidden="1" x14ac:dyDescent="0.45"/>
    <row r="4166" ht="14.25" hidden="1" x14ac:dyDescent="0.45"/>
    <row r="4167" ht="14.25" hidden="1" x14ac:dyDescent="0.45"/>
    <row r="4168" ht="14.25" hidden="1" x14ac:dyDescent="0.45"/>
    <row r="4169" ht="14.25" hidden="1" x14ac:dyDescent="0.45"/>
    <row r="4170" ht="14.25" hidden="1" x14ac:dyDescent="0.45"/>
    <row r="4171" ht="14.25" hidden="1" x14ac:dyDescent="0.45"/>
    <row r="4172" ht="14.25" hidden="1" x14ac:dyDescent="0.45"/>
    <row r="4173" ht="14.25" hidden="1" x14ac:dyDescent="0.45"/>
    <row r="4174" ht="14.25" hidden="1" x14ac:dyDescent="0.45"/>
    <row r="4175" ht="14.25" hidden="1" x14ac:dyDescent="0.45"/>
    <row r="4176" ht="14.25" hidden="1" x14ac:dyDescent="0.45"/>
    <row r="4177" ht="14.25" hidden="1" x14ac:dyDescent="0.45"/>
    <row r="4178" ht="14.25" hidden="1" x14ac:dyDescent="0.45"/>
    <row r="4179" ht="14.25" hidden="1" x14ac:dyDescent="0.45"/>
    <row r="4180" ht="14.25" hidden="1" x14ac:dyDescent="0.45"/>
    <row r="4181" ht="14.25" hidden="1" x14ac:dyDescent="0.45"/>
    <row r="4182" ht="14.25" hidden="1" x14ac:dyDescent="0.45"/>
    <row r="4183" ht="14.25" hidden="1" x14ac:dyDescent="0.45"/>
    <row r="4184" ht="14.25" hidden="1" x14ac:dyDescent="0.45"/>
    <row r="4185" ht="14.25" hidden="1" x14ac:dyDescent="0.45"/>
    <row r="4186" ht="14.25" hidden="1" x14ac:dyDescent="0.45"/>
    <row r="4187" ht="14.25" hidden="1" x14ac:dyDescent="0.45"/>
    <row r="4188" ht="14.25" hidden="1" x14ac:dyDescent="0.45"/>
    <row r="4189" ht="14.25" hidden="1" x14ac:dyDescent="0.45"/>
    <row r="4190" ht="14.25" hidden="1" x14ac:dyDescent="0.45"/>
    <row r="4191" ht="14.25" hidden="1" x14ac:dyDescent="0.45"/>
    <row r="4192" ht="14.25" hidden="1" x14ac:dyDescent="0.45"/>
    <row r="4193" ht="14.25" hidden="1" x14ac:dyDescent="0.45"/>
    <row r="4194" ht="14.25" hidden="1" x14ac:dyDescent="0.45"/>
    <row r="4195" ht="14.25" hidden="1" x14ac:dyDescent="0.45"/>
    <row r="4196" ht="14.25" hidden="1" x14ac:dyDescent="0.45"/>
    <row r="4197" ht="14.25" hidden="1" x14ac:dyDescent="0.45"/>
    <row r="4198" ht="14.25" hidden="1" x14ac:dyDescent="0.45"/>
    <row r="4199" ht="14.25" hidden="1" x14ac:dyDescent="0.45"/>
    <row r="4200" ht="14.25" hidden="1" x14ac:dyDescent="0.45"/>
    <row r="4201" ht="14.25" hidden="1" x14ac:dyDescent="0.45"/>
    <row r="4202" ht="14.25" hidden="1" x14ac:dyDescent="0.45"/>
    <row r="4203" ht="14.25" hidden="1" x14ac:dyDescent="0.45"/>
    <row r="4204" ht="14.25" hidden="1" x14ac:dyDescent="0.45"/>
    <row r="4205" ht="14.25" hidden="1" x14ac:dyDescent="0.45"/>
    <row r="4206" ht="14.25" hidden="1" x14ac:dyDescent="0.45"/>
    <row r="4207" ht="14.25" hidden="1" x14ac:dyDescent="0.45"/>
    <row r="4208" ht="14.25" hidden="1" x14ac:dyDescent="0.45"/>
    <row r="4209" ht="14.25" hidden="1" x14ac:dyDescent="0.45"/>
    <row r="4210" ht="14.25" hidden="1" x14ac:dyDescent="0.45"/>
    <row r="4211" ht="14.25" hidden="1" x14ac:dyDescent="0.45"/>
    <row r="4212" ht="14.25" hidden="1" x14ac:dyDescent="0.45"/>
    <row r="4213" ht="14.25" hidden="1" x14ac:dyDescent="0.45"/>
    <row r="4214" ht="14.25" hidden="1" x14ac:dyDescent="0.45"/>
    <row r="4215" ht="14.25" hidden="1" x14ac:dyDescent="0.45"/>
    <row r="4216" ht="14.25" hidden="1" x14ac:dyDescent="0.45"/>
    <row r="4217" ht="14.25" hidden="1" x14ac:dyDescent="0.45"/>
    <row r="4218" ht="14.25" hidden="1" x14ac:dyDescent="0.45"/>
    <row r="4219" ht="14.25" hidden="1" x14ac:dyDescent="0.45"/>
    <row r="4220" ht="14.25" hidden="1" x14ac:dyDescent="0.45"/>
    <row r="4221" ht="14.25" hidden="1" x14ac:dyDescent="0.45"/>
    <row r="4222" ht="14.25" hidden="1" x14ac:dyDescent="0.45"/>
    <row r="4223" ht="14.25" hidden="1" x14ac:dyDescent="0.45"/>
    <row r="4224" ht="14.25" hidden="1" x14ac:dyDescent="0.45"/>
    <row r="4225" ht="14.25" hidden="1" x14ac:dyDescent="0.45"/>
    <row r="4226" ht="14.25" hidden="1" x14ac:dyDescent="0.45"/>
    <row r="4227" ht="14.25" hidden="1" x14ac:dyDescent="0.45"/>
    <row r="4228" ht="14.25" hidden="1" x14ac:dyDescent="0.45"/>
    <row r="4229" ht="14.25" hidden="1" x14ac:dyDescent="0.45"/>
    <row r="4230" ht="14.25" hidden="1" x14ac:dyDescent="0.45"/>
    <row r="4231" ht="14.25" hidden="1" x14ac:dyDescent="0.45"/>
    <row r="4232" ht="14.25" hidden="1" x14ac:dyDescent="0.45"/>
    <row r="4233" ht="14.25" hidden="1" x14ac:dyDescent="0.45"/>
    <row r="4234" ht="14.25" hidden="1" x14ac:dyDescent="0.45"/>
    <row r="4235" ht="14.25" hidden="1" x14ac:dyDescent="0.45"/>
    <row r="4236" ht="14.25" hidden="1" x14ac:dyDescent="0.45"/>
    <row r="4237" ht="14.25" hidden="1" x14ac:dyDescent="0.45"/>
    <row r="4238" ht="14.25" hidden="1" x14ac:dyDescent="0.45"/>
    <row r="4239" ht="14.25" hidden="1" x14ac:dyDescent="0.45"/>
    <row r="4240" ht="14.25" hidden="1" x14ac:dyDescent="0.45"/>
    <row r="4241" ht="14.25" hidden="1" x14ac:dyDescent="0.45"/>
    <row r="4242" ht="14.25" hidden="1" x14ac:dyDescent="0.45"/>
    <row r="4243" ht="14.25" hidden="1" x14ac:dyDescent="0.45"/>
    <row r="4244" ht="14.25" hidden="1" x14ac:dyDescent="0.45"/>
    <row r="4245" ht="14.25" hidden="1" x14ac:dyDescent="0.45"/>
    <row r="4246" ht="14.25" hidden="1" x14ac:dyDescent="0.45"/>
    <row r="4247" ht="14.25" hidden="1" x14ac:dyDescent="0.45"/>
    <row r="4248" ht="14.25" hidden="1" x14ac:dyDescent="0.45"/>
    <row r="4249" ht="14.25" hidden="1" x14ac:dyDescent="0.45"/>
    <row r="4250" ht="14.25" hidden="1" x14ac:dyDescent="0.45"/>
    <row r="4251" ht="14.25" hidden="1" x14ac:dyDescent="0.45"/>
    <row r="4252" ht="14.25" hidden="1" x14ac:dyDescent="0.45"/>
    <row r="4253" ht="14.25" hidden="1" x14ac:dyDescent="0.45"/>
    <row r="4254" ht="14.25" hidden="1" x14ac:dyDescent="0.45"/>
    <row r="4255" ht="14.25" hidden="1" x14ac:dyDescent="0.45"/>
    <row r="4256" ht="14.25" hidden="1" x14ac:dyDescent="0.45"/>
    <row r="4257" ht="14.25" hidden="1" x14ac:dyDescent="0.45"/>
    <row r="4258" ht="14.25" hidden="1" x14ac:dyDescent="0.45"/>
    <row r="4259" ht="14.25" hidden="1" x14ac:dyDescent="0.45"/>
    <row r="4260" ht="14.25" hidden="1" x14ac:dyDescent="0.45"/>
    <row r="4261" ht="14.25" hidden="1" x14ac:dyDescent="0.45"/>
    <row r="4262" ht="14.25" hidden="1" x14ac:dyDescent="0.45"/>
    <row r="4263" ht="14.25" hidden="1" x14ac:dyDescent="0.45"/>
    <row r="4264" ht="14.25" hidden="1" x14ac:dyDescent="0.45"/>
    <row r="4265" ht="14.25" hidden="1" x14ac:dyDescent="0.45"/>
    <row r="4266" ht="14.25" hidden="1" x14ac:dyDescent="0.45"/>
    <row r="4267" ht="14.25" hidden="1" x14ac:dyDescent="0.45"/>
    <row r="4268" ht="14.25" hidden="1" x14ac:dyDescent="0.45"/>
    <row r="4269" ht="14.25" hidden="1" x14ac:dyDescent="0.45"/>
    <row r="4270" ht="14.25" hidden="1" x14ac:dyDescent="0.45"/>
    <row r="4271" ht="14.25" hidden="1" x14ac:dyDescent="0.45"/>
    <row r="4272" ht="14.25" hidden="1" x14ac:dyDescent="0.45"/>
    <row r="4273" ht="14.25" hidden="1" x14ac:dyDescent="0.45"/>
    <row r="4274" ht="14.25" hidden="1" x14ac:dyDescent="0.45"/>
    <row r="4275" ht="14.25" hidden="1" x14ac:dyDescent="0.45"/>
    <row r="4276" ht="14.25" hidden="1" x14ac:dyDescent="0.45"/>
    <row r="4277" ht="14.25" hidden="1" x14ac:dyDescent="0.45"/>
    <row r="4278" ht="14.25" hidden="1" x14ac:dyDescent="0.45"/>
    <row r="4279" ht="14.25" hidden="1" x14ac:dyDescent="0.45"/>
    <row r="4280" ht="14.25" hidden="1" x14ac:dyDescent="0.45"/>
    <row r="4281" ht="14.25" hidden="1" x14ac:dyDescent="0.45"/>
    <row r="4282" ht="14.25" hidden="1" x14ac:dyDescent="0.45"/>
    <row r="4283" ht="14.25" hidden="1" x14ac:dyDescent="0.45"/>
    <row r="4284" ht="14.25" hidden="1" x14ac:dyDescent="0.45"/>
    <row r="4285" ht="14.25" hidden="1" x14ac:dyDescent="0.45"/>
    <row r="4286" ht="14.25" hidden="1" x14ac:dyDescent="0.45"/>
    <row r="4287" ht="14.25" hidden="1" x14ac:dyDescent="0.45"/>
    <row r="4288" ht="14.25" hidden="1" x14ac:dyDescent="0.45"/>
    <row r="4289" ht="14.25" hidden="1" x14ac:dyDescent="0.45"/>
    <row r="4290" ht="14.25" hidden="1" x14ac:dyDescent="0.45"/>
    <row r="4291" ht="14.25" hidden="1" x14ac:dyDescent="0.45"/>
    <row r="4292" ht="14.25" hidden="1" x14ac:dyDescent="0.45"/>
    <row r="4293" ht="14.25" hidden="1" x14ac:dyDescent="0.45"/>
    <row r="4294" ht="14.25" hidden="1" x14ac:dyDescent="0.45"/>
    <row r="4295" ht="14.25" hidden="1" x14ac:dyDescent="0.45"/>
    <row r="4296" ht="14.25" hidden="1" x14ac:dyDescent="0.45"/>
    <row r="4297" ht="14.25" hidden="1" x14ac:dyDescent="0.45"/>
    <row r="4298" ht="14.25" hidden="1" x14ac:dyDescent="0.45"/>
    <row r="4299" ht="14.25" hidden="1" x14ac:dyDescent="0.45"/>
    <row r="4300" ht="14.25" hidden="1" x14ac:dyDescent="0.45"/>
    <row r="4301" ht="14.25" hidden="1" x14ac:dyDescent="0.45"/>
    <row r="4302" ht="14.25" hidden="1" x14ac:dyDescent="0.45"/>
    <row r="4303" ht="14.25" hidden="1" x14ac:dyDescent="0.45"/>
    <row r="4304" ht="14.25" hidden="1" x14ac:dyDescent="0.45"/>
    <row r="4305" ht="14.25" hidden="1" x14ac:dyDescent="0.45"/>
    <row r="4306" ht="14.25" hidden="1" x14ac:dyDescent="0.45"/>
    <row r="4307" ht="14.25" hidden="1" x14ac:dyDescent="0.45"/>
    <row r="4308" ht="14.25" hidden="1" x14ac:dyDescent="0.45"/>
    <row r="4309" ht="14.25" hidden="1" x14ac:dyDescent="0.45"/>
    <row r="4310" ht="14.25" hidden="1" x14ac:dyDescent="0.45"/>
    <row r="4311" ht="14.25" hidden="1" x14ac:dyDescent="0.45"/>
    <row r="4312" ht="14.25" hidden="1" x14ac:dyDescent="0.45"/>
    <row r="4313" ht="14.25" hidden="1" x14ac:dyDescent="0.45"/>
    <row r="4314" ht="14.25" hidden="1" x14ac:dyDescent="0.45"/>
    <row r="4315" ht="14.25" hidden="1" x14ac:dyDescent="0.45"/>
    <row r="4316" ht="14.25" hidden="1" x14ac:dyDescent="0.45"/>
    <row r="4317" ht="14.25" hidden="1" x14ac:dyDescent="0.45"/>
    <row r="4318" ht="14.25" hidden="1" x14ac:dyDescent="0.45"/>
    <row r="4319" ht="14.25" hidden="1" x14ac:dyDescent="0.45"/>
    <row r="4320" ht="14.25" hidden="1" x14ac:dyDescent="0.45"/>
    <row r="4321" ht="14.25" hidden="1" x14ac:dyDescent="0.45"/>
    <row r="4322" ht="14.25" hidden="1" x14ac:dyDescent="0.45"/>
    <row r="4323" ht="14.25" hidden="1" x14ac:dyDescent="0.45"/>
    <row r="4324" ht="14.25" hidden="1" x14ac:dyDescent="0.45"/>
    <row r="4325" ht="14.25" hidden="1" x14ac:dyDescent="0.45"/>
    <row r="4326" ht="14.25" hidden="1" x14ac:dyDescent="0.45"/>
    <row r="4327" ht="14.25" hidden="1" x14ac:dyDescent="0.45"/>
    <row r="4328" ht="14.25" hidden="1" x14ac:dyDescent="0.45"/>
    <row r="4329" ht="14.25" hidden="1" x14ac:dyDescent="0.45"/>
    <row r="4330" ht="14.25" hidden="1" x14ac:dyDescent="0.45"/>
    <row r="4331" ht="14.25" hidden="1" x14ac:dyDescent="0.45"/>
    <row r="4332" ht="14.25" hidden="1" x14ac:dyDescent="0.45"/>
    <row r="4333" ht="14.25" hidden="1" x14ac:dyDescent="0.45"/>
    <row r="4334" ht="14.25" hidden="1" x14ac:dyDescent="0.45"/>
    <row r="4335" ht="14.25" hidden="1" x14ac:dyDescent="0.45"/>
    <row r="4336" ht="14.25" hidden="1" x14ac:dyDescent="0.45"/>
    <row r="4337" ht="14.25" hidden="1" x14ac:dyDescent="0.45"/>
    <row r="4338" ht="14.25" hidden="1" x14ac:dyDescent="0.45"/>
    <row r="4339" ht="14.25" hidden="1" x14ac:dyDescent="0.45"/>
    <row r="4340" ht="14.25" hidden="1" x14ac:dyDescent="0.45"/>
    <row r="4341" ht="14.25" hidden="1" x14ac:dyDescent="0.45"/>
    <row r="4342" ht="14.25" hidden="1" x14ac:dyDescent="0.45"/>
    <row r="4343" ht="14.25" hidden="1" x14ac:dyDescent="0.45"/>
    <row r="4344" ht="14.25" hidden="1" x14ac:dyDescent="0.45"/>
    <row r="4345" ht="14.25" hidden="1" x14ac:dyDescent="0.45"/>
    <row r="4346" ht="14.25" hidden="1" x14ac:dyDescent="0.45"/>
    <row r="4347" ht="14.25" hidden="1" x14ac:dyDescent="0.45"/>
    <row r="4348" ht="14.25" hidden="1" x14ac:dyDescent="0.45"/>
    <row r="4349" ht="14.25" hidden="1" x14ac:dyDescent="0.45"/>
    <row r="4350" ht="14.25" hidden="1" x14ac:dyDescent="0.45"/>
    <row r="4351" ht="14.25" hidden="1" x14ac:dyDescent="0.45"/>
    <row r="4352" ht="14.25" hidden="1" x14ac:dyDescent="0.45"/>
    <row r="4353" ht="14.25" hidden="1" x14ac:dyDescent="0.45"/>
    <row r="4354" ht="14.25" hidden="1" x14ac:dyDescent="0.45"/>
    <row r="4355" ht="14.25" hidden="1" x14ac:dyDescent="0.45"/>
    <row r="4356" ht="14.25" hidden="1" x14ac:dyDescent="0.45"/>
    <row r="4357" ht="14.25" hidden="1" x14ac:dyDescent="0.45"/>
    <row r="4358" ht="14.25" hidden="1" x14ac:dyDescent="0.45"/>
    <row r="4359" ht="14.25" hidden="1" x14ac:dyDescent="0.45"/>
    <row r="4360" ht="14.25" hidden="1" x14ac:dyDescent="0.45"/>
    <row r="4361" ht="14.25" hidden="1" x14ac:dyDescent="0.45"/>
    <row r="4362" ht="14.25" hidden="1" x14ac:dyDescent="0.45"/>
    <row r="4363" ht="14.25" hidden="1" x14ac:dyDescent="0.45"/>
    <row r="4364" ht="14.25" hidden="1" x14ac:dyDescent="0.45"/>
    <row r="4365" ht="14.25" hidden="1" x14ac:dyDescent="0.45"/>
    <row r="4366" ht="14.25" hidden="1" x14ac:dyDescent="0.45"/>
    <row r="4367" ht="14.25" hidden="1" x14ac:dyDescent="0.45"/>
    <row r="4368" ht="14.25" hidden="1" x14ac:dyDescent="0.45"/>
    <row r="4369" ht="14.25" hidden="1" x14ac:dyDescent="0.45"/>
    <row r="4370" ht="14.25" hidden="1" x14ac:dyDescent="0.45"/>
    <row r="4371" ht="14.25" hidden="1" x14ac:dyDescent="0.45"/>
    <row r="4372" ht="14.25" hidden="1" x14ac:dyDescent="0.45"/>
    <row r="4373" ht="14.25" hidden="1" x14ac:dyDescent="0.45"/>
    <row r="4374" ht="14.25" hidden="1" x14ac:dyDescent="0.45"/>
    <row r="4375" ht="14.25" hidden="1" x14ac:dyDescent="0.45"/>
    <row r="4376" ht="14.25" hidden="1" x14ac:dyDescent="0.45"/>
    <row r="4377" ht="14.25" hidden="1" x14ac:dyDescent="0.45"/>
    <row r="4378" ht="14.25" hidden="1" x14ac:dyDescent="0.45"/>
    <row r="4379" ht="14.25" hidden="1" x14ac:dyDescent="0.45"/>
    <row r="4380" ht="14.25" hidden="1" x14ac:dyDescent="0.45"/>
    <row r="4381" ht="14.25" hidden="1" x14ac:dyDescent="0.45"/>
    <row r="4382" ht="14.25" hidden="1" x14ac:dyDescent="0.45"/>
    <row r="4383" ht="14.25" hidden="1" x14ac:dyDescent="0.45"/>
    <row r="4384" ht="14.25" hidden="1" x14ac:dyDescent="0.45"/>
    <row r="4385" ht="14.25" hidden="1" x14ac:dyDescent="0.45"/>
    <row r="4386" ht="14.25" hidden="1" x14ac:dyDescent="0.45"/>
    <row r="4387" ht="14.25" hidden="1" x14ac:dyDescent="0.45"/>
    <row r="4388" ht="14.25" hidden="1" x14ac:dyDescent="0.45"/>
    <row r="4389" ht="14.25" hidden="1" x14ac:dyDescent="0.45"/>
    <row r="4390" ht="14.25" hidden="1" x14ac:dyDescent="0.45"/>
    <row r="4391" ht="14.25" hidden="1" x14ac:dyDescent="0.45"/>
    <row r="4392" ht="14.25" hidden="1" x14ac:dyDescent="0.45"/>
    <row r="4393" ht="14.25" hidden="1" x14ac:dyDescent="0.45"/>
    <row r="4394" ht="14.25" hidden="1" x14ac:dyDescent="0.45"/>
    <row r="4395" ht="14.25" hidden="1" x14ac:dyDescent="0.45"/>
    <row r="4396" ht="14.25" hidden="1" x14ac:dyDescent="0.45"/>
    <row r="4397" ht="14.25" hidden="1" x14ac:dyDescent="0.45"/>
    <row r="4398" ht="14.25" hidden="1" x14ac:dyDescent="0.45"/>
    <row r="4399" ht="14.25" hidden="1" x14ac:dyDescent="0.45"/>
    <row r="4400" ht="14.25" hidden="1" x14ac:dyDescent="0.45"/>
    <row r="4401" ht="14.25" hidden="1" x14ac:dyDescent="0.45"/>
    <row r="4402" ht="14.25" hidden="1" x14ac:dyDescent="0.45"/>
    <row r="4403" ht="14.25" hidden="1" x14ac:dyDescent="0.45"/>
    <row r="4404" ht="14.25" hidden="1" x14ac:dyDescent="0.45"/>
    <row r="4405" ht="14.25" hidden="1" x14ac:dyDescent="0.45"/>
    <row r="4406" ht="14.25" hidden="1" x14ac:dyDescent="0.45"/>
    <row r="4407" ht="14.25" hidden="1" x14ac:dyDescent="0.45"/>
    <row r="4408" ht="14.25" hidden="1" x14ac:dyDescent="0.45"/>
    <row r="4409" ht="14.25" hidden="1" x14ac:dyDescent="0.45"/>
    <row r="4410" ht="14.25" hidden="1" x14ac:dyDescent="0.45"/>
    <row r="4411" ht="14.25" hidden="1" x14ac:dyDescent="0.45"/>
    <row r="4412" ht="14.25" hidden="1" x14ac:dyDescent="0.45"/>
    <row r="4413" ht="14.25" hidden="1" x14ac:dyDescent="0.45"/>
    <row r="4414" ht="14.25" hidden="1" x14ac:dyDescent="0.45"/>
    <row r="4415" ht="14.25" hidden="1" x14ac:dyDescent="0.45"/>
    <row r="4416" ht="14.25" hidden="1" x14ac:dyDescent="0.45"/>
    <row r="4417" ht="14.25" hidden="1" x14ac:dyDescent="0.45"/>
    <row r="4418" ht="14.25" hidden="1" x14ac:dyDescent="0.45"/>
    <row r="4419" ht="14.25" hidden="1" x14ac:dyDescent="0.45"/>
    <row r="4420" ht="14.25" hidden="1" x14ac:dyDescent="0.45"/>
    <row r="4421" ht="14.25" hidden="1" x14ac:dyDescent="0.45"/>
    <row r="4422" ht="14.25" hidden="1" x14ac:dyDescent="0.45"/>
    <row r="4423" ht="14.25" hidden="1" x14ac:dyDescent="0.45"/>
    <row r="4424" ht="14.25" hidden="1" x14ac:dyDescent="0.45"/>
    <row r="4425" ht="14.25" hidden="1" x14ac:dyDescent="0.45"/>
    <row r="4426" ht="14.25" hidden="1" x14ac:dyDescent="0.45"/>
    <row r="4427" ht="14.25" hidden="1" x14ac:dyDescent="0.45"/>
    <row r="4428" ht="14.25" hidden="1" x14ac:dyDescent="0.45"/>
    <row r="4429" ht="14.25" hidden="1" x14ac:dyDescent="0.45"/>
    <row r="4430" ht="14.25" hidden="1" x14ac:dyDescent="0.45"/>
    <row r="4431" ht="14.25" hidden="1" x14ac:dyDescent="0.45"/>
    <row r="4432" ht="14.25" hidden="1" x14ac:dyDescent="0.45"/>
    <row r="4433" ht="14.25" hidden="1" x14ac:dyDescent="0.45"/>
    <row r="4434" ht="14.25" hidden="1" x14ac:dyDescent="0.45"/>
    <row r="4435" ht="14.25" hidden="1" x14ac:dyDescent="0.45"/>
    <row r="4436" ht="14.25" hidden="1" x14ac:dyDescent="0.45"/>
    <row r="4437" ht="14.25" hidden="1" x14ac:dyDescent="0.45"/>
    <row r="4438" ht="14.25" hidden="1" x14ac:dyDescent="0.45"/>
    <row r="4439" ht="14.25" hidden="1" x14ac:dyDescent="0.45"/>
    <row r="4440" ht="14.25" hidden="1" x14ac:dyDescent="0.45"/>
    <row r="4441" ht="14.25" hidden="1" x14ac:dyDescent="0.45"/>
    <row r="4442" ht="14.25" hidden="1" x14ac:dyDescent="0.45"/>
    <row r="4443" ht="14.25" hidden="1" x14ac:dyDescent="0.45"/>
    <row r="4444" ht="14.25" hidden="1" x14ac:dyDescent="0.45"/>
    <row r="4445" ht="14.25" hidden="1" x14ac:dyDescent="0.45"/>
    <row r="4446" ht="14.25" hidden="1" x14ac:dyDescent="0.45"/>
    <row r="4447" ht="14.25" hidden="1" x14ac:dyDescent="0.45"/>
    <row r="4448" ht="14.25" hidden="1" x14ac:dyDescent="0.45"/>
    <row r="4449" ht="14.25" hidden="1" x14ac:dyDescent="0.45"/>
    <row r="4450" ht="14.25" hidden="1" x14ac:dyDescent="0.45"/>
    <row r="4451" ht="14.25" hidden="1" x14ac:dyDescent="0.45"/>
    <row r="4452" ht="14.25" hidden="1" x14ac:dyDescent="0.45"/>
    <row r="4453" ht="14.25" hidden="1" x14ac:dyDescent="0.45"/>
    <row r="4454" ht="14.25" hidden="1" x14ac:dyDescent="0.45"/>
    <row r="4455" ht="14.25" hidden="1" x14ac:dyDescent="0.45"/>
    <row r="4456" ht="14.25" hidden="1" x14ac:dyDescent="0.45"/>
    <row r="4457" ht="14.25" hidden="1" x14ac:dyDescent="0.45"/>
    <row r="4458" ht="14.25" hidden="1" x14ac:dyDescent="0.45"/>
    <row r="4459" ht="14.25" hidden="1" x14ac:dyDescent="0.45"/>
    <row r="4460" ht="14.25" hidden="1" x14ac:dyDescent="0.45"/>
    <row r="4461" ht="14.25" hidden="1" x14ac:dyDescent="0.45"/>
    <row r="4462" ht="14.25" hidden="1" x14ac:dyDescent="0.45"/>
    <row r="4463" ht="14.25" hidden="1" x14ac:dyDescent="0.45"/>
    <row r="4464" ht="14.25" hidden="1" x14ac:dyDescent="0.45"/>
    <row r="4465" ht="14.25" hidden="1" x14ac:dyDescent="0.45"/>
    <row r="4466" ht="14.25" hidden="1" x14ac:dyDescent="0.45"/>
    <row r="4467" ht="14.25" hidden="1" x14ac:dyDescent="0.45"/>
    <row r="4468" ht="14.25" hidden="1" x14ac:dyDescent="0.45"/>
    <row r="4469" ht="14.25" hidden="1" x14ac:dyDescent="0.45"/>
    <row r="4470" ht="14.25" hidden="1" x14ac:dyDescent="0.45"/>
    <row r="4471" ht="14.25" hidden="1" x14ac:dyDescent="0.45"/>
    <row r="4472" ht="14.25" hidden="1" x14ac:dyDescent="0.45"/>
    <row r="4473" ht="14.25" hidden="1" x14ac:dyDescent="0.45"/>
    <row r="4474" ht="14.25" hidden="1" x14ac:dyDescent="0.45"/>
    <row r="4475" ht="14.25" hidden="1" x14ac:dyDescent="0.45"/>
    <row r="4476" ht="14.25" hidden="1" x14ac:dyDescent="0.45"/>
    <row r="4477" ht="14.25" hidden="1" x14ac:dyDescent="0.45"/>
    <row r="4478" ht="14.25" hidden="1" x14ac:dyDescent="0.45"/>
    <row r="4479" ht="14.25" hidden="1" x14ac:dyDescent="0.45"/>
    <row r="4480" ht="14.25" hidden="1" x14ac:dyDescent="0.45"/>
    <row r="4481" ht="14.25" hidden="1" x14ac:dyDescent="0.45"/>
    <row r="4482" ht="14.25" hidden="1" x14ac:dyDescent="0.45"/>
    <row r="4483" ht="14.25" hidden="1" x14ac:dyDescent="0.45"/>
    <row r="4484" ht="14.25" hidden="1" x14ac:dyDescent="0.45"/>
    <row r="4485" ht="14.25" hidden="1" x14ac:dyDescent="0.45"/>
    <row r="4486" ht="14.25" hidden="1" x14ac:dyDescent="0.45"/>
    <row r="4487" ht="14.25" hidden="1" x14ac:dyDescent="0.45"/>
    <row r="4488" ht="14.25" hidden="1" x14ac:dyDescent="0.45"/>
    <row r="4489" ht="14.25" hidden="1" x14ac:dyDescent="0.45"/>
    <row r="4490" ht="14.25" hidden="1" x14ac:dyDescent="0.45"/>
    <row r="4491" ht="14.25" hidden="1" x14ac:dyDescent="0.45"/>
    <row r="4492" ht="14.25" hidden="1" x14ac:dyDescent="0.45"/>
    <row r="4493" ht="14.25" hidden="1" x14ac:dyDescent="0.45"/>
    <row r="4494" ht="14.25" hidden="1" x14ac:dyDescent="0.45"/>
    <row r="4495" ht="14.25" hidden="1" x14ac:dyDescent="0.45"/>
    <row r="4496" ht="14.25" hidden="1" x14ac:dyDescent="0.45"/>
    <row r="4497" ht="14.25" hidden="1" x14ac:dyDescent="0.45"/>
    <row r="4498" ht="14.25" hidden="1" x14ac:dyDescent="0.45"/>
    <row r="4499" ht="14.25" hidden="1" x14ac:dyDescent="0.45"/>
    <row r="4500" ht="14.25" hidden="1" x14ac:dyDescent="0.45"/>
    <row r="4501" ht="14.25" hidden="1" x14ac:dyDescent="0.45"/>
    <row r="4502" ht="14.25" hidden="1" x14ac:dyDescent="0.45"/>
    <row r="4503" ht="14.25" hidden="1" x14ac:dyDescent="0.45"/>
    <row r="4504" ht="14.25" hidden="1" x14ac:dyDescent="0.45"/>
    <row r="4505" ht="14.25" hidden="1" x14ac:dyDescent="0.45"/>
    <row r="4506" ht="14.25" hidden="1" x14ac:dyDescent="0.45"/>
    <row r="4507" ht="14.25" hidden="1" x14ac:dyDescent="0.45"/>
    <row r="4508" ht="14.25" hidden="1" x14ac:dyDescent="0.45"/>
    <row r="4509" ht="14.25" hidden="1" x14ac:dyDescent="0.45"/>
    <row r="4510" ht="14.25" hidden="1" x14ac:dyDescent="0.45"/>
    <row r="4511" ht="14.25" hidden="1" x14ac:dyDescent="0.45"/>
    <row r="4512" ht="14.25" hidden="1" x14ac:dyDescent="0.45"/>
    <row r="4513" ht="14.25" hidden="1" x14ac:dyDescent="0.45"/>
    <row r="4514" ht="14.25" hidden="1" x14ac:dyDescent="0.45"/>
    <row r="4515" ht="14.25" hidden="1" x14ac:dyDescent="0.45"/>
    <row r="4516" ht="14.25" hidden="1" x14ac:dyDescent="0.45"/>
    <row r="4517" ht="14.25" hidden="1" x14ac:dyDescent="0.45"/>
    <row r="4518" ht="14.25" hidden="1" x14ac:dyDescent="0.45"/>
    <row r="4519" ht="14.25" hidden="1" x14ac:dyDescent="0.45"/>
    <row r="4520" ht="14.25" hidden="1" x14ac:dyDescent="0.45"/>
    <row r="4521" ht="14.25" hidden="1" x14ac:dyDescent="0.45"/>
    <row r="4522" ht="14.25" hidden="1" x14ac:dyDescent="0.45"/>
    <row r="4523" ht="14.25" hidden="1" x14ac:dyDescent="0.45"/>
    <row r="4524" ht="14.25" hidden="1" x14ac:dyDescent="0.45"/>
    <row r="4525" ht="14.25" hidden="1" x14ac:dyDescent="0.45"/>
    <row r="4526" ht="14.25" hidden="1" x14ac:dyDescent="0.45"/>
    <row r="4527" ht="14.25" hidden="1" x14ac:dyDescent="0.45"/>
    <row r="4528" ht="14.25" hidden="1" x14ac:dyDescent="0.45"/>
    <row r="4529" ht="14.25" hidden="1" x14ac:dyDescent="0.45"/>
    <row r="4530" ht="14.25" hidden="1" x14ac:dyDescent="0.45"/>
    <row r="4531" ht="14.25" hidden="1" x14ac:dyDescent="0.45"/>
    <row r="4532" ht="14.25" hidden="1" x14ac:dyDescent="0.45"/>
    <row r="4533" ht="14.25" hidden="1" x14ac:dyDescent="0.45"/>
    <row r="4534" ht="14.25" hidden="1" x14ac:dyDescent="0.45"/>
    <row r="4535" ht="14.25" hidden="1" x14ac:dyDescent="0.45"/>
    <row r="4536" ht="14.25" hidden="1" x14ac:dyDescent="0.45"/>
    <row r="4537" ht="14.25" hidden="1" x14ac:dyDescent="0.45"/>
    <row r="4538" ht="14.25" hidden="1" x14ac:dyDescent="0.45"/>
    <row r="4539" ht="14.25" hidden="1" x14ac:dyDescent="0.45"/>
    <row r="4540" ht="14.25" hidden="1" x14ac:dyDescent="0.45"/>
    <row r="4541" ht="14.25" hidden="1" x14ac:dyDescent="0.45"/>
    <row r="4542" ht="14.25" hidden="1" x14ac:dyDescent="0.45"/>
    <row r="4543" ht="14.25" hidden="1" x14ac:dyDescent="0.45"/>
    <row r="4544" ht="14.25" hidden="1" x14ac:dyDescent="0.45"/>
    <row r="4545" ht="14.25" hidden="1" x14ac:dyDescent="0.45"/>
    <row r="4546" ht="14.25" hidden="1" x14ac:dyDescent="0.45"/>
    <row r="4547" ht="14.25" hidden="1" x14ac:dyDescent="0.45"/>
    <row r="4548" ht="14.25" hidden="1" x14ac:dyDescent="0.45"/>
    <row r="4549" ht="14.25" hidden="1" x14ac:dyDescent="0.45"/>
    <row r="4550" ht="14.25" hidden="1" x14ac:dyDescent="0.45"/>
    <row r="4551" ht="14.25" hidden="1" x14ac:dyDescent="0.45"/>
    <row r="4552" ht="14.25" hidden="1" x14ac:dyDescent="0.45"/>
    <row r="4553" ht="14.25" hidden="1" x14ac:dyDescent="0.45"/>
    <row r="4554" ht="14.25" hidden="1" x14ac:dyDescent="0.45"/>
    <row r="4555" ht="14.25" hidden="1" x14ac:dyDescent="0.45"/>
    <row r="4556" ht="14.25" hidden="1" x14ac:dyDescent="0.45"/>
    <row r="4557" ht="14.25" hidden="1" x14ac:dyDescent="0.45"/>
    <row r="4558" ht="14.25" hidden="1" x14ac:dyDescent="0.45"/>
    <row r="4559" ht="14.25" hidden="1" x14ac:dyDescent="0.45"/>
    <row r="4560" ht="14.25" hidden="1" x14ac:dyDescent="0.45"/>
    <row r="4561" ht="14.25" hidden="1" x14ac:dyDescent="0.45"/>
    <row r="4562" ht="14.25" hidden="1" x14ac:dyDescent="0.45"/>
    <row r="4563" ht="14.25" hidden="1" x14ac:dyDescent="0.45"/>
    <row r="4564" ht="14.25" hidden="1" x14ac:dyDescent="0.45"/>
    <row r="4565" ht="14.25" hidden="1" x14ac:dyDescent="0.45"/>
    <row r="4566" ht="14.25" hidden="1" x14ac:dyDescent="0.45"/>
    <row r="4567" ht="14.25" hidden="1" x14ac:dyDescent="0.45"/>
    <row r="4568" ht="14.25" hidden="1" x14ac:dyDescent="0.45"/>
    <row r="4569" ht="14.25" hidden="1" x14ac:dyDescent="0.45"/>
    <row r="4570" ht="14.25" hidden="1" x14ac:dyDescent="0.45"/>
    <row r="4571" ht="14.25" hidden="1" x14ac:dyDescent="0.45"/>
    <row r="4572" ht="14.25" hidden="1" x14ac:dyDescent="0.45"/>
    <row r="4573" ht="14.25" hidden="1" x14ac:dyDescent="0.45"/>
    <row r="4574" ht="14.25" hidden="1" x14ac:dyDescent="0.45"/>
    <row r="4575" ht="14.25" hidden="1" x14ac:dyDescent="0.45"/>
    <row r="4576" ht="14.25" hidden="1" x14ac:dyDescent="0.45"/>
    <row r="4577" ht="14.25" hidden="1" x14ac:dyDescent="0.45"/>
    <row r="4578" ht="14.25" hidden="1" x14ac:dyDescent="0.45"/>
    <row r="4579" ht="14.25" hidden="1" x14ac:dyDescent="0.45"/>
    <row r="4580" ht="14.25" hidden="1" x14ac:dyDescent="0.45"/>
    <row r="4581" ht="14.25" hidden="1" x14ac:dyDescent="0.45"/>
    <row r="4582" ht="14.25" hidden="1" x14ac:dyDescent="0.45"/>
    <row r="4583" ht="14.25" hidden="1" x14ac:dyDescent="0.45"/>
    <row r="4584" ht="14.25" hidden="1" x14ac:dyDescent="0.45"/>
    <row r="4585" ht="14.25" hidden="1" x14ac:dyDescent="0.45"/>
    <row r="4586" ht="14.25" hidden="1" x14ac:dyDescent="0.45"/>
    <row r="4587" ht="14.25" hidden="1" x14ac:dyDescent="0.45"/>
    <row r="4588" ht="14.25" hidden="1" x14ac:dyDescent="0.45"/>
    <row r="4589" ht="14.25" hidden="1" x14ac:dyDescent="0.45"/>
    <row r="4590" ht="14.25" hidden="1" x14ac:dyDescent="0.45"/>
    <row r="4591" ht="14.25" hidden="1" x14ac:dyDescent="0.45"/>
    <row r="4592" ht="14.25" hidden="1" x14ac:dyDescent="0.45"/>
    <row r="4593" ht="14.25" hidden="1" x14ac:dyDescent="0.45"/>
    <row r="4594" ht="14.25" hidden="1" x14ac:dyDescent="0.45"/>
    <row r="4595" ht="14.25" hidden="1" x14ac:dyDescent="0.45"/>
    <row r="4596" ht="14.25" hidden="1" x14ac:dyDescent="0.45"/>
    <row r="4597" ht="14.25" hidden="1" x14ac:dyDescent="0.45"/>
    <row r="4598" ht="14.25" hidden="1" x14ac:dyDescent="0.45"/>
    <row r="4599" ht="14.25" hidden="1" x14ac:dyDescent="0.45"/>
    <row r="4600" ht="14.25" hidden="1" x14ac:dyDescent="0.45"/>
    <row r="4601" ht="14.25" hidden="1" x14ac:dyDescent="0.45"/>
    <row r="4602" ht="14.25" hidden="1" x14ac:dyDescent="0.45"/>
    <row r="4603" ht="14.25" hidden="1" x14ac:dyDescent="0.45"/>
    <row r="4604" ht="14.25" hidden="1" x14ac:dyDescent="0.45"/>
    <row r="4605" ht="14.25" hidden="1" x14ac:dyDescent="0.45"/>
    <row r="4606" ht="14.25" hidden="1" x14ac:dyDescent="0.45"/>
    <row r="4607" ht="14.25" hidden="1" x14ac:dyDescent="0.45"/>
    <row r="4608" ht="14.25" hidden="1" x14ac:dyDescent="0.45"/>
    <row r="4609" ht="14.25" hidden="1" x14ac:dyDescent="0.45"/>
    <row r="4610" ht="14.25" hidden="1" x14ac:dyDescent="0.45"/>
    <row r="4611" ht="14.25" hidden="1" x14ac:dyDescent="0.45"/>
    <row r="4612" ht="14.25" hidden="1" x14ac:dyDescent="0.45"/>
    <row r="4613" ht="14.25" hidden="1" x14ac:dyDescent="0.45"/>
    <row r="4614" ht="14.25" hidden="1" x14ac:dyDescent="0.45"/>
    <row r="4615" ht="14.25" hidden="1" x14ac:dyDescent="0.45"/>
    <row r="4616" ht="14.25" hidden="1" x14ac:dyDescent="0.45"/>
    <row r="4617" ht="14.25" hidden="1" x14ac:dyDescent="0.45"/>
    <row r="4618" ht="14.25" hidden="1" x14ac:dyDescent="0.45"/>
    <row r="4619" ht="14.25" hidden="1" x14ac:dyDescent="0.45"/>
    <row r="4620" ht="14.25" hidden="1" x14ac:dyDescent="0.45"/>
    <row r="4621" ht="14.25" hidden="1" x14ac:dyDescent="0.45"/>
    <row r="4622" ht="14.25" hidden="1" x14ac:dyDescent="0.45"/>
    <row r="4623" ht="14.25" hidden="1" x14ac:dyDescent="0.45"/>
    <row r="4624" ht="14.25" hidden="1" x14ac:dyDescent="0.45"/>
    <row r="4625" ht="14.25" hidden="1" x14ac:dyDescent="0.45"/>
    <row r="4626" ht="14.25" hidden="1" x14ac:dyDescent="0.45"/>
    <row r="4627" ht="14.25" hidden="1" x14ac:dyDescent="0.45"/>
    <row r="4628" ht="14.25" hidden="1" x14ac:dyDescent="0.45"/>
    <row r="4629" ht="14.25" hidden="1" x14ac:dyDescent="0.45"/>
    <row r="4630" ht="14.25" hidden="1" x14ac:dyDescent="0.45"/>
    <row r="4631" ht="14.25" hidden="1" x14ac:dyDescent="0.45"/>
    <row r="4632" ht="14.25" hidden="1" x14ac:dyDescent="0.45"/>
    <row r="4633" ht="14.25" hidden="1" x14ac:dyDescent="0.45"/>
    <row r="4634" ht="14.25" hidden="1" x14ac:dyDescent="0.45"/>
    <row r="4635" ht="14.25" hidden="1" x14ac:dyDescent="0.45"/>
    <row r="4636" ht="14.25" hidden="1" x14ac:dyDescent="0.45"/>
    <row r="4637" ht="14.25" hidden="1" x14ac:dyDescent="0.45"/>
    <row r="4638" ht="14.25" hidden="1" x14ac:dyDescent="0.45"/>
    <row r="4639" ht="14.25" hidden="1" x14ac:dyDescent="0.45"/>
    <row r="4640" ht="14.25" hidden="1" x14ac:dyDescent="0.45"/>
    <row r="4641" ht="14.25" hidden="1" x14ac:dyDescent="0.45"/>
    <row r="4642" ht="14.25" hidden="1" x14ac:dyDescent="0.45"/>
    <row r="4643" ht="14.25" hidden="1" x14ac:dyDescent="0.45"/>
    <row r="4644" ht="14.25" hidden="1" x14ac:dyDescent="0.45"/>
    <row r="4645" ht="14.25" hidden="1" x14ac:dyDescent="0.45"/>
    <row r="4646" ht="14.25" hidden="1" x14ac:dyDescent="0.45"/>
    <row r="4647" ht="14.25" hidden="1" x14ac:dyDescent="0.45"/>
    <row r="4648" ht="14.25" hidden="1" x14ac:dyDescent="0.45"/>
    <row r="4649" ht="14.25" hidden="1" x14ac:dyDescent="0.45"/>
    <row r="4650" ht="14.25" hidden="1" x14ac:dyDescent="0.45"/>
    <row r="4651" ht="14.25" hidden="1" x14ac:dyDescent="0.45"/>
    <row r="4652" ht="14.25" hidden="1" x14ac:dyDescent="0.45"/>
    <row r="4653" ht="14.25" hidden="1" x14ac:dyDescent="0.45"/>
    <row r="4654" ht="14.25" hidden="1" x14ac:dyDescent="0.45"/>
    <row r="4655" ht="14.25" hidden="1" x14ac:dyDescent="0.45"/>
    <row r="4656" ht="14.25" hidden="1" x14ac:dyDescent="0.45"/>
    <row r="4657" ht="14.25" hidden="1" x14ac:dyDescent="0.45"/>
    <row r="4658" ht="14.25" hidden="1" x14ac:dyDescent="0.45"/>
    <row r="4659" ht="14.25" hidden="1" x14ac:dyDescent="0.45"/>
    <row r="4660" ht="14.25" hidden="1" x14ac:dyDescent="0.45"/>
    <row r="4661" ht="14.25" hidden="1" x14ac:dyDescent="0.45"/>
    <row r="4662" ht="14.25" hidden="1" x14ac:dyDescent="0.45"/>
    <row r="4663" ht="14.25" hidden="1" x14ac:dyDescent="0.45"/>
    <row r="4664" ht="14.25" hidden="1" x14ac:dyDescent="0.45"/>
    <row r="4665" ht="14.25" hidden="1" x14ac:dyDescent="0.45"/>
    <row r="4666" ht="14.25" hidden="1" x14ac:dyDescent="0.45"/>
    <row r="4667" ht="14.25" hidden="1" x14ac:dyDescent="0.45"/>
    <row r="4668" ht="14.25" hidden="1" x14ac:dyDescent="0.45"/>
    <row r="4669" ht="14.25" hidden="1" x14ac:dyDescent="0.45"/>
    <row r="4670" ht="14.25" hidden="1" x14ac:dyDescent="0.45"/>
    <row r="4671" ht="14.25" hidden="1" x14ac:dyDescent="0.45"/>
    <row r="4672" ht="14.25" hidden="1" x14ac:dyDescent="0.45"/>
    <row r="4673" ht="14.25" hidden="1" x14ac:dyDescent="0.45"/>
    <row r="4674" ht="14.25" hidden="1" x14ac:dyDescent="0.45"/>
    <row r="4675" ht="14.25" hidden="1" x14ac:dyDescent="0.45"/>
    <row r="4676" ht="14.25" hidden="1" x14ac:dyDescent="0.45"/>
    <row r="4677" ht="14.25" hidden="1" x14ac:dyDescent="0.45"/>
    <row r="4678" ht="14.25" hidden="1" x14ac:dyDescent="0.45"/>
    <row r="4679" ht="14.25" hidden="1" x14ac:dyDescent="0.45"/>
    <row r="4680" ht="14.25" hidden="1" x14ac:dyDescent="0.45"/>
    <row r="4681" ht="14.25" hidden="1" x14ac:dyDescent="0.45"/>
    <row r="4682" ht="14.25" hidden="1" x14ac:dyDescent="0.45"/>
    <row r="4683" ht="14.25" hidden="1" x14ac:dyDescent="0.45"/>
    <row r="4684" ht="14.25" hidden="1" x14ac:dyDescent="0.45"/>
    <row r="4685" ht="14.25" hidden="1" x14ac:dyDescent="0.45"/>
    <row r="4686" ht="14.25" hidden="1" x14ac:dyDescent="0.45"/>
    <row r="4687" ht="14.25" hidden="1" x14ac:dyDescent="0.45"/>
    <row r="4688" ht="14.25" hidden="1" x14ac:dyDescent="0.45"/>
    <row r="4689" ht="14.25" hidden="1" x14ac:dyDescent="0.45"/>
    <row r="4690" ht="14.25" hidden="1" x14ac:dyDescent="0.45"/>
    <row r="4691" ht="14.25" hidden="1" x14ac:dyDescent="0.45"/>
    <row r="4692" ht="14.25" hidden="1" x14ac:dyDescent="0.45"/>
    <row r="4693" ht="14.25" hidden="1" x14ac:dyDescent="0.45"/>
    <row r="4694" ht="14.25" hidden="1" x14ac:dyDescent="0.45"/>
    <row r="4695" ht="14.25" hidden="1" x14ac:dyDescent="0.45"/>
    <row r="4696" ht="14.25" hidden="1" x14ac:dyDescent="0.45"/>
    <row r="4697" ht="14.25" hidden="1" x14ac:dyDescent="0.45"/>
    <row r="4698" ht="14.25" hidden="1" x14ac:dyDescent="0.45"/>
    <row r="4699" ht="14.25" hidden="1" x14ac:dyDescent="0.45"/>
    <row r="4700" ht="14.25" hidden="1" x14ac:dyDescent="0.45"/>
    <row r="4701" ht="14.25" hidden="1" x14ac:dyDescent="0.45"/>
    <row r="4702" ht="14.25" hidden="1" x14ac:dyDescent="0.45"/>
    <row r="4703" ht="14.25" hidden="1" x14ac:dyDescent="0.45"/>
    <row r="4704" ht="14.25" hidden="1" x14ac:dyDescent="0.45"/>
    <row r="4705" ht="14.25" hidden="1" x14ac:dyDescent="0.45"/>
    <row r="4706" ht="14.25" hidden="1" x14ac:dyDescent="0.45"/>
    <row r="4707" ht="14.25" hidden="1" x14ac:dyDescent="0.45"/>
    <row r="4708" ht="14.25" hidden="1" x14ac:dyDescent="0.45"/>
    <row r="4709" ht="14.25" hidden="1" x14ac:dyDescent="0.45"/>
    <row r="4710" ht="14.25" hidden="1" x14ac:dyDescent="0.45"/>
    <row r="4711" ht="14.25" hidden="1" x14ac:dyDescent="0.45"/>
    <row r="4712" ht="14.25" hidden="1" x14ac:dyDescent="0.45"/>
    <row r="4713" ht="14.25" hidden="1" x14ac:dyDescent="0.45"/>
    <row r="4714" ht="14.25" hidden="1" x14ac:dyDescent="0.45"/>
    <row r="4715" ht="14.25" hidden="1" x14ac:dyDescent="0.45"/>
    <row r="4716" ht="14.25" hidden="1" x14ac:dyDescent="0.45"/>
    <row r="4717" ht="14.25" hidden="1" x14ac:dyDescent="0.45"/>
    <row r="4718" ht="14.25" hidden="1" x14ac:dyDescent="0.45"/>
    <row r="4719" ht="14.25" hidden="1" x14ac:dyDescent="0.45"/>
    <row r="4720" ht="14.25" hidden="1" x14ac:dyDescent="0.45"/>
    <row r="4721" ht="14.25" hidden="1" x14ac:dyDescent="0.45"/>
    <row r="4722" ht="14.25" hidden="1" x14ac:dyDescent="0.45"/>
    <row r="4723" ht="14.25" hidden="1" x14ac:dyDescent="0.45"/>
    <row r="4724" ht="14.25" hidden="1" x14ac:dyDescent="0.45"/>
    <row r="4725" ht="14.25" hidden="1" x14ac:dyDescent="0.45"/>
    <row r="4726" ht="14.25" hidden="1" x14ac:dyDescent="0.45"/>
    <row r="4727" ht="14.25" hidden="1" x14ac:dyDescent="0.45"/>
    <row r="4728" ht="14.25" hidden="1" x14ac:dyDescent="0.45"/>
    <row r="4729" ht="14.25" hidden="1" x14ac:dyDescent="0.45"/>
    <row r="4730" ht="14.25" hidden="1" x14ac:dyDescent="0.45"/>
    <row r="4731" ht="14.25" hidden="1" x14ac:dyDescent="0.45"/>
    <row r="4732" ht="14.25" hidden="1" x14ac:dyDescent="0.45"/>
    <row r="4733" ht="14.25" hidden="1" x14ac:dyDescent="0.45"/>
    <row r="4734" ht="14.25" hidden="1" x14ac:dyDescent="0.45"/>
    <row r="4735" ht="14.25" hidden="1" x14ac:dyDescent="0.45"/>
    <row r="4736" ht="14.25" hidden="1" x14ac:dyDescent="0.45"/>
    <row r="4737" ht="14.25" hidden="1" x14ac:dyDescent="0.45"/>
    <row r="4738" ht="14.25" hidden="1" x14ac:dyDescent="0.45"/>
    <row r="4739" ht="14.25" hidden="1" x14ac:dyDescent="0.45"/>
    <row r="4740" ht="14.25" hidden="1" x14ac:dyDescent="0.45"/>
    <row r="4741" ht="14.25" hidden="1" x14ac:dyDescent="0.45"/>
    <row r="4742" ht="14.25" hidden="1" x14ac:dyDescent="0.45"/>
    <row r="4743" ht="14.25" hidden="1" x14ac:dyDescent="0.45"/>
    <row r="4744" ht="14.25" hidden="1" x14ac:dyDescent="0.45"/>
    <row r="4745" ht="14.25" hidden="1" x14ac:dyDescent="0.45"/>
    <row r="4746" ht="14.25" hidden="1" x14ac:dyDescent="0.45"/>
    <row r="4747" ht="14.25" hidden="1" x14ac:dyDescent="0.45"/>
    <row r="4748" ht="14.25" hidden="1" x14ac:dyDescent="0.45"/>
    <row r="4749" ht="14.25" hidden="1" x14ac:dyDescent="0.45"/>
    <row r="4750" ht="14.25" hidden="1" x14ac:dyDescent="0.45"/>
    <row r="4751" ht="14.25" hidden="1" x14ac:dyDescent="0.45"/>
    <row r="4752" ht="14.25" hidden="1" x14ac:dyDescent="0.45"/>
    <row r="4753" ht="14.25" hidden="1" x14ac:dyDescent="0.45"/>
    <row r="4754" ht="14.25" hidden="1" x14ac:dyDescent="0.45"/>
    <row r="4755" ht="14.25" hidden="1" x14ac:dyDescent="0.45"/>
    <row r="4756" ht="14.25" hidden="1" x14ac:dyDescent="0.45"/>
    <row r="4757" ht="14.25" hidden="1" x14ac:dyDescent="0.45"/>
    <row r="4758" ht="14.25" hidden="1" x14ac:dyDescent="0.45"/>
    <row r="4759" ht="14.25" hidden="1" x14ac:dyDescent="0.45"/>
    <row r="4760" ht="14.25" hidden="1" x14ac:dyDescent="0.45"/>
    <row r="4761" ht="14.25" hidden="1" x14ac:dyDescent="0.45"/>
    <row r="4762" ht="14.25" hidden="1" x14ac:dyDescent="0.45"/>
    <row r="4763" ht="14.25" hidden="1" x14ac:dyDescent="0.45"/>
    <row r="4764" ht="14.25" hidden="1" x14ac:dyDescent="0.45"/>
    <row r="4765" ht="14.25" hidden="1" x14ac:dyDescent="0.45"/>
    <row r="4766" ht="14.25" hidden="1" x14ac:dyDescent="0.45"/>
    <row r="4767" ht="14.25" hidden="1" x14ac:dyDescent="0.45"/>
    <row r="4768" ht="14.25" hidden="1" x14ac:dyDescent="0.45"/>
    <row r="4769" ht="14.25" hidden="1" x14ac:dyDescent="0.45"/>
    <row r="4770" ht="14.25" hidden="1" x14ac:dyDescent="0.45"/>
    <row r="4771" ht="14.25" hidden="1" x14ac:dyDescent="0.45"/>
    <row r="4772" ht="14.25" hidden="1" x14ac:dyDescent="0.45"/>
    <row r="4773" ht="14.25" hidden="1" x14ac:dyDescent="0.45"/>
    <row r="4774" ht="14.25" hidden="1" x14ac:dyDescent="0.45"/>
    <row r="4775" ht="14.25" hidden="1" x14ac:dyDescent="0.45"/>
    <row r="4776" ht="14.25" hidden="1" x14ac:dyDescent="0.45"/>
    <row r="4777" ht="14.25" hidden="1" x14ac:dyDescent="0.45"/>
    <row r="4778" ht="14.25" hidden="1" x14ac:dyDescent="0.45"/>
    <row r="4779" ht="14.25" hidden="1" x14ac:dyDescent="0.45"/>
    <row r="4780" ht="14.25" hidden="1" x14ac:dyDescent="0.45"/>
    <row r="4781" ht="14.25" hidden="1" x14ac:dyDescent="0.45"/>
    <row r="4782" ht="14.25" hidden="1" x14ac:dyDescent="0.45"/>
    <row r="4783" ht="14.25" hidden="1" x14ac:dyDescent="0.45"/>
    <row r="4784" ht="14.25" hidden="1" x14ac:dyDescent="0.45"/>
    <row r="4785" ht="14.25" hidden="1" x14ac:dyDescent="0.45"/>
    <row r="4786" ht="14.25" hidden="1" x14ac:dyDescent="0.45"/>
    <row r="4787" ht="14.25" hidden="1" x14ac:dyDescent="0.45"/>
    <row r="4788" ht="14.25" hidden="1" x14ac:dyDescent="0.45"/>
    <row r="4789" ht="14.25" hidden="1" x14ac:dyDescent="0.45"/>
    <row r="4790" ht="14.25" hidden="1" x14ac:dyDescent="0.45"/>
    <row r="4791" ht="14.25" hidden="1" x14ac:dyDescent="0.45"/>
    <row r="4792" ht="14.25" hidden="1" x14ac:dyDescent="0.45"/>
    <row r="4793" ht="14.25" hidden="1" x14ac:dyDescent="0.45"/>
    <row r="4794" ht="14.25" hidden="1" x14ac:dyDescent="0.45"/>
    <row r="4795" ht="14.25" hidden="1" x14ac:dyDescent="0.45"/>
    <row r="4796" ht="14.25" hidden="1" x14ac:dyDescent="0.45"/>
    <row r="4797" ht="14.25" hidden="1" x14ac:dyDescent="0.45"/>
    <row r="4798" ht="14.25" hidden="1" x14ac:dyDescent="0.45"/>
    <row r="4799" ht="14.25" hidden="1" x14ac:dyDescent="0.45"/>
    <row r="4800" ht="14.25" hidden="1" x14ac:dyDescent="0.45"/>
    <row r="4801" ht="14.25" hidden="1" x14ac:dyDescent="0.45"/>
    <row r="4802" ht="14.25" hidden="1" x14ac:dyDescent="0.45"/>
    <row r="4803" ht="14.25" hidden="1" x14ac:dyDescent="0.45"/>
    <row r="4804" ht="14.25" hidden="1" x14ac:dyDescent="0.45"/>
    <row r="4805" ht="14.25" hidden="1" x14ac:dyDescent="0.45"/>
    <row r="4806" ht="14.25" hidden="1" x14ac:dyDescent="0.45"/>
    <row r="4807" ht="14.25" hidden="1" x14ac:dyDescent="0.45"/>
    <row r="4808" ht="14.25" hidden="1" x14ac:dyDescent="0.45"/>
    <row r="4809" ht="14.25" hidden="1" x14ac:dyDescent="0.45"/>
    <row r="4810" ht="14.25" hidden="1" x14ac:dyDescent="0.45"/>
    <row r="4811" ht="14.25" hidden="1" x14ac:dyDescent="0.45"/>
    <row r="4812" ht="14.25" hidden="1" x14ac:dyDescent="0.45"/>
    <row r="4813" ht="14.25" hidden="1" x14ac:dyDescent="0.45"/>
    <row r="4814" ht="14.25" hidden="1" x14ac:dyDescent="0.45"/>
    <row r="4815" ht="14.25" hidden="1" x14ac:dyDescent="0.45"/>
    <row r="4816" ht="14.25" hidden="1" x14ac:dyDescent="0.45"/>
    <row r="4817" ht="14.25" hidden="1" x14ac:dyDescent="0.45"/>
    <row r="4818" ht="14.25" hidden="1" x14ac:dyDescent="0.45"/>
    <row r="4819" ht="14.25" hidden="1" x14ac:dyDescent="0.45"/>
    <row r="4820" ht="14.25" hidden="1" x14ac:dyDescent="0.45"/>
    <row r="4821" ht="14.25" hidden="1" x14ac:dyDescent="0.45"/>
    <row r="4822" ht="14.25" hidden="1" x14ac:dyDescent="0.45"/>
    <row r="4823" ht="14.25" hidden="1" x14ac:dyDescent="0.45"/>
    <row r="4824" ht="14.25" hidden="1" x14ac:dyDescent="0.45"/>
    <row r="4825" ht="14.25" hidden="1" x14ac:dyDescent="0.45"/>
    <row r="4826" ht="14.25" hidden="1" x14ac:dyDescent="0.45"/>
    <row r="4827" ht="14.25" hidden="1" x14ac:dyDescent="0.45"/>
    <row r="4828" ht="14.25" hidden="1" x14ac:dyDescent="0.45"/>
    <row r="4829" ht="14.25" hidden="1" x14ac:dyDescent="0.45"/>
    <row r="4830" ht="14.25" hidden="1" x14ac:dyDescent="0.45"/>
    <row r="4831" ht="14.25" hidden="1" x14ac:dyDescent="0.45"/>
    <row r="4832" ht="14.25" hidden="1" x14ac:dyDescent="0.45"/>
    <row r="4833" ht="14.25" hidden="1" x14ac:dyDescent="0.45"/>
    <row r="4834" ht="14.25" hidden="1" x14ac:dyDescent="0.45"/>
    <row r="4835" ht="14.25" hidden="1" x14ac:dyDescent="0.45"/>
    <row r="4836" ht="14.25" hidden="1" x14ac:dyDescent="0.45"/>
    <row r="4837" ht="14.25" hidden="1" x14ac:dyDescent="0.45"/>
    <row r="4838" ht="14.25" hidden="1" x14ac:dyDescent="0.45"/>
    <row r="4839" ht="14.25" hidden="1" x14ac:dyDescent="0.45"/>
    <row r="4840" ht="14.25" hidden="1" x14ac:dyDescent="0.45"/>
    <row r="4841" ht="14.25" hidden="1" x14ac:dyDescent="0.45"/>
    <row r="4842" ht="14.25" hidden="1" x14ac:dyDescent="0.45"/>
    <row r="4843" ht="14.25" hidden="1" x14ac:dyDescent="0.45"/>
    <row r="4844" ht="14.25" hidden="1" x14ac:dyDescent="0.45"/>
    <row r="4845" ht="14.25" hidden="1" x14ac:dyDescent="0.45"/>
    <row r="4846" ht="14.25" hidden="1" x14ac:dyDescent="0.45"/>
    <row r="4847" ht="14.25" hidden="1" x14ac:dyDescent="0.45"/>
    <row r="4848" ht="14.25" hidden="1" x14ac:dyDescent="0.45"/>
    <row r="4849" ht="14.25" hidden="1" x14ac:dyDescent="0.45"/>
    <row r="4850" ht="14.25" hidden="1" x14ac:dyDescent="0.45"/>
    <row r="4851" ht="14.25" hidden="1" x14ac:dyDescent="0.45"/>
    <row r="4852" ht="14.25" hidden="1" x14ac:dyDescent="0.45"/>
    <row r="4853" ht="14.25" hidden="1" x14ac:dyDescent="0.45"/>
    <row r="4854" ht="14.25" hidden="1" x14ac:dyDescent="0.45"/>
    <row r="4855" ht="14.25" hidden="1" x14ac:dyDescent="0.45"/>
    <row r="4856" ht="14.25" hidden="1" x14ac:dyDescent="0.45"/>
    <row r="4857" ht="14.25" hidden="1" x14ac:dyDescent="0.45"/>
    <row r="4858" ht="14.25" hidden="1" x14ac:dyDescent="0.45"/>
    <row r="4859" ht="14.25" hidden="1" x14ac:dyDescent="0.45"/>
    <row r="4860" ht="14.25" hidden="1" x14ac:dyDescent="0.45"/>
    <row r="4861" ht="14.25" hidden="1" x14ac:dyDescent="0.45"/>
    <row r="4862" ht="14.25" hidden="1" x14ac:dyDescent="0.45"/>
    <row r="4863" ht="14.25" hidden="1" x14ac:dyDescent="0.45"/>
    <row r="4864" ht="14.25" hidden="1" x14ac:dyDescent="0.45"/>
    <row r="4865" ht="14.25" hidden="1" x14ac:dyDescent="0.45"/>
    <row r="4866" ht="14.25" hidden="1" x14ac:dyDescent="0.45"/>
    <row r="4867" ht="14.25" hidden="1" x14ac:dyDescent="0.45"/>
    <row r="4868" ht="14.25" hidden="1" x14ac:dyDescent="0.45"/>
    <row r="4869" ht="14.25" hidden="1" x14ac:dyDescent="0.45"/>
    <row r="4870" ht="14.25" hidden="1" x14ac:dyDescent="0.45"/>
    <row r="4871" ht="14.25" hidden="1" x14ac:dyDescent="0.45"/>
    <row r="4872" ht="14.25" hidden="1" x14ac:dyDescent="0.45"/>
    <row r="4873" ht="14.25" hidden="1" x14ac:dyDescent="0.45"/>
    <row r="4874" ht="14.25" hidden="1" x14ac:dyDescent="0.45"/>
    <row r="4875" ht="14.25" hidden="1" x14ac:dyDescent="0.45"/>
    <row r="4876" ht="14.25" hidden="1" x14ac:dyDescent="0.45"/>
    <row r="4877" ht="14.25" hidden="1" x14ac:dyDescent="0.45"/>
    <row r="4878" ht="14.25" hidden="1" x14ac:dyDescent="0.45"/>
    <row r="4879" ht="14.25" hidden="1" x14ac:dyDescent="0.45"/>
    <row r="4880" ht="14.25" hidden="1" x14ac:dyDescent="0.45"/>
    <row r="4881" ht="14.25" hidden="1" x14ac:dyDescent="0.45"/>
    <row r="4882" ht="14.25" hidden="1" x14ac:dyDescent="0.45"/>
    <row r="4883" ht="14.25" hidden="1" x14ac:dyDescent="0.45"/>
    <row r="4884" ht="14.25" hidden="1" x14ac:dyDescent="0.45"/>
    <row r="4885" ht="14.25" hidden="1" x14ac:dyDescent="0.45"/>
    <row r="4886" ht="14.25" hidden="1" x14ac:dyDescent="0.45"/>
    <row r="4887" ht="14.25" hidden="1" x14ac:dyDescent="0.45"/>
    <row r="4888" ht="14.25" hidden="1" x14ac:dyDescent="0.45"/>
    <row r="4889" ht="14.25" hidden="1" x14ac:dyDescent="0.45"/>
    <row r="4890" ht="14.25" hidden="1" x14ac:dyDescent="0.45"/>
    <row r="4891" ht="14.25" hidden="1" x14ac:dyDescent="0.45"/>
    <row r="4892" ht="14.25" hidden="1" x14ac:dyDescent="0.45"/>
    <row r="4893" ht="14.25" hidden="1" x14ac:dyDescent="0.45"/>
    <row r="4894" ht="14.25" hidden="1" x14ac:dyDescent="0.45"/>
    <row r="4895" ht="14.25" hidden="1" x14ac:dyDescent="0.45"/>
    <row r="4896" ht="14.25" hidden="1" x14ac:dyDescent="0.45"/>
    <row r="4897" ht="14.25" hidden="1" x14ac:dyDescent="0.45"/>
    <row r="4898" ht="14.25" hidden="1" x14ac:dyDescent="0.45"/>
    <row r="4899" ht="14.25" hidden="1" x14ac:dyDescent="0.45"/>
    <row r="4900" ht="14.25" hidden="1" x14ac:dyDescent="0.45"/>
    <row r="4901" ht="14.25" hidden="1" x14ac:dyDescent="0.45"/>
    <row r="4902" ht="14.25" hidden="1" x14ac:dyDescent="0.45"/>
    <row r="4903" ht="14.25" hidden="1" x14ac:dyDescent="0.45"/>
    <row r="4904" ht="14.25" hidden="1" x14ac:dyDescent="0.45"/>
    <row r="4905" ht="14.25" hidden="1" x14ac:dyDescent="0.45"/>
    <row r="4906" ht="14.25" hidden="1" x14ac:dyDescent="0.45"/>
    <row r="4907" ht="14.25" hidden="1" x14ac:dyDescent="0.45"/>
    <row r="4908" ht="14.25" hidden="1" x14ac:dyDescent="0.45"/>
    <row r="4909" ht="14.25" hidden="1" x14ac:dyDescent="0.45"/>
    <row r="4910" ht="14.25" hidden="1" x14ac:dyDescent="0.45"/>
    <row r="4911" ht="14.25" hidden="1" x14ac:dyDescent="0.45"/>
    <row r="4912" ht="14.25" hidden="1" x14ac:dyDescent="0.45"/>
    <row r="4913" ht="14.25" hidden="1" x14ac:dyDescent="0.45"/>
    <row r="4914" ht="14.25" hidden="1" x14ac:dyDescent="0.45"/>
    <row r="4915" ht="14.25" hidden="1" x14ac:dyDescent="0.45"/>
    <row r="4916" ht="14.25" hidden="1" x14ac:dyDescent="0.45"/>
    <row r="4917" ht="14.25" hidden="1" x14ac:dyDescent="0.45"/>
    <row r="4918" ht="14.25" hidden="1" x14ac:dyDescent="0.45"/>
    <row r="4919" ht="14.25" hidden="1" x14ac:dyDescent="0.45"/>
    <row r="4920" ht="14.25" hidden="1" x14ac:dyDescent="0.45"/>
    <row r="4921" ht="14.25" hidden="1" x14ac:dyDescent="0.45"/>
    <row r="4922" ht="14.25" hidden="1" x14ac:dyDescent="0.45"/>
    <row r="4923" ht="14.25" hidden="1" x14ac:dyDescent="0.45"/>
    <row r="4924" ht="14.25" hidden="1" x14ac:dyDescent="0.45"/>
    <row r="4925" ht="14.25" hidden="1" x14ac:dyDescent="0.45"/>
    <row r="4926" ht="14.25" hidden="1" x14ac:dyDescent="0.45"/>
    <row r="4927" ht="14.25" hidden="1" x14ac:dyDescent="0.45"/>
    <row r="4928" ht="14.25" hidden="1" x14ac:dyDescent="0.45"/>
    <row r="4929" ht="14.25" hidden="1" x14ac:dyDescent="0.45"/>
    <row r="4930" ht="14.25" hidden="1" x14ac:dyDescent="0.45"/>
    <row r="4931" ht="14.25" hidden="1" x14ac:dyDescent="0.45"/>
    <row r="4932" ht="14.25" hidden="1" x14ac:dyDescent="0.45"/>
    <row r="4933" ht="14.25" hidden="1" x14ac:dyDescent="0.45"/>
    <row r="4934" ht="14.25" hidden="1" x14ac:dyDescent="0.45"/>
    <row r="4935" ht="14.25" hidden="1" x14ac:dyDescent="0.45"/>
    <row r="4936" ht="14.25" hidden="1" x14ac:dyDescent="0.45"/>
    <row r="4937" ht="14.25" hidden="1" x14ac:dyDescent="0.45"/>
    <row r="4938" ht="14.25" hidden="1" x14ac:dyDescent="0.45"/>
    <row r="4939" ht="14.25" hidden="1" x14ac:dyDescent="0.45"/>
    <row r="4940" ht="14.25" hidden="1" x14ac:dyDescent="0.45"/>
    <row r="4941" ht="14.25" hidden="1" x14ac:dyDescent="0.45"/>
    <row r="4942" ht="14.25" hidden="1" x14ac:dyDescent="0.45"/>
    <row r="4943" ht="14.25" hidden="1" x14ac:dyDescent="0.45"/>
    <row r="4944" ht="14.25" hidden="1" x14ac:dyDescent="0.45"/>
    <row r="4945" ht="14.25" hidden="1" x14ac:dyDescent="0.45"/>
    <row r="4946" ht="14.25" hidden="1" x14ac:dyDescent="0.45"/>
    <row r="4947" ht="14.25" hidden="1" x14ac:dyDescent="0.45"/>
    <row r="4948" ht="14.25" hidden="1" x14ac:dyDescent="0.45"/>
    <row r="4949" ht="14.25" hidden="1" x14ac:dyDescent="0.45"/>
    <row r="4950" ht="14.25" hidden="1" x14ac:dyDescent="0.45"/>
    <row r="4951" ht="14.25" hidden="1" x14ac:dyDescent="0.45"/>
    <row r="4952" ht="14.25" hidden="1" x14ac:dyDescent="0.45"/>
    <row r="4953" ht="14.25" hidden="1" x14ac:dyDescent="0.45"/>
    <row r="4954" ht="14.25" hidden="1" x14ac:dyDescent="0.45"/>
    <row r="4955" ht="14.25" hidden="1" x14ac:dyDescent="0.45"/>
    <row r="4956" ht="14.25" hidden="1" x14ac:dyDescent="0.45"/>
    <row r="4957" ht="14.25" hidden="1" x14ac:dyDescent="0.45"/>
    <row r="4958" ht="14.25" hidden="1" x14ac:dyDescent="0.45"/>
    <row r="4959" ht="14.25" hidden="1" x14ac:dyDescent="0.45"/>
    <row r="4960" ht="14.25" hidden="1" x14ac:dyDescent="0.45"/>
    <row r="4961" ht="14.25" hidden="1" x14ac:dyDescent="0.45"/>
    <row r="4962" ht="14.25" hidden="1" x14ac:dyDescent="0.45"/>
    <row r="4963" ht="14.25" hidden="1" x14ac:dyDescent="0.45"/>
    <row r="4964" ht="14.25" hidden="1" x14ac:dyDescent="0.45"/>
    <row r="4965" ht="14.25" hidden="1" x14ac:dyDescent="0.45"/>
    <row r="4966" ht="14.25" hidden="1" x14ac:dyDescent="0.45"/>
    <row r="4967" ht="14.25" hidden="1" x14ac:dyDescent="0.45"/>
    <row r="4968" ht="14.25" hidden="1" x14ac:dyDescent="0.45"/>
    <row r="4969" ht="14.25" hidden="1" x14ac:dyDescent="0.45"/>
    <row r="4970" ht="14.25" hidden="1" x14ac:dyDescent="0.45"/>
    <row r="4971" ht="14.25" hidden="1" x14ac:dyDescent="0.45"/>
    <row r="4972" ht="14.25" hidden="1" x14ac:dyDescent="0.45"/>
    <row r="4973" ht="14.25" hidden="1" x14ac:dyDescent="0.45"/>
    <row r="4974" ht="14.25" hidden="1" x14ac:dyDescent="0.45"/>
    <row r="4975" ht="14.25" hidden="1" x14ac:dyDescent="0.45"/>
    <row r="4976" ht="14.25" hidden="1" x14ac:dyDescent="0.45"/>
    <row r="4977" ht="14.25" hidden="1" x14ac:dyDescent="0.45"/>
    <row r="4978" ht="14.25" hidden="1" x14ac:dyDescent="0.45"/>
    <row r="4979" ht="14.25" hidden="1" x14ac:dyDescent="0.45"/>
    <row r="4980" ht="14.25" hidden="1" x14ac:dyDescent="0.45"/>
    <row r="4981" ht="14.25" hidden="1" x14ac:dyDescent="0.45"/>
    <row r="4982" ht="14.25" hidden="1" x14ac:dyDescent="0.45"/>
    <row r="4983" ht="14.25" hidden="1" x14ac:dyDescent="0.45"/>
    <row r="4984" ht="14.25" hidden="1" x14ac:dyDescent="0.45"/>
    <row r="4985" ht="14.25" hidden="1" x14ac:dyDescent="0.45"/>
    <row r="4986" ht="14.25" hidden="1" x14ac:dyDescent="0.45"/>
    <row r="4987" ht="14.25" hidden="1" x14ac:dyDescent="0.45"/>
    <row r="4988" ht="14.25" hidden="1" x14ac:dyDescent="0.45"/>
    <row r="4989" ht="14.25" hidden="1" x14ac:dyDescent="0.45"/>
    <row r="4990" ht="14.25" hidden="1" x14ac:dyDescent="0.45"/>
    <row r="4991" ht="14.25" hidden="1" x14ac:dyDescent="0.45"/>
    <row r="4992" ht="14.25" hidden="1" x14ac:dyDescent="0.45"/>
    <row r="4993" ht="14.25" hidden="1" x14ac:dyDescent="0.45"/>
    <row r="4994" ht="14.25" hidden="1" x14ac:dyDescent="0.45"/>
    <row r="4995" ht="14.25" hidden="1" x14ac:dyDescent="0.45"/>
    <row r="4996" ht="14.25" hidden="1" x14ac:dyDescent="0.45"/>
    <row r="4997" ht="14.25" hidden="1" x14ac:dyDescent="0.45"/>
    <row r="4998" ht="14.25" hidden="1" x14ac:dyDescent="0.45"/>
    <row r="4999" ht="14.25" hidden="1" x14ac:dyDescent="0.45"/>
    <row r="5000" ht="14.25" hidden="1" x14ac:dyDescent="0.45"/>
    <row r="5001" ht="14.25" hidden="1" x14ac:dyDescent="0.45"/>
    <row r="5002" ht="14.25" hidden="1" x14ac:dyDescent="0.45"/>
    <row r="5003" ht="14.25" hidden="1" x14ac:dyDescent="0.45"/>
    <row r="5004" ht="14.25" hidden="1" x14ac:dyDescent="0.45"/>
    <row r="5005" ht="14.25" hidden="1" x14ac:dyDescent="0.45"/>
    <row r="5006" ht="14.25" hidden="1" x14ac:dyDescent="0.45"/>
    <row r="5007" ht="14.25" hidden="1" x14ac:dyDescent="0.45"/>
    <row r="5008" ht="14.25" hidden="1" x14ac:dyDescent="0.45"/>
    <row r="5009" ht="14.25" hidden="1" x14ac:dyDescent="0.45"/>
    <row r="5010" ht="14.25" hidden="1" x14ac:dyDescent="0.45"/>
    <row r="5011" ht="14.25" hidden="1" x14ac:dyDescent="0.45"/>
    <row r="5012" ht="14.25" hidden="1" x14ac:dyDescent="0.45"/>
    <row r="5013" ht="14.25" hidden="1" x14ac:dyDescent="0.45"/>
    <row r="5014" ht="14.25" hidden="1" x14ac:dyDescent="0.45"/>
    <row r="5015" ht="14.25" hidden="1" x14ac:dyDescent="0.45"/>
    <row r="5016" ht="14.25" hidden="1" x14ac:dyDescent="0.45"/>
    <row r="5017" ht="14.25" hidden="1" x14ac:dyDescent="0.45"/>
    <row r="5018" ht="14.25" hidden="1" x14ac:dyDescent="0.45"/>
    <row r="5019" ht="14.25" hidden="1" x14ac:dyDescent="0.45"/>
    <row r="5020" ht="14.25" hidden="1" x14ac:dyDescent="0.45"/>
    <row r="5021" ht="14.25" hidden="1" x14ac:dyDescent="0.45"/>
    <row r="5022" ht="14.25" hidden="1" x14ac:dyDescent="0.45"/>
    <row r="5023" ht="14.25" hidden="1" x14ac:dyDescent="0.45"/>
    <row r="5024" ht="14.25" hidden="1" x14ac:dyDescent="0.45"/>
    <row r="5025" ht="14.25" hidden="1" x14ac:dyDescent="0.45"/>
    <row r="5026" ht="14.25" hidden="1" x14ac:dyDescent="0.45"/>
    <row r="5027" ht="14.25" hidden="1" x14ac:dyDescent="0.45"/>
    <row r="5028" ht="14.25" hidden="1" x14ac:dyDescent="0.45"/>
    <row r="5029" ht="14.25" hidden="1" x14ac:dyDescent="0.45"/>
    <row r="5030" ht="14.25" hidden="1" x14ac:dyDescent="0.45"/>
    <row r="5031" ht="14.25" hidden="1" x14ac:dyDescent="0.45"/>
    <row r="5032" ht="14.25" hidden="1" x14ac:dyDescent="0.45"/>
    <row r="5033" ht="14.25" hidden="1" x14ac:dyDescent="0.45"/>
    <row r="5034" ht="14.25" hidden="1" x14ac:dyDescent="0.45"/>
    <row r="5035" ht="14.25" hidden="1" x14ac:dyDescent="0.45"/>
    <row r="5036" ht="14.25" hidden="1" x14ac:dyDescent="0.45"/>
    <row r="5037" ht="14.25" hidden="1" x14ac:dyDescent="0.45"/>
    <row r="5038" ht="14.25" hidden="1" x14ac:dyDescent="0.45"/>
    <row r="5039" ht="14.25" hidden="1" x14ac:dyDescent="0.45"/>
    <row r="5040" ht="14.25" hidden="1" x14ac:dyDescent="0.45"/>
    <row r="5041" ht="14.25" hidden="1" x14ac:dyDescent="0.45"/>
    <row r="5042" ht="14.25" hidden="1" x14ac:dyDescent="0.45"/>
    <row r="5043" ht="14.25" hidden="1" x14ac:dyDescent="0.45"/>
    <row r="5044" ht="14.25" hidden="1" x14ac:dyDescent="0.45"/>
    <row r="5045" ht="14.25" hidden="1" x14ac:dyDescent="0.45"/>
    <row r="5046" ht="14.25" hidden="1" x14ac:dyDescent="0.45"/>
    <row r="5047" ht="14.25" hidden="1" x14ac:dyDescent="0.45"/>
    <row r="5048" ht="14.25" hidden="1" x14ac:dyDescent="0.45"/>
    <row r="5049" ht="14.25" hidden="1" x14ac:dyDescent="0.45"/>
    <row r="5050" ht="14.25" hidden="1" x14ac:dyDescent="0.45"/>
    <row r="5051" ht="14.25" hidden="1" x14ac:dyDescent="0.45"/>
    <row r="5052" ht="14.25" hidden="1" x14ac:dyDescent="0.45"/>
    <row r="5053" ht="14.25" hidden="1" x14ac:dyDescent="0.45"/>
    <row r="5054" ht="14.25" hidden="1" x14ac:dyDescent="0.45"/>
    <row r="5055" ht="14.25" hidden="1" x14ac:dyDescent="0.45"/>
    <row r="5056" ht="14.25" hidden="1" x14ac:dyDescent="0.45"/>
    <row r="5057" ht="14.25" hidden="1" x14ac:dyDescent="0.45"/>
    <row r="5058" ht="14.25" hidden="1" x14ac:dyDescent="0.45"/>
    <row r="5059" ht="14.25" hidden="1" x14ac:dyDescent="0.45"/>
    <row r="5060" ht="14.25" hidden="1" x14ac:dyDescent="0.45"/>
    <row r="5061" ht="14.25" hidden="1" x14ac:dyDescent="0.45"/>
    <row r="5062" ht="14.25" hidden="1" x14ac:dyDescent="0.45"/>
    <row r="5063" ht="14.25" hidden="1" x14ac:dyDescent="0.45"/>
    <row r="5064" ht="14.25" hidden="1" x14ac:dyDescent="0.45"/>
    <row r="5065" ht="14.25" hidden="1" x14ac:dyDescent="0.45"/>
    <row r="5066" ht="14.25" hidden="1" x14ac:dyDescent="0.45"/>
    <row r="5067" ht="14.25" hidden="1" x14ac:dyDescent="0.45"/>
    <row r="5068" ht="14.25" hidden="1" x14ac:dyDescent="0.45"/>
    <row r="5069" ht="14.25" hidden="1" x14ac:dyDescent="0.45"/>
    <row r="5070" ht="14.25" hidden="1" x14ac:dyDescent="0.45"/>
    <row r="5071" ht="14.25" hidden="1" x14ac:dyDescent="0.45"/>
    <row r="5072" ht="14.25" hidden="1" x14ac:dyDescent="0.45"/>
    <row r="5073" ht="14.25" hidden="1" x14ac:dyDescent="0.45"/>
    <row r="5074" ht="14.25" hidden="1" x14ac:dyDescent="0.45"/>
    <row r="5075" ht="14.25" hidden="1" x14ac:dyDescent="0.45"/>
    <row r="5076" ht="14.25" hidden="1" x14ac:dyDescent="0.45"/>
    <row r="5077" ht="14.25" hidden="1" x14ac:dyDescent="0.45"/>
    <row r="5078" ht="14.25" hidden="1" x14ac:dyDescent="0.45"/>
    <row r="5079" ht="14.25" hidden="1" x14ac:dyDescent="0.45"/>
    <row r="5080" ht="14.25" hidden="1" x14ac:dyDescent="0.45"/>
    <row r="5081" ht="14.25" hidden="1" x14ac:dyDescent="0.45"/>
    <row r="5082" ht="14.25" hidden="1" x14ac:dyDescent="0.45"/>
    <row r="5083" ht="14.25" hidden="1" x14ac:dyDescent="0.45"/>
    <row r="5084" ht="14.25" hidden="1" x14ac:dyDescent="0.45"/>
    <row r="5085" ht="14.25" hidden="1" x14ac:dyDescent="0.45"/>
    <row r="5086" ht="14.25" hidden="1" x14ac:dyDescent="0.45"/>
    <row r="5087" ht="14.25" hidden="1" x14ac:dyDescent="0.45"/>
    <row r="5088" ht="14.25" hidden="1" x14ac:dyDescent="0.45"/>
    <row r="5089" ht="14.25" hidden="1" x14ac:dyDescent="0.45"/>
    <row r="5090" ht="14.25" hidden="1" x14ac:dyDescent="0.45"/>
    <row r="5091" ht="14.25" hidden="1" x14ac:dyDescent="0.45"/>
    <row r="5092" ht="14.25" hidden="1" x14ac:dyDescent="0.45"/>
    <row r="5093" ht="14.25" hidden="1" x14ac:dyDescent="0.45"/>
    <row r="5094" ht="14.25" hidden="1" x14ac:dyDescent="0.45"/>
    <row r="5095" ht="14.25" hidden="1" x14ac:dyDescent="0.45"/>
    <row r="5096" ht="14.25" hidden="1" x14ac:dyDescent="0.45"/>
    <row r="5097" ht="14.25" hidden="1" x14ac:dyDescent="0.45"/>
    <row r="5098" ht="14.25" hidden="1" x14ac:dyDescent="0.45"/>
    <row r="5099" ht="14.25" hidden="1" x14ac:dyDescent="0.45"/>
    <row r="5100" ht="14.25" hidden="1" x14ac:dyDescent="0.45"/>
    <row r="5101" ht="14.25" hidden="1" x14ac:dyDescent="0.45"/>
    <row r="5102" ht="14.25" hidden="1" x14ac:dyDescent="0.45"/>
    <row r="5103" ht="14.25" hidden="1" x14ac:dyDescent="0.45"/>
    <row r="5104" ht="14.25" hidden="1" x14ac:dyDescent="0.45"/>
    <row r="5105" ht="14.25" hidden="1" x14ac:dyDescent="0.45"/>
    <row r="5106" ht="14.25" hidden="1" x14ac:dyDescent="0.45"/>
    <row r="5107" ht="14.25" hidden="1" x14ac:dyDescent="0.45"/>
    <row r="5108" ht="14.25" hidden="1" x14ac:dyDescent="0.45"/>
    <row r="5109" ht="14.25" hidden="1" x14ac:dyDescent="0.45"/>
    <row r="5110" ht="14.25" hidden="1" x14ac:dyDescent="0.45"/>
    <row r="5111" ht="14.25" hidden="1" x14ac:dyDescent="0.45"/>
    <row r="5112" ht="14.25" hidden="1" x14ac:dyDescent="0.45"/>
    <row r="5113" ht="14.25" hidden="1" x14ac:dyDescent="0.45"/>
    <row r="5114" ht="14.25" hidden="1" x14ac:dyDescent="0.45"/>
    <row r="5115" ht="14.25" hidden="1" x14ac:dyDescent="0.45"/>
    <row r="5116" ht="14.25" hidden="1" x14ac:dyDescent="0.45"/>
    <row r="5117" ht="14.25" hidden="1" x14ac:dyDescent="0.45"/>
    <row r="5118" ht="14.25" hidden="1" x14ac:dyDescent="0.45"/>
    <row r="5119" ht="14.25" hidden="1" x14ac:dyDescent="0.45"/>
    <row r="5120" ht="14.25" hidden="1" x14ac:dyDescent="0.45"/>
    <row r="5121" ht="14.25" hidden="1" x14ac:dyDescent="0.45"/>
    <row r="5122" ht="14.25" hidden="1" x14ac:dyDescent="0.45"/>
    <row r="5123" ht="14.25" hidden="1" x14ac:dyDescent="0.45"/>
    <row r="5124" ht="14.25" hidden="1" x14ac:dyDescent="0.45"/>
    <row r="5125" ht="14.25" hidden="1" x14ac:dyDescent="0.45"/>
    <row r="5126" ht="14.25" hidden="1" x14ac:dyDescent="0.45"/>
    <row r="5127" ht="14.25" hidden="1" x14ac:dyDescent="0.45"/>
    <row r="5128" ht="14.25" hidden="1" x14ac:dyDescent="0.45"/>
    <row r="5129" ht="14.25" hidden="1" x14ac:dyDescent="0.45"/>
    <row r="5130" ht="14.25" hidden="1" x14ac:dyDescent="0.45"/>
    <row r="5131" ht="14.25" hidden="1" x14ac:dyDescent="0.45"/>
    <row r="5132" ht="14.25" hidden="1" x14ac:dyDescent="0.45"/>
    <row r="5133" ht="14.25" hidden="1" x14ac:dyDescent="0.45"/>
    <row r="5134" ht="14.25" hidden="1" x14ac:dyDescent="0.45"/>
    <row r="5135" ht="14.25" hidden="1" x14ac:dyDescent="0.45"/>
    <row r="5136" ht="14.25" hidden="1" x14ac:dyDescent="0.45"/>
    <row r="5137" ht="14.25" hidden="1" x14ac:dyDescent="0.45"/>
    <row r="5138" ht="14.25" hidden="1" x14ac:dyDescent="0.45"/>
    <row r="5139" ht="14.25" hidden="1" x14ac:dyDescent="0.45"/>
    <row r="5140" ht="14.25" hidden="1" x14ac:dyDescent="0.45"/>
    <row r="5141" ht="14.25" hidden="1" x14ac:dyDescent="0.45"/>
    <row r="5142" ht="14.25" hidden="1" x14ac:dyDescent="0.45"/>
    <row r="5143" ht="14.25" hidden="1" x14ac:dyDescent="0.45"/>
    <row r="5144" ht="14.25" hidden="1" x14ac:dyDescent="0.45"/>
    <row r="5145" ht="14.25" hidden="1" x14ac:dyDescent="0.45"/>
    <row r="5146" ht="14.25" hidden="1" x14ac:dyDescent="0.45"/>
    <row r="5147" ht="14.25" hidden="1" x14ac:dyDescent="0.45"/>
    <row r="5148" ht="14.25" hidden="1" x14ac:dyDescent="0.45"/>
    <row r="5149" ht="14.25" hidden="1" x14ac:dyDescent="0.45"/>
    <row r="5150" ht="14.25" hidden="1" x14ac:dyDescent="0.45"/>
    <row r="5151" ht="14.25" hidden="1" x14ac:dyDescent="0.45"/>
    <row r="5152" ht="14.25" hidden="1" x14ac:dyDescent="0.45"/>
    <row r="5153" ht="14.25" hidden="1" x14ac:dyDescent="0.45"/>
    <row r="5154" ht="14.25" hidden="1" x14ac:dyDescent="0.45"/>
    <row r="5155" ht="14.25" hidden="1" x14ac:dyDescent="0.45"/>
    <row r="5156" ht="14.25" hidden="1" x14ac:dyDescent="0.45"/>
    <row r="5157" ht="14.25" hidden="1" x14ac:dyDescent="0.45"/>
    <row r="5158" ht="14.25" hidden="1" x14ac:dyDescent="0.45"/>
    <row r="5159" ht="14.25" hidden="1" x14ac:dyDescent="0.45"/>
    <row r="5160" ht="14.25" hidden="1" x14ac:dyDescent="0.45"/>
    <row r="5161" ht="14.25" hidden="1" x14ac:dyDescent="0.45"/>
    <row r="5162" ht="14.25" hidden="1" x14ac:dyDescent="0.45"/>
    <row r="5163" ht="14.25" hidden="1" x14ac:dyDescent="0.45"/>
    <row r="5164" ht="14.25" hidden="1" x14ac:dyDescent="0.45"/>
    <row r="5165" ht="14.25" hidden="1" x14ac:dyDescent="0.45"/>
    <row r="5166" ht="14.25" hidden="1" x14ac:dyDescent="0.45"/>
    <row r="5167" ht="14.25" hidden="1" x14ac:dyDescent="0.45"/>
    <row r="5168" ht="14.25" hidden="1" x14ac:dyDescent="0.45"/>
    <row r="5169" ht="14.25" hidden="1" x14ac:dyDescent="0.45"/>
    <row r="5170" ht="14.25" hidden="1" x14ac:dyDescent="0.45"/>
    <row r="5171" ht="14.25" hidden="1" x14ac:dyDescent="0.45"/>
    <row r="5172" ht="14.25" hidden="1" x14ac:dyDescent="0.45"/>
    <row r="5173" ht="14.25" hidden="1" x14ac:dyDescent="0.45"/>
    <row r="5174" ht="14.25" hidden="1" x14ac:dyDescent="0.45"/>
    <row r="5175" ht="14.25" hidden="1" x14ac:dyDescent="0.45"/>
    <row r="5176" ht="14.25" hidden="1" x14ac:dyDescent="0.45"/>
    <row r="5177" ht="14.25" hidden="1" x14ac:dyDescent="0.45"/>
    <row r="5178" ht="14.25" hidden="1" x14ac:dyDescent="0.45"/>
    <row r="5179" ht="14.25" hidden="1" x14ac:dyDescent="0.45"/>
    <row r="5180" ht="14.25" hidden="1" x14ac:dyDescent="0.45"/>
    <row r="5181" ht="14.25" hidden="1" x14ac:dyDescent="0.45"/>
    <row r="5182" ht="14.25" hidden="1" x14ac:dyDescent="0.45"/>
    <row r="5183" ht="14.25" hidden="1" x14ac:dyDescent="0.45"/>
    <row r="5184" ht="14.25" hidden="1" x14ac:dyDescent="0.45"/>
    <row r="5185" ht="14.25" hidden="1" x14ac:dyDescent="0.45"/>
    <row r="5186" ht="14.25" hidden="1" x14ac:dyDescent="0.45"/>
    <row r="5187" ht="14.25" hidden="1" x14ac:dyDescent="0.45"/>
    <row r="5188" ht="14.25" hidden="1" x14ac:dyDescent="0.45"/>
    <row r="5189" ht="14.25" hidden="1" x14ac:dyDescent="0.45"/>
    <row r="5190" ht="14.25" hidden="1" x14ac:dyDescent="0.45"/>
    <row r="5191" ht="14.25" hidden="1" x14ac:dyDescent="0.45"/>
    <row r="5192" ht="14.25" hidden="1" x14ac:dyDescent="0.45"/>
    <row r="5193" ht="14.25" hidden="1" x14ac:dyDescent="0.45"/>
    <row r="5194" ht="14.25" hidden="1" x14ac:dyDescent="0.45"/>
    <row r="5195" ht="14.25" hidden="1" x14ac:dyDescent="0.45"/>
    <row r="5196" ht="14.25" hidden="1" x14ac:dyDescent="0.45"/>
    <row r="5197" ht="14.25" hidden="1" x14ac:dyDescent="0.45"/>
    <row r="5198" ht="14.25" hidden="1" x14ac:dyDescent="0.45"/>
    <row r="5199" ht="14.25" hidden="1" x14ac:dyDescent="0.45"/>
    <row r="5200" ht="14.25" hidden="1" x14ac:dyDescent="0.45"/>
    <row r="5201" ht="14.25" hidden="1" x14ac:dyDescent="0.45"/>
    <row r="5202" ht="14.25" hidden="1" x14ac:dyDescent="0.45"/>
    <row r="5203" ht="14.25" hidden="1" x14ac:dyDescent="0.45"/>
    <row r="5204" ht="14.25" hidden="1" x14ac:dyDescent="0.45"/>
    <row r="5205" ht="14.25" hidden="1" x14ac:dyDescent="0.45"/>
    <row r="5206" ht="14.25" hidden="1" x14ac:dyDescent="0.45"/>
    <row r="5207" ht="14.25" hidden="1" x14ac:dyDescent="0.45"/>
    <row r="5208" ht="14.25" hidden="1" x14ac:dyDescent="0.45"/>
    <row r="5209" ht="14.25" hidden="1" x14ac:dyDescent="0.45"/>
    <row r="5210" ht="14.25" hidden="1" x14ac:dyDescent="0.45"/>
    <row r="5211" ht="14.25" hidden="1" x14ac:dyDescent="0.45"/>
    <row r="5212" ht="14.25" hidden="1" x14ac:dyDescent="0.45"/>
    <row r="5213" ht="14.25" hidden="1" x14ac:dyDescent="0.45"/>
    <row r="5214" ht="14.25" hidden="1" x14ac:dyDescent="0.45"/>
    <row r="5215" ht="14.25" hidden="1" x14ac:dyDescent="0.45"/>
    <row r="5216" ht="14.25" hidden="1" x14ac:dyDescent="0.45"/>
    <row r="5217" ht="14.25" hidden="1" x14ac:dyDescent="0.45"/>
    <row r="5218" ht="14.25" hidden="1" x14ac:dyDescent="0.45"/>
    <row r="5219" ht="14.25" hidden="1" x14ac:dyDescent="0.45"/>
    <row r="5220" ht="14.25" hidden="1" x14ac:dyDescent="0.45"/>
    <row r="5221" ht="14.25" hidden="1" x14ac:dyDescent="0.45"/>
    <row r="5222" ht="14.25" hidden="1" x14ac:dyDescent="0.45"/>
    <row r="5223" ht="14.25" hidden="1" x14ac:dyDescent="0.45"/>
    <row r="5224" ht="14.25" hidden="1" x14ac:dyDescent="0.45"/>
    <row r="5225" ht="14.25" hidden="1" x14ac:dyDescent="0.45"/>
    <row r="5226" ht="14.25" hidden="1" x14ac:dyDescent="0.45"/>
    <row r="5227" ht="14.25" hidden="1" x14ac:dyDescent="0.45"/>
    <row r="5228" ht="14.25" hidden="1" x14ac:dyDescent="0.45"/>
    <row r="5229" ht="14.25" hidden="1" x14ac:dyDescent="0.45"/>
    <row r="5230" ht="14.25" hidden="1" x14ac:dyDescent="0.45"/>
    <row r="5231" ht="14.25" hidden="1" x14ac:dyDescent="0.45"/>
    <row r="5232" ht="14.25" hidden="1" x14ac:dyDescent="0.45"/>
    <row r="5233" ht="14.25" hidden="1" x14ac:dyDescent="0.45"/>
    <row r="5234" ht="14.25" hidden="1" x14ac:dyDescent="0.45"/>
    <row r="5235" ht="14.25" hidden="1" x14ac:dyDescent="0.45"/>
    <row r="5236" ht="14.25" hidden="1" x14ac:dyDescent="0.45"/>
    <row r="5237" ht="14.25" hidden="1" x14ac:dyDescent="0.45"/>
    <row r="5238" ht="14.25" hidden="1" x14ac:dyDescent="0.45"/>
    <row r="5239" ht="14.25" hidden="1" x14ac:dyDescent="0.45"/>
    <row r="5240" ht="14.25" hidden="1" x14ac:dyDescent="0.45"/>
    <row r="5241" ht="14.25" hidden="1" x14ac:dyDescent="0.45"/>
    <row r="5242" ht="14.25" hidden="1" x14ac:dyDescent="0.45"/>
    <row r="5243" ht="14.25" hidden="1" x14ac:dyDescent="0.45"/>
    <row r="5244" ht="14.25" hidden="1" x14ac:dyDescent="0.45"/>
    <row r="5245" ht="14.25" hidden="1" x14ac:dyDescent="0.45"/>
    <row r="5246" ht="14.25" hidden="1" x14ac:dyDescent="0.45"/>
    <row r="5247" ht="14.25" hidden="1" x14ac:dyDescent="0.45"/>
    <row r="5248" ht="14.25" hidden="1" x14ac:dyDescent="0.45"/>
    <row r="5249" ht="14.25" hidden="1" x14ac:dyDescent="0.45"/>
    <row r="5250" ht="14.25" hidden="1" x14ac:dyDescent="0.45"/>
    <row r="5251" ht="14.25" hidden="1" x14ac:dyDescent="0.45"/>
    <row r="5252" ht="14.25" hidden="1" x14ac:dyDescent="0.45"/>
    <row r="5253" ht="14.25" hidden="1" x14ac:dyDescent="0.45"/>
    <row r="5254" ht="14.25" hidden="1" x14ac:dyDescent="0.45"/>
    <row r="5255" ht="14.25" hidden="1" x14ac:dyDescent="0.45"/>
    <row r="5256" ht="14.25" hidden="1" x14ac:dyDescent="0.45"/>
    <row r="5257" ht="14.25" hidden="1" x14ac:dyDescent="0.45"/>
    <row r="5258" ht="14.25" hidden="1" x14ac:dyDescent="0.45"/>
    <row r="5259" ht="14.25" hidden="1" x14ac:dyDescent="0.45"/>
    <row r="5260" ht="14.25" hidden="1" x14ac:dyDescent="0.45"/>
    <row r="5261" ht="14.25" hidden="1" x14ac:dyDescent="0.45"/>
    <row r="5262" ht="14.25" hidden="1" x14ac:dyDescent="0.45"/>
    <row r="5263" ht="14.25" hidden="1" x14ac:dyDescent="0.45"/>
    <row r="5264" ht="14.25" hidden="1" x14ac:dyDescent="0.45"/>
    <row r="5265" ht="14.25" hidden="1" x14ac:dyDescent="0.45"/>
    <row r="5266" ht="14.25" hidden="1" x14ac:dyDescent="0.45"/>
    <row r="5267" ht="14.25" hidden="1" x14ac:dyDescent="0.45"/>
    <row r="5268" ht="14.25" hidden="1" x14ac:dyDescent="0.45"/>
    <row r="5269" ht="14.25" hidden="1" x14ac:dyDescent="0.45"/>
    <row r="5270" ht="14.25" hidden="1" x14ac:dyDescent="0.45"/>
    <row r="5271" ht="14.25" hidden="1" x14ac:dyDescent="0.45"/>
    <row r="5272" ht="14.25" hidden="1" x14ac:dyDescent="0.45"/>
    <row r="5273" ht="14.25" hidden="1" x14ac:dyDescent="0.45"/>
    <row r="5274" ht="14.25" hidden="1" x14ac:dyDescent="0.45"/>
    <row r="5275" ht="14.25" hidden="1" x14ac:dyDescent="0.45"/>
    <row r="5276" ht="14.25" hidden="1" x14ac:dyDescent="0.45"/>
    <row r="5277" ht="14.25" hidden="1" x14ac:dyDescent="0.45"/>
    <row r="5278" ht="14.25" hidden="1" x14ac:dyDescent="0.45"/>
    <row r="5279" ht="14.25" hidden="1" x14ac:dyDescent="0.45"/>
    <row r="5280" ht="14.25" hidden="1" x14ac:dyDescent="0.45"/>
    <row r="5281" ht="14.25" hidden="1" x14ac:dyDescent="0.45"/>
    <row r="5282" ht="14.25" hidden="1" x14ac:dyDescent="0.45"/>
    <row r="5283" ht="14.25" hidden="1" x14ac:dyDescent="0.45"/>
    <row r="5284" ht="14.25" hidden="1" x14ac:dyDescent="0.45"/>
    <row r="5285" ht="14.25" hidden="1" x14ac:dyDescent="0.45"/>
    <row r="5286" ht="14.25" hidden="1" x14ac:dyDescent="0.45"/>
    <row r="5287" ht="14.25" hidden="1" x14ac:dyDescent="0.45"/>
    <row r="5288" ht="14.25" hidden="1" x14ac:dyDescent="0.45"/>
    <row r="5289" ht="14.25" hidden="1" x14ac:dyDescent="0.45"/>
    <row r="5290" ht="14.25" hidden="1" x14ac:dyDescent="0.45"/>
    <row r="5291" ht="14.25" hidden="1" x14ac:dyDescent="0.45"/>
    <row r="5292" ht="14.25" hidden="1" x14ac:dyDescent="0.45"/>
    <row r="5293" ht="14.25" hidden="1" x14ac:dyDescent="0.45"/>
    <row r="5294" ht="14.25" hidden="1" x14ac:dyDescent="0.45"/>
    <row r="5295" ht="14.25" hidden="1" x14ac:dyDescent="0.45"/>
    <row r="5296" ht="14.25" hidden="1" x14ac:dyDescent="0.45"/>
    <row r="5297" ht="14.25" hidden="1" x14ac:dyDescent="0.45"/>
    <row r="5298" ht="14.25" hidden="1" x14ac:dyDescent="0.45"/>
    <row r="5299" ht="14.25" hidden="1" x14ac:dyDescent="0.45"/>
    <row r="5300" ht="14.25" hidden="1" x14ac:dyDescent="0.45"/>
    <row r="5301" ht="14.25" hidden="1" x14ac:dyDescent="0.45"/>
    <row r="5302" ht="14.25" hidden="1" x14ac:dyDescent="0.45"/>
    <row r="5303" ht="14.25" hidden="1" x14ac:dyDescent="0.45"/>
    <row r="5304" ht="14.25" hidden="1" x14ac:dyDescent="0.45"/>
    <row r="5305" ht="14.25" hidden="1" x14ac:dyDescent="0.45"/>
    <row r="5306" ht="14.25" hidden="1" x14ac:dyDescent="0.45"/>
    <row r="5307" ht="14.25" hidden="1" x14ac:dyDescent="0.45"/>
    <row r="5308" ht="14.25" hidden="1" x14ac:dyDescent="0.45"/>
    <row r="5309" ht="14.25" hidden="1" x14ac:dyDescent="0.45"/>
    <row r="5310" ht="14.25" hidden="1" x14ac:dyDescent="0.45"/>
    <row r="5311" ht="14.25" hidden="1" x14ac:dyDescent="0.45"/>
    <row r="5312" ht="14.25" hidden="1" x14ac:dyDescent="0.45"/>
    <row r="5313" ht="14.25" hidden="1" x14ac:dyDescent="0.45"/>
    <row r="5314" ht="14.25" hidden="1" x14ac:dyDescent="0.45"/>
    <row r="5315" ht="14.25" hidden="1" x14ac:dyDescent="0.45"/>
    <row r="5316" ht="14.25" hidden="1" x14ac:dyDescent="0.45"/>
    <row r="5317" ht="14.25" hidden="1" x14ac:dyDescent="0.45"/>
    <row r="5318" ht="14.25" hidden="1" x14ac:dyDescent="0.45"/>
    <row r="5319" ht="14.25" hidden="1" x14ac:dyDescent="0.45"/>
    <row r="5320" ht="14.25" hidden="1" x14ac:dyDescent="0.45"/>
    <row r="5321" ht="14.25" hidden="1" x14ac:dyDescent="0.45"/>
    <row r="5322" ht="14.25" hidden="1" x14ac:dyDescent="0.45"/>
    <row r="5323" ht="14.25" hidden="1" x14ac:dyDescent="0.45"/>
    <row r="5324" ht="14.25" hidden="1" x14ac:dyDescent="0.45"/>
    <row r="5325" ht="14.25" hidden="1" x14ac:dyDescent="0.45"/>
    <row r="5326" ht="14.25" hidden="1" x14ac:dyDescent="0.45"/>
    <row r="5327" ht="14.25" hidden="1" x14ac:dyDescent="0.45"/>
    <row r="5328" ht="14.25" hidden="1" x14ac:dyDescent="0.45"/>
    <row r="5329" ht="14.25" hidden="1" x14ac:dyDescent="0.45"/>
    <row r="5330" ht="14.25" hidden="1" x14ac:dyDescent="0.45"/>
    <row r="5331" ht="14.25" hidden="1" x14ac:dyDescent="0.45"/>
    <row r="5332" ht="14.25" hidden="1" x14ac:dyDescent="0.45"/>
    <row r="5333" ht="14.25" hidden="1" x14ac:dyDescent="0.45"/>
    <row r="5334" ht="14.25" hidden="1" x14ac:dyDescent="0.45"/>
    <row r="5335" ht="14.25" hidden="1" x14ac:dyDescent="0.45"/>
    <row r="5336" ht="14.25" hidden="1" x14ac:dyDescent="0.45"/>
    <row r="5337" ht="14.25" hidden="1" x14ac:dyDescent="0.45"/>
    <row r="5338" ht="14.25" hidden="1" x14ac:dyDescent="0.45"/>
    <row r="5339" ht="14.25" hidden="1" x14ac:dyDescent="0.45"/>
    <row r="5340" ht="14.25" hidden="1" x14ac:dyDescent="0.45"/>
    <row r="5341" ht="14.25" hidden="1" x14ac:dyDescent="0.45"/>
    <row r="5342" ht="14.25" hidden="1" x14ac:dyDescent="0.45"/>
    <row r="5343" ht="14.25" hidden="1" x14ac:dyDescent="0.45"/>
    <row r="5344" ht="14.25" hidden="1" x14ac:dyDescent="0.45"/>
    <row r="5345" ht="14.25" hidden="1" x14ac:dyDescent="0.45"/>
    <row r="5346" ht="14.25" hidden="1" x14ac:dyDescent="0.45"/>
    <row r="5347" ht="14.25" hidden="1" x14ac:dyDescent="0.45"/>
    <row r="5348" ht="14.25" hidden="1" x14ac:dyDescent="0.45"/>
    <row r="5349" ht="14.25" hidden="1" x14ac:dyDescent="0.45"/>
    <row r="5350" ht="14.25" hidden="1" x14ac:dyDescent="0.45"/>
    <row r="5351" ht="14.25" hidden="1" x14ac:dyDescent="0.45"/>
    <row r="5352" ht="14.25" hidden="1" x14ac:dyDescent="0.45"/>
    <row r="5353" ht="14.25" hidden="1" x14ac:dyDescent="0.45"/>
    <row r="5354" ht="14.25" hidden="1" x14ac:dyDescent="0.45"/>
    <row r="5355" ht="14.25" hidden="1" x14ac:dyDescent="0.45"/>
    <row r="5356" ht="14.25" hidden="1" x14ac:dyDescent="0.45"/>
    <row r="5357" ht="14.25" hidden="1" x14ac:dyDescent="0.45"/>
    <row r="5358" ht="14.25" hidden="1" x14ac:dyDescent="0.45"/>
    <row r="5359" ht="14.25" hidden="1" x14ac:dyDescent="0.45"/>
    <row r="5360" ht="14.25" hidden="1" x14ac:dyDescent="0.45"/>
    <row r="5361" ht="14.25" hidden="1" x14ac:dyDescent="0.45"/>
    <row r="5362" ht="14.25" hidden="1" x14ac:dyDescent="0.45"/>
    <row r="5363" ht="14.25" hidden="1" x14ac:dyDescent="0.45"/>
    <row r="5364" ht="14.25" hidden="1" x14ac:dyDescent="0.45"/>
    <row r="5365" ht="14.25" hidden="1" x14ac:dyDescent="0.45"/>
    <row r="5366" ht="14.25" hidden="1" x14ac:dyDescent="0.45"/>
    <row r="5367" ht="14.25" hidden="1" x14ac:dyDescent="0.45"/>
    <row r="5368" ht="14.25" hidden="1" x14ac:dyDescent="0.45"/>
    <row r="5369" ht="14.25" hidden="1" x14ac:dyDescent="0.45"/>
    <row r="5370" ht="14.25" hidden="1" x14ac:dyDescent="0.45"/>
    <row r="5371" ht="14.25" hidden="1" x14ac:dyDescent="0.45"/>
    <row r="5372" ht="14.25" hidden="1" x14ac:dyDescent="0.45"/>
    <row r="5373" ht="14.25" hidden="1" x14ac:dyDescent="0.45"/>
    <row r="5374" ht="14.25" hidden="1" x14ac:dyDescent="0.45"/>
    <row r="5375" ht="14.25" hidden="1" x14ac:dyDescent="0.45"/>
    <row r="5376" ht="14.25" hidden="1" x14ac:dyDescent="0.45"/>
    <row r="5377" ht="14.25" hidden="1" x14ac:dyDescent="0.45"/>
    <row r="5378" ht="14.25" hidden="1" x14ac:dyDescent="0.45"/>
    <row r="5379" ht="14.25" hidden="1" x14ac:dyDescent="0.45"/>
    <row r="5380" ht="14.25" hidden="1" x14ac:dyDescent="0.45"/>
    <row r="5381" ht="14.25" hidden="1" x14ac:dyDescent="0.45"/>
    <row r="5382" ht="14.25" hidden="1" x14ac:dyDescent="0.45"/>
    <row r="5383" ht="14.25" hidden="1" x14ac:dyDescent="0.45"/>
    <row r="5384" ht="14.25" hidden="1" x14ac:dyDescent="0.45"/>
    <row r="5385" ht="14.25" hidden="1" x14ac:dyDescent="0.45"/>
    <row r="5386" ht="14.25" hidden="1" x14ac:dyDescent="0.45"/>
    <row r="5387" ht="14.25" hidden="1" x14ac:dyDescent="0.45"/>
    <row r="5388" ht="14.25" hidden="1" x14ac:dyDescent="0.45"/>
    <row r="5389" ht="14.25" hidden="1" x14ac:dyDescent="0.45"/>
    <row r="5390" ht="14.25" hidden="1" x14ac:dyDescent="0.45"/>
    <row r="5391" ht="14.25" hidden="1" x14ac:dyDescent="0.45"/>
    <row r="5392" ht="14.25" hidden="1" x14ac:dyDescent="0.45"/>
    <row r="5393" ht="14.25" hidden="1" x14ac:dyDescent="0.45"/>
    <row r="5394" ht="14.25" hidden="1" x14ac:dyDescent="0.45"/>
    <row r="5395" ht="14.25" hidden="1" x14ac:dyDescent="0.45"/>
    <row r="5396" ht="14.25" hidden="1" x14ac:dyDescent="0.45"/>
    <row r="5397" ht="14.25" hidden="1" x14ac:dyDescent="0.45"/>
    <row r="5398" ht="14.25" hidden="1" x14ac:dyDescent="0.45"/>
    <row r="5399" ht="14.25" hidden="1" x14ac:dyDescent="0.45"/>
    <row r="5400" ht="14.25" hidden="1" x14ac:dyDescent="0.45"/>
    <row r="5401" ht="14.25" hidden="1" x14ac:dyDescent="0.45"/>
    <row r="5402" ht="14.25" hidden="1" x14ac:dyDescent="0.45"/>
    <row r="5403" ht="14.25" hidden="1" x14ac:dyDescent="0.45"/>
    <row r="5404" ht="14.25" hidden="1" x14ac:dyDescent="0.45"/>
    <row r="5405" ht="14.25" hidden="1" x14ac:dyDescent="0.45"/>
    <row r="5406" ht="14.25" hidden="1" x14ac:dyDescent="0.45"/>
    <row r="5407" ht="14.25" hidden="1" x14ac:dyDescent="0.45"/>
    <row r="5408" ht="14.25" hidden="1" x14ac:dyDescent="0.45"/>
    <row r="5409" ht="14.25" hidden="1" x14ac:dyDescent="0.45"/>
    <row r="5410" ht="14.25" hidden="1" x14ac:dyDescent="0.45"/>
    <row r="5411" ht="14.25" hidden="1" x14ac:dyDescent="0.45"/>
    <row r="5412" ht="14.25" hidden="1" x14ac:dyDescent="0.45"/>
    <row r="5413" ht="14.25" hidden="1" x14ac:dyDescent="0.45"/>
    <row r="5414" ht="14.25" hidden="1" x14ac:dyDescent="0.45"/>
    <row r="5415" ht="14.25" hidden="1" x14ac:dyDescent="0.45"/>
    <row r="5416" ht="14.25" hidden="1" x14ac:dyDescent="0.45"/>
    <row r="5417" ht="14.25" hidden="1" x14ac:dyDescent="0.45"/>
    <row r="5418" ht="14.25" hidden="1" x14ac:dyDescent="0.45"/>
    <row r="5419" ht="14.25" hidden="1" x14ac:dyDescent="0.45"/>
    <row r="5420" ht="14.25" hidden="1" x14ac:dyDescent="0.45"/>
    <row r="5421" ht="14.25" hidden="1" x14ac:dyDescent="0.45"/>
    <row r="5422" ht="14.25" hidden="1" x14ac:dyDescent="0.45"/>
    <row r="5423" ht="14.25" hidden="1" x14ac:dyDescent="0.45"/>
    <row r="5424" ht="14.25" hidden="1" x14ac:dyDescent="0.45"/>
    <row r="5425" ht="14.25" hidden="1" x14ac:dyDescent="0.45"/>
    <row r="5426" ht="14.25" hidden="1" x14ac:dyDescent="0.45"/>
    <row r="5427" ht="14.25" hidden="1" x14ac:dyDescent="0.45"/>
    <row r="5428" ht="14.25" hidden="1" x14ac:dyDescent="0.45"/>
    <row r="5429" ht="14.25" hidden="1" x14ac:dyDescent="0.45"/>
    <row r="5430" ht="14.25" hidden="1" x14ac:dyDescent="0.45"/>
    <row r="5431" ht="14.25" hidden="1" x14ac:dyDescent="0.45"/>
    <row r="5432" ht="14.25" hidden="1" x14ac:dyDescent="0.45"/>
    <row r="5433" ht="14.25" hidden="1" x14ac:dyDescent="0.45"/>
    <row r="5434" ht="14.25" hidden="1" x14ac:dyDescent="0.45"/>
    <row r="5435" ht="14.25" hidden="1" x14ac:dyDescent="0.45"/>
    <row r="5436" ht="14.25" hidden="1" x14ac:dyDescent="0.45"/>
    <row r="5437" ht="14.25" hidden="1" x14ac:dyDescent="0.45"/>
    <row r="5438" ht="14.25" hidden="1" x14ac:dyDescent="0.45"/>
    <row r="5439" ht="14.25" hidden="1" x14ac:dyDescent="0.45"/>
    <row r="5440" ht="14.25" hidden="1" x14ac:dyDescent="0.45"/>
    <row r="5441" ht="14.25" hidden="1" x14ac:dyDescent="0.45"/>
    <row r="5442" ht="14.25" hidden="1" x14ac:dyDescent="0.45"/>
    <row r="5443" ht="14.25" hidden="1" x14ac:dyDescent="0.45"/>
    <row r="5444" ht="14.25" hidden="1" x14ac:dyDescent="0.45"/>
    <row r="5445" ht="14.25" hidden="1" x14ac:dyDescent="0.45"/>
    <row r="5446" ht="14.25" hidden="1" x14ac:dyDescent="0.45"/>
    <row r="5447" ht="14.25" hidden="1" x14ac:dyDescent="0.45"/>
    <row r="5448" ht="14.25" hidden="1" x14ac:dyDescent="0.45"/>
    <row r="5449" ht="14.25" hidden="1" x14ac:dyDescent="0.45"/>
    <row r="5450" ht="14.25" hidden="1" x14ac:dyDescent="0.45"/>
    <row r="5451" ht="14.25" hidden="1" x14ac:dyDescent="0.45"/>
    <row r="5452" ht="14.25" hidden="1" x14ac:dyDescent="0.45"/>
    <row r="5453" ht="14.25" hidden="1" x14ac:dyDescent="0.45"/>
    <row r="5454" ht="14.25" hidden="1" x14ac:dyDescent="0.45"/>
    <row r="5455" ht="14.25" hidden="1" x14ac:dyDescent="0.45"/>
    <row r="5456" ht="14.25" hidden="1" x14ac:dyDescent="0.45"/>
    <row r="5457" ht="14.25" hidden="1" x14ac:dyDescent="0.45"/>
    <row r="5458" ht="14.25" hidden="1" x14ac:dyDescent="0.45"/>
    <row r="5459" ht="14.25" hidden="1" x14ac:dyDescent="0.45"/>
    <row r="5460" ht="14.25" hidden="1" x14ac:dyDescent="0.45"/>
    <row r="5461" ht="14.25" hidden="1" x14ac:dyDescent="0.45"/>
    <row r="5462" ht="14.25" hidden="1" x14ac:dyDescent="0.45"/>
    <row r="5463" ht="14.25" hidden="1" x14ac:dyDescent="0.45"/>
    <row r="5464" ht="14.25" hidden="1" x14ac:dyDescent="0.45"/>
    <row r="5465" ht="14.25" hidden="1" x14ac:dyDescent="0.45"/>
    <row r="5466" ht="14.25" hidden="1" x14ac:dyDescent="0.45"/>
    <row r="5467" ht="14.25" hidden="1" x14ac:dyDescent="0.45"/>
    <row r="5468" ht="14.25" hidden="1" x14ac:dyDescent="0.45"/>
    <row r="5469" ht="14.25" hidden="1" x14ac:dyDescent="0.45"/>
    <row r="5470" ht="14.25" hidden="1" x14ac:dyDescent="0.45"/>
    <row r="5471" ht="14.25" hidden="1" x14ac:dyDescent="0.45"/>
    <row r="5472" ht="14.25" hidden="1" x14ac:dyDescent="0.45"/>
    <row r="5473" ht="14.25" hidden="1" x14ac:dyDescent="0.45"/>
    <row r="5474" ht="14.25" hidden="1" x14ac:dyDescent="0.45"/>
    <row r="5475" ht="14.25" hidden="1" x14ac:dyDescent="0.45"/>
    <row r="5476" ht="14.25" hidden="1" x14ac:dyDescent="0.45"/>
    <row r="5477" ht="14.25" hidden="1" x14ac:dyDescent="0.45"/>
    <row r="5478" ht="14.25" hidden="1" x14ac:dyDescent="0.45"/>
    <row r="5479" ht="14.25" hidden="1" x14ac:dyDescent="0.45"/>
    <row r="5480" ht="14.25" hidden="1" x14ac:dyDescent="0.45"/>
    <row r="5481" ht="14.25" hidden="1" x14ac:dyDescent="0.45"/>
    <row r="5482" ht="14.25" hidden="1" x14ac:dyDescent="0.45"/>
    <row r="5483" ht="14.25" hidden="1" x14ac:dyDescent="0.45"/>
    <row r="5484" ht="14.25" hidden="1" x14ac:dyDescent="0.45"/>
    <row r="5485" ht="14.25" hidden="1" x14ac:dyDescent="0.45"/>
    <row r="5486" ht="14.25" hidden="1" x14ac:dyDescent="0.45"/>
    <row r="5487" ht="14.25" hidden="1" x14ac:dyDescent="0.45"/>
    <row r="5488" ht="14.25" hidden="1" x14ac:dyDescent="0.45"/>
    <row r="5489" ht="14.25" hidden="1" x14ac:dyDescent="0.45"/>
    <row r="5490" ht="14.25" hidden="1" x14ac:dyDescent="0.45"/>
    <row r="5491" ht="14.25" hidden="1" x14ac:dyDescent="0.45"/>
    <row r="5492" ht="14.25" hidden="1" x14ac:dyDescent="0.45"/>
    <row r="5493" ht="14.25" hidden="1" x14ac:dyDescent="0.45"/>
    <row r="5494" ht="14.25" hidden="1" x14ac:dyDescent="0.45"/>
    <row r="5495" ht="14.25" hidden="1" x14ac:dyDescent="0.45"/>
    <row r="5496" ht="14.25" hidden="1" x14ac:dyDescent="0.45"/>
    <row r="5497" ht="14.25" hidden="1" x14ac:dyDescent="0.45"/>
    <row r="5498" ht="14.25" hidden="1" x14ac:dyDescent="0.45"/>
    <row r="5499" ht="14.25" hidden="1" x14ac:dyDescent="0.45"/>
    <row r="5500" ht="14.25" hidden="1" x14ac:dyDescent="0.45"/>
    <row r="5501" ht="14.25" hidden="1" x14ac:dyDescent="0.45"/>
    <row r="5502" ht="14.25" hidden="1" x14ac:dyDescent="0.45"/>
    <row r="5503" ht="14.25" hidden="1" x14ac:dyDescent="0.45"/>
    <row r="5504" ht="14.25" hidden="1" x14ac:dyDescent="0.45"/>
    <row r="5505" ht="14.25" hidden="1" x14ac:dyDescent="0.45"/>
    <row r="5506" ht="14.25" hidden="1" x14ac:dyDescent="0.45"/>
    <row r="5507" ht="14.25" hidden="1" x14ac:dyDescent="0.45"/>
    <row r="5508" ht="14.25" hidden="1" x14ac:dyDescent="0.45"/>
    <row r="5509" ht="14.25" hidden="1" x14ac:dyDescent="0.45"/>
    <row r="5510" ht="14.25" hidden="1" x14ac:dyDescent="0.45"/>
    <row r="5511" ht="14.25" hidden="1" x14ac:dyDescent="0.45"/>
    <row r="5512" ht="14.25" hidden="1" x14ac:dyDescent="0.45"/>
    <row r="5513" ht="14.25" hidden="1" x14ac:dyDescent="0.45"/>
    <row r="5514" ht="14.25" hidden="1" x14ac:dyDescent="0.45"/>
    <row r="5515" ht="14.25" hidden="1" x14ac:dyDescent="0.45"/>
    <row r="5516" ht="14.25" hidden="1" x14ac:dyDescent="0.45"/>
    <row r="5517" ht="14.25" hidden="1" x14ac:dyDescent="0.45"/>
    <row r="5518" ht="14.25" hidden="1" x14ac:dyDescent="0.45"/>
    <row r="5519" ht="14.25" hidden="1" x14ac:dyDescent="0.45"/>
    <row r="5520" ht="14.25" hidden="1" x14ac:dyDescent="0.45"/>
    <row r="5521" ht="14.25" hidden="1" x14ac:dyDescent="0.45"/>
    <row r="5522" ht="14.25" hidden="1" x14ac:dyDescent="0.45"/>
    <row r="5523" ht="14.25" hidden="1" x14ac:dyDescent="0.45"/>
    <row r="5524" ht="14.25" hidden="1" x14ac:dyDescent="0.45"/>
    <row r="5525" ht="14.25" hidden="1" x14ac:dyDescent="0.45"/>
    <row r="5526" ht="14.25" hidden="1" x14ac:dyDescent="0.45"/>
    <row r="5527" ht="14.25" hidden="1" x14ac:dyDescent="0.45"/>
    <row r="5528" ht="14.25" hidden="1" x14ac:dyDescent="0.45"/>
    <row r="5529" ht="14.25" hidden="1" x14ac:dyDescent="0.45"/>
    <row r="5530" ht="14.25" hidden="1" x14ac:dyDescent="0.45"/>
    <row r="5531" ht="14.25" hidden="1" x14ac:dyDescent="0.45"/>
    <row r="5532" ht="14.25" hidden="1" x14ac:dyDescent="0.45"/>
    <row r="5533" ht="14.25" hidden="1" x14ac:dyDescent="0.45"/>
    <row r="5534" ht="14.25" hidden="1" x14ac:dyDescent="0.45"/>
    <row r="5535" ht="14.25" hidden="1" x14ac:dyDescent="0.45"/>
    <row r="5536" ht="14.25" hidden="1" x14ac:dyDescent="0.45"/>
    <row r="5537" ht="14.25" hidden="1" x14ac:dyDescent="0.45"/>
    <row r="5538" ht="14.25" hidden="1" x14ac:dyDescent="0.45"/>
    <row r="5539" ht="14.25" hidden="1" x14ac:dyDescent="0.45"/>
    <row r="5540" ht="14.25" hidden="1" x14ac:dyDescent="0.45"/>
    <row r="5541" ht="14.25" hidden="1" x14ac:dyDescent="0.45"/>
    <row r="5542" ht="14.25" hidden="1" x14ac:dyDescent="0.45"/>
    <row r="5543" ht="14.25" hidden="1" x14ac:dyDescent="0.45"/>
    <row r="5544" ht="14.25" hidden="1" x14ac:dyDescent="0.45"/>
    <row r="5545" ht="14.25" hidden="1" x14ac:dyDescent="0.45"/>
    <row r="5546" ht="14.25" hidden="1" x14ac:dyDescent="0.45"/>
    <row r="5547" ht="14.25" hidden="1" x14ac:dyDescent="0.45"/>
    <row r="5548" ht="14.25" hidden="1" x14ac:dyDescent="0.45"/>
    <row r="5549" ht="14.25" hidden="1" x14ac:dyDescent="0.45"/>
    <row r="5550" ht="14.25" hidden="1" x14ac:dyDescent="0.45"/>
    <row r="5551" ht="14.25" hidden="1" x14ac:dyDescent="0.45"/>
    <row r="5552" ht="14.25" hidden="1" x14ac:dyDescent="0.45"/>
    <row r="5553" ht="14.25" hidden="1" x14ac:dyDescent="0.45"/>
    <row r="5554" ht="14.25" hidden="1" x14ac:dyDescent="0.45"/>
    <row r="5555" ht="14.25" hidden="1" x14ac:dyDescent="0.45"/>
    <row r="5556" ht="14.25" hidden="1" x14ac:dyDescent="0.45"/>
    <row r="5557" ht="14.25" hidden="1" x14ac:dyDescent="0.45"/>
    <row r="5558" ht="14.25" hidden="1" x14ac:dyDescent="0.45"/>
    <row r="5559" ht="14.25" hidden="1" x14ac:dyDescent="0.45"/>
    <row r="5560" ht="14.25" hidden="1" x14ac:dyDescent="0.45"/>
    <row r="5561" ht="14.25" hidden="1" x14ac:dyDescent="0.45"/>
    <row r="5562" ht="14.25" hidden="1" x14ac:dyDescent="0.45"/>
    <row r="5563" ht="14.25" hidden="1" x14ac:dyDescent="0.45"/>
    <row r="5564" ht="14.25" hidden="1" x14ac:dyDescent="0.45"/>
    <row r="5565" ht="14.25" hidden="1" x14ac:dyDescent="0.45"/>
    <row r="5566" ht="14.25" hidden="1" x14ac:dyDescent="0.45"/>
    <row r="5567" ht="14.25" hidden="1" x14ac:dyDescent="0.45"/>
    <row r="5568" ht="14.25" hidden="1" x14ac:dyDescent="0.45"/>
    <row r="5569" ht="14.25" hidden="1" x14ac:dyDescent="0.45"/>
    <row r="5570" ht="14.25" hidden="1" x14ac:dyDescent="0.45"/>
    <row r="5571" ht="14.25" hidden="1" x14ac:dyDescent="0.45"/>
    <row r="5572" ht="14.25" hidden="1" x14ac:dyDescent="0.45"/>
    <row r="5573" ht="14.25" hidden="1" x14ac:dyDescent="0.45"/>
    <row r="5574" ht="14.25" hidden="1" x14ac:dyDescent="0.45"/>
    <row r="5575" ht="14.25" hidden="1" x14ac:dyDescent="0.45"/>
    <row r="5576" ht="14.25" hidden="1" x14ac:dyDescent="0.45"/>
    <row r="5577" ht="14.25" hidden="1" x14ac:dyDescent="0.45"/>
    <row r="5578" ht="14.25" hidden="1" x14ac:dyDescent="0.45"/>
    <row r="5579" ht="14.25" hidden="1" x14ac:dyDescent="0.45"/>
    <row r="5580" ht="14.25" hidden="1" x14ac:dyDescent="0.45"/>
    <row r="5581" ht="14.25" hidden="1" x14ac:dyDescent="0.45"/>
    <row r="5582" ht="14.25" hidden="1" x14ac:dyDescent="0.45"/>
    <row r="5583" ht="14.25" hidden="1" x14ac:dyDescent="0.45"/>
    <row r="5584" ht="14.25" hidden="1" x14ac:dyDescent="0.45"/>
    <row r="5585" ht="14.25" hidden="1" x14ac:dyDescent="0.45"/>
    <row r="5586" ht="14.25" hidden="1" x14ac:dyDescent="0.45"/>
    <row r="5587" ht="14.25" hidden="1" x14ac:dyDescent="0.45"/>
    <row r="5588" ht="14.25" hidden="1" x14ac:dyDescent="0.45"/>
    <row r="5589" ht="14.25" hidden="1" x14ac:dyDescent="0.45"/>
    <row r="5590" ht="14.25" hidden="1" x14ac:dyDescent="0.45"/>
    <row r="5591" ht="14.25" hidden="1" x14ac:dyDescent="0.45"/>
    <row r="5592" ht="14.25" hidden="1" x14ac:dyDescent="0.45"/>
    <row r="5593" ht="14.25" hidden="1" x14ac:dyDescent="0.45"/>
    <row r="5594" ht="14.25" hidden="1" x14ac:dyDescent="0.45"/>
    <row r="5595" ht="14.25" hidden="1" x14ac:dyDescent="0.45"/>
    <row r="5596" ht="14.25" hidden="1" x14ac:dyDescent="0.45"/>
    <row r="5597" ht="14.25" hidden="1" x14ac:dyDescent="0.45"/>
    <row r="5598" ht="14.25" hidden="1" x14ac:dyDescent="0.45"/>
    <row r="5599" ht="14.25" hidden="1" x14ac:dyDescent="0.45"/>
    <row r="5600" ht="14.25" hidden="1" x14ac:dyDescent="0.45"/>
    <row r="5601" ht="14.25" hidden="1" x14ac:dyDescent="0.45"/>
    <row r="5602" ht="14.25" hidden="1" x14ac:dyDescent="0.45"/>
    <row r="5603" ht="14.25" hidden="1" x14ac:dyDescent="0.45"/>
    <row r="5604" ht="14.25" hidden="1" x14ac:dyDescent="0.45"/>
    <row r="5605" ht="14.25" hidden="1" x14ac:dyDescent="0.45"/>
    <row r="5606" ht="14.25" hidden="1" x14ac:dyDescent="0.45"/>
    <row r="5607" ht="14.25" hidden="1" x14ac:dyDescent="0.45"/>
    <row r="5608" ht="14.25" hidden="1" x14ac:dyDescent="0.45"/>
    <row r="5609" ht="14.25" hidden="1" x14ac:dyDescent="0.45"/>
    <row r="5610" ht="14.25" hidden="1" x14ac:dyDescent="0.45"/>
    <row r="5611" ht="14.25" hidden="1" x14ac:dyDescent="0.45"/>
    <row r="5612" ht="14.25" hidden="1" x14ac:dyDescent="0.45"/>
    <row r="5613" ht="14.25" hidden="1" x14ac:dyDescent="0.45"/>
    <row r="5614" ht="14.25" hidden="1" x14ac:dyDescent="0.45"/>
    <row r="5615" ht="14.25" hidden="1" x14ac:dyDescent="0.45"/>
    <row r="5616" ht="14.25" hidden="1" x14ac:dyDescent="0.45"/>
    <row r="5617" ht="14.25" hidden="1" x14ac:dyDescent="0.45"/>
    <row r="5618" ht="14.25" hidden="1" x14ac:dyDescent="0.45"/>
    <row r="5619" ht="14.25" hidden="1" x14ac:dyDescent="0.45"/>
    <row r="5620" ht="14.25" hidden="1" x14ac:dyDescent="0.45"/>
    <row r="5621" ht="14.25" hidden="1" x14ac:dyDescent="0.45"/>
    <row r="5622" ht="14.25" hidden="1" x14ac:dyDescent="0.45"/>
    <row r="5623" ht="14.25" hidden="1" x14ac:dyDescent="0.45"/>
    <row r="5624" ht="14.25" hidden="1" x14ac:dyDescent="0.45"/>
    <row r="5625" ht="14.25" hidden="1" x14ac:dyDescent="0.45"/>
    <row r="5626" ht="14.25" hidden="1" x14ac:dyDescent="0.45"/>
    <row r="5627" ht="14.25" hidden="1" x14ac:dyDescent="0.45"/>
    <row r="5628" ht="14.25" hidden="1" x14ac:dyDescent="0.45"/>
    <row r="5629" ht="14.25" hidden="1" x14ac:dyDescent="0.45"/>
    <row r="5630" ht="14.25" hidden="1" x14ac:dyDescent="0.45"/>
    <row r="5631" ht="14.25" hidden="1" x14ac:dyDescent="0.45"/>
    <row r="5632" ht="14.25" hidden="1" x14ac:dyDescent="0.45"/>
    <row r="5633" ht="14.25" hidden="1" x14ac:dyDescent="0.45"/>
    <row r="5634" ht="14.25" hidden="1" x14ac:dyDescent="0.45"/>
    <row r="5635" ht="14.25" hidden="1" x14ac:dyDescent="0.45"/>
    <row r="5636" ht="14.25" hidden="1" x14ac:dyDescent="0.45"/>
    <row r="5637" ht="14.25" hidden="1" x14ac:dyDescent="0.45"/>
    <row r="5638" ht="14.25" hidden="1" x14ac:dyDescent="0.45"/>
    <row r="5639" ht="14.25" hidden="1" x14ac:dyDescent="0.45"/>
    <row r="5640" ht="14.25" hidden="1" x14ac:dyDescent="0.45"/>
    <row r="5641" ht="14.25" hidden="1" x14ac:dyDescent="0.45"/>
    <row r="5642" ht="14.25" hidden="1" x14ac:dyDescent="0.45"/>
    <row r="5643" ht="14.25" hidden="1" x14ac:dyDescent="0.45"/>
    <row r="5644" ht="14.25" hidden="1" x14ac:dyDescent="0.45"/>
    <row r="5645" ht="14.25" hidden="1" x14ac:dyDescent="0.45"/>
    <row r="5646" ht="14.25" hidden="1" x14ac:dyDescent="0.45"/>
    <row r="5647" ht="14.25" hidden="1" x14ac:dyDescent="0.45"/>
    <row r="5648" ht="14.25" hidden="1" x14ac:dyDescent="0.45"/>
    <row r="5649" ht="14.25" hidden="1" x14ac:dyDescent="0.45"/>
    <row r="5650" ht="14.25" hidden="1" x14ac:dyDescent="0.45"/>
    <row r="5651" ht="14.25" hidden="1" x14ac:dyDescent="0.45"/>
    <row r="5652" ht="14.25" hidden="1" x14ac:dyDescent="0.45"/>
    <row r="5653" ht="14.25" hidden="1" x14ac:dyDescent="0.45"/>
    <row r="5654" ht="14.25" hidden="1" x14ac:dyDescent="0.45"/>
    <row r="5655" ht="14.25" hidden="1" x14ac:dyDescent="0.45"/>
    <row r="5656" ht="14.25" hidden="1" x14ac:dyDescent="0.45"/>
    <row r="5657" ht="14.25" hidden="1" x14ac:dyDescent="0.45"/>
    <row r="5658" ht="14.25" hidden="1" x14ac:dyDescent="0.45"/>
    <row r="5659" ht="14.25" hidden="1" x14ac:dyDescent="0.45"/>
    <row r="5660" ht="14.25" hidden="1" x14ac:dyDescent="0.45"/>
    <row r="5661" ht="14.25" hidden="1" x14ac:dyDescent="0.45"/>
    <row r="5662" ht="14.25" hidden="1" x14ac:dyDescent="0.45"/>
    <row r="5663" ht="14.25" hidden="1" x14ac:dyDescent="0.45"/>
    <row r="5664" ht="14.25" hidden="1" x14ac:dyDescent="0.45"/>
    <row r="5665" ht="14.25" hidden="1" x14ac:dyDescent="0.45"/>
    <row r="5666" ht="14.25" hidden="1" x14ac:dyDescent="0.45"/>
    <row r="5667" ht="14.25" hidden="1" x14ac:dyDescent="0.45"/>
    <row r="5668" ht="14.25" hidden="1" x14ac:dyDescent="0.45"/>
    <row r="5669" ht="14.25" hidden="1" x14ac:dyDescent="0.45"/>
    <row r="5670" ht="14.25" hidden="1" x14ac:dyDescent="0.45"/>
    <row r="5671" ht="14.25" hidden="1" x14ac:dyDescent="0.45"/>
    <row r="5672" ht="14.25" hidden="1" x14ac:dyDescent="0.45"/>
    <row r="5673" ht="14.25" hidden="1" x14ac:dyDescent="0.45"/>
    <row r="5674" ht="14.25" hidden="1" x14ac:dyDescent="0.45"/>
    <row r="5675" ht="14.25" hidden="1" x14ac:dyDescent="0.45"/>
    <row r="5676" ht="14.25" hidden="1" x14ac:dyDescent="0.45"/>
    <row r="5677" ht="14.25" hidden="1" x14ac:dyDescent="0.45"/>
    <row r="5678" ht="14.25" hidden="1" x14ac:dyDescent="0.45"/>
    <row r="5679" ht="14.25" hidden="1" x14ac:dyDescent="0.45"/>
    <row r="5680" ht="14.25" hidden="1" x14ac:dyDescent="0.45"/>
    <row r="5681" ht="14.25" hidden="1" x14ac:dyDescent="0.45"/>
    <row r="5682" ht="14.25" hidden="1" x14ac:dyDescent="0.45"/>
    <row r="5683" ht="14.25" hidden="1" x14ac:dyDescent="0.45"/>
    <row r="5684" ht="14.25" hidden="1" x14ac:dyDescent="0.45"/>
    <row r="5685" ht="14.25" hidden="1" x14ac:dyDescent="0.45"/>
    <row r="5686" ht="14.25" hidden="1" x14ac:dyDescent="0.45"/>
    <row r="5687" ht="14.25" hidden="1" x14ac:dyDescent="0.45"/>
    <row r="5688" ht="14.25" hidden="1" x14ac:dyDescent="0.45"/>
    <row r="5689" ht="14.25" hidden="1" x14ac:dyDescent="0.45"/>
    <row r="5690" ht="14.25" hidden="1" x14ac:dyDescent="0.45"/>
    <row r="5691" ht="14.25" hidden="1" x14ac:dyDescent="0.45"/>
    <row r="5692" ht="14.25" hidden="1" x14ac:dyDescent="0.45"/>
    <row r="5693" ht="14.25" hidden="1" x14ac:dyDescent="0.45"/>
    <row r="5694" ht="14.25" hidden="1" x14ac:dyDescent="0.45"/>
    <row r="5695" ht="14.25" hidden="1" x14ac:dyDescent="0.45"/>
    <row r="5696" ht="14.25" hidden="1" x14ac:dyDescent="0.45"/>
    <row r="5697" ht="14.25" hidden="1" x14ac:dyDescent="0.45"/>
    <row r="5698" ht="14.25" hidden="1" x14ac:dyDescent="0.45"/>
    <row r="5699" ht="14.25" hidden="1" x14ac:dyDescent="0.45"/>
    <row r="5700" ht="14.25" hidden="1" x14ac:dyDescent="0.45"/>
    <row r="5701" ht="14.25" hidden="1" x14ac:dyDescent="0.45"/>
    <row r="5702" ht="14.25" hidden="1" x14ac:dyDescent="0.45"/>
    <row r="5703" ht="14.25" hidden="1" x14ac:dyDescent="0.45"/>
    <row r="5704" ht="14.25" hidden="1" x14ac:dyDescent="0.45"/>
    <row r="5705" ht="14.25" hidden="1" x14ac:dyDescent="0.45"/>
    <row r="5706" ht="14.25" hidden="1" x14ac:dyDescent="0.45"/>
    <row r="5707" ht="14.25" hidden="1" x14ac:dyDescent="0.45"/>
    <row r="5708" ht="14.25" hidden="1" x14ac:dyDescent="0.45"/>
    <row r="5709" ht="14.25" hidden="1" x14ac:dyDescent="0.45"/>
    <row r="5710" ht="14.25" hidden="1" x14ac:dyDescent="0.45"/>
    <row r="5711" ht="14.25" hidden="1" x14ac:dyDescent="0.45"/>
    <row r="5712" ht="14.25" hidden="1" x14ac:dyDescent="0.45"/>
    <row r="5713" ht="14.25" hidden="1" x14ac:dyDescent="0.45"/>
    <row r="5714" ht="14.25" hidden="1" x14ac:dyDescent="0.45"/>
    <row r="5715" ht="14.25" hidden="1" x14ac:dyDescent="0.45"/>
    <row r="5716" ht="14.25" hidden="1" x14ac:dyDescent="0.45"/>
    <row r="5717" ht="14.25" hidden="1" x14ac:dyDescent="0.45"/>
    <row r="5718" ht="14.25" hidden="1" x14ac:dyDescent="0.45"/>
    <row r="5719" ht="14.25" hidden="1" x14ac:dyDescent="0.45"/>
    <row r="5720" ht="14.25" hidden="1" x14ac:dyDescent="0.45"/>
    <row r="5721" ht="14.25" hidden="1" x14ac:dyDescent="0.45"/>
    <row r="5722" ht="14.25" hidden="1" x14ac:dyDescent="0.45"/>
    <row r="5723" ht="14.25" hidden="1" x14ac:dyDescent="0.45"/>
    <row r="5724" ht="14.25" hidden="1" x14ac:dyDescent="0.45"/>
    <row r="5725" ht="14.25" hidden="1" x14ac:dyDescent="0.45"/>
    <row r="5726" ht="14.25" hidden="1" x14ac:dyDescent="0.45"/>
    <row r="5727" ht="14.25" hidden="1" x14ac:dyDescent="0.45"/>
    <row r="5728" ht="14.25" hidden="1" x14ac:dyDescent="0.45"/>
    <row r="5729" ht="14.25" hidden="1" x14ac:dyDescent="0.45"/>
    <row r="5730" ht="14.25" hidden="1" x14ac:dyDescent="0.45"/>
    <row r="5731" ht="14.25" hidden="1" x14ac:dyDescent="0.45"/>
    <row r="5732" ht="14.25" hidden="1" x14ac:dyDescent="0.45"/>
    <row r="5733" ht="14.25" hidden="1" x14ac:dyDescent="0.45"/>
    <row r="5734" ht="14.25" hidden="1" x14ac:dyDescent="0.45"/>
    <row r="5735" ht="14.25" hidden="1" x14ac:dyDescent="0.45"/>
    <row r="5736" ht="14.25" hidden="1" x14ac:dyDescent="0.45"/>
    <row r="5737" ht="14.25" hidden="1" x14ac:dyDescent="0.45"/>
    <row r="5738" ht="14.25" hidden="1" x14ac:dyDescent="0.45"/>
    <row r="5739" ht="14.25" hidden="1" x14ac:dyDescent="0.45"/>
    <row r="5740" ht="14.25" hidden="1" x14ac:dyDescent="0.45"/>
    <row r="5741" ht="14.25" hidden="1" x14ac:dyDescent="0.45"/>
    <row r="5742" ht="14.25" hidden="1" x14ac:dyDescent="0.45"/>
    <row r="5743" ht="14.25" hidden="1" x14ac:dyDescent="0.45"/>
    <row r="5744" ht="14.25" hidden="1" x14ac:dyDescent="0.45"/>
    <row r="5745" ht="14.25" hidden="1" x14ac:dyDescent="0.45"/>
    <row r="5746" ht="14.25" hidden="1" x14ac:dyDescent="0.45"/>
    <row r="5747" ht="14.25" hidden="1" x14ac:dyDescent="0.45"/>
    <row r="5748" ht="14.25" hidden="1" x14ac:dyDescent="0.45"/>
    <row r="5749" ht="14.25" hidden="1" x14ac:dyDescent="0.45"/>
    <row r="5750" ht="14.25" hidden="1" x14ac:dyDescent="0.45"/>
    <row r="5751" ht="14.25" hidden="1" x14ac:dyDescent="0.45"/>
    <row r="5752" ht="14.25" hidden="1" x14ac:dyDescent="0.45"/>
    <row r="5753" ht="14.25" hidden="1" x14ac:dyDescent="0.45"/>
    <row r="5754" ht="14.25" hidden="1" x14ac:dyDescent="0.45"/>
    <row r="5755" ht="14.25" hidden="1" x14ac:dyDescent="0.45"/>
    <row r="5756" ht="14.25" hidden="1" x14ac:dyDescent="0.45"/>
    <row r="5757" ht="14.25" hidden="1" x14ac:dyDescent="0.45"/>
    <row r="5758" ht="14.25" hidden="1" x14ac:dyDescent="0.45"/>
    <row r="5759" ht="14.25" hidden="1" x14ac:dyDescent="0.45"/>
    <row r="5760" ht="14.25" hidden="1" x14ac:dyDescent="0.45"/>
    <row r="5761" ht="14.25" hidden="1" x14ac:dyDescent="0.45"/>
    <row r="5762" ht="14.25" hidden="1" x14ac:dyDescent="0.45"/>
    <row r="5763" ht="14.25" hidden="1" x14ac:dyDescent="0.45"/>
    <row r="5764" ht="14.25" hidden="1" x14ac:dyDescent="0.45"/>
    <row r="5765" ht="14.25" hidden="1" x14ac:dyDescent="0.45"/>
    <row r="5766" ht="14.25" hidden="1" x14ac:dyDescent="0.45"/>
    <row r="5767" ht="14.25" hidden="1" x14ac:dyDescent="0.45"/>
    <row r="5768" ht="14.25" hidden="1" x14ac:dyDescent="0.45"/>
    <row r="5769" ht="14.25" hidden="1" x14ac:dyDescent="0.45"/>
    <row r="5770" ht="14.25" hidden="1" x14ac:dyDescent="0.45"/>
    <row r="5771" ht="14.25" hidden="1" x14ac:dyDescent="0.45"/>
    <row r="5772" ht="14.25" hidden="1" x14ac:dyDescent="0.45"/>
    <row r="5773" ht="14.25" hidden="1" x14ac:dyDescent="0.45"/>
    <row r="5774" ht="14.25" hidden="1" x14ac:dyDescent="0.45"/>
    <row r="5775" ht="14.25" hidden="1" x14ac:dyDescent="0.45"/>
    <row r="5776" ht="14.25" hidden="1" x14ac:dyDescent="0.45"/>
    <row r="5777" ht="14.25" hidden="1" x14ac:dyDescent="0.45"/>
    <row r="5778" ht="14.25" hidden="1" x14ac:dyDescent="0.45"/>
    <row r="5779" ht="14.25" hidden="1" x14ac:dyDescent="0.45"/>
    <row r="5780" ht="14.25" hidden="1" x14ac:dyDescent="0.45"/>
    <row r="5781" ht="14.25" hidden="1" x14ac:dyDescent="0.45"/>
    <row r="5782" ht="14.25" hidden="1" x14ac:dyDescent="0.45"/>
    <row r="5783" ht="14.25" hidden="1" x14ac:dyDescent="0.45"/>
    <row r="5784" ht="14.25" hidden="1" x14ac:dyDescent="0.45"/>
    <row r="5785" ht="14.25" hidden="1" x14ac:dyDescent="0.45"/>
    <row r="5786" ht="14.25" hidden="1" x14ac:dyDescent="0.45"/>
    <row r="5787" ht="14.25" hidden="1" x14ac:dyDescent="0.45"/>
    <row r="5788" ht="14.25" hidden="1" x14ac:dyDescent="0.45"/>
    <row r="5789" ht="14.25" hidden="1" x14ac:dyDescent="0.45"/>
    <row r="5790" ht="14.25" hidden="1" x14ac:dyDescent="0.45"/>
    <row r="5791" ht="14.25" hidden="1" x14ac:dyDescent="0.45"/>
    <row r="5792" ht="14.25" hidden="1" x14ac:dyDescent="0.45"/>
    <row r="5793" ht="14.25" hidden="1" x14ac:dyDescent="0.45"/>
    <row r="5794" ht="14.25" hidden="1" x14ac:dyDescent="0.45"/>
    <row r="5795" ht="14.25" hidden="1" x14ac:dyDescent="0.45"/>
    <row r="5796" ht="14.25" hidden="1" x14ac:dyDescent="0.45"/>
    <row r="5797" ht="14.25" hidden="1" x14ac:dyDescent="0.45"/>
    <row r="5798" ht="14.25" hidden="1" x14ac:dyDescent="0.45"/>
    <row r="5799" ht="14.25" hidden="1" x14ac:dyDescent="0.45"/>
    <row r="5800" ht="14.25" hidden="1" x14ac:dyDescent="0.45"/>
    <row r="5801" ht="14.25" hidden="1" x14ac:dyDescent="0.45"/>
    <row r="5802" ht="14.25" hidden="1" x14ac:dyDescent="0.45"/>
    <row r="5803" ht="14.25" hidden="1" x14ac:dyDescent="0.45"/>
    <row r="5804" ht="14.25" hidden="1" x14ac:dyDescent="0.45"/>
    <row r="5805" ht="14.25" hidden="1" x14ac:dyDescent="0.45"/>
    <row r="5806" ht="14.25" hidden="1" x14ac:dyDescent="0.45"/>
    <row r="5807" ht="14.25" hidden="1" x14ac:dyDescent="0.45"/>
    <row r="5808" ht="14.25" hidden="1" x14ac:dyDescent="0.45"/>
    <row r="5809" ht="14.25" hidden="1" x14ac:dyDescent="0.45"/>
    <row r="5810" ht="14.25" hidden="1" x14ac:dyDescent="0.45"/>
    <row r="5811" ht="14.25" hidden="1" x14ac:dyDescent="0.45"/>
    <row r="5812" ht="14.25" hidden="1" x14ac:dyDescent="0.45"/>
    <row r="5813" ht="14.25" hidden="1" x14ac:dyDescent="0.45"/>
    <row r="5814" ht="14.25" hidden="1" x14ac:dyDescent="0.45"/>
    <row r="5815" ht="14.25" hidden="1" x14ac:dyDescent="0.45"/>
    <row r="5816" ht="14.25" hidden="1" x14ac:dyDescent="0.45"/>
    <row r="5817" ht="14.25" hidden="1" x14ac:dyDescent="0.45"/>
    <row r="5818" ht="14.25" hidden="1" x14ac:dyDescent="0.45"/>
    <row r="5819" ht="14.25" hidden="1" x14ac:dyDescent="0.45"/>
    <row r="5820" ht="14.25" hidden="1" x14ac:dyDescent="0.45"/>
    <row r="5821" ht="14.25" hidden="1" x14ac:dyDescent="0.45"/>
    <row r="5822" ht="14.25" hidden="1" x14ac:dyDescent="0.45"/>
    <row r="5823" ht="14.25" hidden="1" x14ac:dyDescent="0.45"/>
    <row r="5824" ht="14.25" hidden="1" x14ac:dyDescent="0.45"/>
    <row r="5825" ht="14.25" hidden="1" x14ac:dyDescent="0.45"/>
    <row r="5826" ht="14.25" hidden="1" x14ac:dyDescent="0.45"/>
    <row r="5827" ht="14.25" hidden="1" x14ac:dyDescent="0.45"/>
    <row r="5828" ht="14.25" hidden="1" x14ac:dyDescent="0.45"/>
    <row r="5829" ht="14.25" hidden="1" x14ac:dyDescent="0.45"/>
    <row r="5830" ht="14.25" hidden="1" x14ac:dyDescent="0.45"/>
    <row r="5831" ht="14.25" hidden="1" x14ac:dyDescent="0.45"/>
    <row r="5832" ht="14.25" hidden="1" x14ac:dyDescent="0.45"/>
    <row r="5833" ht="14.25" hidden="1" x14ac:dyDescent="0.45"/>
    <row r="5834" ht="14.25" hidden="1" x14ac:dyDescent="0.45"/>
    <row r="5835" ht="14.25" hidden="1" x14ac:dyDescent="0.45"/>
    <row r="5836" ht="14.25" hidden="1" x14ac:dyDescent="0.45"/>
    <row r="5837" ht="14.25" hidden="1" x14ac:dyDescent="0.45"/>
    <row r="5838" ht="14.25" hidden="1" x14ac:dyDescent="0.45"/>
    <row r="5839" ht="14.25" hidden="1" x14ac:dyDescent="0.45"/>
    <row r="5840" ht="14.25" hidden="1" x14ac:dyDescent="0.45"/>
    <row r="5841" ht="14.25" hidden="1" x14ac:dyDescent="0.45"/>
    <row r="5842" ht="14.25" hidden="1" x14ac:dyDescent="0.45"/>
    <row r="5843" ht="14.25" hidden="1" x14ac:dyDescent="0.45"/>
    <row r="5844" ht="14.25" hidden="1" x14ac:dyDescent="0.45"/>
    <row r="5845" ht="14.25" hidden="1" x14ac:dyDescent="0.45"/>
    <row r="5846" ht="14.25" hidden="1" x14ac:dyDescent="0.45"/>
    <row r="5847" ht="14.25" hidden="1" x14ac:dyDescent="0.45"/>
    <row r="5848" ht="14.25" hidden="1" x14ac:dyDescent="0.45"/>
    <row r="5849" ht="14.25" hidden="1" x14ac:dyDescent="0.45"/>
    <row r="5850" ht="14.25" hidden="1" x14ac:dyDescent="0.45"/>
    <row r="5851" ht="14.25" hidden="1" x14ac:dyDescent="0.45"/>
    <row r="5852" ht="14.25" hidden="1" x14ac:dyDescent="0.45"/>
    <row r="5853" ht="14.25" hidden="1" x14ac:dyDescent="0.45"/>
    <row r="5854" ht="14.25" hidden="1" x14ac:dyDescent="0.45"/>
    <row r="5855" ht="14.25" hidden="1" x14ac:dyDescent="0.45"/>
    <row r="5856" ht="14.25" hidden="1" x14ac:dyDescent="0.45"/>
    <row r="5857" ht="14.25" hidden="1" x14ac:dyDescent="0.45"/>
    <row r="5858" ht="14.25" hidden="1" x14ac:dyDescent="0.45"/>
    <row r="5859" ht="14.25" hidden="1" x14ac:dyDescent="0.45"/>
    <row r="5860" ht="14.25" hidden="1" x14ac:dyDescent="0.45"/>
    <row r="5861" ht="14.25" hidden="1" x14ac:dyDescent="0.45"/>
    <row r="5862" ht="14.25" hidden="1" x14ac:dyDescent="0.45"/>
    <row r="5863" ht="14.25" hidden="1" x14ac:dyDescent="0.45"/>
    <row r="5864" ht="14.25" hidden="1" x14ac:dyDescent="0.45"/>
    <row r="5865" ht="14.25" hidden="1" x14ac:dyDescent="0.45"/>
    <row r="5866" ht="14.25" hidden="1" x14ac:dyDescent="0.45"/>
    <row r="5867" ht="14.25" hidden="1" x14ac:dyDescent="0.45"/>
    <row r="5868" ht="14.25" hidden="1" x14ac:dyDescent="0.45"/>
    <row r="5869" ht="14.25" hidden="1" x14ac:dyDescent="0.45"/>
    <row r="5870" ht="14.25" hidden="1" x14ac:dyDescent="0.45"/>
    <row r="5871" ht="14.25" hidden="1" x14ac:dyDescent="0.45"/>
    <row r="5872" ht="14.25" hidden="1" x14ac:dyDescent="0.45"/>
    <row r="5873" ht="14.25" hidden="1" x14ac:dyDescent="0.45"/>
    <row r="5874" ht="14.25" hidden="1" x14ac:dyDescent="0.45"/>
    <row r="5875" ht="14.25" hidden="1" x14ac:dyDescent="0.45"/>
    <row r="5876" ht="14.25" hidden="1" x14ac:dyDescent="0.45"/>
    <row r="5877" ht="14.25" hidden="1" x14ac:dyDescent="0.45"/>
    <row r="5878" ht="14.25" hidden="1" x14ac:dyDescent="0.45"/>
    <row r="5879" ht="14.25" hidden="1" x14ac:dyDescent="0.45"/>
    <row r="5880" ht="14.25" hidden="1" x14ac:dyDescent="0.45"/>
    <row r="5881" ht="14.25" hidden="1" x14ac:dyDescent="0.45"/>
    <row r="5882" ht="14.25" hidden="1" x14ac:dyDescent="0.45"/>
    <row r="5883" ht="14.25" hidden="1" x14ac:dyDescent="0.45"/>
    <row r="5884" ht="14.25" hidden="1" x14ac:dyDescent="0.45"/>
    <row r="5885" ht="14.25" hidden="1" x14ac:dyDescent="0.45"/>
    <row r="5886" ht="14.25" hidden="1" x14ac:dyDescent="0.45"/>
    <row r="5887" ht="14.25" hidden="1" x14ac:dyDescent="0.45"/>
    <row r="5888" ht="14.25" hidden="1" x14ac:dyDescent="0.45"/>
    <row r="5889" ht="14.25" hidden="1" x14ac:dyDescent="0.45"/>
    <row r="5890" ht="14.25" hidden="1" x14ac:dyDescent="0.45"/>
    <row r="5891" ht="14.25" hidden="1" x14ac:dyDescent="0.45"/>
    <row r="5892" ht="14.25" hidden="1" x14ac:dyDescent="0.45"/>
    <row r="5893" ht="14.25" hidden="1" x14ac:dyDescent="0.45"/>
    <row r="5894" ht="14.25" hidden="1" x14ac:dyDescent="0.45"/>
    <row r="5895" ht="14.25" hidden="1" x14ac:dyDescent="0.45"/>
    <row r="5896" ht="14.25" hidden="1" x14ac:dyDescent="0.45"/>
    <row r="5897" ht="14.25" hidden="1" x14ac:dyDescent="0.45"/>
    <row r="5898" ht="14.25" hidden="1" x14ac:dyDescent="0.45"/>
    <row r="5899" ht="14.25" hidden="1" x14ac:dyDescent="0.45"/>
    <row r="5900" ht="14.25" hidden="1" x14ac:dyDescent="0.45"/>
    <row r="5901" ht="14.25" hidden="1" x14ac:dyDescent="0.45"/>
    <row r="5902" ht="14.25" hidden="1" x14ac:dyDescent="0.45"/>
    <row r="5903" ht="14.25" hidden="1" x14ac:dyDescent="0.45"/>
    <row r="5904" ht="14.25" hidden="1" x14ac:dyDescent="0.45"/>
    <row r="5905" ht="14.25" hidden="1" x14ac:dyDescent="0.45"/>
    <row r="5906" ht="14.25" hidden="1" x14ac:dyDescent="0.45"/>
    <row r="5907" ht="14.25" hidden="1" x14ac:dyDescent="0.45"/>
    <row r="5908" ht="14.25" hidden="1" x14ac:dyDescent="0.45"/>
    <row r="5909" ht="14.25" hidden="1" x14ac:dyDescent="0.45"/>
    <row r="5910" ht="14.25" hidden="1" x14ac:dyDescent="0.45"/>
    <row r="5911" ht="14.25" hidden="1" x14ac:dyDescent="0.45"/>
    <row r="5912" ht="14.25" hidden="1" x14ac:dyDescent="0.45"/>
    <row r="5913" ht="14.25" hidden="1" x14ac:dyDescent="0.45"/>
    <row r="5914" ht="14.25" hidden="1" x14ac:dyDescent="0.45"/>
    <row r="5915" ht="14.25" hidden="1" x14ac:dyDescent="0.45"/>
    <row r="5916" ht="14.25" hidden="1" x14ac:dyDescent="0.45"/>
    <row r="5917" ht="14.25" hidden="1" x14ac:dyDescent="0.45"/>
    <row r="5918" ht="14.25" hidden="1" x14ac:dyDescent="0.45"/>
    <row r="5919" ht="14.25" hidden="1" x14ac:dyDescent="0.45"/>
    <row r="5920" ht="14.25" hidden="1" x14ac:dyDescent="0.45"/>
    <row r="5921" ht="14.25" hidden="1" x14ac:dyDescent="0.45"/>
    <row r="5922" ht="14.25" hidden="1" x14ac:dyDescent="0.45"/>
    <row r="5923" ht="14.25" hidden="1" x14ac:dyDescent="0.45"/>
    <row r="5924" ht="14.25" hidden="1" x14ac:dyDescent="0.45"/>
    <row r="5925" ht="14.25" hidden="1" x14ac:dyDescent="0.45"/>
    <row r="5926" ht="14.25" hidden="1" x14ac:dyDescent="0.45"/>
    <row r="5927" ht="14.25" hidden="1" x14ac:dyDescent="0.45"/>
    <row r="5928" ht="14.25" hidden="1" x14ac:dyDescent="0.45"/>
    <row r="5929" ht="14.25" hidden="1" x14ac:dyDescent="0.45"/>
    <row r="5930" ht="14.25" hidden="1" x14ac:dyDescent="0.45"/>
    <row r="5931" ht="14.25" hidden="1" x14ac:dyDescent="0.45"/>
    <row r="5932" ht="14.25" hidden="1" x14ac:dyDescent="0.45"/>
    <row r="5933" ht="14.25" hidden="1" x14ac:dyDescent="0.45"/>
    <row r="5934" ht="14.25" hidden="1" x14ac:dyDescent="0.45"/>
    <row r="5935" ht="14.25" hidden="1" x14ac:dyDescent="0.45"/>
    <row r="5936" ht="14.25" hidden="1" x14ac:dyDescent="0.45"/>
    <row r="5937" ht="14.25" hidden="1" x14ac:dyDescent="0.45"/>
    <row r="5938" ht="14.25" hidden="1" x14ac:dyDescent="0.45"/>
    <row r="5939" ht="14.25" hidden="1" x14ac:dyDescent="0.45"/>
    <row r="5940" ht="14.25" hidden="1" x14ac:dyDescent="0.45"/>
    <row r="5941" ht="14.25" hidden="1" x14ac:dyDescent="0.45"/>
    <row r="5942" ht="14.25" hidden="1" x14ac:dyDescent="0.45"/>
    <row r="5943" ht="14.25" hidden="1" x14ac:dyDescent="0.45"/>
    <row r="5944" ht="14.25" hidden="1" x14ac:dyDescent="0.45"/>
    <row r="5945" ht="14.25" hidden="1" x14ac:dyDescent="0.45"/>
    <row r="5946" ht="14.25" hidden="1" x14ac:dyDescent="0.45"/>
    <row r="5947" ht="14.25" hidden="1" x14ac:dyDescent="0.45"/>
    <row r="5948" ht="14.25" hidden="1" x14ac:dyDescent="0.45"/>
    <row r="5949" ht="14.25" hidden="1" x14ac:dyDescent="0.45"/>
    <row r="5950" ht="14.25" hidden="1" x14ac:dyDescent="0.45"/>
    <row r="5951" ht="14.25" hidden="1" x14ac:dyDescent="0.45"/>
    <row r="5952" ht="14.25" hidden="1" x14ac:dyDescent="0.45"/>
    <row r="5953" ht="14.25" hidden="1" x14ac:dyDescent="0.45"/>
    <row r="5954" ht="14.25" hidden="1" x14ac:dyDescent="0.45"/>
    <row r="5955" ht="14.25" hidden="1" x14ac:dyDescent="0.45"/>
    <row r="5956" ht="14.25" hidden="1" x14ac:dyDescent="0.45"/>
    <row r="5957" ht="14.25" hidden="1" x14ac:dyDescent="0.45"/>
    <row r="5958" ht="14.25" hidden="1" x14ac:dyDescent="0.45"/>
    <row r="5959" ht="14.25" hidden="1" x14ac:dyDescent="0.45"/>
    <row r="5960" ht="14.25" hidden="1" x14ac:dyDescent="0.45"/>
    <row r="5961" ht="14.25" hidden="1" x14ac:dyDescent="0.45"/>
    <row r="5962" ht="14.25" hidden="1" x14ac:dyDescent="0.45"/>
    <row r="5963" ht="14.25" hidden="1" x14ac:dyDescent="0.45"/>
    <row r="5964" ht="14.25" hidden="1" x14ac:dyDescent="0.45"/>
    <row r="5965" ht="14.25" hidden="1" x14ac:dyDescent="0.45"/>
    <row r="5966" ht="14.25" hidden="1" x14ac:dyDescent="0.45"/>
    <row r="5967" ht="14.25" hidden="1" x14ac:dyDescent="0.45"/>
    <row r="5968" ht="14.25" hidden="1" x14ac:dyDescent="0.45"/>
    <row r="5969" ht="14.25" hidden="1" x14ac:dyDescent="0.45"/>
    <row r="5970" ht="14.25" hidden="1" x14ac:dyDescent="0.45"/>
    <row r="5971" ht="14.25" hidden="1" x14ac:dyDescent="0.45"/>
    <row r="5972" ht="14.25" hidden="1" x14ac:dyDescent="0.45"/>
    <row r="5973" ht="14.25" hidden="1" x14ac:dyDescent="0.45"/>
    <row r="5974" ht="14.25" hidden="1" x14ac:dyDescent="0.45"/>
    <row r="5975" ht="14.25" hidden="1" x14ac:dyDescent="0.45"/>
    <row r="5976" ht="14.25" hidden="1" x14ac:dyDescent="0.45"/>
    <row r="5977" ht="14.25" hidden="1" x14ac:dyDescent="0.45"/>
    <row r="5978" ht="14.25" hidden="1" x14ac:dyDescent="0.45"/>
    <row r="5979" ht="14.25" hidden="1" x14ac:dyDescent="0.45"/>
    <row r="5980" ht="14.25" hidden="1" x14ac:dyDescent="0.45"/>
    <row r="5981" ht="14.25" hidden="1" x14ac:dyDescent="0.45"/>
    <row r="5982" ht="14.25" hidden="1" x14ac:dyDescent="0.45"/>
    <row r="5983" ht="14.25" hidden="1" x14ac:dyDescent="0.45"/>
    <row r="5984" ht="14.25" hidden="1" x14ac:dyDescent="0.45"/>
    <row r="5985" ht="14.25" hidden="1" x14ac:dyDescent="0.45"/>
    <row r="5986" ht="14.25" hidden="1" x14ac:dyDescent="0.45"/>
    <row r="5987" ht="14.25" hidden="1" x14ac:dyDescent="0.45"/>
    <row r="5988" ht="14.25" hidden="1" x14ac:dyDescent="0.45"/>
    <row r="5989" ht="14.25" hidden="1" x14ac:dyDescent="0.45"/>
    <row r="5990" ht="14.25" hidden="1" x14ac:dyDescent="0.45"/>
    <row r="5991" ht="14.25" hidden="1" x14ac:dyDescent="0.45"/>
    <row r="5992" ht="14.25" hidden="1" x14ac:dyDescent="0.45"/>
    <row r="5993" ht="14.25" hidden="1" x14ac:dyDescent="0.45"/>
    <row r="5994" ht="14.25" hidden="1" x14ac:dyDescent="0.45"/>
    <row r="5995" ht="14.25" hidden="1" x14ac:dyDescent="0.45"/>
    <row r="5996" ht="14.25" hidden="1" x14ac:dyDescent="0.45"/>
    <row r="5997" ht="14.25" hidden="1" x14ac:dyDescent="0.45"/>
    <row r="5998" ht="14.25" hidden="1" x14ac:dyDescent="0.45"/>
    <row r="5999" ht="14.25" hidden="1" x14ac:dyDescent="0.45"/>
    <row r="6000" ht="14.25" hidden="1" x14ac:dyDescent="0.45"/>
    <row r="6001" ht="14.25" hidden="1" x14ac:dyDescent="0.45"/>
    <row r="6002" ht="14.25" hidden="1" x14ac:dyDescent="0.45"/>
    <row r="6003" ht="14.25" hidden="1" x14ac:dyDescent="0.45"/>
    <row r="6004" ht="14.25" hidden="1" x14ac:dyDescent="0.45"/>
    <row r="6005" ht="14.25" hidden="1" x14ac:dyDescent="0.45"/>
    <row r="6006" ht="14.25" hidden="1" x14ac:dyDescent="0.45"/>
    <row r="6007" ht="14.25" hidden="1" x14ac:dyDescent="0.45"/>
    <row r="6008" ht="14.25" hidden="1" x14ac:dyDescent="0.45"/>
    <row r="6009" ht="14.25" hidden="1" x14ac:dyDescent="0.45"/>
    <row r="6010" ht="14.25" hidden="1" x14ac:dyDescent="0.45"/>
    <row r="6011" ht="14.25" hidden="1" x14ac:dyDescent="0.45"/>
    <row r="6012" ht="14.25" hidden="1" x14ac:dyDescent="0.45"/>
    <row r="6013" ht="14.25" hidden="1" x14ac:dyDescent="0.45"/>
    <row r="6014" ht="14.25" hidden="1" x14ac:dyDescent="0.45"/>
    <row r="6015" ht="14.25" hidden="1" x14ac:dyDescent="0.45"/>
    <row r="6016" ht="14.25" hidden="1" x14ac:dyDescent="0.45"/>
    <row r="6017" ht="14.25" hidden="1" x14ac:dyDescent="0.45"/>
    <row r="6018" ht="14.25" hidden="1" x14ac:dyDescent="0.45"/>
    <row r="6019" ht="14.25" hidden="1" x14ac:dyDescent="0.45"/>
    <row r="6020" ht="14.25" hidden="1" x14ac:dyDescent="0.45"/>
    <row r="6021" ht="14.25" hidden="1" x14ac:dyDescent="0.45"/>
    <row r="6022" ht="14.25" hidden="1" x14ac:dyDescent="0.45"/>
    <row r="6023" ht="14.25" hidden="1" x14ac:dyDescent="0.45"/>
    <row r="6024" ht="14.25" hidden="1" x14ac:dyDescent="0.45"/>
    <row r="6025" ht="14.25" hidden="1" x14ac:dyDescent="0.45"/>
    <row r="6026" ht="14.25" hidden="1" x14ac:dyDescent="0.45"/>
    <row r="6027" ht="14.25" hidden="1" x14ac:dyDescent="0.45"/>
    <row r="6028" ht="14.25" hidden="1" x14ac:dyDescent="0.45"/>
    <row r="6029" ht="14.25" hidden="1" x14ac:dyDescent="0.45"/>
    <row r="6030" ht="14.25" hidden="1" x14ac:dyDescent="0.45"/>
    <row r="6031" ht="14.25" hidden="1" x14ac:dyDescent="0.45"/>
    <row r="6032" ht="14.25" hidden="1" x14ac:dyDescent="0.45"/>
    <row r="6033" ht="14.25" hidden="1" x14ac:dyDescent="0.45"/>
    <row r="6034" ht="14.25" hidden="1" x14ac:dyDescent="0.45"/>
    <row r="6035" ht="14.25" hidden="1" x14ac:dyDescent="0.45"/>
    <row r="6036" ht="14.25" hidden="1" x14ac:dyDescent="0.45"/>
    <row r="6037" ht="14.25" hidden="1" x14ac:dyDescent="0.45"/>
    <row r="6038" ht="14.25" hidden="1" x14ac:dyDescent="0.45"/>
    <row r="6039" ht="14.25" hidden="1" x14ac:dyDescent="0.45"/>
    <row r="6040" ht="14.25" hidden="1" x14ac:dyDescent="0.45"/>
    <row r="6041" ht="14.25" hidden="1" x14ac:dyDescent="0.45"/>
    <row r="6042" ht="14.25" hidden="1" x14ac:dyDescent="0.45"/>
    <row r="6043" ht="14.25" hidden="1" x14ac:dyDescent="0.45"/>
    <row r="6044" ht="14.25" hidden="1" x14ac:dyDescent="0.45"/>
    <row r="6045" ht="14.25" hidden="1" x14ac:dyDescent="0.45"/>
    <row r="6046" ht="14.25" hidden="1" x14ac:dyDescent="0.45"/>
    <row r="6047" ht="14.25" hidden="1" x14ac:dyDescent="0.45"/>
    <row r="6048" ht="14.25" hidden="1" x14ac:dyDescent="0.45"/>
    <row r="6049" ht="14.25" hidden="1" x14ac:dyDescent="0.45"/>
    <row r="6050" ht="14.25" hidden="1" x14ac:dyDescent="0.45"/>
    <row r="6051" ht="14.25" hidden="1" x14ac:dyDescent="0.45"/>
    <row r="6052" ht="14.25" hidden="1" x14ac:dyDescent="0.45"/>
    <row r="6053" ht="14.25" hidden="1" x14ac:dyDescent="0.45"/>
    <row r="6054" ht="14.25" hidden="1" x14ac:dyDescent="0.45"/>
    <row r="6055" ht="14.25" hidden="1" x14ac:dyDescent="0.45"/>
    <row r="6056" ht="14.25" hidden="1" x14ac:dyDescent="0.45"/>
    <row r="6057" ht="14.25" hidden="1" x14ac:dyDescent="0.45"/>
    <row r="6058" ht="14.25" hidden="1" x14ac:dyDescent="0.45"/>
    <row r="6059" ht="14.25" hidden="1" x14ac:dyDescent="0.45"/>
    <row r="6060" ht="14.25" hidden="1" x14ac:dyDescent="0.45"/>
    <row r="6061" ht="14.25" hidden="1" x14ac:dyDescent="0.45"/>
    <row r="6062" ht="14.25" hidden="1" x14ac:dyDescent="0.45"/>
    <row r="6063" ht="14.25" hidden="1" x14ac:dyDescent="0.45"/>
    <row r="6064" ht="14.25" hidden="1" x14ac:dyDescent="0.45"/>
    <row r="6065" ht="14.25" hidden="1" x14ac:dyDescent="0.45"/>
    <row r="6066" ht="14.25" hidden="1" x14ac:dyDescent="0.45"/>
    <row r="6067" ht="14.25" hidden="1" x14ac:dyDescent="0.45"/>
    <row r="6068" ht="14.25" hidden="1" x14ac:dyDescent="0.45"/>
    <row r="6069" ht="14.25" hidden="1" x14ac:dyDescent="0.45"/>
    <row r="6070" ht="14.25" hidden="1" x14ac:dyDescent="0.45"/>
    <row r="6071" ht="14.25" hidden="1" x14ac:dyDescent="0.45"/>
    <row r="6072" ht="14.25" hidden="1" x14ac:dyDescent="0.45"/>
    <row r="6073" ht="14.25" hidden="1" x14ac:dyDescent="0.45"/>
    <row r="6074" ht="14.25" hidden="1" x14ac:dyDescent="0.45"/>
    <row r="6075" ht="14.25" hidden="1" x14ac:dyDescent="0.45"/>
    <row r="6076" ht="14.25" hidden="1" x14ac:dyDescent="0.45"/>
    <row r="6077" ht="14.25" hidden="1" x14ac:dyDescent="0.45"/>
    <row r="6078" ht="14.25" hidden="1" x14ac:dyDescent="0.45"/>
    <row r="6079" ht="14.25" hidden="1" x14ac:dyDescent="0.45"/>
    <row r="6080" ht="14.25" hidden="1" x14ac:dyDescent="0.45"/>
    <row r="6081" ht="14.25" hidden="1" x14ac:dyDescent="0.45"/>
    <row r="6082" ht="14.25" hidden="1" x14ac:dyDescent="0.45"/>
    <row r="6083" ht="14.25" hidden="1" x14ac:dyDescent="0.45"/>
    <row r="6084" ht="14.25" hidden="1" x14ac:dyDescent="0.45"/>
    <row r="6085" ht="14.25" hidden="1" x14ac:dyDescent="0.45"/>
    <row r="6086" ht="14.25" hidden="1" x14ac:dyDescent="0.45"/>
    <row r="6087" ht="14.25" hidden="1" x14ac:dyDescent="0.45"/>
    <row r="6088" ht="14.25" hidden="1" x14ac:dyDescent="0.45"/>
    <row r="6089" ht="14.25" hidden="1" x14ac:dyDescent="0.45"/>
    <row r="6090" ht="14.25" hidden="1" x14ac:dyDescent="0.45"/>
    <row r="6091" ht="14.25" hidden="1" x14ac:dyDescent="0.45"/>
    <row r="6092" ht="14.25" hidden="1" x14ac:dyDescent="0.45"/>
    <row r="6093" ht="14.25" hidden="1" x14ac:dyDescent="0.45"/>
    <row r="6094" ht="14.25" hidden="1" x14ac:dyDescent="0.45"/>
    <row r="6095" ht="14.25" hidden="1" x14ac:dyDescent="0.45"/>
    <row r="6096" ht="14.25" hidden="1" x14ac:dyDescent="0.45"/>
    <row r="6097" ht="14.25" hidden="1" x14ac:dyDescent="0.45"/>
    <row r="6098" ht="14.25" hidden="1" x14ac:dyDescent="0.45"/>
    <row r="6099" ht="14.25" hidden="1" x14ac:dyDescent="0.45"/>
    <row r="6100" ht="14.25" hidden="1" x14ac:dyDescent="0.45"/>
    <row r="6101" ht="14.25" hidden="1" x14ac:dyDescent="0.45"/>
    <row r="6102" ht="14.25" hidden="1" x14ac:dyDescent="0.45"/>
    <row r="6103" ht="14.25" hidden="1" x14ac:dyDescent="0.45"/>
    <row r="6104" ht="14.25" hidden="1" x14ac:dyDescent="0.45"/>
    <row r="6105" ht="14.25" hidden="1" x14ac:dyDescent="0.45"/>
    <row r="6106" ht="14.25" hidden="1" x14ac:dyDescent="0.45"/>
    <row r="6107" ht="14.25" hidden="1" x14ac:dyDescent="0.45"/>
    <row r="6108" ht="14.25" hidden="1" x14ac:dyDescent="0.45"/>
    <row r="6109" ht="14.25" hidden="1" x14ac:dyDescent="0.45"/>
    <row r="6110" ht="14.25" hidden="1" x14ac:dyDescent="0.45"/>
    <row r="6111" ht="14.25" hidden="1" x14ac:dyDescent="0.45"/>
    <row r="6112" ht="14.25" hidden="1" x14ac:dyDescent="0.45"/>
    <row r="6113" ht="14.25" hidden="1" x14ac:dyDescent="0.45"/>
    <row r="6114" ht="14.25" hidden="1" x14ac:dyDescent="0.45"/>
    <row r="6115" ht="14.25" hidden="1" x14ac:dyDescent="0.45"/>
    <row r="6116" ht="14.25" hidden="1" x14ac:dyDescent="0.45"/>
    <row r="6117" ht="14.25" hidden="1" x14ac:dyDescent="0.45"/>
    <row r="6118" ht="14.25" hidden="1" x14ac:dyDescent="0.45"/>
    <row r="6119" ht="14.25" hidden="1" x14ac:dyDescent="0.45"/>
    <row r="6120" ht="14.25" hidden="1" x14ac:dyDescent="0.45"/>
    <row r="6121" ht="14.25" hidden="1" x14ac:dyDescent="0.45"/>
    <row r="6122" ht="14.25" hidden="1" x14ac:dyDescent="0.45"/>
    <row r="6123" ht="14.25" hidden="1" x14ac:dyDescent="0.45"/>
    <row r="6124" ht="14.25" hidden="1" x14ac:dyDescent="0.45"/>
    <row r="6125" ht="14.25" hidden="1" x14ac:dyDescent="0.45"/>
    <row r="6126" ht="14.25" hidden="1" x14ac:dyDescent="0.45"/>
    <row r="6127" ht="14.25" hidden="1" x14ac:dyDescent="0.45"/>
    <row r="6128" ht="14.25" hidden="1" x14ac:dyDescent="0.45"/>
    <row r="6129" ht="14.25" hidden="1" x14ac:dyDescent="0.45"/>
    <row r="6130" ht="14.25" hidden="1" x14ac:dyDescent="0.45"/>
    <row r="6131" ht="14.25" hidden="1" x14ac:dyDescent="0.45"/>
    <row r="6132" ht="14.25" hidden="1" x14ac:dyDescent="0.45"/>
    <row r="6133" ht="14.25" hidden="1" x14ac:dyDescent="0.45"/>
    <row r="6134" ht="14.25" hidden="1" x14ac:dyDescent="0.45"/>
    <row r="6135" ht="14.25" hidden="1" x14ac:dyDescent="0.45"/>
    <row r="6136" ht="14.25" hidden="1" x14ac:dyDescent="0.45"/>
    <row r="6137" ht="14.25" hidden="1" x14ac:dyDescent="0.45"/>
    <row r="6138" ht="14.25" hidden="1" x14ac:dyDescent="0.45"/>
    <row r="6139" ht="14.25" hidden="1" x14ac:dyDescent="0.45"/>
    <row r="6140" ht="14.25" hidden="1" x14ac:dyDescent="0.45"/>
    <row r="6141" ht="14.25" hidden="1" x14ac:dyDescent="0.45"/>
    <row r="6142" ht="14.25" hidden="1" x14ac:dyDescent="0.45"/>
    <row r="6143" ht="14.25" hidden="1" x14ac:dyDescent="0.45"/>
    <row r="6144" ht="14.25" hidden="1" x14ac:dyDescent="0.45"/>
    <row r="6145" ht="14.25" hidden="1" x14ac:dyDescent="0.45"/>
    <row r="6146" ht="14.25" hidden="1" x14ac:dyDescent="0.45"/>
    <row r="6147" ht="14.25" hidden="1" x14ac:dyDescent="0.45"/>
    <row r="6148" ht="14.25" hidden="1" x14ac:dyDescent="0.45"/>
    <row r="6149" ht="14.25" hidden="1" x14ac:dyDescent="0.45"/>
    <row r="6150" ht="14.25" hidden="1" x14ac:dyDescent="0.45"/>
    <row r="6151" ht="14.25" hidden="1" x14ac:dyDescent="0.45"/>
    <row r="6152" ht="14.25" hidden="1" x14ac:dyDescent="0.45"/>
    <row r="6153" ht="14.25" hidden="1" x14ac:dyDescent="0.45"/>
    <row r="6154" ht="14.25" hidden="1" x14ac:dyDescent="0.45"/>
    <row r="6155" ht="14.25" hidden="1" x14ac:dyDescent="0.45"/>
    <row r="6156" ht="14.25" hidden="1" x14ac:dyDescent="0.45"/>
    <row r="6157" ht="14.25" hidden="1" x14ac:dyDescent="0.45"/>
    <row r="6158" ht="14.25" hidden="1" x14ac:dyDescent="0.45"/>
    <row r="6159" ht="14.25" hidden="1" x14ac:dyDescent="0.45"/>
    <row r="6160" ht="14.25" hidden="1" x14ac:dyDescent="0.45"/>
    <row r="6161" ht="14.25" hidden="1" x14ac:dyDescent="0.45"/>
    <row r="6162" ht="14.25" hidden="1" x14ac:dyDescent="0.45"/>
    <row r="6163" ht="14.25" hidden="1" x14ac:dyDescent="0.45"/>
    <row r="6164" ht="14.25" hidden="1" x14ac:dyDescent="0.45"/>
    <row r="6165" ht="14.25" hidden="1" x14ac:dyDescent="0.45"/>
    <row r="6166" ht="14.25" hidden="1" x14ac:dyDescent="0.45"/>
    <row r="6167" ht="14.25" hidden="1" x14ac:dyDescent="0.45"/>
    <row r="6168" ht="14.25" hidden="1" x14ac:dyDescent="0.45"/>
    <row r="6169" ht="14.25" hidden="1" x14ac:dyDescent="0.45"/>
    <row r="6170" ht="14.25" hidden="1" x14ac:dyDescent="0.45"/>
    <row r="6171" ht="14.25" hidden="1" x14ac:dyDescent="0.45"/>
    <row r="6172" ht="14.25" hidden="1" x14ac:dyDescent="0.45"/>
    <row r="6173" ht="14.25" hidden="1" x14ac:dyDescent="0.45"/>
    <row r="6174" ht="14.25" hidden="1" x14ac:dyDescent="0.45"/>
    <row r="6175" ht="14.25" hidden="1" x14ac:dyDescent="0.45"/>
    <row r="6176" ht="14.25" hidden="1" x14ac:dyDescent="0.45"/>
    <row r="6177" ht="14.25" hidden="1" x14ac:dyDescent="0.45"/>
    <row r="6178" ht="14.25" hidden="1" x14ac:dyDescent="0.45"/>
    <row r="6179" ht="14.25" hidden="1" x14ac:dyDescent="0.45"/>
    <row r="6180" ht="14.25" hidden="1" x14ac:dyDescent="0.45"/>
    <row r="6181" ht="14.25" hidden="1" x14ac:dyDescent="0.45"/>
    <row r="6182" ht="14.25" hidden="1" x14ac:dyDescent="0.45"/>
    <row r="6183" ht="14.25" hidden="1" x14ac:dyDescent="0.45"/>
    <row r="6184" ht="14.25" hidden="1" x14ac:dyDescent="0.45"/>
    <row r="6185" ht="14.25" hidden="1" x14ac:dyDescent="0.45"/>
    <row r="6186" ht="14.25" hidden="1" x14ac:dyDescent="0.45"/>
    <row r="6187" ht="14.25" hidden="1" x14ac:dyDescent="0.45"/>
    <row r="6188" ht="14.25" hidden="1" x14ac:dyDescent="0.45"/>
    <row r="6189" ht="14.25" hidden="1" x14ac:dyDescent="0.45"/>
    <row r="6190" ht="14.25" hidden="1" x14ac:dyDescent="0.45"/>
    <row r="6191" ht="14.25" hidden="1" x14ac:dyDescent="0.45"/>
    <row r="6192" ht="14.25" hidden="1" x14ac:dyDescent="0.45"/>
    <row r="6193" ht="14.25" hidden="1" x14ac:dyDescent="0.45"/>
    <row r="6194" ht="14.25" hidden="1" x14ac:dyDescent="0.45"/>
    <row r="6195" ht="14.25" hidden="1" x14ac:dyDescent="0.45"/>
    <row r="6196" ht="14.25" hidden="1" x14ac:dyDescent="0.45"/>
    <row r="6197" ht="14.25" hidden="1" x14ac:dyDescent="0.45"/>
    <row r="6198" ht="14.25" hidden="1" x14ac:dyDescent="0.45"/>
    <row r="6199" ht="14.25" hidden="1" x14ac:dyDescent="0.45"/>
    <row r="6200" ht="14.25" hidden="1" x14ac:dyDescent="0.45"/>
    <row r="6201" ht="14.25" hidden="1" x14ac:dyDescent="0.45"/>
    <row r="6202" ht="14.25" hidden="1" x14ac:dyDescent="0.45"/>
    <row r="6203" ht="14.25" hidden="1" x14ac:dyDescent="0.45"/>
    <row r="6204" ht="14.25" hidden="1" x14ac:dyDescent="0.45"/>
    <row r="6205" ht="14.25" hidden="1" x14ac:dyDescent="0.45"/>
    <row r="6206" ht="14.25" hidden="1" x14ac:dyDescent="0.45"/>
    <row r="6207" ht="14.25" hidden="1" x14ac:dyDescent="0.45"/>
    <row r="6208" ht="14.25" hidden="1" x14ac:dyDescent="0.45"/>
    <row r="6209" ht="14.25" hidden="1" x14ac:dyDescent="0.45"/>
    <row r="6210" ht="14.25" hidden="1" x14ac:dyDescent="0.45"/>
    <row r="6211" ht="14.25" hidden="1" x14ac:dyDescent="0.45"/>
    <row r="6212" ht="14.25" hidden="1" x14ac:dyDescent="0.45"/>
    <row r="6213" ht="14.25" hidden="1" x14ac:dyDescent="0.45"/>
    <row r="6214" ht="14.25" hidden="1" x14ac:dyDescent="0.45"/>
    <row r="6215" ht="14.25" hidden="1" x14ac:dyDescent="0.45"/>
    <row r="6216" ht="14.25" hidden="1" x14ac:dyDescent="0.45"/>
    <row r="6217" ht="14.25" hidden="1" x14ac:dyDescent="0.45"/>
    <row r="6218" ht="14.25" hidden="1" x14ac:dyDescent="0.45"/>
    <row r="6219" ht="14.25" hidden="1" x14ac:dyDescent="0.45"/>
    <row r="6220" ht="14.25" hidden="1" x14ac:dyDescent="0.45"/>
    <row r="6221" ht="14.25" hidden="1" x14ac:dyDescent="0.45"/>
    <row r="6222" ht="14.25" hidden="1" x14ac:dyDescent="0.45"/>
    <row r="6223" ht="14.25" hidden="1" x14ac:dyDescent="0.45"/>
    <row r="6224" ht="14.25" hidden="1" x14ac:dyDescent="0.45"/>
    <row r="6225" ht="14.25" hidden="1" x14ac:dyDescent="0.45"/>
    <row r="6226" ht="14.25" hidden="1" x14ac:dyDescent="0.45"/>
    <row r="6227" ht="14.25" hidden="1" x14ac:dyDescent="0.45"/>
    <row r="6228" ht="14.25" hidden="1" x14ac:dyDescent="0.45"/>
    <row r="6229" ht="14.25" hidden="1" x14ac:dyDescent="0.45"/>
    <row r="6230" ht="14.25" hidden="1" x14ac:dyDescent="0.45"/>
    <row r="6231" ht="14.25" hidden="1" x14ac:dyDescent="0.45"/>
    <row r="6232" ht="14.25" hidden="1" x14ac:dyDescent="0.45"/>
    <row r="6233" ht="14.25" hidden="1" x14ac:dyDescent="0.45"/>
    <row r="6234" ht="14.25" hidden="1" x14ac:dyDescent="0.45"/>
    <row r="6235" ht="14.25" hidden="1" x14ac:dyDescent="0.45"/>
    <row r="6236" ht="14.25" hidden="1" x14ac:dyDescent="0.45"/>
    <row r="6237" ht="14.25" hidden="1" x14ac:dyDescent="0.45"/>
    <row r="6238" ht="14.25" hidden="1" x14ac:dyDescent="0.45"/>
    <row r="6239" ht="14.25" hidden="1" x14ac:dyDescent="0.45"/>
    <row r="6240" ht="14.25" hidden="1" x14ac:dyDescent="0.45"/>
    <row r="6241" ht="14.25" hidden="1" x14ac:dyDescent="0.45"/>
    <row r="6242" ht="14.25" hidden="1" x14ac:dyDescent="0.45"/>
    <row r="6243" ht="14.25" hidden="1" x14ac:dyDescent="0.45"/>
    <row r="6244" ht="14.25" hidden="1" x14ac:dyDescent="0.45"/>
    <row r="6245" ht="14.25" hidden="1" x14ac:dyDescent="0.45"/>
    <row r="6246" ht="14.25" hidden="1" x14ac:dyDescent="0.45"/>
    <row r="6247" ht="14.25" hidden="1" x14ac:dyDescent="0.45"/>
    <row r="6248" ht="14.25" hidden="1" x14ac:dyDescent="0.45"/>
    <row r="6249" ht="14.25" hidden="1" x14ac:dyDescent="0.45"/>
    <row r="6250" ht="14.25" hidden="1" x14ac:dyDescent="0.45"/>
    <row r="6251" ht="14.25" hidden="1" x14ac:dyDescent="0.45"/>
    <row r="6252" ht="14.25" hidden="1" x14ac:dyDescent="0.45"/>
    <row r="6253" ht="14.25" hidden="1" x14ac:dyDescent="0.45"/>
    <row r="6254" ht="14.25" hidden="1" x14ac:dyDescent="0.45"/>
    <row r="6255" ht="14.25" hidden="1" x14ac:dyDescent="0.45"/>
    <row r="6256" ht="14.25" hidden="1" x14ac:dyDescent="0.45"/>
    <row r="6257" ht="14.25" hidden="1" x14ac:dyDescent="0.45"/>
    <row r="6258" ht="14.25" hidden="1" x14ac:dyDescent="0.45"/>
    <row r="6259" ht="14.25" hidden="1" x14ac:dyDescent="0.45"/>
    <row r="6260" ht="14.25" hidden="1" x14ac:dyDescent="0.45"/>
    <row r="6261" ht="14.25" hidden="1" x14ac:dyDescent="0.45"/>
    <row r="6262" ht="14.25" hidden="1" x14ac:dyDescent="0.45"/>
    <row r="6263" ht="14.25" hidden="1" x14ac:dyDescent="0.45"/>
    <row r="6264" ht="14.25" hidden="1" x14ac:dyDescent="0.45"/>
    <row r="6265" ht="14.25" hidden="1" x14ac:dyDescent="0.45"/>
    <row r="6266" ht="14.25" hidden="1" x14ac:dyDescent="0.45"/>
    <row r="6267" ht="14.25" hidden="1" x14ac:dyDescent="0.45"/>
    <row r="6268" ht="14.25" hidden="1" x14ac:dyDescent="0.45"/>
    <row r="6269" ht="14.25" hidden="1" x14ac:dyDescent="0.45"/>
    <row r="6270" ht="14.25" hidden="1" x14ac:dyDescent="0.45"/>
    <row r="6271" ht="14.25" hidden="1" x14ac:dyDescent="0.45"/>
    <row r="6272" ht="14.25" hidden="1" x14ac:dyDescent="0.45"/>
    <row r="6273" ht="14.25" hidden="1" x14ac:dyDescent="0.45"/>
    <row r="6274" ht="14.25" hidden="1" x14ac:dyDescent="0.45"/>
    <row r="6275" ht="14.25" hidden="1" x14ac:dyDescent="0.45"/>
    <row r="6276" ht="14.25" hidden="1" x14ac:dyDescent="0.45"/>
    <row r="6277" ht="14.25" hidden="1" x14ac:dyDescent="0.45"/>
    <row r="6278" ht="14.25" hidden="1" x14ac:dyDescent="0.45"/>
    <row r="6279" ht="14.25" hidden="1" x14ac:dyDescent="0.45"/>
    <row r="6280" ht="14.25" hidden="1" x14ac:dyDescent="0.45"/>
    <row r="6281" ht="14.25" hidden="1" x14ac:dyDescent="0.45"/>
    <row r="6282" ht="14.25" hidden="1" x14ac:dyDescent="0.45"/>
    <row r="6283" ht="14.25" hidden="1" x14ac:dyDescent="0.45"/>
    <row r="6284" ht="14.25" hidden="1" x14ac:dyDescent="0.45"/>
    <row r="6285" ht="14.25" hidden="1" x14ac:dyDescent="0.45"/>
    <row r="6286" ht="14.25" hidden="1" x14ac:dyDescent="0.45"/>
    <row r="6287" ht="14.25" hidden="1" x14ac:dyDescent="0.45"/>
    <row r="6288" ht="14.25" hidden="1" x14ac:dyDescent="0.45"/>
    <row r="6289" ht="14.25" hidden="1" x14ac:dyDescent="0.45"/>
    <row r="6290" ht="14.25" hidden="1" x14ac:dyDescent="0.45"/>
    <row r="6291" ht="14.25" hidden="1" x14ac:dyDescent="0.45"/>
    <row r="6292" ht="14.25" hidden="1" x14ac:dyDescent="0.45"/>
    <row r="6293" ht="14.25" hidden="1" x14ac:dyDescent="0.45"/>
    <row r="6294" ht="14.25" hidden="1" x14ac:dyDescent="0.45"/>
    <row r="6295" ht="14.25" hidden="1" x14ac:dyDescent="0.45"/>
    <row r="6296" ht="14.25" hidden="1" x14ac:dyDescent="0.45"/>
    <row r="6297" ht="14.25" hidden="1" x14ac:dyDescent="0.45"/>
    <row r="6298" ht="14.25" hidden="1" x14ac:dyDescent="0.45"/>
    <row r="6299" ht="14.25" hidden="1" x14ac:dyDescent="0.45"/>
    <row r="6300" ht="14.25" hidden="1" x14ac:dyDescent="0.45"/>
    <row r="6301" ht="14.25" hidden="1" x14ac:dyDescent="0.45"/>
    <row r="6302" ht="14.25" hidden="1" x14ac:dyDescent="0.45"/>
    <row r="6303" ht="14.25" hidden="1" x14ac:dyDescent="0.45"/>
    <row r="6304" ht="14.25" hidden="1" x14ac:dyDescent="0.45"/>
    <row r="6305" ht="14.25" hidden="1" x14ac:dyDescent="0.45"/>
    <row r="6306" ht="14.25" hidden="1" x14ac:dyDescent="0.45"/>
    <row r="6307" ht="14.25" hidden="1" x14ac:dyDescent="0.45"/>
    <row r="6308" ht="14.25" hidden="1" x14ac:dyDescent="0.45"/>
    <row r="6309" ht="14.25" hidden="1" x14ac:dyDescent="0.45"/>
    <row r="6310" ht="14.25" hidden="1" x14ac:dyDescent="0.45"/>
    <row r="6311" ht="14.25" hidden="1" x14ac:dyDescent="0.45"/>
    <row r="6312" ht="14.25" hidden="1" x14ac:dyDescent="0.45"/>
    <row r="6313" ht="14.25" hidden="1" x14ac:dyDescent="0.45"/>
    <row r="6314" ht="14.25" hidden="1" x14ac:dyDescent="0.45"/>
    <row r="6315" ht="14.25" hidden="1" x14ac:dyDescent="0.45"/>
    <row r="6316" ht="14.25" hidden="1" x14ac:dyDescent="0.45"/>
    <row r="6317" ht="14.25" hidden="1" x14ac:dyDescent="0.45"/>
    <row r="6318" ht="14.25" hidden="1" x14ac:dyDescent="0.45"/>
    <row r="6319" ht="14.25" hidden="1" x14ac:dyDescent="0.45"/>
    <row r="6320" ht="14.25" hidden="1" x14ac:dyDescent="0.45"/>
    <row r="6321" ht="14.25" hidden="1" x14ac:dyDescent="0.45"/>
    <row r="6322" ht="14.25" hidden="1" x14ac:dyDescent="0.45"/>
    <row r="6323" ht="14.25" hidden="1" x14ac:dyDescent="0.45"/>
    <row r="6324" ht="14.25" hidden="1" x14ac:dyDescent="0.45"/>
    <row r="6325" ht="14.25" hidden="1" x14ac:dyDescent="0.45"/>
    <row r="6326" ht="14.25" hidden="1" x14ac:dyDescent="0.45"/>
    <row r="6327" ht="14.25" hidden="1" x14ac:dyDescent="0.45"/>
    <row r="6328" ht="14.25" hidden="1" x14ac:dyDescent="0.45"/>
    <row r="6329" ht="14.25" hidden="1" x14ac:dyDescent="0.45"/>
    <row r="6330" ht="14.25" hidden="1" x14ac:dyDescent="0.45"/>
    <row r="6331" ht="14.25" hidden="1" x14ac:dyDescent="0.45"/>
    <row r="6332" ht="14.25" hidden="1" x14ac:dyDescent="0.45"/>
    <row r="6333" ht="14.25" hidden="1" x14ac:dyDescent="0.45"/>
    <row r="6334" ht="14.25" hidden="1" x14ac:dyDescent="0.45"/>
    <row r="6335" ht="14.25" hidden="1" x14ac:dyDescent="0.45"/>
    <row r="6336" ht="14.25" hidden="1" x14ac:dyDescent="0.45"/>
    <row r="6337" ht="14.25" hidden="1" x14ac:dyDescent="0.45"/>
    <row r="6338" ht="14.25" hidden="1" x14ac:dyDescent="0.45"/>
    <row r="6339" ht="14.25" hidden="1" x14ac:dyDescent="0.45"/>
    <row r="6340" ht="14.25" hidden="1" x14ac:dyDescent="0.45"/>
    <row r="6341" ht="14.25" hidden="1" x14ac:dyDescent="0.45"/>
    <row r="6342" ht="14.25" hidden="1" x14ac:dyDescent="0.45"/>
    <row r="6343" ht="14.25" hidden="1" x14ac:dyDescent="0.45"/>
    <row r="6344" ht="14.25" hidden="1" x14ac:dyDescent="0.45"/>
    <row r="6345" ht="14.25" hidden="1" x14ac:dyDescent="0.45"/>
    <row r="6346" ht="14.25" hidden="1" x14ac:dyDescent="0.45"/>
    <row r="6347" ht="14.25" hidden="1" x14ac:dyDescent="0.45"/>
    <row r="6348" ht="14.25" hidden="1" x14ac:dyDescent="0.45"/>
    <row r="6349" ht="14.25" hidden="1" x14ac:dyDescent="0.45"/>
    <row r="6350" ht="14.25" hidden="1" x14ac:dyDescent="0.45"/>
    <row r="6351" ht="14.25" hidden="1" x14ac:dyDescent="0.45"/>
    <row r="6352" ht="14.25" hidden="1" x14ac:dyDescent="0.45"/>
    <row r="6353" ht="14.25" hidden="1" x14ac:dyDescent="0.45"/>
    <row r="6354" ht="14.25" hidden="1" x14ac:dyDescent="0.45"/>
    <row r="6355" ht="14.25" hidden="1" x14ac:dyDescent="0.45"/>
    <row r="6356" ht="14.25" hidden="1" x14ac:dyDescent="0.45"/>
    <row r="6357" ht="14.25" hidden="1" x14ac:dyDescent="0.45"/>
    <row r="6358" ht="14.25" hidden="1" x14ac:dyDescent="0.45"/>
    <row r="6359" ht="14.25" hidden="1" x14ac:dyDescent="0.45"/>
    <row r="6360" ht="14.25" hidden="1" x14ac:dyDescent="0.45"/>
    <row r="6361" ht="14.25" hidden="1" x14ac:dyDescent="0.45"/>
    <row r="6362" ht="14.25" hidden="1" x14ac:dyDescent="0.45"/>
    <row r="6363" ht="14.25" hidden="1" x14ac:dyDescent="0.45"/>
    <row r="6364" ht="14.25" hidden="1" x14ac:dyDescent="0.45"/>
    <row r="6365" ht="14.25" hidden="1" x14ac:dyDescent="0.45"/>
    <row r="6366" ht="14.25" hidden="1" x14ac:dyDescent="0.45"/>
    <row r="6367" ht="14.25" hidden="1" x14ac:dyDescent="0.45"/>
    <row r="6368" ht="14.25" hidden="1" x14ac:dyDescent="0.45"/>
    <row r="6369" ht="14.25" hidden="1" x14ac:dyDescent="0.45"/>
    <row r="6370" ht="14.25" hidden="1" x14ac:dyDescent="0.45"/>
    <row r="6371" ht="14.25" hidden="1" x14ac:dyDescent="0.45"/>
    <row r="6372" ht="14.25" hidden="1" x14ac:dyDescent="0.45"/>
    <row r="6373" ht="14.25" hidden="1" x14ac:dyDescent="0.45"/>
    <row r="6374" ht="14.25" hidden="1" x14ac:dyDescent="0.45"/>
    <row r="6375" ht="14.25" hidden="1" x14ac:dyDescent="0.45"/>
    <row r="6376" ht="14.25" hidden="1" x14ac:dyDescent="0.45"/>
    <row r="6377" ht="14.25" hidden="1" x14ac:dyDescent="0.45"/>
    <row r="6378" ht="14.25" hidden="1" x14ac:dyDescent="0.45"/>
    <row r="6379" ht="14.25" hidden="1" x14ac:dyDescent="0.45"/>
    <row r="6380" ht="14.25" hidden="1" x14ac:dyDescent="0.45"/>
    <row r="6381" ht="14.25" hidden="1" x14ac:dyDescent="0.45"/>
    <row r="6382" ht="14.25" hidden="1" x14ac:dyDescent="0.45"/>
    <row r="6383" ht="14.25" hidden="1" x14ac:dyDescent="0.45"/>
    <row r="6384" ht="14.25" hidden="1" x14ac:dyDescent="0.45"/>
    <row r="6385" ht="14.25" hidden="1" x14ac:dyDescent="0.45"/>
    <row r="6386" ht="14.25" hidden="1" x14ac:dyDescent="0.45"/>
    <row r="6387" ht="14.25" hidden="1" x14ac:dyDescent="0.45"/>
    <row r="6388" ht="14.25" hidden="1" x14ac:dyDescent="0.45"/>
    <row r="6389" ht="14.25" hidden="1" x14ac:dyDescent="0.45"/>
    <row r="6390" ht="14.25" hidden="1" x14ac:dyDescent="0.45"/>
    <row r="6391" ht="14.25" hidden="1" x14ac:dyDescent="0.45"/>
    <row r="6392" ht="14.25" hidden="1" x14ac:dyDescent="0.45"/>
    <row r="6393" ht="14.25" hidden="1" x14ac:dyDescent="0.45"/>
    <row r="6394" ht="14.25" hidden="1" x14ac:dyDescent="0.45"/>
    <row r="6395" ht="14.25" hidden="1" x14ac:dyDescent="0.45"/>
    <row r="6396" ht="14.25" hidden="1" x14ac:dyDescent="0.45"/>
    <row r="6397" ht="14.25" hidden="1" x14ac:dyDescent="0.45"/>
    <row r="6398" ht="14.25" hidden="1" x14ac:dyDescent="0.45"/>
    <row r="6399" ht="14.25" hidden="1" x14ac:dyDescent="0.45"/>
    <row r="6400" ht="14.25" hidden="1" x14ac:dyDescent="0.45"/>
    <row r="6401" ht="14.25" hidden="1" x14ac:dyDescent="0.45"/>
    <row r="6402" ht="14.25" hidden="1" x14ac:dyDescent="0.45"/>
    <row r="6403" ht="14.25" hidden="1" x14ac:dyDescent="0.45"/>
    <row r="6404" ht="14.25" hidden="1" x14ac:dyDescent="0.45"/>
    <row r="6405" ht="14.25" hidden="1" x14ac:dyDescent="0.45"/>
    <row r="6406" ht="14.25" hidden="1" x14ac:dyDescent="0.45"/>
    <row r="6407" ht="14.25" hidden="1" x14ac:dyDescent="0.45"/>
    <row r="6408" ht="14.25" hidden="1" x14ac:dyDescent="0.45"/>
    <row r="6409" ht="14.25" hidden="1" x14ac:dyDescent="0.45"/>
    <row r="6410" ht="14.25" hidden="1" x14ac:dyDescent="0.45"/>
    <row r="6411" ht="14.25" hidden="1" x14ac:dyDescent="0.45"/>
    <row r="6412" ht="14.25" hidden="1" x14ac:dyDescent="0.45"/>
    <row r="6413" ht="14.25" hidden="1" x14ac:dyDescent="0.45"/>
    <row r="6414" ht="14.25" hidden="1" x14ac:dyDescent="0.45"/>
    <row r="6415" ht="14.25" hidden="1" x14ac:dyDescent="0.45"/>
    <row r="6416" ht="14.25" hidden="1" x14ac:dyDescent="0.45"/>
    <row r="6417" ht="14.25" hidden="1" x14ac:dyDescent="0.45"/>
    <row r="6418" ht="14.25" hidden="1" x14ac:dyDescent="0.45"/>
    <row r="6419" ht="14.25" hidden="1" x14ac:dyDescent="0.45"/>
    <row r="6420" ht="14.25" hidden="1" x14ac:dyDescent="0.45"/>
    <row r="6421" ht="14.25" hidden="1" x14ac:dyDescent="0.45"/>
    <row r="6422" ht="14.25" hidden="1" x14ac:dyDescent="0.45"/>
    <row r="6423" ht="14.25" hidden="1" x14ac:dyDescent="0.45"/>
    <row r="6424" ht="14.25" hidden="1" x14ac:dyDescent="0.45"/>
    <row r="6425" ht="14.25" hidden="1" x14ac:dyDescent="0.45"/>
    <row r="6426" ht="14.25" hidden="1" x14ac:dyDescent="0.45"/>
    <row r="6427" ht="14.25" hidden="1" x14ac:dyDescent="0.45"/>
    <row r="6428" ht="14.25" hidden="1" x14ac:dyDescent="0.45"/>
    <row r="6429" ht="14.25" hidden="1" x14ac:dyDescent="0.45"/>
    <row r="6430" ht="14.25" hidden="1" x14ac:dyDescent="0.45"/>
    <row r="6431" ht="14.25" hidden="1" x14ac:dyDescent="0.45"/>
    <row r="6432" ht="14.25" hidden="1" x14ac:dyDescent="0.45"/>
    <row r="6433" ht="14.25" hidden="1" x14ac:dyDescent="0.45"/>
    <row r="6434" ht="14.25" hidden="1" x14ac:dyDescent="0.45"/>
    <row r="6435" ht="14.25" hidden="1" x14ac:dyDescent="0.45"/>
    <row r="6436" ht="14.25" hidden="1" x14ac:dyDescent="0.45"/>
    <row r="6437" ht="14.25" hidden="1" x14ac:dyDescent="0.45"/>
    <row r="6438" ht="14.25" hidden="1" x14ac:dyDescent="0.45"/>
    <row r="6439" ht="14.25" hidden="1" x14ac:dyDescent="0.45"/>
    <row r="6440" ht="14.25" hidden="1" x14ac:dyDescent="0.45"/>
    <row r="6441" ht="14.25" hidden="1" x14ac:dyDescent="0.45"/>
    <row r="6442" ht="14.25" hidden="1" x14ac:dyDescent="0.45"/>
    <row r="6443" ht="14.25" hidden="1" x14ac:dyDescent="0.45"/>
    <row r="6444" ht="14.25" hidden="1" x14ac:dyDescent="0.45"/>
    <row r="6445" ht="14.25" hidden="1" x14ac:dyDescent="0.45"/>
    <row r="6446" ht="14.25" hidden="1" x14ac:dyDescent="0.45"/>
    <row r="6447" ht="14.25" hidden="1" x14ac:dyDescent="0.45"/>
    <row r="6448" ht="14.25" hidden="1" x14ac:dyDescent="0.45"/>
    <row r="6449" ht="14.25" hidden="1" x14ac:dyDescent="0.45"/>
    <row r="6450" ht="14.25" hidden="1" x14ac:dyDescent="0.45"/>
    <row r="6451" ht="14.25" hidden="1" x14ac:dyDescent="0.45"/>
    <row r="6452" ht="14.25" hidden="1" x14ac:dyDescent="0.45"/>
    <row r="6453" ht="14.25" hidden="1" x14ac:dyDescent="0.45"/>
    <row r="6454" ht="14.25" hidden="1" x14ac:dyDescent="0.45"/>
    <row r="6455" ht="14.25" hidden="1" x14ac:dyDescent="0.45"/>
    <row r="6456" ht="14.25" hidden="1" x14ac:dyDescent="0.45"/>
    <row r="6457" ht="14.25" hidden="1" x14ac:dyDescent="0.45"/>
    <row r="6458" ht="14.25" hidden="1" x14ac:dyDescent="0.45"/>
    <row r="6459" ht="14.25" hidden="1" x14ac:dyDescent="0.45"/>
    <row r="6460" ht="14.25" hidden="1" x14ac:dyDescent="0.45"/>
    <row r="6461" ht="14.25" hidden="1" x14ac:dyDescent="0.45"/>
    <row r="6462" ht="14.25" hidden="1" x14ac:dyDescent="0.45"/>
    <row r="6463" ht="14.25" hidden="1" x14ac:dyDescent="0.45"/>
    <row r="6464" ht="14.25" hidden="1" x14ac:dyDescent="0.45"/>
    <row r="6465" ht="14.25" hidden="1" x14ac:dyDescent="0.45"/>
    <row r="6466" ht="14.25" hidden="1" x14ac:dyDescent="0.45"/>
    <row r="6467" ht="14.25" hidden="1" x14ac:dyDescent="0.45"/>
    <row r="6468" ht="14.25" hidden="1" x14ac:dyDescent="0.45"/>
    <row r="6469" ht="14.25" hidden="1" x14ac:dyDescent="0.45"/>
    <row r="6470" ht="14.25" hidden="1" x14ac:dyDescent="0.45"/>
    <row r="6471" ht="14.25" hidden="1" x14ac:dyDescent="0.45"/>
    <row r="6472" ht="14.25" hidden="1" x14ac:dyDescent="0.45"/>
    <row r="6473" ht="14.25" hidden="1" x14ac:dyDescent="0.45"/>
    <row r="6474" ht="14.25" hidden="1" x14ac:dyDescent="0.45"/>
    <row r="6475" ht="14.25" hidden="1" x14ac:dyDescent="0.45"/>
    <row r="6476" ht="14.25" hidden="1" x14ac:dyDescent="0.45"/>
    <row r="6477" ht="14.25" hidden="1" x14ac:dyDescent="0.45"/>
    <row r="6478" ht="14.25" hidden="1" x14ac:dyDescent="0.45"/>
    <row r="6479" ht="14.25" hidden="1" x14ac:dyDescent="0.45"/>
    <row r="6480" ht="14.25" hidden="1" x14ac:dyDescent="0.45"/>
    <row r="6481" ht="14.25" hidden="1" x14ac:dyDescent="0.45"/>
    <row r="6482" ht="14.25" hidden="1" x14ac:dyDescent="0.45"/>
    <row r="6483" ht="14.25" hidden="1" x14ac:dyDescent="0.45"/>
    <row r="6484" ht="14.25" hidden="1" x14ac:dyDescent="0.45"/>
    <row r="6485" ht="14.25" hidden="1" x14ac:dyDescent="0.45"/>
    <row r="6486" ht="14.25" hidden="1" x14ac:dyDescent="0.45"/>
    <row r="6487" ht="14.25" hidden="1" x14ac:dyDescent="0.45"/>
    <row r="6488" ht="14.25" hidden="1" x14ac:dyDescent="0.45"/>
    <row r="6489" ht="14.25" hidden="1" x14ac:dyDescent="0.45"/>
    <row r="6490" ht="14.25" hidden="1" x14ac:dyDescent="0.45"/>
    <row r="6491" ht="14.25" hidden="1" x14ac:dyDescent="0.45"/>
    <row r="6492" ht="14.25" hidden="1" x14ac:dyDescent="0.45"/>
    <row r="6493" ht="14.25" hidden="1" x14ac:dyDescent="0.45"/>
    <row r="6494" ht="14.25" hidden="1" x14ac:dyDescent="0.45"/>
    <row r="6495" ht="14.25" hidden="1" x14ac:dyDescent="0.45"/>
    <row r="6496" ht="14.25" hidden="1" x14ac:dyDescent="0.45"/>
    <row r="6497" ht="14.25" hidden="1" x14ac:dyDescent="0.45"/>
    <row r="6498" ht="14.25" hidden="1" x14ac:dyDescent="0.45"/>
    <row r="6499" ht="14.25" hidden="1" x14ac:dyDescent="0.45"/>
    <row r="6500" ht="14.25" hidden="1" x14ac:dyDescent="0.45"/>
    <row r="6501" ht="14.25" hidden="1" x14ac:dyDescent="0.45"/>
    <row r="6502" ht="14.25" hidden="1" x14ac:dyDescent="0.45"/>
    <row r="6503" ht="14.25" hidden="1" x14ac:dyDescent="0.45"/>
    <row r="6504" ht="14.25" hidden="1" x14ac:dyDescent="0.45"/>
    <row r="6505" ht="14.25" hidden="1" x14ac:dyDescent="0.45"/>
    <row r="6506" ht="14.25" hidden="1" x14ac:dyDescent="0.45"/>
    <row r="6507" ht="14.25" hidden="1" x14ac:dyDescent="0.45"/>
    <row r="6508" ht="14.25" hidden="1" x14ac:dyDescent="0.45"/>
    <row r="6509" ht="14.25" hidden="1" x14ac:dyDescent="0.45"/>
    <row r="6510" ht="14.25" hidden="1" x14ac:dyDescent="0.45"/>
    <row r="6511" ht="14.25" hidden="1" x14ac:dyDescent="0.45"/>
    <row r="6512" ht="14.25" hidden="1" x14ac:dyDescent="0.45"/>
    <row r="6513" ht="14.25" hidden="1" x14ac:dyDescent="0.45"/>
    <row r="6514" ht="14.25" hidden="1" x14ac:dyDescent="0.45"/>
    <row r="6515" ht="14.25" hidden="1" x14ac:dyDescent="0.45"/>
    <row r="6516" ht="14.25" hidden="1" x14ac:dyDescent="0.45"/>
    <row r="6517" ht="14.25" hidden="1" x14ac:dyDescent="0.45"/>
    <row r="6518" ht="14.25" hidden="1" x14ac:dyDescent="0.45"/>
    <row r="6519" ht="14.25" hidden="1" x14ac:dyDescent="0.45"/>
    <row r="6520" ht="14.25" hidden="1" x14ac:dyDescent="0.45"/>
    <row r="6521" ht="14.25" hidden="1" x14ac:dyDescent="0.45"/>
    <row r="6522" ht="14.25" hidden="1" x14ac:dyDescent="0.45"/>
    <row r="6523" ht="14.25" hidden="1" x14ac:dyDescent="0.45"/>
    <row r="6524" ht="14.25" hidden="1" x14ac:dyDescent="0.45"/>
    <row r="6525" ht="14.25" hidden="1" x14ac:dyDescent="0.45"/>
    <row r="6526" ht="14.25" hidden="1" x14ac:dyDescent="0.45"/>
    <row r="6527" ht="14.25" hidden="1" x14ac:dyDescent="0.45"/>
    <row r="6528" ht="14.25" hidden="1" x14ac:dyDescent="0.45"/>
    <row r="6529" ht="14.25" hidden="1" x14ac:dyDescent="0.45"/>
    <row r="6530" ht="14.25" hidden="1" x14ac:dyDescent="0.45"/>
    <row r="6531" ht="14.25" hidden="1" x14ac:dyDescent="0.45"/>
    <row r="6532" ht="14.25" hidden="1" x14ac:dyDescent="0.45"/>
    <row r="6533" ht="14.25" hidden="1" x14ac:dyDescent="0.45"/>
    <row r="6534" ht="14.25" hidden="1" x14ac:dyDescent="0.45"/>
    <row r="6535" ht="14.25" hidden="1" x14ac:dyDescent="0.45"/>
    <row r="6536" ht="14.25" hidden="1" x14ac:dyDescent="0.45"/>
    <row r="6537" ht="14.25" hidden="1" x14ac:dyDescent="0.45"/>
    <row r="6538" ht="14.25" hidden="1" x14ac:dyDescent="0.45"/>
    <row r="6539" ht="14.25" hidden="1" x14ac:dyDescent="0.45"/>
    <row r="6540" ht="14.25" hidden="1" x14ac:dyDescent="0.45"/>
    <row r="6541" ht="14.25" hidden="1" x14ac:dyDescent="0.45"/>
    <row r="6542" ht="14.25" hidden="1" x14ac:dyDescent="0.45"/>
    <row r="6543" ht="14.25" hidden="1" x14ac:dyDescent="0.45"/>
    <row r="6544" ht="14.25" hidden="1" x14ac:dyDescent="0.45"/>
    <row r="6545" ht="14.25" hidden="1" x14ac:dyDescent="0.45"/>
    <row r="6546" ht="14.25" hidden="1" x14ac:dyDescent="0.45"/>
    <row r="6547" ht="14.25" hidden="1" x14ac:dyDescent="0.45"/>
    <row r="6548" ht="14.25" hidden="1" x14ac:dyDescent="0.45"/>
    <row r="6549" ht="14.25" hidden="1" x14ac:dyDescent="0.45"/>
    <row r="6550" ht="14.25" hidden="1" x14ac:dyDescent="0.45"/>
    <row r="6551" ht="14.25" hidden="1" x14ac:dyDescent="0.45"/>
    <row r="6552" ht="14.25" hidden="1" x14ac:dyDescent="0.45"/>
    <row r="6553" ht="14.25" hidden="1" x14ac:dyDescent="0.45"/>
    <row r="6554" ht="14.25" hidden="1" x14ac:dyDescent="0.45"/>
    <row r="6555" ht="14.25" hidden="1" x14ac:dyDescent="0.45"/>
    <row r="6556" ht="14.25" hidden="1" x14ac:dyDescent="0.45"/>
    <row r="6557" ht="14.25" hidden="1" x14ac:dyDescent="0.45"/>
    <row r="6558" ht="14.25" hidden="1" x14ac:dyDescent="0.45"/>
    <row r="6559" ht="14.25" hidden="1" x14ac:dyDescent="0.45"/>
    <row r="6560" ht="14.25" hidden="1" x14ac:dyDescent="0.45"/>
    <row r="6561" ht="14.25" hidden="1" x14ac:dyDescent="0.45"/>
    <row r="6562" ht="14.25" hidden="1" x14ac:dyDescent="0.45"/>
    <row r="6563" ht="14.25" hidden="1" x14ac:dyDescent="0.45"/>
    <row r="6564" ht="14.25" hidden="1" x14ac:dyDescent="0.45"/>
    <row r="6565" ht="14.25" hidden="1" x14ac:dyDescent="0.45"/>
    <row r="6566" ht="14.25" hidden="1" x14ac:dyDescent="0.45"/>
    <row r="6567" ht="14.25" hidden="1" x14ac:dyDescent="0.45"/>
    <row r="6568" ht="14.25" hidden="1" x14ac:dyDescent="0.45"/>
    <row r="6569" ht="14.25" hidden="1" x14ac:dyDescent="0.45"/>
    <row r="6570" ht="14.25" hidden="1" x14ac:dyDescent="0.45"/>
    <row r="6571" ht="14.25" hidden="1" x14ac:dyDescent="0.45"/>
    <row r="6572" ht="14.25" hidden="1" x14ac:dyDescent="0.45"/>
    <row r="6573" ht="14.25" hidden="1" x14ac:dyDescent="0.45"/>
    <row r="6574" ht="14.25" hidden="1" x14ac:dyDescent="0.45"/>
    <row r="6575" ht="14.25" hidden="1" x14ac:dyDescent="0.45"/>
    <row r="6576" ht="14.25" hidden="1" x14ac:dyDescent="0.45"/>
    <row r="6577" ht="14.25" hidden="1" x14ac:dyDescent="0.45"/>
    <row r="6578" ht="14.25" hidden="1" x14ac:dyDescent="0.45"/>
    <row r="6579" ht="14.25" hidden="1" x14ac:dyDescent="0.45"/>
    <row r="6580" ht="14.25" hidden="1" x14ac:dyDescent="0.45"/>
    <row r="6581" ht="14.25" hidden="1" x14ac:dyDescent="0.45"/>
    <row r="6582" ht="14.25" hidden="1" x14ac:dyDescent="0.45"/>
    <row r="6583" ht="14.25" hidden="1" x14ac:dyDescent="0.45"/>
    <row r="6584" ht="14.25" hidden="1" x14ac:dyDescent="0.45"/>
    <row r="6585" ht="14.25" hidden="1" x14ac:dyDescent="0.45"/>
    <row r="6586" ht="14.25" hidden="1" x14ac:dyDescent="0.45"/>
    <row r="6587" ht="14.25" hidden="1" x14ac:dyDescent="0.45"/>
    <row r="6588" ht="14.25" hidden="1" x14ac:dyDescent="0.45"/>
    <row r="6589" ht="14.25" hidden="1" x14ac:dyDescent="0.45"/>
    <row r="6590" ht="14.25" hidden="1" x14ac:dyDescent="0.45"/>
    <row r="6591" ht="14.25" hidden="1" x14ac:dyDescent="0.45"/>
    <row r="6592" ht="14.25" hidden="1" x14ac:dyDescent="0.45"/>
    <row r="6593" ht="14.25" hidden="1" x14ac:dyDescent="0.45"/>
    <row r="6594" ht="14.25" hidden="1" x14ac:dyDescent="0.45"/>
    <row r="6595" ht="14.25" hidden="1" x14ac:dyDescent="0.45"/>
    <row r="6596" ht="14.25" hidden="1" x14ac:dyDescent="0.45"/>
    <row r="6597" ht="14.25" hidden="1" x14ac:dyDescent="0.45"/>
    <row r="6598" ht="14.25" hidden="1" x14ac:dyDescent="0.45"/>
    <row r="6599" ht="14.25" hidden="1" x14ac:dyDescent="0.45"/>
    <row r="6600" ht="14.25" hidden="1" x14ac:dyDescent="0.45"/>
    <row r="6601" ht="14.25" hidden="1" x14ac:dyDescent="0.45"/>
    <row r="6602" ht="14.25" hidden="1" x14ac:dyDescent="0.45"/>
    <row r="6603" ht="14.25" hidden="1" x14ac:dyDescent="0.45"/>
    <row r="6604" ht="14.25" hidden="1" x14ac:dyDescent="0.45"/>
    <row r="6605" ht="14.25" hidden="1" x14ac:dyDescent="0.45"/>
    <row r="6606" ht="14.25" hidden="1" x14ac:dyDescent="0.45"/>
    <row r="6607" ht="14.25" hidden="1" x14ac:dyDescent="0.45"/>
    <row r="6608" ht="14.25" hidden="1" x14ac:dyDescent="0.45"/>
    <row r="6609" ht="14.25" hidden="1" x14ac:dyDescent="0.45"/>
    <row r="6610" ht="14.25" hidden="1" x14ac:dyDescent="0.45"/>
    <row r="6611" ht="14.25" hidden="1" x14ac:dyDescent="0.45"/>
    <row r="6612" ht="14.25" hidden="1" x14ac:dyDescent="0.45"/>
    <row r="6613" ht="14.25" hidden="1" x14ac:dyDescent="0.45"/>
    <row r="6614" ht="14.25" hidden="1" x14ac:dyDescent="0.45"/>
    <row r="6615" ht="14.25" hidden="1" x14ac:dyDescent="0.45"/>
    <row r="6616" ht="14.25" hidden="1" x14ac:dyDescent="0.45"/>
    <row r="6617" ht="14.25" hidden="1" x14ac:dyDescent="0.45"/>
    <row r="6618" ht="14.25" hidden="1" x14ac:dyDescent="0.45"/>
    <row r="6619" ht="14.25" hidden="1" x14ac:dyDescent="0.45"/>
    <row r="6620" ht="14.25" hidden="1" x14ac:dyDescent="0.45"/>
    <row r="6621" ht="14.25" hidden="1" x14ac:dyDescent="0.45"/>
    <row r="6622" ht="14.25" hidden="1" x14ac:dyDescent="0.45"/>
    <row r="6623" ht="14.25" hidden="1" x14ac:dyDescent="0.45"/>
    <row r="6624" ht="14.25" hidden="1" x14ac:dyDescent="0.45"/>
    <row r="6625" ht="14.25" hidden="1" x14ac:dyDescent="0.45"/>
    <row r="6626" ht="14.25" hidden="1" x14ac:dyDescent="0.45"/>
    <row r="6627" ht="14.25" hidden="1" x14ac:dyDescent="0.45"/>
    <row r="6628" ht="14.25" hidden="1" x14ac:dyDescent="0.45"/>
    <row r="6629" ht="14.25" hidden="1" x14ac:dyDescent="0.45"/>
    <row r="6630" ht="14.25" hidden="1" x14ac:dyDescent="0.45"/>
    <row r="6631" ht="14.25" hidden="1" x14ac:dyDescent="0.45"/>
    <row r="6632" ht="14.25" hidden="1" x14ac:dyDescent="0.45"/>
    <row r="6633" ht="14.25" hidden="1" x14ac:dyDescent="0.45"/>
    <row r="6634" ht="14.25" hidden="1" x14ac:dyDescent="0.45"/>
    <row r="6635" ht="14.25" hidden="1" x14ac:dyDescent="0.45"/>
    <row r="6636" ht="14.25" hidden="1" x14ac:dyDescent="0.45"/>
    <row r="6637" ht="14.25" hidden="1" x14ac:dyDescent="0.45"/>
    <row r="6638" ht="14.25" hidden="1" x14ac:dyDescent="0.45"/>
    <row r="6639" ht="14.25" hidden="1" x14ac:dyDescent="0.45"/>
    <row r="6640" ht="14.25" hidden="1" x14ac:dyDescent="0.45"/>
    <row r="6641" ht="14.25" hidden="1" x14ac:dyDescent="0.45"/>
    <row r="6642" ht="14.25" hidden="1" x14ac:dyDescent="0.45"/>
    <row r="6643" ht="14.25" hidden="1" x14ac:dyDescent="0.45"/>
    <row r="6644" ht="14.25" hidden="1" x14ac:dyDescent="0.45"/>
    <row r="6645" ht="14.25" hidden="1" x14ac:dyDescent="0.45"/>
    <row r="6646" ht="14.25" hidden="1" x14ac:dyDescent="0.45"/>
    <row r="6647" ht="14.25" hidden="1" x14ac:dyDescent="0.45"/>
    <row r="6648" ht="14.25" hidden="1" x14ac:dyDescent="0.45"/>
    <row r="6649" ht="14.25" hidden="1" x14ac:dyDescent="0.45"/>
    <row r="6650" ht="14.25" hidden="1" x14ac:dyDescent="0.45"/>
    <row r="6651" ht="14.25" hidden="1" x14ac:dyDescent="0.45"/>
    <row r="6652" ht="14.25" hidden="1" x14ac:dyDescent="0.45"/>
    <row r="6653" ht="14.25" hidden="1" x14ac:dyDescent="0.45"/>
    <row r="6654" ht="14.25" hidden="1" x14ac:dyDescent="0.45"/>
    <row r="6655" ht="14.25" hidden="1" x14ac:dyDescent="0.45"/>
    <row r="6656" ht="14.25" hidden="1" x14ac:dyDescent="0.45"/>
    <row r="6657" ht="14.25" hidden="1" x14ac:dyDescent="0.45"/>
    <row r="6658" ht="14.25" hidden="1" x14ac:dyDescent="0.45"/>
    <row r="6659" ht="14.25" hidden="1" x14ac:dyDescent="0.45"/>
    <row r="6660" ht="14.25" hidden="1" x14ac:dyDescent="0.45"/>
    <row r="6661" ht="14.25" hidden="1" x14ac:dyDescent="0.45"/>
    <row r="6662" ht="14.25" hidden="1" x14ac:dyDescent="0.45"/>
    <row r="6663" ht="14.25" hidden="1" x14ac:dyDescent="0.45"/>
    <row r="6664" ht="14.25" hidden="1" x14ac:dyDescent="0.45"/>
    <row r="6665" ht="14.25" hidden="1" x14ac:dyDescent="0.45"/>
    <row r="6666" ht="14.25" hidden="1" x14ac:dyDescent="0.45"/>
    <row r="6667" ht="14.25" hidden="1" x14ac:dyDescent="0.45"/>
    <row r="6668" ht="14.25" hidden="1" x14ac:dyDescent="0.45"/>
    <row r="6669" ht="14.25" hidden="1" x14ac:dyDescent="0.45"/>
    <row r="6670" ht="14.25" hidden="1" x14ac:dyDescent="0.45"/>
    <row r="6671" ht="14.25" hidden="1" x14ac:dyDescent="0.45"/>
    <row r="6672" ht="14.25" hidden="1" x14ac:dyDescent="0.45"/>
    <row r="6673" ht="14.25" hidden="1" x14ac:dyDescent="0.45"/>
    <row r="6674" ht="14.25" hidden="1" x14ac:dyDescent="0.45"/>
    <row r="6675" ht="14.25" hidden="1" x14ac:dyDescent="0.45"/>
    <row r="6676" ht="14.25" hidden="1" x14ac:dyDescent="0.45"/>
    <row r="6677" ht="14.25" hidden="1" x14ac:dyDescent="0.45"/>
    <row r="6678" ht="14.25" hidden="1" x14ac:dyDescent="0.45"/>
    <row r="6679" ht="14.25" hidden="1" x14ac:dyDescent="0.45"/>
    <row r="6680" ht="14.25" hidden="1" x14ac:dyDescent="0.45"/>
    <row r="6681" ht="14.25" hidden="1" x14ac:dyDescent="0.45"/>
    <row r="6682" ht="14.25" hidden="1" x14ac:dyDescent="0.45"/>
    <row r="6683" ht="14.25" hidden="1" x14ac:dyDescent="0.45"/>
    <row r="6684" ht="14.25" hidden="1" x14ac:dyDescent="0.45"/>
    <row r="6685" ht="14.25" hidden="1" x14ac:dyDescent="0.45"/>
    <row r="6686" ht="14.25" hidden="1" x14ac:dyDescent="0.45"/>
    <row r="6687" ht="14.25" hidden="1" x14ac:dyDescent="0.45"/>
    <row r="6688" ht="14.25" hidden="1" x14ac:dyDescent="0.45"/>
    <row r="6689" ht="14.25" hidden="1" x14ac:dyDescent="0.45"/>
    <row r="6690" ht="14.25" hidden="1" x14ac:dyDescent="0.45"/>
    <row r="6691" ht="14.25" hidden="1" x14ac:dyDescent="0.45"/>
    <row r="6692" ht="14.25" hidden="1" x14ac:dyDescent="0.45"/>
    <row r="6693" ht="14.25" hidden="1" x14ac:dyDescent="0.45"/>
    <row r="6694" ht="14.25" hidden="1" x14ac:dyDescent="0.45"/>
    <row r="6695" ht="14.25" hidden="1" x14ac:dyDescent="0.45"/>
    <row r="6696" ht="14.25" hidden="1" x14ac:dyDescent="0.45"/>
    <row r="6697" ht="14.25" hidden="1" x14ac:dyDescent="0.45"/>
    <row r="6698" ht="14.25" hidden="1" x14ac:dyDescent="0.45"/>
    <row r="6699" ht="14.25" hidden="1" x14ac:dyDescent="0.45"/>
    <row r="6700" ht="14.25" hidden="1" x14ac:dyDescent="0.45"/>
    <row r="6701" ht="14.25" hidden="1" x14ac:dyDescent="0.45"/>
    <row r="6702" ht="14.25" hidden="1" x14ac:dyDescent="0.45"/>
    <row r="6703" ht="14.25" hidden="1" x14ac:dyDescent="0.45"/>
    <row r="6704" ht="14.25" hidden="1" x14ac:dyDescent="0.45"/>
    <row r="6705" ht="14.25" hidden="1" x14ac:dyDescent="0.45"/>
    <row r="6706" ht="14.25" hidden="1" x14ac:dyDescent="0.45"/>
    <row r="6707" ht="14.25" hidden="1" x14ac:dyDescent="0.45"/>
    <row r="6708" ht="14.25" hidden="1" x14ac:dyDescent="0.45"/>
    <row r="6709" ht="14.25" hidden="1" x14ac:dyDescent="0.45"/>
    <row r="6710" ht="14.25" hidden="1" x14ac:dyDescent="0.45"/>
    <row r="6711" ht="14.25" hidden="1" x14ac:dyDescent="0.45"/>
    <row r="6712" ht="14.25" hidden="1" x14ac:dyDescent="0.45"/>
    <row r="6713" ht="14.25" hidden="1" x14ac:dyDescent="0.45"/>
    <row r="6714" ht="14.25" hidden="1" x14ac:dyDescent="0.45"/>
    <row r="6715" ht="14.25" hidden="1" x14ac:dyDescent="0.45"/>
    <row r="6716" ht="14.25" hidden="1" x14ac:dyDescent="0.45"/>
    <row r="6717" ht="14.25" hidden="1" x14ac:dyDescent="0.45"/>
    <row r="6718" ht="14.25" hidden="1" x14ac:dyDescent="0.45"/>
    <row r="6719" ht="14.25" hidden="1" x14ac:dyDescent="0.45"/>
    <row r="6720" ht="14.25" hidden="1" x14ac:dyDescent="0.45"/>
    <row r="6721" ht="14.25" hidden="1" x14ac:dyDescent="0.45"/>
    <row r="6722" ht="14.25" hidden="1" x14ac:dyDescent="0.45"/>
    <row r="6723" ht="14.25" hidden="1" x14ac:dyDescent="0.45"/>
    <row r="6724" ht="14.25" hidden="1" x14ac:dyDescent="0.45"/>
    <row r="6725" ht="14.25" hidden="1" x14ac:dyDescent="0.45"/>
    <row r="6726" ht="14.25" hidden="1" x14ac:dyDescent="0.45"/>
    <row r="6727" ht="14.25" hidden="1" x14ac:dyDescent="0.45"/>
    <row r="6728" ht="14.25" hidden="1" x14ac:dyDescent="0.45"/>
    <row r="6729" ht="14.25" hidden="1" x14ac:dyDescent="0.45"/>
    <row r="6730" ht="14.25" hidden="1" x14ac:dyDescent="0.45"/>
    <row r="6731" ht="14.25" hidden="1" x14ac:dyDescent="0.45"/>
    <row r="6732" ht="14.25" hidden="1" x14ac:dyDescent="0.45"/>
    <row r="6733" ht="14.25" hidden="1" x14ac:dyDescent="0.45"/>
    <row r="6734" ht="14.25" hidden="1" x14ac:dyDescent="0.45"/>
    <row r="6735" ht="14.25" hidden="1" x14ac:dyDescent="0.45"/>
    <row r="6736" ht="14.25" hidden="1" x14ac:dyDescent="0.45"/>
    <row r="6737" ht="14.25" hidden="1" x14ac:dyDescent="0.45"/>
    <row r="6738" ht="14.25" hidden="1" x14ac:dyDescent="0.45"/>
    <row r="6739" ht="14.25" hidden="1" x14ac:dyDescent="0.45"/>
    <row r="6740" ht="14.25" hidden="1" x14ac:dyDescent="0.45"/>
    <row r="6741" ht="14.25" hidden="1" x14ac:dyDescent="0.45"/>
    <row r="6742" ht="14.25" hidden="1" x14ac:dyDescent="0.45"/>
    <row r="6743" ht="14.25" hidden="1" x14ac:dyDescent="0.45"/>
    <row r="6744" ht="14.25" hidden="1" x14ac:dyDescent="0.45"/>
    <row r="6745" ht="14.25" hidden="1" x14ac:dyDescent="0.45"/>
    <row r="6746" ht="14.25" hidden="1" x14ac:dyDescent="0.45"/>
    <row r="6747" ht="14.25" hidden="1" x14ac:dyDescent="0.45"/>
    <row r="6748" ht="14.25" hidden="1" x14ac:dyDescent="0.45"/>
    <row r="6749" ht="14.25" hidden="1" x14ac:dyDescent="0.45"/>
    <row r="6750" ht="14.25" hidden="1" x14ac:dyDescent="0.45"/>
    <row r="6751" ht="14.25" hidden="1" x14ac:dyDescent="0.45"/>
    <row r="6752" ht="14.25" hidden="1" x14ac:dyDescent="0.45"/>
    <row r="6753" ht="14.25" hidden="1" x14ac:dyDescent="0.45"/>
    <row r="6754" ht="14.25" hidden="1" x14ac:dyDescent="0.45"/>
    <row r="6755" ht="14.25" hidden="1" x14ac:dyDescent="0.45"/>
    <row r="6756" ht="14.25" hidden="1" x14ac:dyDescent="0.45"/>
    <row r="6757" ht="14.25" hidden="1" x14ac:dyDescent="0.45"/>
    <row r="6758" ht="14.25" hidden="1" x14ac:dyDescent="0.45"/>
    <row r="6759" ht="14.25" hidden="1" x14ac:dyDescent="0.45"/>
    <row r="6760" ht="14.25" hidden="1" x14ac:dyDescent="0.45"/>
    <row r="6761" ht="14.25" hidden="1" x14ac:dyDescent="0.45"/>
    <row r="6762" ht="14.25" hidden="1" x14ac:dyDescent="0.45"/>
    <row r="6763" ht="14.25" hidden="1" x14ac:dyDescent="0.45"/>
    <row r="6764" ht="14.25" hidden="1" x14ac:dyDescent="0.45"/>
    <row r="6765" ht="14.25" hidden="1" x14ac:dyDescent="0.45"/>
    <row r="6766" ht="14.25" hidden="1" x14ac:dyDescent="0.45"/>
    <row r="6767" ht="14.25" hidden="1" x14ac:dyDescent="0.45"/>
    <row r="6768" ht="14.25" hidden="1" x14ac:dyDescent="0.45"/>
    <row r="6769" ht="14.25" hidden="1" x14ac:dyDescent="0.45"/>
    <row r="6770" ht="14.25" hidden="1" x14ac:dyDescent="0.45"/>
    <row r="6771" ht="14.25" hidden="1" x14ac:dyDescent="0.45"/>
    <row r="6772" ht="14.25" hidden="1" x14ac:dyDescent="0.45"/>
    <row r="6773" ht="14.25" hidden="1" x14ac:dyDescent="0.45"/>
    <row r="6774" ht="14.25" hidden="1" x14ac:dyDescent="0.45"/>
    <row r="6775" ht="14.25" hidden="1" x14ac:dyDescent="0.45"/>
    <row r="6776" ht="14.25" hidden="1" x14ac:dyDescent="0.45"/>
    <row r="6777" ht="14.25" hidden="1" x14ac:dyDescent="0.45"/>
    <row r="6778" ht="14.25" hidden="1" x14ac:dyDescent="0.45"/>
    <row r="6779" ht="14.25" hidden="1" x14ac:dyDescent="0.45"/>
    <row r="6780" ht="14.25" hidden="1" x14ac:dyDescent="0.45"/>
    <row r="6781" ht="14.25" hidden="1" x14ac:dyDescent="0.45"/>
    <row r="6782" ht="14.25" hidden="1" x14ac:dyDescent="0.45"/>
    <row r="6783" ht="14.25" hidden="1" x14ac:dyDescent="0.45"/>
    <row r="6784" ht="14.25" hidden="1" x14ac:dyDescent="0.45"/>
    <row r="6785" ht="14.25" hidden="1" x14ac:dyDescent="0.45"/>
    <row r="6786" ht="14.25" hidden="1" x14ac:dyDescent="0.45"/>
    <row r="6787" ht="14.25" hidden="1" x14ac:dyDescent="0.45"/>
    <row r="6788" ht="14.25" hidden="1" x14ac:dyDescent="0.45"/>
    <row r="6789" ht="14.25" hidden="1" x14ac:dyDescent="0.45"/>
    <row r="6790" ht="14.25" hidden="1" x14ac:dyDescent="0.45"/>
    <row r="6791" ht="14.25" hidden="1" x14ac:dyDescent="0.45"/>
    <row r="6792" ht="14.25" hidden="1" x14ac:dyDescent="0.45"/>
    <row r="6793" ht="14.25" hidden="1" x14ac:dyDescent="0.45"/>
    <row r="6794" ht="14.25" hidden="1" x14ac:dyDescent="0.45"/>
    <row r="6795" ht="14.25" hidden="1" x14ac:dyDescent="0.45"/>
    <row r="6796" ht="14.25" hidden="1" x14ac:dyDescent="0.45"/>
    <row r="6797" ht="14.25" hidden="1" x14ac:dyDescent="0.45"/>
    <row r="6798" ht="14.25" hidden="1" x14ac:dyDescent="0.45"/>
    <row r="6799" ht="14.25" hidden="1" x14ac:dyDescent="0.45"/>
    <row r="6800" ht="14.25" hidden="1" x14ac:dyDescent="0.45"/>
    <row r="6801" ht="14.25" hidden="1" x14ac:dyDescent="0.45"/>
    <row r="6802" ht="14.25" hidden="1" x14ac:dyDescent="0.45"/>
    <row r="6803" ht="14.25" hidden="1" x14ac:dyDescent="0.45"/>
    <row r="6804" ht="14.25" hidden="1" x14ac:dyDescent="0.45"/>
    <row r="6805" ht="14.25" hidden="1" x14ac:dyDescent="0.45"/>
    <row r="6806" ht="14.25" hidden="1" x14ac:dyDescent="0.45"/>
    <row r="6807" ht="14.25" hidden="1" x14ac:dyDescent="0.45"/>
    <row r="6808" ht="14.25" hidden="1" x14ac:dyDescent="0.45"/>
    <row r="6809" ht="14.25" hidden="1" x14ac:dyDescent="0.45"/>
    <row r="6810" ht="14.25" hidden="1" x14ac:dyDescent="0.45"/>
    <row r="6811" ht="14.25" hidden="1" x14ac:dyDescent="0.45"/>
    <row r="6812" ht="14.25" hidden="1" x14ac:dyDescent="0.45"/>
    <row r="6813" ht="14.25" hidden="1" x14ac:dyDescent="0.45"/>
    <row r="6814" ht="14.25" hidden="1" x14ac:dyDescent="0.45"/>
    <row r="6815" ht="14.25" hidden="1" x14ac:dyDescent="0.45"/>
    <row r="6816" ht="14.25" hidden="1" x14ac:dyDescent="0.45"/>
    <row r="6817" ht="14.25" hidden="1" x14ac:dyDescent="0.45"/>
    <row r="6818" ht="14.25" hidden="1" x14ac:dyDescent="0.45"/>
    <row r="6819" ht="14.25" hidden="1" x14ac:dyDescent="0.45"/>
    <row r="6820" ht="14.25" hidden="1" x14ac:dyDescent="0.45"/>
    <row r="6821" ht="14.25" hidden="1" x14ac:dyDescent="0.45"/>
    <row r="6822" ht="14.25" hidden="1" x14ac:dyDescent="0.45"/>
    <row r="6823" ht="14.25" hidden="1" x14ac:dyDescent="0.45"/>
    <row r="6824" ht="14.25" hidden="1" x14ac:dyDescent="0.45"/>
    <row r="6825" ht="14.25" hidden="1" x14ac:dyDescent="0.45"/>
    <row r="6826" ht="14.25" hidden="1" x14ac:dyDescent="0.45"/>
    <row r="6827" ht="14.25" hidden="1" x14ac:dyDescent="0.45"/>
    <row r="6828" ht="14.25" hidden="1" x14ac:dyDescent="0.45"/>
    <row r="6829" ht="14.25" hidden="1" x14ac:dyDescent="0.45"/>
    <row r="6830" ht="14.25" hidden="1" x14ac:dyDescent="0.45"/>
    <row r="6831" ht="14.25" hidden="1" x14ac:dyDescent="0.45"/>
    <row r="6832" ht="14.25" hidden="1" x14ac:dyDescent="0.45"/>
    <row r="6833" ht="14.25" hidden="1" x14ac:dyDescent="0.45"/>
    <row r="6834" ht="14.25" hidden="1" x14ac:dyDescent="0.45"/>
    <row r="6835" ht="14.25" hidden="1" x14ac:dyDescent="0.45"/>
    <row r="6836" ht="14.25" hidden="1" x14ac:dyDescent="0.45"/>
    <row r="6837" ht="14.25" hidden="1" x14ac:dyDescent="0.45"/>
    <row r="6838" ht="14.25" hidden="1" x14ac:dyDescent="0.45"/>
    <row r="6839" ht="14.25" hidden="1" x14ac:dyDescent="0.45"/>
    <row r="6840" ht="14.25" hidden="1" x14ac:dyDescent="0.45"/>
    <row r="6841" ht="14.25" hidden="1" x14ac:dyDescent="0.45"/>
    <row r="6842" ht="14.25" hidden="1" x14ac:dyDescent="0.45"/>
    <row r="6843" ht="14.25" hidden="1" x14ac:dyDescent="0.45"/>
    <row r="6844" ht="14.25" hidden="1" x14ac:dyDescent="0.45"/>
    <row r="6845" ht="14.25" hidden="1" x14ac:dyDescent="0.45"/>
    <row r="6846" ht="14.25" hidden="1" x14ac:dyDescent="0.45"/>
    <row r="6847" ht="14.25" hidden="1" x14ac:dyDescent="0.45"/>
    <row r="6848" ht="14.25" hidden="1" x14ac:dyDescent="0.45"/>
    <row r="6849" ht="14.25" hidden="1" x14ac:dyDescent="0.45"/>
    <row r="6850" ht="14.25" hidden="1" x14ac:dyDescent="0.45"/>
    <row r="6851" ht="14.25" hidden="1" x14ac:dyDescent="0.45"/>
    <row r="6852" ht="14.25" hidden="1" x14ac:dyDescent="0.45"/>
    <row r="6853" ht="14.25" hidden="1" x14ac:dyDescent="0.45"/>
    <row r="6854" ht="14.25" hidden="1" x14ac:dyDescent="0.45"/>
    <row r="6855" ht="14.25" hidden="1" x14ac:dyDescent="0.45"/>
    <row r="6856" ht="14.25" hidden="1" x14ac:dyDescent="0.45"/>
    <row r="6857" ht="14.25" hidden="1" x14ac:dyDescent="0.45"/>
    <row r="6858" ht="14.25" hidden="1" x14ac:dyDescent="0.45"/>
    <row r="6859" ht="14.25" hidden="1" x14ac:dyDescent="0.45"/>
    <row r="6860" ht="14.25" hidden="1" x14ac:dyDescent="0.45"/>
    <row r="6861" ht="14.25" hidden="1" x14ac:dyDescent="0.45"/>
    <row r="6862" ht="14.25" hidden="1" x14ac:dyDescent="0.45"/>
    <row r="6863" ht="14.25" hidden="1" x14ac:dyDescent="0.45"/>
    <row r="6864" ht="14.25" hidden="1" x14ac:dyDescent="0.45"/>
    <row r="6865" ht="14.25" hidden="1" x14ac:dyDescent="0.45"/>
    <row r="6866" ht="14.25" hidden="1" x14ac:dyDescent="0.45"/>
    <row r="6867" ht="14.25" hidden="1" x14ac:dyDescent="0.45"/>
    <row r="6868" ht="14.25" hidden="1" x14ac:dyDescent="0.45"/>
    <row r="6869" ht="14.25" hidden="1" x14ac:dyDescent="0.45"/>
    <row r="6870" ht="14.25" hidden="1" x14ac:dyDescent="0.45"/>
    <row r="6871" ht="14.25" hidden="1" x14ac:dyDescent="0.45"/>
    <row r="6872" ht="14.25" hidden="1" x14ac:dyDescent="0.45"/>
    <row r="6873" ht="14.25" hidden="1" x14ac:dyDescent="0.45"/>
    <row r="6874" ht="14.25" hidden="1" x14ac:dyDescent="0.45"/>
    <row r="6875" ht="14.25" hidden="1" x14ac:dyDescent="0.45"/>
    <row r="6876" ht="14.25" hidden="1" x14ac:dyDescent="0.45"/>
    <row r="6877" ht="14.25" hidden="1" x14ac:dyDescent="0.45"/>
    <row r="6878" ht="14.25" hidden="1" x14ac:dyDescent="0.45"/>
    <row r="6879" ht="14.25" hidden="1" x14ac:dyDescent="0.45"/>
    <row r="6880" ht="14.25" hidden="1" x14ac:dyDescent="0.45"/>
    <row r="6881" ht="14.25" hidden="1" x14ac:dyDescent="0.45"/>
    <row r="6882" ht="14.25" hidden="1" x14ac:dyDescent="0.45"/>
    <row r="6883" ht="14.25" hidden="1" x14ac:dyDescent="0.45"/>
    <row r="6884" ht="14.25" hidden="1" x14ac:dyDescent="0.45"/>
    <row r="6885" ht="14.25" hidden="1" x14ac:dyDescent="0.45"/>
    <row r="6886" ht="14.25" hidden="1" x14ac:dyDescent="0.45"/>
    <row r="6887" ht="14.25" hidden="1" x14ac:dyDescent="0.45"/>
    <row r="6888" ht="14.25" hidden="1" x14ac:dyDescent="0.45"/>
    <row r="6889" ht="14.25" hidden="1" x14ac:dyDescent="0.45"/>
    <row r="6890" ht="14.25" hidden="1" x14ac:dyDescent="0.45"/>
    <row r="6891" ht="14.25" hidden="1" x14ac:dyDescent="0.45"/>
    <row r="6892" ht="14.25" hidden="1" x14ac:dyDescent="0.45"/>
    <row r="6893" ht="14.25" hidden="1" x14ac:dyDescent="0.45"/>
    <row r="6894" ht="14.25" hidden="1" x14ac:dyDescent="0.45"/>
    <row r="6895" ht="14.25" hidden="1" x14ac:dyDescent="0.45"/>
    <row r="6896" ht="14.25" hidden="1" x14ac:dyDescent="0.45"/>
    <row r="6897" ht="14.25" hidden="1" x14ac:dyDescent="0.45"/>
    <row r="6898" ht="14.25" hidden="1" x14ac:dyDescent="0.45"/>
    <row r="6899" ht="14.25" hidden="1" x14ac:dyDescent="0.45"/>
    <row r="6900" ht="14.25" hidden="1" x14ac:dyDescent="0.45"/>
    <row r="6901" ht="14.25" hidden="1" x14ac:dyDescent="0.45"/>
    <row r="6902" ht="14.25" hidden="1" x14ac:dyDescent="0.45"/>
    <row r="6903" ht="14.25" hidden="1" x14ac:dyDescent="0.45"/>
    <row r="6904" ht="14.25" hidden="1" x14ac:dyDescent="0.45"/>
    <row r="6905" ht="14.25" hidden="1" x14ac:dyDescent="0.45"/>
    <row r="6906" ht="14.25" hidden="1" x14ac:dyDescent="0.45"/>
    <row r="6907" ht="14.25" hidden="1" x14ac:dyDescent="0.45"/>
    <row r="6908" ht="14.25" hidden="1" x14ac:dyDescent="0.45"/>
    <row r="6909" ht="14.25" hidden="1" x14ac:dyDescent="0.45"/>
    <row r="6910" ht="14.25" hidden="1" x14ac:dyDescent="0.45"/>
    <row r="6911" ht="14.25" hidden="1" x14ac:dyDescent="0.45"/>
    <row r="6912" ht="14.25" hidden="1" x14ac:dyDescent="0.45"/>
    <row r="6913" ht="14.25" hidden="1" x14ac:dyDescent="0.45"/>
    <row r="6914" ht="14.25" hidden="1" x14ac:dyDescent="0.45"/>
    <row r="6915" ht="14.25" hidden="1" x14ac:dyDescent="0.45"/>
    <row r="6916" ht="14.25" hidden="1" x14ac:dyDescent="0.45"/>
    <row r="6917" ht="14.25" hidden="1" x14ac:dyDescent="0.45"/>
    <row r="6918" ht="14.25" hidden="1" x14ac:dyDescent="0.45"/>
    <row r="6919" ht="14.25" hidden="1" x14ac:dyDescent="0.45"/>
    <row r="6920" ht="14.25" hidden="1" x14ac:dyDescent="0.45"/>
    <row r="6921" ht="14.25" hidden="1" x14ac:dyDescent="0.45"/>
    <row r="6922" ht="14.25" hidden="1" x14ac:dyDescent="0.45"/>
    <row r="6923" ht="14.25" hidden="1" x14ac:dyDescent="0.45"/>
    <row r="6924" ht="14.25" hidden="1" x14ac:dyDescent="0.45"/>
    <row r="6925" ht="14.25" hidden="1" x14ac:dyDescent="0.45"/>
    <row r="6926" ht="14.25" hidden="1" x14ac:dyDescent="0.45"/>
    <row r="6927" ht="14.25" hidden="1" x14ac:dyDescent="0.45"/>
    <row r="6928" ht="14.25" hidden="1" x14ac:dyDescent="0.45"/>
    <row r="6929" ht="14.25" hidden="1" x14ac:dyDescent="0.45"/>
    <row r="6930" ht="14.25" hidden="1" x14ac:dyDescent="0.45"/>
    <row r="6931" ht="14.25" hidden="1" x14ac:dyDescent="0.45"/>
    <row r="6932" ht="14.25" hidden="1" x14ac:dyDescent="0.45"/>
    <row r="6933" ht="14.25" hidden="1" x14ac:dyDescent="0.45"/>
    <row r="6934" ht="14.25" hidden="1" x14ac:dyDescent="0.45"/>
    <row r="6935" ht="14.25" hidden="1" x14ac:dyDescent="0.45"/>
    <row r="6936" ht="14.25" hidden="1" x14ac:dyDescent="0.45"/>
    <row r="6937" ht="14.25" hidden="1" x14ac:dyDescent="0.45"/>
    <row r="6938" ht="14.25" hidden="1" x14ac:dyDescent="0.45"/>
    <row r="6939" ht="14.25" hidden="1" x14ac:dyDescent="0.45"/>
    <row r="6940" ht="14.25" hidden="1" x14ac:dyDescent="0.45"/>
    <row r="6941" ht="14.25" hidden="1" x14ac:dyDescent="0.45"/>
    <row r="6942" ht="14.25" hidden="1" x14ac:dyDescent="0.45"/>
    <row r="6943" ht="14.25" hidden="1" x14ac:dyDescent="0.45"/>
    <row r="6944" ht="14.25" hidden="1" x14ac:dyDescent="0.45"/>
    <row r="6945" ht="14.25" hidden="1" x14ac:dyDescent="0.45"/>
    <row r="6946" ht="14.25" hidden="1" x14ac:dyDescent="0.45"/>
    <row r="6947" ht="14.25" hidden="1" x14ac:dyDescent="0.45"/>
    <row r="6948" ht="14.25" hidden="1" x14ac:dyDescent="0.45"/>
    <row r="6949" ht="14.25" hidden="1" x14ac:dyDescent="0.45"/>
    <row r="6950" ht="14.25" hidden="1" x14ac:dyDescent="0.45"/>
    <row r="6951" ht="14.25" hidden="1" x14ac:dyDescent="0.45"/>
    <row r="6952" ht="14.25" hidden="1" x14ac:dyDescent="0.45"/>
    <row r="6953" ht="14.25" hidden="1" x14ac:dyDescent="0.45"/>
    <row r="6954" ht="14.25" hidden="1" x14ac:dyDescent="0.45"/>
    <row r="6955" ht="14.25" hidden="1" x14ac:dyDescent="0.45"/>
    <row r="6956" ht="14.25" hidden="1" x14ac:dyDescent="0.45"/>
    <row r="6957" ht="14.25" hidden="1" x14ac:dyDescent="0.45"/>
    <row r="6958" ht="14.25" hidden="1" x14ac:dyDescent="0.45"/>
    <row r="6959" ht="14.25" hidden="1" x14ac:dyDescent="0.45"/>
    <row r="6960" ht="14.25" hidden="1" x14ac:dyDescent="0.45"/>
    <row r="6961" ht="14.25" hidden="1" x14ac:dyDescent="0.45"/>
    <row r="6962" ht="14.25" hidden="1" x14ac:dyDescent="0.45"/>
    <row r="6963" ht="14.25" hidden="1" x14ac:dyDescent="0.45"/>
    <row r="6964" ht="14.25" hidden="1" x14ac:dyDescent="0.45"/>
    <row r="6965" ht="14.25" hidden="1" x14ac:dyDescent="0.45"/>
    <row r="6966" ht="14.25" hidden="1" x14ac:dyDescent="0.45"/>
    <row r="6967" ht="14.25" hidden="1" x14ac:dyDescent="0.45"/>
    <row r="6968" ht="14.25" hidden="1" x14ac:dyDescent="0.45"/>
    <row r="6969" ht="14.25" hidden="1" x14ac:dyDescent="0.45"/>
    <row r="6970" ht="14.25" hidden="1" x14ac:dyDescent="0.45"/>
    <row r="6971" ht="14.25" hidden="1" x14ac:dyDescent="0.45"/>
    <row r="6972" ht="14.25" hidden="1" x14ac:dyDescent="0.45"/>
    <row r="6973" ht="14.25" hidden="1" x14ac:dyDescent="0.45"/>
    <row r="6974" ht="14.25" hidden="1" x14ac:dyDescent="0.45"/>
    <row r="6975" ht="14.25" hidden="1" x14ac:dyDescent="0.45"/>
    <row r="6976" ht="14.25" hidden="1" x14ac:dyDescent="0.45"/>
    <row r="6977" ht="14.25" hidden="1" x14ac:dyDescent="0.45"/>
    <row r="6978" ht="14.25" hidden="1" x14ac:dyDescent="0.45"/>
    <row r="6979" ht="14.25" hidden="1" x14ac:dyDescent="0.45"/>
    <row r="6980" ht="14.25" hidden="1" x14ac:dyDescent="0.45"/>
    <row r="6981" ht="14.25" hidden="1" x14ac:dyDescent="0.45"/>
    <row r="6982" ht="14.25" hidden="1" x14ac:dyDescent="0.45"/>
    <row r="6983" ht="14.25" hidden="1" x14ac:dyDescent="0.45"/>
    <row r="6984" ht="14.25" hidden="1" x14ac:dyDescent="0.45"/>
    <row r="6985" ht="14.25" hidden="1" x14ac:dyDescent="0.45"/>
    <row r="6986" ht="14.25" hidden="1" x14ac:dyDescent="0.45"/>
    <row r="6987" ht="14.25" hidden="1" x14ac:dyDescent="0.45"/>
    <row r="6988" ht="14.25" hidden="1" x14ac:dyDescent="0.45"/>
    <row r="6989" ht="14.25" hidden="1" x14ac:dyDescent="0.45"/>
    <row r="6990" ht="14.25" hidden="1" x14ac:dyDescent="0.45"/>
    <row r="6991" ht="14.25" hidden="1" x14ac:dyDescent="0.45"/>
    <row r="6992" ht="14.25" hidden="1" x14ac:dyDescent="0.45"/>
    <row r="6993" ht="14.25" hidden="1" x14ac:dyDescent="0.45"/>
    <row r="6994" ht="14.25" hidden="1" x14ac:dyDescent="0.45"/>
    <row r="6995" ht="14.25" hidden="1" x14ac:dyDescent="0.45"/>
    <row r="6996" ht="14.25" hidden="1" x14ac:dyDescent="0.45"/>
    <row r="6997" ht="14.25" hidden="1" x14ac:dyDescent="0.45"/>
    <row r="6998" ht="14.25" hidden="1" x14ac:dyDescent="0.45"/>
    <row r="6999" ht="14.25" hidden="1" x14ac:dyDescent="0.45"/>
    <row r="7000" ht="14.25" hidden="1" x14ac:dyDescent="0.45"/>
    <row r="7001" ht="14.25" hidden="1" x14ac:dyDescent="0.45"/>
    <row r="7002" ht="14.25" hidden="1" x14ac:dyDescent="0.45"/>
    <row r="7003" ht="14.25" hidden="1" x14ac:dyDescent="0.45"/>
    <row r="7004" ht="14.25" hidden="1" x14ac:dyDescent="0.45"/>
    <row r="7005" ht="14.25" hidden="1" x14ac:dyDescent="0.45"/>
    <row r="7006" ht="14.25" hidden="1" x14ac:dyDescent="0.45"/>
    <row r="7007" ht="14.25" hidden="1" x14ac:dyDescent="0.45"/>
    <row r="7008" ht="14.25" hidden="1" x14ac:dyDescent="0.45"/>
    <row r="7009" ht="14.25" hidden="1" x14ac:dyDescent="0.45"/>
    <row r="7010" ht="14.25" hidden="1" x14ac:dyDescent="0.45"/>
    <row r="7011" ht="14.25" hidden="1" x14ac:dyDescent="0.45"/>
    <row r="7012" ht="14.25" hidden="1" x14ac:dyDescent="0.45"/>
    <row r="7013" ht="14.25" hidden="1" x14ac:dyDescent="0.45"/>
    <row r="7014" ht="14.25" hidden="1" x14ac:dyDescent="0.45"/>
    <row r="7015" ht="14.25" hidden="1" x14ac:dyDescent="0.45"/>
    <row r="7016" ht="14.25" hidden="1" x14ac:dyDescent="0.45"/>
    <row r="7017" ht="14.25" hidden="1" x14ac:dyDescent="0.45"/>
    <row r="7018" ht="14.25" hidden="1" x14ac:dyDescent="0.45"/>
    <row r="7019" ht="14.25" hidden="1" x14ac:dyDescent="0.45"/>
    <row r="7020" ht="14.25" hidden="1" x14ac:dyDescent="0.45"/>
    <row r="7021" ht="14.25" hidden="1" x14ac:dyDescent="0.45"/>
    <row r="7022" ht="14.25" hidden="1" x14ac:dyDescent="0.45"/>
    <row r="7023" ht="14.25" hidden="1" x14ac:dyDescent="0.45"/>
    <row r="7024" ht="14.25" hidden="1" x14ac:dyDescent="0.45"/>
    <row r="7025" ht="14.25" hidden="1" x14ac:dyDescent="0.45"/>
    <row r="7026" ht="14.25" hidden="1" x14ac:dyDescent="0.45"/>
    <row r="7027" ht="14.25" hidden="1" x14ac:dyDescent="0.45"/>
    <row r="7028" ht="14.25" hidden="1" x14ac:dyDescent="0.45"/>
    <row r="7029" ht="14.25" hidden="1" x14ac:dyDescent="0.45"/>
    <row r="7030" ht="14.25" hidden="1" x14ac:dyDescent="0.45"/>
    <row r="7031" ht="14.25" hidden="1" x14ac:dyDescent="0.45"/>
    <row r="7032" ht="14.25" hidden="1" x14ac:dyDescent="0.45"/>
    <row r="7033" ht="14.25" hidden="1" x14ac:dyDescent="0.45"/>
    <row r="7034" ht="14.25" hidden="1" x14ac:dyDescent="0.45"/>
    <row r="7035" ht="14.25" hidden="1" x14ac:dyDescent="0.45"/>
    <row r="7036" ht="14.25" hidden="1" x14ac:dyDescent="0.45"/>
    <row r="7037" ht="14.25" hidden="1" x14ac:dyDescent="0.45"/>
    <row r="7038" ht="14.25" hidden="1" x14ac:dyDescent="0.45"/>
    <row r="7039" ht="14.25" hidden="1" x14ac:dyDescent="0.45"/>
    <row r="7040" ht="14.25" hidden="1" x14ac:dyDescent="0.45"/>
    <row r="7041" ht="14.25" hidden="1" x14ac:dyDescent="0.45"/>
    <row r="7042" ht="14.25" hidden="1" x14ac:dyDescent="0.45"/>
    <row r="7043" ht="14.25" hidden="1" x14ac:dyDescent="0.45"/>
    <row r="7044" ht="14.25" hidden="1" x14ac:dyDescent="0.45"/>
    <row r="7045" ht="14.25" hidden="1" x14ac:dyDescent="0.45"/>
    <row r="7046" ht="14.25" hidden="1" x14ac:dyDescent="0.45"/>
    <row r="7047" ht="14.25" hidden="1" x14ac:dyDescent="0.45"/>
    <row r="7048" ht="14.25" hidden="1" x14ac:dyDescent="0.45"/>
    <row r="7049" ht="14.25" hidden="1" x14ac:dyDescent="0.45"/>
    <row r="7050" ht="14.25" hidden="1" x14ac:dyDescent="0.45"/>
    <row r="7051" ht="14.25" hidden="1" x14ac:dyDescent="0.45"/>
    <row r="7052" ht="14.25" hidden="1" x14ac:dyDescent="0.45"/>
    <row r="7053" ht="14.25" hidden="1" x14ac:dyDescent="0.45"/>
    <row r="7054" ht="14.25" hidden="1" x14ac:dyDescent="0.45"/>
    <row r="7055" ht="14.25" hidden="1" x14ac:dyDescent="0.45"/>
    <row r="7056" ht="14.25" hidden="1" x14ac:dyDescent="0.45"/>
    <row r="7057" ht="14.25" hidden="1" x14ac:dyDescent="0.45"/>
    <row r="7058" ht="14.25" hidden="1" x14ac:dyDescent="0.45"/>
    <row r="7059" ht="14.25" hidden="1" x14ac:dyDescent="0.45"/>
    <row r="7060" ht="14.25" hidden="1" x14ac:dyDescent="0.45"/>
    <row r="7061" ht="14.25" hidden="1" x14ac:dyDescent="0.45"/>
    <row r="7062" ht="14.25" hidden="1" x14ac:dyDescent="0.45"/>
    <row r="7063" ht="14.25" hidden="1" x14ac:dyDescent="0.45"/>
    <row r="7064" ht="14.25" hidden="1" x14ac:dyDescent="0.45"/>
    <row r="7065" ht="14.25" hidden="1" x14ac:dyDescent="0.45"/>
    <row r="7066" ht="14.25" hidden="1" x14ac:dyDescent="0.45"/>
    <row r="7067" ht="14.25" hidden="1" x14ac:dyDescent="0.45"/>
    <row r="7068" ht="14.25" hidden="1" x14ac:dyDescent="0.45"/>
    <row r="7069" ht="14.25" hidden="1" x14ac:dyDescent="0.45"/>
    <row r="7070" ht="14.25" hidden="1" x14ac:dyDescent="0.45"/>
    <row r="7071" ht="14.25" hidden="1" x14ac:dyDescent="0.45"/>
    <row r="7072" ht="14.25" hidden="1" x14ac:dyDescent="0.45"/>
    <row r="7073" ht="14.25" hidden="1" x14ac:dyDescent="0.45"/>
    <row r="7074" ht="14.25" hidden="1" x14ac:dyDescent="0.45"/>
    <row r="7075" ht="14.25" hidden="1" x14ac:dyDescent="0.45"/>
    <row r="7076" ht="14.25" hidden="1" x14ac:dyDescent="0.45"/>
    <row r="7077" ht="14.25" hidden="1" x14ac:dyDescent="0.45"/>
    <row r="7078" ht="14.25" hidden="1" x14ac:dyDescent="0.45"/>
    <row r="7079" ht="14.25" hidden="1" x14ac:dyDescent="0.45"/>
    <row r="7080" ht="14.25" hidden="1" x14ac:dyDescent="0.45"/>
    <row r="7081" ht="14.25" hidden="1" x14ac:dyDescent="0.45"/>
    <row r="7082" ht="14.25" hidden="1" x14ac:dyDescent="0.45"/>
    <row r="7083" ht="14.25" hidden="1" x14ac:dyDescent="0.45"/>
    <row r="7084" ht="14.25" hidden="1" x14ac:dyDescent="0.45"/>
    <row r="7085" ht="14.25" hidden="1" x14ac:dyDescent="0.45"/>
    <row r="7086" ht="14.25" hidden="1" x14ac:dyDescent="0.45"/>
    <row r="7087" ht="14.25" hidden="1" x14ac:dyDescent="0.45"/>
    <row r="7088" ht="14.25" hidden="1" x14ac:dyDescent="0.45"/>
    <row r="7089" ht="14.25" hidden="1" x14ac:dyDescent="0.45"/>
    <row r="7090" ht="14.25" hidden="1" x14ac:dyDescent="0.45"/>
    <row r="7091" ht="14.25" hidden="1" x14ac:dyDescent="0.45"/>
    <row r="7092" ht="14.25" hidden="1" x14ac:dyDescent="0.45"/>
    <row r="7093" ht="14.25" hidden="1" x14ac:dyDescent="0.45"/>
    <row r="7094" ht="14.25" hidden="1" x14ac:dyDescent="0.45"/>
    <row r="7095" ht="14.25" hidden="1" x14ac:dyDescent="0.45"/>
    <row r="7096" ht="14.25" hidden="1" x14ac:dyDescent="0.45"/>
    <row r="7097" ht="14.25" hidden="1" x14ac:dyDescent="0.45"/>
    <row r="7098" ht="14.25" hidden="1" x14ac:dyDescent="0.45"/>
    <row r="7099" ht="14.25" hidden="1" x14ac:dyDescent="0.45"/>
    <row r="7100" ht="14.25" hidden="1" x14ac:dyDescent="0.45"/>
    <row r="7101" ht="14.25" hidden="1" x14ac:dyDescent="0.45"/>
    <row r="7102" ht="14.25" hidden="1" x14ac:dyDescent="0.45"/>
    <row r="7103" ht="14.25" hidden="1" x14ac:dyDescent="0.45"/>
    <row r="7104" ht="14.25" hidden="1" x14ac:dyDescent="0.45"/>
    <row r="7105" ht="14.25" hidden="1" x14ac:dyDescent="0.45"/>
    <row r="7106" ht="14.25" hidden="1" x14ac:dyDescent="0.45"/>
    <row r="7107" ht="14.25" hidden="1" x14ac:dyDescent="0.45"/>
    <row r="7108" ht="14.25" hidden="1" x14ac:dyDescent="0.45"/>
    <row r="7109" ht="14.25" hidden="1" x14ac:dyDescent="0.45"/>
    <row r="7110" ht="14.25" hidden="1" x14ac:dyDescent="0.45"/>
    <row r="7111" ht="14.25" hidden="1" x14ac:dyDescent="0.45"/>
    <row r="7112" ht="14.25" hidden="1" x14ac:dyDescent="0.45"/>
    <row r="7113" ht="14.25" hidden="1" x14ac:dyDescent="0.45"/>
    <row r="7114" ht="14.25" hidden="1" x14ac:dyDescent="0.45"/>
    <row r="7115" ht="14.25" hidden="1" x14ac:dyDescent="0.45"/>
    <row r="7116" ht="14.25" hidden="1" x14ac:dyDescent="0.45"/>
    <row r="7117" ht="14.25" hidden="1" x14ac:dyDescent="0.45"/>
    <row r="7118" ht="14.25" hidden="1" x14ac:dyDescent="0.45"/>
    <row r="7119" ht="14.25" hidden="1" x14ac:dyDescent="0.45"/>
    <row r="7120" ht="14.25" hidden="1" x14ac:dyDescent="0.45"/>
    <row r="7121" ht="14.25" hidden="1" x14ac:dyDescent="0.45"/>
    <row r="7122" ht="14.25" hidden="1" x14ac:dyDescent="0.45"/>
    <row r="7123" ht="14.25" hidden="1" x14ac:dyDescent="0.45"/>
    <row r="7124" ht="14.25" hidden="1" x14ac:dyDescent="0.45"/>
    <row r="7125" ht="14.25" hidden="1" x14ac:dyDescent="0.45"/>
    <row r="7126" ht="14.25" hidden="1" x14ac:dyDescent="0.45"/>
    <row r="7127" ht="14.25" hidden="1" x14ac:dyDescent="0.45"/>
    <row r="7128" ht="14.25" hidden="1" x14ac:dyDescent="0.45"/>
    <row r="7129" ht="14.25" hidden="1" x14ac:dyDescent="0.45"/>
    <row r="7130" ht="14.25" hidden="1" x14ac:dyDescent="0.45"/>
    <row r="7131" ht="14.25" hidden="1" x14ac:dyDescent="0.45"/>
    <row r="7132" ht="14.25" hidden="1" x14ac:dyDescent="0.45"/>
    <row r="7133" ht="14.25" hidden="1" x14ac:dyDescent="0.45"/>
    <row r="7134" ht="14.25" hidden="1" x14ac:dyDescent="0.45"/>
    <row r="7135" ht="14.25" hidden="1" x14ac:dyDescent="0.45"/>
    <row r="7136" ht="14.25" hidden="1" x14ac:dyDescent="0.45"/>
    <row r="7137" ht="14.25" hidden="1" x14ac:dyDescent="0.45"/>
    <row r="7138" ht="14.25" hidden="1" x14ac:dyDescent="0.45"/>
    <row r="7139" ht="14.25" hidden="1" x14ac:dyDescent="0.45"/>
    <row r="7140" ht="14.25" hidden="1" x14ac:dyDescent="0.45"/>
    <row r="7141" ht="14.25" hidden="1" x14ac:dyDescent="0.45"/>
    <row r="7142" ht="14.25" hidden="1" x14ac:dyDescent="0.45"/>
    <row r="7143" ht="14.25" hidden="1" x14ac:dyDescent="0.45"/>
    <row r="7144" ht="14.25" hidden="1" x14ac:dyDescent="0.45"/>
    <row r="7145" ht="14.25" hidden="1" x14ac:dyDescent="0.45"/>
    <row r="7146" ht="14.25" hidden="1" x14ac:dyDescent="0.45"/>
    <row r="7147" ht="14.25" hidden="1" x14ac:dyDescent="0.45"/>
    <row r="7148" ht="14.25" hidden="1" x14ac:dyDescent="0.45"/>
    <row r="7149" ht="14.25" hidden="1" x14ac:dyDescent="0.45"/>
    <row r="7150" ht="14.25" hidden="1" x14ac:dyDescent="0.45"/>
    <row r="7151" ht="14.25" hidden="1" x14ac:dyDescent="0.45"/>
    <row r="7152" ht="14.25" hidden="1" x14ac:dyDescent="0.45"/>
    <row r="7153" ht="14.25" hidden="1" x14ac:dyDescent="0.45"/>
    <row r="7154" ht="14.25" hidden="1" x14ac:dyDescent="0.45"/>
    <row r="7155" ht="14.25" hidden="1" x14ac:dyDescent="0.45"/>
    <row r="7156" ht="14.25" hidden="1" x14ac:dyDescent="0.45"/>
    <row r="7157" ht="14.25" hidden="1" x14ac:dyDescent="0.45"/>
    <row r="7158" ht="14.25" hidden="1" x14ac:dyDescent="0.45"/>
    <row r="7159" ht="14.25" hidden="1" x14ac:dyDescent="0.45"/>
    <row r="7160" ht="14.25" hidden="1" x14ac:dyDescent="0.45"/>
    <row r="7161" ht="14.25" hidden="1" x14ac:dyDescent="0.45"/>
    <row r="7162" ht="14.25" hidden="1" x14ac:dyDescent="0.45"/>
    <row r="7163" ht="14.25" hidden="1" x14ac:dyDescent="0.45"/>
    <row r="7164" ht="14.25" hidden="1" x14ac:dyDescent="0.45"/>
    <row r="7165" ht="14.25" hidden="1" x14ac:dyDescent="0.45"/>
    <row r="7166" ht="14.25" hidden="1" x14ac:dyDescent="0.45"/>
    <row r="7167" ht="14.25" hidden="1" x14ac:dyDescent="0.45"/>
    <row r="7168" ht="14.25" hidden="1" x14ac:dyDescent="0.45"/>
    <row r="7169" ht="14.25" hidden="1" x14ac:dyDescent="0.45"/>
    <row r="7170" ht="14.25" hidden="1" x14ac:dyDescent="0.45"/>
    <row r="7171" ht="14.25" hidden="1" x14ac:dyDescent="0.45"/>
    <row r="7172" ht="14.25" hidden="1" x14ac:dyDescent="0.45"/>
    <row r="7173" ht="14.25" hidden="1" x14ac:dyDescent="0.45"/>
    <row r="7174" ht="14.25" hidden="1" x14ac:dyDescent="0.45"/>
    <row r="7175" ht="14.25" hidden="1" x14ac:dyDescent="0.45"/>
    <row r="7176" ht="14.25" hidden="1" x14ac:dyDescent="0.45"/>
    <row r="7177" ht="14.25" hidden="1" x14ac:dyDescent="0.45"/>
    <row r="7178" ht="14.25" hidden="1" x14ac:dyDescent="0.45"/>
    <row r="7179" ht="14.25" hidden="1" x14ac:dyDescent="0.45"/>
    <row r="7180" ht="14.25" hidden="1" x14ac:dyDescent="0.45"/>
    <row r="7181" ht="14.25" hidden="1" x14ac:dyDescent="0.45"/>
    <row r="7182" ht="14.25" hidden="1" x14ac:dyDescent="0.45"/>
    <row r="7183" ht="14.25" hidden="1" x14ac:dyDescent="0.45"/>
    <row r="7184" ht="14.25" hidden="1" x14ac:dyDescent="0.45"/>
    <row r="7185" ht="14.25" hidden="1" x14ac:dyDescent="0.45"/>
    <row r="7186" ht="14.25" hidden="1" x14ac:dyDescent="0.45"/>
    <row r="7187" ht="14.25" hidden="1" x14ac:dyDescent="0.45"/>
    <row r="7188" ht="14.25" hidden="1" x14ac:dyDescent="0.45"/>
    <row r="7189" ht="14.25" hidden="1" x14ac:dyDescent="0.45"/>
    <row r="7190" ht="14.25" hidden="1" x14ac:dyDescent="0.45"/>
    <row r="7191" ht="14.25" hidden="1" x14ac:dyDescent="0.45"/>
    <row r="7192" ht="14.25" hidden="1" x14ac:dyDescent="0.45"/>
    <row r="7193" ht="14.25" hidden="1" x14ac:dyDescent="0.45"/>
    <row r="7194" ht="14.25" hidden="1" x14ac:dyDescent="0.45"/>
    <row r="7195" ht="14.25" hidden="1" x14ac:dyDescent="0.45"/>
    <row r="7196" ht="14.25" hidden="1" x14ac:dyDescent="0.45"/>
    <row r="7197" ht="14.25" hidden="1" x14ac:dyDescent="0.45"/>
    <row r="7198" ht="14.25" hidden="1" x14ac:dyDescent="0.45"/>
    <row r="7199" ht="14.25" hidden="1" x14ac:dyDescent="0.45"/>
    <row r="7200" ht="14.25" hidden="1" x14ac:dyDescent="0.45"/>
    <row r="7201" ht="14.25" hidden="1" x14ac:dyDescent="0.45"/>
    <row r="7202" ht="14.25" hidden="1" x14ac:dyDescent="0.45"/>
    <row r="7203" ht="14.25" hidden="1" x14ac:dyDescent="0.45"/>
    <row r="7204" ht="14.25" hidden="1" x14ac:dyDescent="0.45"/>
    <row r="7205" ht="14.25" hidden="1" x14ac:dyDescent="0.45"/>
    <row r="7206" ht="14.25" hidden="1" x14ac:dyDescent="0.45"/>
    <row r="7207" ht="14.25" hidden="1" x14ac:dyDescent="0.45"/>
    <row r="7208" ht="14.25" hidden="1" x14ac:dyDescent="0.45"/>
    <row r="7209" ht="14.25" hidden="1" x14ac:dyDescent="0.45"/>
    <row r="7210" ht="14.25" hidden="1" x14ac:dyDescent="0.45"/>
    <row r="7211" ht="14.25" hidden="1" x14ac:dyDescent="0.45"/>
    <row r="7212" ht="14.25" hidden="1" x14ac:dyDescent="0.45"/>
    <row r="7213" ht="14.25" hidden="1" x14ac:dyDescent="0.45"/>
    <row r="7214" ht="14.25" hidden="1" x14ac:dyDescent="0.45"/>
    <row r="7215" ht="14.25" hidden="1" x14ac:dyDescent="0.45"/>
    <row r="7216" ht="14.25" hidden="1" x14ac:dyDescent="0.45"/>
    <row r="7217" ht="14.25" hidden="1" x14ac:dyDescent="0.45"/>
    <row r="7218" ht="14.25" hidden="1" x14ac:dyDescent="0.45"/>
    <row r="7219" ht="14.25" hidden="1" x14ac:dyDescent="0.45"/>
    <row r="7220" ht="14.25" hidden="1" x14ac:dyDescent="0.45"/>
    <row r="7221" ht="14.25" hidden="1" x14ac:dyDescent="0.45"/>
    <row r="7222" ht="14.25" hidden="1" x14ac:dyDescent="0.45"/>
    <row r="7223" ht="14.25" hidden="1" x14ac:dyDescent="0.45"/>
    <row r="7224" ht="14.25" hidden="1" x14ac:dyDescent="0.45"/>
    <row r="7225" ht="14.25" hidden="1" x14ac:dyDescent="0.45"/>
    <row r="7226" ht="14.25" hidden="1" x14ac:dyDescent="0.45"/>
    <row r="7227" ht="14.25" hidden="1" x14ac:dyDescent="0.45"/>
    <row r="7228" ht="14.25" hidden="1" x14ac:dyDescent="0.45"/>
    <row r="7229" ht="14.25" hidden="1" x14ac:dyDescent="0.45"/>
    <row r="7230" ht="14.25" hidden="1" x14ac:dyDescent="0.45"/>
    <row r="7231" ht="14.25" hidden="1" x14ac:dyDescent="0.45"/>
    <row r="7232" ht="14.25" hidden="1" x14ac:dyDescent="0.45"/>
    <row r="7233" ht="14.25" hidden="1" x14ac:dyDescent="0.45"/>
    <row r="7234" ht="14.25" hidden="1" x14ac:dyDescent="0.45"/>
    <row r="7235" ht="14.25" hidden="1" x14ac:dyDescent="0.45"/>
    <row r="7236" ht="14.25" hidden="1" x14ac:dyDescent="0.45"/>
    <row r="7237" ht="14.25" hidden="1" x14ac:dyDescent="0.45"/>
    <row r="7238" ht="14.25" hidden="1" x14ac:dyDescent="0.45"/>
    <row r="7239" ht="14.25" hidden="1" x14ac:dyDescent="0.45"/>
    <row r="7240" ht="14.25" hidden="1" x14ac:dyDescent="0.45"/>
    <row r="7241" ht="14.25" hidden="1" x14ac:dyDescent="0.45"/>
    <row r="7242" ht="14.25" hidden="1" x14ac:dyDescent="0.45"/>
    <row r="7243" ht="14.25" hidden="1" x14ac:dyDescent="0.45"/>
    <row r="7244" ht="14.25" hidden="1" x14ac:dyDescent="0.45"/>
    <row r="7245" ht="14.25" hidden="1" x14ac:dyDescent="0.45"/>
    <row r="7246" ht="14.25" hidden="1" x14ac:dyDescent="0.45"/>
    <row r="7247" ht="14.25" hidden="1" x14ac:dyDescent="0.45"/>
    <row r="7248" ht="14.25" hidden="1" x14ac:dyDescent="0.45"/>
    <row r="7249" ht="14.25" hidden="1" x14ac:dyDescent="0.45"/>
    <row r="7250" ht="14.25" hidden="1" x14ac:dyDescent="0.45"/>
    <row r="7251" ht="14.25" hidden="1" x14ac:dyDescent="0.45"/>
    <row r="7252" ht="14.25" hidden="1" x14ac:dyDescent="0.45"/>
    <row r="7253" ht="14.25" hidden="1" x14ac:dyDescent="0.45"/>
    <row r="7254" ht="14.25" hidden="1" x14ac:dyDescent="0.45"/>
    <row r="7255" ht="14.25" hidden="1" x14ac:dyDescent="0.45"/>
    <row r="7256" ht="14.25" hidden="1" x14ac:dyDescent="0.45"/>
    <row r="7257" ht="14.25" hidden="1" x14ac:dyDescent="0.45"/>
    <row r="7258" ht="14.25" hidden="1" x14ac:dyDescent="0.45"/>
    <row r="7259" ht="14.25" hidden="1" x14ac:dyDescent="0.45"/>
    <row r="7260" ht="14.25" hidden="1" x14ac:dyDescent="0.45"/>
    <row r="7261" ht="14.25" hidden="1" x14ac:dyDescent="0.45"/>
    <row r="7262" ht="14.25" hidden="1" x14ac:dyDescent="0.45"/>
    <row r="7263" ht="14.25" hidden="1" x14ac:dyDescent="0.45"/>
    <row r="7264" ht="14.25" hidden="1" x14ac:dyDescent="0.45"/>
    <row r="7265" ht="14.25" hidden="1" x14ac:dyDescent="0.45"/>
    <row r="7266" ht="14.25" hidden="1" x14ac:dyDescent="0.45"/>
    <row r="7267" ht="14.25" hidden="1" x14ac:dyDescent="0.45"/>
    <row r="7268" ht="14.25" hidden="1" x14ac:dyDescent="0.45"/>
    <row r="7269" ht="14.25" hidden="1" x14ac:dyDescent="0.45"/>
    <row r="7270" ht="14.25" hidden="1" x14ac:dyDescent="0.45"/>
    <row r="7271" ht="14.25" hidden="1" x14ac:dyDescent="0.45"/>
    <row r="7272" ht="14.25" hidden="1" x14ac:dyDescent="0.45"/>
    <row r="7273" ht="14.25" hidden="1" x14ac:dyDescent="0.45"/>
    <row r="7274" ht="14.25" hidden="1" x14ac:dyDescent="0.45"/>
    <row r="7275" ht="14.25" hidden="1" x14ac:dyDescent="0.45"/>
    <row r="7276" ht="14.25" hidden="1" x14ac:dyDescent="0.45"/>
    <row r="7277" ht="14.25" hidden="1" x14ac:dyDescent="0.45"/>
    <row r="7278" ht="14.25" hidden="1" x14ac:dyDescent="0.45"/>
    <row r="7279" ht="14.25" hidden="1" x14ac:dyDescent="0.45"/>
    <row r="7280" ht="14.25" hidden="1" x14ac:dyDescent="0.45"/>
    <row r="7281" ht="14.25" hidden="1" x14ac:dyDescent="0.45"/>
    <row r="7282" ht="14.25" hidden="1" x14ac:dyDescent="0.45"/>
    <row r="7283" ht="14.25" hidden="1" x14ac:dyDescent="0.45"/>
    <row r="7284" ht="14.25" hidden="1" x14ac:dyDescent="0.45"/>
    <row r="7285" ht="14.25" hidden="1" x14ac:dyDescent="0.45"/>
    <row r="7286" ht="14.25" hidden="1" x14ac:dyDescent="0.45"/>
    <row r="7287" ht="14.25" hidden="1" x14ac:dyDescent="0.45"/>
    <row r="7288" ht="14.25" hidden="1" x14ac:dyDescent="0.45"/>
    <row r="7289" ht="14.25" hidden="1" x14ac:dyDescent="0.45"/>
    <row r="7290" ht="14.25" hidden="1" x14ac:dyDescent="0.45"/>
    <row r="7291" ht="14.25" hidden="1" x14ac:dyDescent="0.45"/>
    <row r="7292" ht="14.25" hidden="1" x14ac:dyDescent="0.45"/>
    <row r="7293" ht="14.25" hidden="1" x14ac:dyDescent="0.45"/>
    <row r="7294" ht="14.25" hidden="1" x14ac:dyDescent="0.45"/>
    <row r="7295" ht="14.25" hidden="1" x14ac:dyDescent="0.45"/>
    <row r="7296" ht="14.25" hidden="1" x14ac:dyDescent="0.45"/>
    <row r="7297" ht="14.25" hidden="1" x14ac:dyDescent="0.45"/>
    <row r="7298" ht="14.25" hidden="1" x14ac:dyDescent="0.45"/>
    <row r="7299" ht="14.25" hidden="1" x14ac:dyDescent="0.45"/>
    <row r="7300" ht="14.25" hidden="1" x14ac:dyDescent="0.45"/>
    <row r="7301" ht="14.25" hidden="1" x14ac:dyDescent="0.45"/>
    <row r="7302" ht="14.25" hidden="1" x14ac:dyDescent="0.45"/>
    <row r="7303" ht="14.25" hidden="1" x14ac:dyDescent="0.45"/>
    <row r="7304" ht="14.25" hidden="1" x14ac:dyDescent="0.45"/>
    <row r="7305" ht="14.25" hidden="1" x14ac:dyDescent="0.45"/>
    <row r="7306" ht="14.25" hidden="1" x14ac:dyDescent="0.45"/>
    <row r="7307" ht="14.25" hidden="1" x14ac:dyDescent="0.45"/>
    <row r="7308" ht="14.25" hidden="1" x14ac:dyDescent="0.45"/>
    <row r="7309" ht="14.25" hidden="1" x14ac:dyDescent="0.45"/>
    <row r="7310" ht="14.25" hidden="1" x14ac:dyDescent="0.45"/>
    <row r="7311" ht="14.25" hidden="1" x14ac:dyDescent="0.45"/>
    <row r="7312" ht="14.25" hidden="1" x14ac:dyDescent="0.45"/>
    <row r="7313" ht="14.25" hidden="1" x14ac:dyDescent="0.45"/>
    <row r="7314" ht="14.25" hidden="1" x14ac:dyDescent="0.45"/>
    <row r="7315" ht="14.25" hidden="1" x14ac:dyDescent="0.45"/>
    <row r="7316" ht="14.25" hidden="1" x14ac:dyDescent="0.45"/>
    <row r="7317" ht="14.25" hidden="1" x14ac:dyDescent="0.45"/>
    <row r="7318" ht="14.25" hidden="1" x14ac:dyDescent="0.45"/>
    <row r="7319" ht="14.25" hidden="1" x14ac:dyDescent="0.45"/>
    <row r="7320" ht="14.25" hidden="1" x14ac:dyDescent="0.45"/>
    <row r="7321" ht="14.25" hidden="1" x14ac:dyDescent="0.45"/>
    <row r="7322" ht="14.25" hidden="1" x14ac:dyDescent="0.45"/>
    <row r="7323" ht="14.25" hidden="1" x14ac:dyDescent="0.45"/>
    <row r="7324" ht="14.25" hidden="1" x14ac:dyDescent="0.45"/>
    <row r="7325" ht="14.25" hidden="1" x14ac:dyDescent="0.45"/>
    <row r="7326" ht="14.25" hidden="1" x14ac:dyDescent="0.45"/>
    <row r="7327" ht="14.25" hidden="1" x14ac:dyDescent="0.45"/>
    <row r="7328" ht="14.25" hidden="1" x14ac:dyDescent="0.45"/>
    <row r="7329" ht="14.25" hidden="1" x14ac:dyDescent="0.45"/>
    <row r="7330" ht="14.25" hidden="1" x14ac:dyDescent="0.45"/>
    <row r="7331" ht="14.25" hidden="1" x14ac:dyDescent="0.45"/>
    <row r="7332" ht="14.25" hidden="1" x14ac:dyDescent="0.45"/>
    <row r="7333" ht="14.25" hidden="1" x14ac:dyDescent="0.45"/>
    <row r="7334" ht="14.25" hidden="1" x14ac:dyDescent="0.45"/>
    <row r="7335" ht="14.25" hidden="1" x14ac:dyDescent="0.45"/>
    <row r="7336" ht="14.25" hidden="1" x14ac:dyDescent="0.45"/>
    <row r="7337" ht="14.25" hidden="1" x14ac:dyDescent="0.45"/>
    <row r="7338" ht="14.25" hidden="1" x14ac:dyDescent="0.45"/>
    <row r="7339" ht="14.25" hidden="1" x14ac:dyDescent="0.45"/>
    <row r="7340" ht="14.25" hidden="1" x14ac:dyDescent="0.45"/>
    <row r="7341" ht="14.25" hidden="1" x14ac:dyDescent="0.45"/>
    <row r="7342" ht="14.25" hidden="1" x14ac:dyDescent="0.45"/>
    <row r="7343" ht="14.25" hidden="1" x14ac:dyDescent="0.45"/>
    <row r="7344" ht="14.25" hidden="1" x14ac:dyDescent="0.45"/>
    <row r="7345" ht="14.25" hidden="1" x14ac:dyDescent="0.45"/>
    <row r="7346" ht="14.25" hidden="1" x14ac:dyDescent="0.45"/>
    <row r="7347" ht="14.25" hidden="1" x14ac:dyDescent="0.45"/>
    <row r="7348" ht="14.25" hidden="1" x14ac:dyDescent="0.45"/>
    <row r="7349" ht="14.25" hidden="1" x14ac:dyDescent="0.45"/>
    <row r="7350" ht="14.25" hidden="1" x14ac:dyDescent="0.45"/>
    <row r="7351" ht="14.25" hidden="1" x14ac:dyDescent="0.45"/>
    <row r="7352" ht="14.25" hidden="1" x14ac:dyDescent="0.45"/>
    <row r="7353" ht="14.25" hidden="1" x14ac:dyDescent="0.45"/>
    <row r="7354" ht="14.25" hidden="1" x14ac:dyDescent="0.45"/>
    <row r="7355" ht="14.25" hidden="1" x14ac:dyDescent="0.45"/>
    <row r="7356" ht="14.25" hidden="1" x14ac:dyDescent="0.45"/>
    <row r="7357" ht="14.25" hidden="1" x14ac:dyDescent="0.45"/>
    <row r="7358" ht="14.25" hidden="1" x14ac:dyDescent="0.45"/>
    <row r="7359" ht="14.25" hidden="1" x14ac:dyDescent="0.45"/>
    <row r="7360" ht="14.25" hidden="1" x14ac:dyDescent="0.45"/>
    <row r="7361" ht="14.25" hidden="1" x14ac:dyDescent="0.45"/>
    <row r="7362" ht="14.25" hidden="1" x14ac:dyDescent="0.45"/>
    <row r="7363" ht="14.25" hidden="1" x14ac:dyDescent="0.45"/>
    <row r="7364" ht="14.25" hidden="1" x14ac:dyDescent="0.45"/>
    <row r="7365" ht="14.25" hidden="1" x14ac:dyDescent="0.45"/>
    <row r="7366" ht="14.25" hidden="1" x14ac:dyDescent="0.45"/>
    <row r="7367" ht="14.25" hidden="1" x14ac:dyDescent="0.45"/>
    <row r="7368" ht="14.25" hidden="1" x14ac:dyDescent="0.45"/>
    <row r="7369" ht="14.25" hidden="1" x14ac:dyDescent="0.45"/>
    <row r="7370" ht="14.25" hidden="1" x14ac:dyDescent="0.45"/>
    <row r="7371" ht="14.25" hidden="1" x14ac:dyDescent="0.45"/>
    <row r="7372" ht="14.25" hidden="1" x14ac:dyDescent="0.45"/>
    <row r="7373" ht="14.25" hidden="1" x14ac:dyDescent="0.45"/>
    <row r="7374" ht="14.25" hidden="1" x14ac:dyDescent="0.45"/>
    <row r="7375" ht="14.25" hidden="1" x14ac:dyDescent="0.45"/>
    <row r="7376" ht="14.25" hidden="1" x14ac:dyDescent="0.45"/>
    <row r="7377" ht="14.25" hidden="1" x14ac:dyDescent="0.45"/>
    <row r="7378" ht="14.25" hidden="1" x14ac:dyDescent="0.45"/>
    <row r="7379" ht="14.25" hidden="1" x14ac:dyDescent="0.45"/>
    <row r="7380" ht="14.25" hidden="1" x14ac:dyDescent="0.45"/>
    <row r="7381" ht="14.25" hidden="1" x14ac:dyDescent="0.45"/>
    <row r="7382" ht="14.25" hidden="1" x14ac:dyDescent="0.45"/>
    <row r="7383" ht="14.25" hidden="1" x14ac:dyDescent="0.45"/>
    <row r="7384" ht="14.25" hidden="1" x14ac:dyDescent="0.45"/>
    <row r="7385" ht="14.25" hidden="1" x14ac:dyDescent="0.45"/>
    <row r="7386" ht="14.25" hidden="1" x14ac:dyDescent="0.45"/>
    <row r="7387" ht="14.25" hidden="1" x14ac:dyDescent="0.45"/>
    <row r="7388" ht="14.25" hidden="1" x14ac:dyDescent="0.45"/>
    <row r="7389" ht="14.25" hidden="1" x14ac:dyDescent="0.45"/>
    <row r="7390" ht="14.25" hidden="1" x14ac:dyDescent="0.45"/>
    <row r="7391" ht="14.25" hidden="1" x14ac:dyDescent="0.45"/>
    <row r="7392" ht="14.25" hidden="1" x14ac:dyDescent="0.45"/>
    <row r="7393" ht="14.25" hidden="1" x14ac:dyDescent="0.45"/>
    <row r="7394" ht="14.25" hidden="1" x14ac:dyDescent="0.45"/>
    <row r="7395" ht="14.25" hidden="1" x14ac:dyDescent="0.45"/>
    <row r="7396" ht="14.25" hidden="1" x14ac:dyDescent="0.45"/>
    <row r="7397" ht="14.25" hidden="1" x14ac:dyDescent="0.45"/>
    <row r="7398" ht="14.25" hidden="1" x14ac:dyDescent="0.45"/>
    <row r="7399" ht="14.25" hidden="1" x14ac:dyDescent="0.45"/>
    <row r="7400" ht="14.25" hidden="1" x14ac:dyDescent="0.45"/>
    <row r="7401" ht="14.25" hidden="1" x14ac:dyDescent="0.45"/>
    <row r="7402" ht="14.25" hidden="1" x14ac:dyDescent="0.45"/>
    <row r="7403" ht="14.25" hidden="1" x14ac:dyDescent="0.45"/>
    <row r="7404" ht="14.25" hidden="1" x14ac:dyDescent="0.45"/>
    <row r="7405" ht="14.25" hidden="1" x14ac:dyDescent="0.45"/>
    <row r="7406" ht="14.25" hidden="1" x14ac:dyDescent="0.45"/>
    <row r="7407" ht="14.25" hidden="1" x14ac:dyDescent="0.45"/>
    <row r="7408" ht="14.25" hidden="1" x14ac:dyDescent="0.45"/>
    <row r="7409" ht="14.25" hidden="1" x14ac:dyDescent="0.45"/>
    <row r="7410" ht="14.25" hidden="1" x14ac:dyDescent="0.45"/>
    <row r="7411" ht="14.25" hidden="1" x14ac:dyDescent="0.45"/>
    <row r="7412" ht="14.25" hidden="1" x14ac:dyDescent="0.45"/>
    <row r="7413" ht="14.25" hidden="1" x14ac:dyDescent="0.45"/>
    <row r="7414" ht="14.25" hidden="1" x14ac:dyDescent="0.45"/>
    <row r="7415" ht="14.25" hidden="1" x14ac:dyDescent="0.45"/>
    <row r="7416" ht="14.25" hidden="1" x14ac:dyDescent="0.45"/>
    <row r="7417" ht="14.25" hidden="1" x14ac:dyDescent="0.45"/>
    <row r="7418" ht="14.25" hidden="1" x14ac:dyDescent="0.45"/>
    <row r="7419" ht="14.25" hidden="1" x14ac:dyDescent="0.45"/>
    <row r="7420" ht="14.25" hidden="1" x14ac:dyDescent="0.45"/>
    <row r="7421" ht="14.25" hidden="1" x14ac:dyDescent="0.45"/>
    <row r="7422" ht="14.25" hidden="1" x14ac:dyDescent="0.45"/>
    <row r="7423" ht="14.25" hidden="1" x14ac:dyDescent="0.45"/>
    <row r="7424" ht="14.25" hidden="1" x14ac:dyDescent="0.45"/>
    <row r="7425" ht="14.25" hidden="1" x14ac:dyDescent="0.45"/>
    <row r="7426" ht="14.25" hidden="1" x14ac:dyDescent="0.45"/>
    <row r="7427" ht="14.25" hidden="1" x14ac:dyDescent="0.45"/>
    <row r="7428" ht="14.25" hidden="1" x14ac:dyDescent="0.45"/>
    <row r="7429" ht="14.25" hidden="1" x14ac:dyDescent="0.45"/>
    <row r="7430" ht="14.25" hidden="1" x14ac:dyDescent="0.45"/>
    <row r="7431" ht="14.25" hidden="1" x14ac:dyDescent="0.45"/>
    <row r="7432" ht="14.25" hidden="1" x14ac:dyDescent="0.45"/>
    <row r="7433" ht="14.25" hidden="1" x14ac:dyDescent="0.45"/>
    <row r="7434" ht="14.25" hidden="1" x14ac:dyDescent="0.45"/>
    <row r="7435" ht="14.25" hidden="1" x14ac:dyDescent="0.45"/>
    <row r="7436" ht="14.25" hidden="1" x14ac:dyDescent="0.45"/>
    <row r="7437" ht="14.25" hidden="1" x14ac:dyDescent="0.45"/>
    <row r="7438" ht="14.25" hidden="1" x14ac:dyDescent="0.45"/>
    <row r="7439" ht="14.25" hidden="1" x14ac:dyDescent="0.45"/>
    <row r="7440" ht="14.25" hidden="1" x14ac:dyDescent="0.45"/>
    <row r="7441" ht="14.25" hidden="1" x14ac:dyDescent="0.45"/>
    <row r="7442" ht="14.25" hidden="1" x14ac:dyDescent="0.45"/>
    <row r="7443" ht="14.25" hidden="1" x14ac:dyDescent="0.45"/>
    <row r="7444" ht="14.25" hidden="1" x14ac:dyDescent="0.45"/>
    <row r="7445" ht="14.25" hidden="1" x14ac:dyDescent="0.45"/>
    <row r="7446" ht="14.25" hidden="1" x14ac:dyDescent="0.45"/>
    <row r="7447" ht="14.25" hidden="1" x14ac:dyDescent="0.45"/>
    <row r="7448" ht="14.25" hidden="1" x14ac:dyDescent="0.45"/>
    <row r="7449" ht="14.25" hidden="1" x14ac:dyDescent="0.45"/>
    <row r="7450" ht="14.25" hidden="1" x14ac:dyDescent="0.45"/>
    <row r="7451" ht="14.25" hidden="1" x14ac:dyDescent="0.45"/>
    <row r="7452" ht="14.25" hidden="1" x14ac:dyDescent="0.45"/>
    <row r="7453" ht="14.25" hidden="1" x14ac:dyDescent="0.45"/>
    <row r="7454" ht="14.25" hidden="1" x14ac:dyDescent="0.45"/>
    <row r="7455" ht="14.25" hidden="1" x14ac:dyDescent="0.45"/>
    <row r="7456" ht="14.25" hidden="1" x14ac:dyDescent="0.45"/>
    <row r="7457" ht="14.25" hidden="1" x14ac:dyDescent="0.45"/>
    <row r="7458" ht="14.25" hidden="1" x14ac:dyDescent="0.45"/>
    <row r="7459" ht="14.25" hidden="1" x14ac:dyDescent="0.45"/>
    <row r="7460" ht="14.25" hidden="1" x14ac:dyDescent="0.45"/>
    <row r="7461" ht="14.25" hidden="1" x14ac:dyDescent="0.45"/>
    <row r="7462" ht="14.25" hidden="1" x14ac:dyDescent="0.45"/>
    <row r="7463" ht="14.25" hidden="1" x14ac:dyDescent="0.45"/>
    <row r="7464" ht="14.25" hidden="1" x14ac:dyDescent="0.45"/>
    <row r="7465" ht="14.25" hidden="1" x14ac:dyDescent="0.45"/>
    <row r="7466" ht="14.25" hidden="1" x14ac:dyDescent="0.45"/>
    <row r="7467" ht="14.25" hidden="1" x14ac:dyDescent="0.45"/>
    <row r="7468" ht="14.25" hidden="1" x14ac:dyDescent="0.45"/>
    <row r="7469" ht="14.25" hidden="1" x14ac:dyDescent="0.45"/>
    <row r="7470" ht="14.25" hidden="1" x14ac:dyDescent="0.45"/>
    <row r="7471" ht="14.25" hidden="1" x14ac:dyDescent="0.45"/>
    <row r="7472" ht="14.25" hidden="1" x14ac:dyDescent="0.45"/>
    <row r="7473" ht="14.25" hidden="1" x14ac:dyDescent="0.45"/>
    <row r="7474" ht="14.25" hidden="1" x14ac:dyDescent="0.45"/>
    <row r="7475" ht="14.25" hidden="1" x14ac:dyDescent="0.45"/>
    <row r="7476" ht="14.25" hidden="1" x14ac:dyDescent="0.45"/>
    <row r="7477" ht="14.25" hidden="1" x14ac:dyDescent="0.45"/>
    <row r="7478" ht="14.25" hidden="1" x14ac:dyDescent="0.45"/>
    <row r="7479" ht="14.25" hidden="1" x14ac:dyDescent="0.45"/>
    <row r="7480" ht="14.25" hidden="1" x14ac:dyDescent="0.45"/>
    <row r="7481" ht="14.25" hidden="1" x14ac:dyDescent="0.45"/>
    <row r="7482" ht="14.25" hidden="1" x14ac:dyDescent="0.45"/>
    <row r="7483" ht="14.25" hidden="1" x14ac:dyDescent="0.45"/>
    <row r="7484" ht="14.25" hidden="1" x14ac:dyDescent="0.45"/>
    <row r="7485" ht="14.25" hidden="1" x14ac:dyDescent="0.45"/>
    <row r="7486" ht="14.25" hidden="1" x14ac:dyDescent="0.45"/>
    <row r="7487" ht="14.25" hidden="1" x14ac:dyDescent="0.45"/>
    <row r="7488" ht="14.25" hidden="1" x14ac:dyDescent="0.45"/>
    <row r="7489" ht="14.25" hidden="1" x14ac:dyDescent="0.45"/>
    <row r="7490" ht="14.25" hidden="1" x14ac:dyDescent="0.45"/>
    <row r="7491" ht="14.25" hidden="1" x14ac:dyDescent="0.45"/>
    <row r="7492" ht="14.25" hidden="1" x14ac:dyDescent="0.45"/>
    <row r="7493" ht="14.25" hidden="1" x14ac:dyDescent="0.45"/>
    <row r="7494" ht="14.25" hidden="1" x14ac:dyDescent="0.45"/>
    <row r="7495" ht="14.25" hidden="1" x14ac:dyDescent="0.45"/>
    <row r="7496" ht="14.25" hidden="1" x14ac:dyDescent="0.45"/>
    <row r="7497" ht="14.25" hidden="1" x14ac:dyDescent="0.45"/>
    <row r="7498" ht="14.25" hidden="1" x14ac:dyDescent="0.45"/>
    <row r="7499" ht="14.25" hidden="1" x14ac:dyDescent="0.45"/>
    <row r="7500" ht="14.25" hidden="1" x14ac:dyDescent="0.45"/>
    <row r="7501" ht="14.25" hidden="1" x14ac:dyDescent="0.45"/>
    <row r="7502" ht="14.25" hidden="1" x14ac:dyDescent="0.45"/>
    <row r="7503" ht="14.25" hidden="1" x14ac:dyDescent="0.45"/>
    <row r="7504" ht="14.25" hidden="1" x14ac:dyDescent="0.45"/>
    <row r="7505" ht="14.25" hidden="1" x14ac:dyDescent="0.45"/>
    <row r="7506" ht="14.25" hidden="1" x14ac:dyDescent="0.45"/>
    <row r="7507" ht="14.25" hidden="1" x14ac:dyDescent="0.45"/>
    <row r="7508" ht="14.25" hidden="1" x14ac:dyDescent="0.45"/>
    <row r="7509" ht="14.25" hidden="1" x14ac:dyDescent="0.45"/>
    <row r="7510" ht="14.25" hidden="1" x14ac:dyDescent="0.45"/>
    <row r="7511" ht="14.25" hidden="1" x14ac:dyDescent="0.45"/>
    <row r="7512" ht="14.25" hidden="1" x14ac:dyDescent="0.45"/>
    <row r="7513" ht="14.25" hidden="1" x14ac:dyDescent="0.45"/>
    <row r="7514" ht="14.25" hidden="1" x14ac:dyDescent="0.45"/>
    <row r="7515" ht="14.25" hidden="1" x14ac:dyDescent="0.45"/>
    <row r="7516" ht="14.25" hidden="1" x14ac:dyDescent="0.45"/>
    <row r="7517" ht="14.25" hidden="1" x14ac:dyDescent="0.45"/>
    <row r="7518" ht="14.25" hidden="1" x14ac:dyDescent="0.45"/>
    <row r="7519" ht="14.25" hidden="1" x14ac:dyDescent="0.45"/>
    <row r="7520" ht="14.25" hidden="1" x14ac:dyDescent="0.45"/>
    <row r="7521" ht="14.25" hidden="1" x14ac:dyDescent="0.45"/>
    <row r="7522" ht="14.25" hidden="1" x14ac:dyDescent="0.45"/>
    <row r="7523" ht="14.25" hidden="1" x14ac:dyDescent="0.45"/>
    <row r="7524" ht="14.25" hidden="1" x14ac:dyDescent="0.45"/>
    <row r="7525" ht="14.25" hidden="1" x14ac:dyDescent="0.45"/>
    <row r="7526" ht="14.25" hidden="1" x14ac:dyDescent="0.45"/>
    <row r="7527" ht="14.25" hidden="1" x14ac:dyDescent="0.45"/>
    <row r="7528" ht="14.25" hidden="1" x14ac:dyDescent="0.45"/>
    <row r="7529" ht="14.25" hidden="1" x14ac:dyDescent="0.45"/>
    <row r="7530" ht="14.25" hidden="1" x14ac:dyDescent="0.45"/>
    <row r="7531" ht="14.25" hidden="1" x14ac:dyDescent="0.45"/>
    <row r="7532" ht="14.25" hidden="1" x14ac:dyDescent="0.45"/>
    <row r="7533" ht="14.25" hidden="1" x14ac:dyDescent="0.45"/>
    <row r="7534" ht="14.25" hidden="1" x14ac:dyDescent="0.45"/>
    <row r="7535" ht="14.25" hidden="1" x14ac:dyDescent="0.45"/>
    <row r="7536" ht="14.25" hidden="1" x14ac:dyDescent="0.45"/>
    <row r="7537" ht="14.25" hidden="1" x14ac:dyDescent="0.45"/>
    <row r="7538" ht="14.25" hidden="1" x14ac:dyDescent="0.45"/>
    <row r="7539" ht="14.25" hidden="1" x14ac:dyDescent="0.45"/>
    <row r="7540" ht="14.25" hidden="1" x14ac:dyDescent="0.45"/>
    <row r="7541" ht="14.25" hidden="1" x14ac:dyDescent="0.45"/>
    <row r="7542" ht="14.25" hidden="1" x14ac:dyDescent="0.45"/>
    <row r="7543" ht="14.25" hidden="1" x14ac:dyDescent="0.45"/>
    <row r="7544" ht="14.25" hidden="1" x14ac:dyDescent="0.45"/>
    <row r="7545" ht="14.25" hidden="1" x14ac:dyDescent="0.45"/>
    <row r="7546" ht="14.25" hidden="1" x14ac:dyDescent="0.45"/>
    <row r="7547" ht="14.25" hidden="1" x14ac:dyDescent="0.45"/>
    <row r="7548" ht="14.25" hidden="1" x14ac:dyDescent="0.45"/>
    <row r="7549" ht="14.25" hidden="1" x14ac:dyDescent="0.45"/>
    <row r="7550" ht="14.25" hidden="1" x14ac:dyDescent="0.45"/>
    <row r="7551" ht="14.25" hidden="1" x14ac:dyDescent="0.45"/>
    <row r="7552" ht="14.25" hidden="1" x14ac:dyDescent="0.45"/>
    <row r="7553" ht="14.25" hidden="1" x14ac:dyDescent="0.45"/>
    <row r="7554" ht="14.25" hidden="1" x14ac:dyDescent="0.45"/>
    <row r="7555" ht="14.25" hidden="1" x14ac:dyDescent="0.45"/>
    <row r="7556" ht="14.25" hidden="1" x14ac:dyDescent="0.45"/>
    <row r="7557" ht="14.25" hidden="1" x14ac:dyDescent="0.45"/>
    <row r="7558" ht="14.25" hidden="1" x14ac:dyDescent="0.45"/>
    <row r="7559" ht="14.25" hidden="1" x14ac:dyDescent="0.45"/>
    <row r="7560" ht="14.25" hidden="1" x14ac:dyDescent="0.45"/>
    <row r="7561" ht="14.25" hidden="1" x14ac:dyDescent="0.45"/>
    <row r="7562" ht="14.25" hidden="1" x14ac:dyDescent="0.45"/>
    <row r="7563" ht="14.25" hidden="1" x14ac:dyDescent="0.45"/>
    <row r="7564" ht="14.25" hidden="1" x14ac:dyDescent="0.45"/>
    <row r="7565" ht="14.25" hidden="1" x14ac:dyDescent="0.45"/>
    <row r="7566" ht="14.25" hidden="1" x14ac:dyDescent="0.45"/>
    <row r="7567" ht="14.25" hidden="1" x14ac:dyDescent="0.45"/>
    <row r="7568" ht="14.25" hidden="1" x14ac:dyDescent="0.45"/>
    <row r="7569" ht="14.25" hidden="1" x14ac:dyDescent="0.45"/>
    <row r="7570" ht="14.25" hidden="1" x14ac:dyDescent="0.45"/>
    <row r="7571" ht="14.25" hidden="1" x14ac:dyDescent="0.45"/>
    <row r="7572" ht="14.25" hidden="1" x14ac:dyDescent="0.45"/>
    <row r="7573" ht="14.25" hidden="1" x14ac:dyDescent="0.45"/>
    <row r="7574" ht="14.25" hidden="1" x14ac:dyDescent="0.45"/>
    <row r="7575" ht="14.25" hidden="1" x14ac:dyDescent="0.45"/>
    <row r="7576" ht="14.25" hidden="1" x14ac:dyDescent="0.45"/>
    <row r="7577" ht="14.25" hidden="1" x14ac:dyDescent="0.45"/>
    <row r="7578" ht="14.25" hidden="1" x14ac:dyDescent="0.45"/>
    <row r="7579" ht="14.25" hidden="1" x14ac:dyDescent="0.45"/>
    <row r="7580" ht="14.25" hidden="1" x14ac:dyDescent="0.45"/>
    <row r="7581" ht="14.25" hidden="1" x14ac:dyDescent="0.45"/>
    <row r="7582" ht="14.25" hidden="1" x14ac:dyDescent="0.45"/>
    <row r="7583" ht="14.25" hidden="1" x14ac:dyDescent="0.45"/>
    <row r="7584" ht="14.25" hidden="1" x14ac:dyDescent="0.45"/>
    <row r="7585" ht="14.25" hidden="1" x14ac:dyDescent="0.45"/>
    <row r="7586" ht="14.25" hidden="1" x14ac:dyDescent="0.45"/>
    <row r="7587" ht="14.25" hidden="1" x14ac:dyDescent="0.45"/>
    <row r="7588" ht="14.25" hidden="1" x14ac:dyDescent="0.45"/>
    <row r="7589" ht="14.25" hidden="1" x14ac:dyDescent="0.45"/>
    <row r="7590" ht="14.25" hidden="1" x14ac:dyDescent="0.45"/>
    <row r="7591" ht="14.25" hidden="1" x14ac:dyDescent="0.45"/>
    <row r="7592" ht="14.25" hidden="1" x14ac:dyDescent="0.45"/>
    <row r="7593" ht="14.25" hidden="1" x14ac:dyDescent="0.45"/>
    <row r="7594" ht="14.25" hidden="1" x14ac:dyDescent="0.45"/>
    <row r="7595" ht="14.25" hidden="1" x14ac:dyDescent="0.45"/>
    <row r="7596" ht="14.25" hidden="1" x14ac:dyDescent="0.45"/>
    <row r="7597" ht="14.25" hidden="1" x14ac:dyDescent="0.45"/>
    <row r="7598" ht="14.25" hidden="1" x14ac:dyDescent="0.45"/>
    <row r="7599" ht="14.25" hidden="1" x14ac:dyDescent="0.45"/>
    <row r="7600" ht="14.25" hidden="1" x14ac:dyDescent="0.45"/>
    <row r="7601" ht="14.25" hidden="1" x14ac:dyDescent="0.45"/>
    <row r="7602" ht="14.25" hidden="1" x14ac:dyDescent="0.45"/>
    <row r="7603" ht="14.25" hidden="1" x14ac:dyDescent="0.45"/>
    <row r="7604" ht="14.25" hidden="1" x14ac:dyDescent="0.45"/>
    <row r="7605" ht="14.25" hidden="1" x14ac:dyDescent="0.45"/>
    <row r="7606" ht="14.25" hidden="1" x14ac:dyDescent="0.45"/>
    <row r="7607" ht="14.25" hidden="1" x14ac:dyDescent="0.45"/>
    <row r="7608" ht="14.25" hidden="1" x14ac:dyDescent="0.45"/>
    <row r="7609" ht="14.25" hidden="1" x14ac:dyDescent="0.45"/>
    <row r="7610" ht="14.25" hidden="1" x14ac:dyDescent="0.45"/>
    <row r="7611" ht="14.25" hidden="1" x14ac:dyDescent="0.45"/>
    <row r="7612" ht="14.25" hidden="1" x14ac:dyDescent="0.45"/>
    <row r="7613" ht="14.25" hidden="1" x14ac:dyDescent="0.45"/>
    <row r="7614" ht="14.25" hidden="1" x14ac:dyDescent="0.45"/>
    <row r="7615" ht="14.25" hidden="1" x14ac:dyDescent="0.45"/>
    <row r="7616" ht="14.25" hidden="1" x14ac:dyDescent="0.45"/>
    <row r="7617" ht="14.25" hidden="1" x14ac:dyDescent="0.45"/>
    <row r="7618" ht="14.25" hidden="1" x14ac:dyDescent="0.45"/>
    <row r="7619" ht="14.25" hidden="1" x14ac:dyDescent="0.45"/>
    <row r="7620" ht="14.25" hidden="1" x14ac:dyDescent="0.45"/>
    <row r="7621" ht="14.25" hidden="1" x14ac:dyDescent="0.45"/>
    <row r="7622" ht="14.25" hidden="1" x14ac:dyDescent="0.45"/>
    <row r="7623" ht="14.25" hidden="1" x14ac:dyDescent="0.45"/>
    <row r="7624" ht="14.25" hidden="1" x14ac:dyDescent="0.45"/>
    <row r="7625" ht="14.25" hidden="1" x14ac:dyDescent="0.45"/>
    <row r="7626" ht="14.25" hidden="1" x14ac:dyDescent="0.45"/>
    <row r="7627" ht="14.25" hidden="1" x14ac:dyDescent="0.45"/>
    <row r="7628" ht="14.25" hidden="1" x14ac:dyDescent="0.45"/>
    <row r="7629" ht="14.25" hidden="1" x14ac:dyDescent="0.45"/>
    <row r="7630" ht="14.25" hidden="1" x14ac:dyDescent="0.45"/>
    <row r="7631" ht="14.25" hidden="1" x14ac:dyDescent="0.45"/>
    <row r="7632" ht="14.25" hidden="1" x14ac:dyDescent="0.45"/>
    <row r="7633" ht="14.25" hidden="1" x14ac:dyDescent="0.45"/>
    <row r="7634" ht="14.25" hidden="1" x14ac:dyDescent="0.45"/>
    <row r="7635" ht="14.25" hidden="1" x14ac:dyDescent="0.45"/>
    <row r="7636" ht="14.25" hidden="1" x14ac:dyDescent="0.45"/>
    <row r="7637" ht="14.25" hidden="1" x14ac:dyDescent="0.45"/>
    <row r="7638" ht="14.25" hidden="1" x14ac:dyDescent="0.45"/>
    <row r="7639" ht="14.25" hidden="1" x14ac:dyDescent="0.45"/>
    <row r="7640" ht="14.25" hidden="1" x14ac:dyDescent="0.45"/>
    <row r="7641" ht="14.25" hidden="1" x14ac:dyDescent="0.45"/>
    <row r="7642" ht="14.25" hidden="1" x14ac:dyDescent="0.45"/>
    <row r="7643" ht="14.25" hidden="1" x14ac:dyDescent="0.45"/>
    <row r="7644" ht="14.25" hidden="1" x14ac:dyDescent="0.45"/>
    <row r="7645" ht="14.25" hidden="1" x14ac:dyDescent="0.45"/>
    <row r="7646" ht="14.25" hidden="1" x14ac:dyDescent="0.45"/>
    <row r="7647" ht="14.25" hidden="1" x14ac:dyDescent="0.45"/>
    <row r="7648" ht="14.25" hidden="1" x14ac:dyDescent="0.45"/>
    <row r="7649" ht="14.25" hidden="1" x14ac:dyDescent="0.45"/>
    <row r="7650" ht="14.25" hidden="1" x14ac:dyDescent="0.45"/>
    <row r="7651" ht="14.25" hidden="1" x14ac:dyDescent="0.45"/>
    <row r="7652" ht="14.25" hidden="1" x14ac:dyDescent="0.45"/>
    <row r="7653" ht="14.25" hidden="1" x14ac:dyDescent="0.45"/>
    <row r="7654" ht="14.25" hidden="1" x14ac:dyDescent="0.45"/>
    <row r="7655" ht="14.25" hidden="1" x14ac:dyDescent="0.45"/>
    <row r="7656" ht="14.25" hidden="1" x14ac:dyDescent="0.45"/>
    <row r="7657" ht="14.25" hidden="1" x14ac:dyDescent="0.45"/>
    <row r="7658" ht="14.25" hidden="1" x14ac:dyDescent="0.45"/>
    <row r="7659" ht="14.25" hidden="1" x14ac:dyDescent="0.45"/>
    <row r="7660" ht="14.25" hidden="1" x14ac:dyDescent="0.45"/>
    <row r="7661" ht="14.25" hidden="1" x14ac:dyDescent="0.45"/>
    <row r="7662" ht="14.25" hidden="1" x14ac:dyDescent="0.45"/>
    <row r="7663" ht="14.25" hidden="1" x14ac:dyDescent="0.45"/>
    <row r="7664" ht="14.25" hidden="1" x14ac:dyDescent="0.45"/>
    <row r="7665" ht="14.25" hidden="1" x14ac:dyDescent="0.45"/>
    <row r="7666" ht="14.25" hidden="1" x14ac:dyDescent="0.45"/>
    <row r="7667" ht="14.25" hidden="1" x14ac:dyDescent="0.45"/>
    <row r="7668" ht="14.25" hidden="1" x14ac:dyDescent="0.45"/>
    <row r="7669" ht="14.25" hidden="1" x14ac:dyDescent="0.45"/>
    <row r="7670" ht="14.25" hidden="1" x14ac:dyDescent="0.45"/>
    <row r="7671" ht="14.25" hidden="1" x14ac:dyDescent="0.45"/>
    <row r="7672" ht="14.25" hidden="1" x14ac:dyDescent="0.45"/>
    <row r="7673" ht="14.25" hidden="1" x14ac:dyDescent="0.45"/>
    <row r="7674" ht="14.25" hidden="1" x14ac:dyDescent="0.45"/>
    <row r="7675" ht="14.25" hidden="1" x14ac:dyDescent="0.45"/>
    <row r="7676" ht="14.25" hidden="1" x14ac:dyDescent="0.45"/>
    <row r="7677" ht="14.25" hidden="1" x14ac:dyDescent="0.45"/>
    <row r="7678" ht="14.25" hidden="1" x14ac:dyDescent="0.45"/>
    <row r="7679" ht="14.25" hidden="1" x14ac:dyDescent="0.45"/>
    <row r="7680" ht="14.25" hidden="1" x14ac:dyDescent="0.45"/>
    <row r="7681" ht="14.25" hidden="1" x14ac:dyDescent="0.45"/>
    <row r="7682" ht="14.25" hidden="1" x14ac:dyDescent="0.45"/>
    <row r="7683" ht="14.25" hidden="1" x14ac:dyDescent="0.45"/>
    <row r="7684" ht="14.25" hidden="1" x14ac:dyDescent="0.45"/>
    <row r="7685" ht="14.25" hidden="1" x14ac:dyDescent="0.45"/>
    <row r="7686" ht="14.25" hidden="1" x14ac:dyDescent="0.45"/>
    <row r="7687" ht="14.25" hidden="1" x14ac:dyDescent="0.45"/>
    <row r="7688" ht="14.25" hidden="1" x14ac:dyDescent="0.45"/>
    <row r="7689" ht="14.25" hidden="1" x14ac:dyDescent="0.45"/>
    <row r="7690" ht="14.25" hidden="1" x14ac:dyDescent="0.45"/>
    <row r="7691" ht="14.25" hidden="1" x14ac:dyDescent="0.45"/>
    <row r="7692" ht="14.25" hidden="1" x14ac:dyDescent="0.45"/>
    <row r="7693" ht="14.25" hidden="1" x14ac:dyDescent="0.45"/>
    <row r="7694" ht="14.25" hidden="1" x14ac:dyDescent="0.45"/>
    <row r="7695" ht="14.25" hidden="1" x14ac:dyDescent="0.45"/>
    <row r="7696" ht="14.25" hidden="1" x14ac:dyDescent="0.45"/>
    <row r="7697" ht="14.25" hidden="1" x14ac:dyDescent="0.45"/>
    <row r="7698" ht="14.25" hidden="1" x14ac:dyDescent="0.45"/>
    <row r="7699" ht="14.25" hidden="1" x14ac:dyDescent="0.45"/>
    <row r="7700" ht="14.25" hidden="1" x14ac:dyDescent="0.45"/>
    <row r="7701" ht="14.25" hidden="1" x14ac:dyDescent="0.45"/>
    <row r="7702" ht="14.25" hidden="1" x14ac:dyDescent="0.45"/>
    <row r="7703" ht="14.25" hidden="1" x14ac:dyDescent="0.45"/>
    <row r="7704" ht="14.25" hidden="1" x14ac:dyDescent="0.45"/>
    <row r="7705" ht="14.25" hidden="1" x14ac:dyDescent="0.45"/>
    <row r="7706" ht="14.25" hidden="1" x14ac:dyDescent="0.45"/>
    <row r="7707" ht="14.25" hidden="1" x14ac:dyDescent="0.45"/>
    <row r="7708" ht="14.25" hidden="1" x14ac:dyDescent="0.45"/>
    <row r="7709" ht="14.25" hidden="1" x14ac:dyDescent="0.45"/>
    <row r="7710" ht="14.25" hidden="1" x14ac:dyDescent="0.45"/>
    <row r="7711" ht="14.25" hidden="1" x14ac:dyDescent="0.45"/>
    <row r="7712" ht="14.25" hidden="1" x14ac:dyDescent="0.45"/>
    <row r="7713" ht="14.25" hidden="1" x14ac:dyDescent="0.45"/>
    <row r="7714" ht="14.25" hidden="1" x14ac:dyDescent="0.45"/>
    <row r="7715" ht="14.25" hidden="1" x14ac:dyDescent="0.45"/>
    <row r="7716" ht="14.25" hidden="1" x14ac:dyDescent="0.45"/>
    <row r="7717" ht="14.25" hidden="1" x14ac:dyDescent="0.45"/>
    <row r="7718" ht="14.25" hidden="1" x14ac:dyDescent="0.45"/>
    <row r="7719" ht="14.25" hidden="1" x14ac:dyDescent="0.45"/>
    <row r="7720" ht="14.25" hidden="1" x14ac:dyDescent="0.45"/>
    <row r="7721" ht="14.25" hidden="1" x14ac:dyDescent="0.45"/>
    <row r="7722" ht="14.25" hidden="1" x14ac:dyDescent="0.45"/>
    <row r="7723" ht="14.25" hidden="1" x14ac:dyDescent="0.45"/>
    <row r="7724" ht="14.25" hidden="1" x14ac:dyDescent="0.45"/>
    <row r="7725" ht="14.25" hidden="1" x14ac:dyDescent="0.45"/>
    <row r="7726" ht="14.25" hidden="1" x14ac:dyDescent="0.45"/>
    <row r="7727" ht="14.25" hidden="1" x14ac:dyDescent="0.45"/>
    <row r="7728" ht="14.25" hidden="1" x14ac:dyDescent="0.45"/>
    <row r="7729" ht="14.25" hidden="1" x14ac:dyDescent="0.45"/>
    <row r="7730" ht="14.25" hidden="1" x14ac:dyDescent="0.45"/>
    <row r="7731" ht="14.25" hidden="1" x14ac:dyDescent="0.45"/>
    <row r="7732" ht="14.25" hidden="1" x14ac:dyDescent="0.45"/>
    <row r="7733" ht="14.25" hidden="1" x14ac:dyDescent="0.45"/>
    <row r="7734" ht="14.25" hidden="1" x14ac:dyDescent="0.45"/>
    <row r="7735" ht="14.25" hidden="1" x14ac:dyDescent="0.45"/>
    <row r="7736" ht="14.25" hidden="1" x14ac:dyDescent="0.45"/>
    <row r="7737" ht="14.25" hidden="1" x14ac:dyDescent="0.45"/>
    <row r="7738" ht="14.25" hidden="1" x14ac:dyDescent="0.45"/>
    <row r="7739" ht="14.25" hidden="1" x14ac:dyDescent="0.45"/>
    <row r="7740" ht="14.25" hidden="1" x14ac:dyDescent="0.45"/>
    <row r="7741" ht="14.25" hidden="1" x14ac:dyDescent="0.45"/>
    <row r="7742" ht="14.25" hidden="1" x14ac:dyDescent="0.45"/>
    <row r="7743" ht="14.25" hidden="1" x14ac:dyDescent="0.45"/>
    <row r="7744" ht="14.25" hidden="1" x14ac:dyDescent="0.45"/>
    <row r="7745" ht="14.25" hidden="1" x14ac:dyDescent="0.45"/>
    <row r="7746" ht="14.25" hidden="1" x14ac:dyDescent="0.45"/>
    <row r="7747" ht="14.25" hidden="1" x14ac:dyDescent="0.45"/>
    <row r="7748" ht="14.25" hidden="1" x14ac:dyDescent="0.45"/>
    <row r="7749" ht="14.25" hidden="1" x14ac:dyDescent="0.45"/>
    <row r="7750" ht="14.25" hidden="1" x14ac:dyDescent="0.45"/>
    <row r="7751" ht="14.25" hidden="1" x14ac:dyDescent="0.45"/>
    <row r="7752" ht="14.25" hidden="1" x14ac:dyDescent="0.45"/>
    <row r="7753" ht="14.25" hidden="1" x14ac:dyDescent="0.45"/>
    <row r="7754" ht="14.25" hidden="1" x14ac:dyDescent="0.45"/>
    <row r="7755" ht="14.25" hidden="1" x14ac:dyDescent="0.45"/>
    <row r="7756" ht="14.25" hidden="1" x14ac:dyDescent="0.45"/>
    <row r="7757" ht="14.25" hidden="1" x14ac:dyDescent="0.45"/>
    <row r="7758" ht="14.25" hidden="1" x14ac:dyDescent="0.45"/>
    <row r="7759" ht="14.25" hidden="1" x14ac:dyDescent="0.45"/>
    <row r="7760" ht="14.25" hidden="1" x14ac:dyDescent="0.45"/>
    <row r="7761" ht="14.25" hidden="1" x14ac:dyDescent="0.45"/>
    <row r="7762" ht="14.25" hidden="1" x14ac:dyDescent="0.45"/>
    <row r="7763" ht="14.25" hidden="1" x14ac:dyDescent="0.45"/>
    <row r="7764" ht="14.25" hidden="1" x14ac:dyDescent="0.45"/>
    <row r="7765" ht="14.25" hidden="1" x14ac:dyDescent="0.45"/>
    <row r="7766" ht="14.25" hidden="1" x14ac:dyDescent="0.45"/>
    <row r="7767" ht="14.25" hidden="1" x14ac:dyDescent="0.45"/>
    <row r="7768" ht="14.25" hidden="1" x14ac:dyDescent="0.45"/>
    <row r="7769" ht="14.25" hidden="1" x14ac:dyDescent="0.45"/>
    <row r="7770" ht="14.25" hidden="1" x14ac:dyDescent="0.45"/>
    <row r="7771" ht="14.25" hidden="1" x14ac:dyDescent="0.45"/>
    <row r="7772" ht="14.25" hidden="1" x14ac:dyDescent="0.45"/>
    <row r="7773" ht="14.25" hidden="1" x14ac:dyDescent="0.45"/>
    <row r="7774" ht="14.25" hidden="1" x14ac:dyDescent="0.45"/>
    <row r="7775" ht="14.25" hidden="1" x14ac:dyDescent="0.45"/>
    <row r="7776" ht="14.25" hidden="1" x14ac:dyDescent="0.45"/>
    <row r="7777" ht="14.25" hidden="1" x14ac:dyDescent="0.45"/>
    <row r="7778" ht="14.25" hidden="1" x14ac:dyDescent="0.45"/>
    <row r="7779" ht="14.25" hidden="1" x14ac:dyDescent="0.45"/>
    <row r="7780" ht="14.25" hidden="1" x14ac:dyDescent="0.45"/>
    <row r="7781" ht="14.25" hidden="1" x14ac:dyDescent="0.45"/>
    <row r="7782" ht="14.25" hidden="1" x14ac:dyDescent="0.45"/>
    <row r="7783" ht="14.25" hidden="1" x14ac:dyDescent="0.45"/>
    <row r="7784" ht="14.25" hidden="1" x14ac:dyDescent="0.45"/>
    <row r="7785" ht="14.25" hidden="1" x14ac:dyDescent="0.45"/>
    <row r="7786" ht="14.25" hidden="1" x14ac:dyDescent="0.45"/>
    <row r="7787" ht="14.25" hidden="1" x14ac:dyDescent="0.45"/>
    <row r="7788" ht="14.25" hidden="1" x14ac:dyDescent="0.45"/>
    <row r="7789" ht="14.25" hidden="1" x14ac:dyDescent="0.45"/>
    <row r="7790" ht="14.25" hidden="1" x14ac:dyDescent="0.45"/>
    <row r="7791" ht="14.25" hidden="1" x14ac:dyDescent="0.45"/>
    <row r="7792" ht="14.25" hidden="1" x14ac:dyDescent="0.45"/>
    <row r="7793" ht="14.25" hidden="1" x14ac:dyDescent="0.45"/>
    <row r="7794" ht="14.25" hidden="1" x14ac:dyDescent="0.45"/>
    <row r="7795" ht="14.25" hidden="1" x14ac:dyDescent="0.45"/>
    <row r="7796" ht="14.25" hidden="1" x14ac:dyDescent="0.45"/>
    <row r="7797" ht="14.25" hidden="1" x14ac:dyDescent="0.45"/>
    <row r="7798" ht="14.25" hidden="1" x14ac:dyDescent="0.45"/>
    <row r="7799" ht="14.25" hidden="1" x14ac:dyDescent="0.45"/>
    <row r="7800" ht="14.25" hidden="1" x14ac:dyDescent="0.45"/>
    <row r="7801" ht="14.25" hidden="1" x14ac:dyDescent="0.45"/>
    <row r="7802" ht="14.25" hidden="1" x14ac:dyDescent="0.45"/>
    <row r="7803" ht="14.25" hidden="1" x14ac:dyDescent="0.45"/>
    <row r="7804" ht="14.25" hidden="1" x14ac:dyDescent="0.45"/>
    <row r="7805" ht="14.25" hidden="1" x14ac:dyDescent="0.45"/>
    <row r="7806" ht="14.25" hidden="1" x14ac:dyDescent="0.45"/>
    <row r="7807" ht="14.25" hidden="1" x14ac:dyDescent="0.45"/>
    <row r="7808" ht="14.25" hidden="1" x14ac:dyDescent="0.45"/>
    <row r="7809" ht="14.25" hidden="1" x14ac:dyDescent="0.45"/>
    <row r="7810" ht="14.25" hidden="1" x14ac:dyDescent="0.45"/>
    <row r="7811" ht="14.25" hidden="1" x14ac:dyDescent="0.45"/>
    <row r="7812" ht="14.25" hidden="1" x14ac:dyDescent="0.45"/>
    <row r="7813" ht="14.25" hidden="1" x14ac:dyDescent="0.45"/>
    <row r="7814" ht="14.25" hidden="1" x14ac:dyDescent="0.45"/>
    <row r="7815" ht="14.25" hidden="1" x14ac:dyDescent="0.45"/>
    <row r="7816" ht="14.25" hidden="1" x14ac:dyDescent="0.45"/>
    <row r="7817" ht="14.25" hidden="1" x14ac:dyDescent="0.45"/>
    <row r="7818" ht="14.25" hidden="1" x14ac:dyDescent="0.45"/>
    <row r="7819" ht="14.25" hidden="1" x14ac:dyDescent="0.45"/>
    <row r="7820" ht="14.25" hidden="1" x14ac:dyDescent="0.45"/>
    <row r="7821" ht="14.25" hidden="1" x14ac:dyDescent="0.45"/>
    <row r="7822" ht="14.25" hidden="1" x14ac:dyDescent="0.45"/>
    <row r="7823" ht="14.25" hidden="1" x14ac:dyDescent="0.45"/>
    <row r="7824" ht="14.25" hidden="1" x14ac:dyDescent="0.45"/>
    <row r="7825" ht="14.25" hidden="1" x14ac:dyDescent="0.45"/>
    <row r="7826" ht="14.25" hidden="1" x14ac:dyDescent="0.45"/>
    <row r="7827" ht="14.25" hidden="1" x14ac:dyDescent="0.45"/>
    <row r="7828" ht="14.25" hidden="1" x14ac:dyDescent="0.45"/>
    <row r="7829" ht="14.25" hidden="1" x14ac:dyDescent="0.45"/>
    <row r="7830" ht="14.25" hidden="1" x14ac:dyDescent="0.45"/>
    <row r="7831" ht="14.25" hidden="1" x14ac:dyDescent="0.45"/>
    <row r="7832" ht="14.25" hidden="1" x14ac:dyDescent="0.45"/>
    <row r="7833" ht="14.25" hidden="1" x14ac:dyDescent="0.45"/>
    <row r="7834" ht="14.25" hidden="1" x14ac:dyDescent="0.45"/>
    <row r="7835" ht="14.25" hidden="1" x14ac:dyDescent="0.45"/>
    <row r="7836" ht="14.25" hidden="1" x14ac:dyDescent="0.45"/>
    <row r="7837" ht="14.25" hidden="1" x14ac:dyDescent="0.45"/>
    <row r="7838" ht="14.25" hidden="1" x14ac:dyDescent="0.45"/>
    <row r="7839" ht="14.25" hidden="1" x14ac:dyDescent="0.45"/>
    <row r="7840" ht="14.25" hidden="1" x14ac:dyDescent="0.45"/>
    <row r="7841" ht="14.25" hidden="1" x14ac:dyDescent="0.45"/>
    <row r="7842" ht="14.25" hidden="1" x14ac:dyDescent="0.45"/>
    <row r="7843" ht="14.25" hidden="1" x14ac:dyDescent="0.45"/>
    <row r="7844" ht="14.25" hidden="1" x14ac:dyDescent="0.45"/>
    <row r="7845" ht="14.25" hidden="1" x14ac:dyDescent="0.45"/>
    <row r="7846" ht="14.25" hidden="1" x14ac:dyDescent="0.45"/>
    <row r="7847" ht="14.25" hidden="1" x14ac:dyDescent="0.45"/>
    <row r="7848" ht="14.25" hidden="1" x14ac:dyDescent="0.45"/>
    <row r="7849" ht="14.25" hidden="1" x14ac:dyDescent="0.45"/>
    <row r="7850" ht="14.25" hidden="1" x14ac:dyDescent="0.45"/>
    <row r="7851" ht="14.25" hidden="1" x14ac:dyDescent="0.45"/>
    <row r="7852" ht="14.25" hidden="1" x14ac:dyDescent="0.45"/>
    <row r="7853" ht="14.25" hidden="1" x14ac:dyDescent="0.45"/>
    <row r="7854" ht="14.25" hidden="1" x14ac:dyDescent="0.45"/>
    <row r="7855" ht="14.25" hidden="1" x14ac:dyDescent="0.45"/>
    <row r="7856" ht="14.25" hidden="1" x14ac:dyDescent="0.45"/>
    <row r="7857" ht="14.25" hidden="1" x14ac:dyDescent="0.45"/>
    <row r="7858" ht="14.25" hidden="1" x14ac:dyDescent="0.45"/>
    <row r="7859" ht="14.25" hidden="1" x14ac:dyDescent="0.45"/>
    <row r="7860" ht="14.25" hidden="1" x14ac:dyDescent="0.45"/>
    <row r="7861" ht="14.25" hidden="1" x14ac:dyDescent="0.45"/>
    <row r="7862" ht="14.25" hidden="1" x14ac:dyDescent="0.45"/>
    <row r="7863" ht="14.25" hidden="1" x14ac:dyDescent="0.45"/>
    <row r="7864" ht="14.25" hidden="1" x14ac:dyDescent="0.45"/>
    <row r="7865" ht="14.25" hidden="1" x14ac:dyDescent="0.45"/>
    <row r="7866" ht="14.25" hidden="1" x14ac:dyDescent="0.45"/>
    <row r="7867" ht="14.25" hidden="1" x14ac:dyDescent="0.45"/>
    <row r="7868" ht="14.25" hidden="1" x14ac:dyDescent="0.45"/>
    <row r="7869" ht="14.25" hidden="1" x14ac:dyDescent="0.45"/>
    <row r="7870" ht="14.25" hidden="1" x14ac:dyDescent="0.45"/>
    <row r="7871" ht="14.25" hidden="1" x14ac:dyDescent="0.45"/>
    <row r="7872" ht="14.25" hidden="1" x14ac:dyDescent="0.45"/>
    <row r="7873" ht="14.25" hidden="1" x14ac:dyDescent="0.45"/>
    <row r="7874" ht="14.25" hidden="1" x14ac:dyDescent="0.45"/>
    <row r="7875" ht="14.25" hidden="1" x14ac:dyDescent="0.45"/>
    <row r="7876" ht="14.25" hidden="1" x14ac:dyDescent="0.45"/>
    <row r="7877" ht="14.25" hidden="1" x14ac:dyDescent="0.45"/>
    <row r="7878" ht="14.25" hidden="1" x14ac:dyDescent="0.45"/>
    <row r="7879" ht="14.25" hidden="1" x14ac:dyDescent="0.45"/>
    <row r="7880" ht="14.25" hidden="1" x14ac:dyDescent="0.45"/>
    <row r="7881" ht="14.25" hidden="1" x14ac:dyDescent="0.45"/>
    <row r="7882" ht="14.25" hidden="1" x14ac:dyDescent="0.45"/>
    <row r="7883" ht="14.25" hidden="1" x14ac:dyDescent="0.45"/>
    <row r="7884" ht="14.25" hidden="1" x14ac:dyDescent="0.45"/>
    <row r="7885" ht="14.25" hidden="1" x14ac:dyDescent="0.45"/>
    <row r="7886" ht="14.25" hidden="1" x14ac:dyDescent="0.45"/>
    <row r="7887" ht="14.25" hidden="1" x14ac:dyDescent="0.45"/>
    <row r="7888" ht="14.25" hidden="1" x14ac:dyDescent="0.45"/>
    <row r="7889" ht="14.25" hidden="1" x14ac:dyDescent="0.45"/>
    <row r="7890" ht="14.25" hidden="1" x14ac:dyDescent="0.45"/>
    <row r="7891" ht="14.25" hidden="1" x14ac:dyDescent="0.45"/>
    <row r="7892" ht="14.25" hidden="1" x14ac:dyDescent="0.45"/>
    <row r="7893" ht="14.25" hidden="1" x14ac:dyDescent="0.45"/>
    <row r="7894" ht="14.25" hidden="1" x14ac:dyDescent="0.45"/>
    <row r="7895" ht="14.25" hidden="1" x14ac:dyDescent="0.45"/>
    <row r="7896" ht="14.25" hidden="1" x14ac:dyDescent="0.45"/>
    <row r="7897" ht="14.25" hidden="1" x14ac:dyDescent="0.45"/>
    <row r="7898" ht="14.25" hidden="1" x14ac:dyDescent="0.45"/>
    <row r="7899" ht="14.25" hidden="1" x14ac:dyDescent="0.45"/>
    <row r="7900" ht="14.25" hidden="1" x14ac:dyDescent="0.45"/>
    <row r="7901" ht="14.25" hidden="1" x14ac:dyDescent="0.45"/>
    <row r="7902" ht="14.25" hidden="1" x14ac:dyDescent="0.45"/>
    <row r="7903" ht="14.25" hidden="1" x14ac:dyDescent="0.45"/>
    <row r="7904" ht="14.25" hidden="1" x14ac:dyDescent="0.45"/>
    <row r="7905" ht="14.25" hidden="1" x14ac:dyDescent="0.45"/>
    <row r="7906" ht="14.25" hidden="1" x14ac:dyDescent="0.45"/>
    <row r="7907" ht="14.25" hidden="1" x14ac:dyDescent="0.45"/>
    <row r="7908" ht="14.25" hidden="1" x14ac:dyDescent="0.45"/>
    <row r="7909" ht="14.25" hidden="1" x14ac:dyDescent="0.45"/>
    <row r="7910" ht="14.25" hidden="1" x14ac:dyDescent="0.45"/>
    <row r="7911" ht="14.25" hidden="1" x14ac:dyDescent="0.45"/>
    <row r="7912" ht="14.25" hidden="1" x14ac:dyDescent="0.45"/>
    <row r="7913" ht="14.25" hidden="1" x14ac:dyDescent="0.45"/>
    <row r="7914" ht="14.25" hidden="1" x14ac:dyDescent="0.45"/>
    <row r="7915" ht="14.25" hidden="1" x14ac:dyDescent="0.45"/>
    <row r="7916" ht="14.25" hidden="1" x14ac:dyDescent="0.45"/>
    <row r="7917" ht="14.25" hidden="1" x14ac:dyDescent="0.45"/>
    <row r="7918" ht="14.25" hidden="1" x14ac:dyDescent="0.45"/>
    <row r="7919" ht="14.25" hidden="1" x14ac:dyDescent="0.45"/>
    <row r="7920" ht="14.25" hidden="1" x14ac:dyDescent="0.45"/>
    <row r="7921" ht="14.25" hidden="1" x14ac:dyDescent="0.45"/>
    <row r="7922" ht="14.25" hidden="1" x14ac:dyDescent="0.45"/>
    <row r="7923" ht="14.25" hidden="1" x14ac:dyDescent="0.45"/>
    <row r="7924" ht="14.25" hidden="1" x14ac:dyDescent="0.45"/>
    <row r="7925" ht="14.25" hidden="1" x14ac:dyDescent="0.45"/>
    <row r="7926" ht="14.25" hidden="1" x14ac:dyDescent="0.45"/>
    <row r="7927" ht="14.25" hidden="1" x14ac:dyDescent="0.45"/>
    <row r="7928" ht="14.25" hidden="1" x14ac:dyDescent="0.45"/>
    <row r="7929" ht="14.25" hidden="1" x14ac:dyDescent="0.45"/>
    <row r="7930" ht="14.25" hidden="1" x14ac:dyDescent="0.45"/>
    <row r="7931" ht="14.25" hidden="1" x14ac:dyDescent="0.45"/>
    <row r="7932" ht="14.25" hidden="1" x14ac:dyDescent="0.45"/>
    <row r="7933" ht="14.25" hidden="1" x14ac:dyDescent="0.45"/>
    <row r="7934" ht="14.25" hidden="1" x14ac:dyDescent="0.45"/>
    <row r="7935" ht="14.25" hidden="1" x14ac:dyDescent="0.45"/>
    <row r="7936" ht="14.25" hidden="1" x14ac:dyDescent="0.45"/>
    <row r="7937" ht="14.25" hidden="1" x14ac:dyDescent="0.45"/>
    <row r="7938" ht="14.25" hidden="1" x14ac:dyDescent="0.45"/>
    <row r="7939" ht="14.25" hidden="1" x14ac:dyDescent="0.45"/>
    <row r="7940" ht="14.25" hidden="1" x14ac:dyDescent="0.45"/>
    <row r="7941" ht="14.25" hidden="1" x14ac:dyDescent="0.45"/>
    <row r="7942" ht="14.25" hidden="1" x14ac:dyDescent="0.45"/>
    <row r="7943" ht="14.25" hidden="1" x14ac:dyDescent="0.45"/>
    <row r="7944" ht="14.25" hidden="1" x14ac:dyDescent="0.45"/>
    <row r="7945" ht="14.25" hidden="1" x14ac:dyDescent="0.45"/>
    <row r="7946" ht="14.25" hidden="1" x14ac:dyDescent="0.45"/>
    <row r="7947" ht="14.25" hidden="1" x14ac:dyDescent="0.45"/>
    <row r="7948" ht="14.25" hidden="1" x14ac:dyDescent="0.45"/>
    <row r="7949" ht="14.25" hidden="1" x14ac:dyDescent="0.45"/>
    <row r="7950" ht="14.25" hidden="1" x14ac:dyDescent="0.45"/>
    <row r="7951" ht="14.25" hidden="1" x14ac:dyDescent="0.45"/>
    <row r="7952" ht="14.25" hidden="1" x14ac:dyDescent="0.45"/>
    <row r="7953" ht="14.25" hidden="1" x14ac:dyDescent="0.45"/>
    <row r="7954" ht="14.25" hidden="1" x14ac:dyDescent="0.45"/>
    <row r="7955" ht="14.25" hidden="1" x14ac:dyDescent="0.45"/>
    <row r="7956" ht="14.25" hidden="1" x14ac:dyDescent="0.45"/>
    <row r="7957" ht="14.25" hidden="1" x14ac:dyDescent="0.45"/>
    <row r="7958" ht="14.25" hidden="1" x14ac:dyDescent="0.45"/>
    <row r="7959" ht="14.25" hidden="1" x14ac:dyDescent="0.45"/>
    <row r="7960" ht="14.25" hidden="1" x14ac:dyDescent="0.45"/>
    <row r="7961" ht="14.25" hidden="1" x14ac:dyDescent="0.45"/>
    <row r="7962" ht="14.25" hidden="1" x14ac:dyDescent="0.45"/>
    <row r="7963" ht="14.25" hidden="1" x14ac:dyDescent="0.45"/>
    <row r="7964" ht="14.25" hidden="1" x14ac:dyDescent="0.45"/>
    <row r="7965" ht="14.25" hidden="1" x14ac:dyDescent="0.45"/>
    <row r="7966" ht="14.25" hidden="1" x14ac:dyDescent="0.45"/>
    <row r="7967" ht="14.25" hidden="1" x14ac:dyDescent="0.45"/>
    <row r="7968" ht="14.25" hidden="1" x14ac:dyDescent="0.45"/>
    <row r="7969" ht="14.25" hidden="1" x14ac:dyDescent="0.45"/>
    <row r="7970" ht="14.25" hidden="1" x14ac:dyDescent="0.45"/>
    <row r="7971" ht="14.25" hidden="1" x14ac:dyDescent="0.45"/>
    <row r="7972" ht="14.25" hidden="1" x14ac:dyDescent="0.45"/>
    <row r="7973" ht="14.25" hidden="1" x14ac:dyDescent="0.45"/>
    <row r="7974" ht="14.25" hidden="1" x14ac:dyDescent="0.45"/>
    <row r="7975" ht="14.25" hidden="1" x14ac:dyDescent="0.45"/>
    <row r="7976" ht="14.25" hidden="1" x14ac:dyDescent="0.45"/>
    <row r="7977" ht="14.25" hidden="1" x14ac:dyDescent="0.45"/>
    <row r="7978" ht="14.25" hidden="1" x14ac:dyDescent="0.45"/>
    <row r="7979" ht="14.25" hidden="1" x14ac:dyDescent="0.45"/>
    <row r="7980" ht="14.25" hidden="1" x14ac:dyDescent="0.45"/>
    <row r="7981" ht="14.25" hidden="1" x14ac:dyDescent="0.45"/>
    <row r="7982" ht="14.25" hidden="1" x14ac:dyDescent="0.45"/>
    <row r="7983" ht="14.25" hidden="1" x14ac:dyDescent="0.45"/>
    <row r="7984" ht="14.25" hidden="1" x14ac:dyDescent="0.45"/>
    <row r="7985" ht="14.25" hidden="1" x14ac:dyDescent="0.45"/>
    <row r="7986" ht="14.25" hidden="1" x14ac:dyDescent="0.45"/>
    <row r="7987" ht="14.25" hidden="1" x14ac:dyDescent="0.45"/>
    <row r="7988" ht="14.25" hidden="1" x14ac:dyDescent="0.45"/>
    <row r="7989" ht="14.25" hidden="1" x14ac:dyDescent="0.45"/>
    <row r="7990" ht="14.25" hidden="1" x14ac:dyDescent="0.45"/>
    <row r="7991" ht="14.25" hidden="1" x14ac:dyDescent="0.45"/>
    <row r="7992" ht="14.25" hidden="1" x14ac:dyDescent="0.45"/>
    <row r="7993" ht="14.25" hidden="1" x14ac:dyDescent="0.45"/>
    <row r="7994" ht="14.25" hidden="1" x14ac:dyDescent="0.45"/>
    <row r="7995" ht="14.25" hidden="1" x14ac:dyDescent="0.45"/>
    <row r="7996" ht="14.25" hidden="1" x14ac:dyDescent="0.45"/>
    <row r="7997" ht="14.25" hidden="1" x14ac:dyDescent="0.45"/>
    <row r="7998" ht="14.25" hidden="1" x14ac:dyDescent="0.45"/>
    <row r="7999" ht="14.25" hidden="1" x14ac:dyDescent="0.45"/>
    <row r="8000" ht="14.25" hidden="1" x14ac:dyDescent="0.45"/>
    <row r="8001" ht="14.25" hidden="1" x14ac:dyDescent="0.45"/>
    <row r="8002" ht="14.25" hidden="1" x14ac:dyDescent="0.45"/>
    <row r="8003" ht="14.25" hidden="1" x14ac:dyDescent="0.45"/>
    <row r="8004" ht="14.25" hidden="1" x14ac:dyDescent="0.45"/>
    <row r="8005" ht="14.25" hidden="1" x14ac:dyDescent="0.45"/>
    <row r="8006" ht="14.25" hidden="1" x14ac:dyDescent="0.45"/>
    <row r="8007" ht="14.25" hidden="1" x14ac:dyDescent="0.45"/>
    <row r="8008" ht="14.25" hidden="1" x14ac:dyDescent="0.45"/>
    <row r="8009" ht="14.25" hidden="1" x14ac:dyDescent="0.45"/>
    <row r="8010" ht="14.25" hidden="1" x14ac:dyDescent="0.45"/>
    <row r="8011" ht="14.25" hidden="1" x14ac:dyDescent="0.45"/>
    <row r="8012" ht="14.25" hidden="1" x14ac:dyDescent="0.45"/>
    <row r="8013" ht="14.25" hidden="1" x14ac:dyDescent="0.45"/>
    <row r="8014" ht="14.25" hidden="1" x14ac:dyDescent="0.45"/>
    <row r="8015" ht="14.25" hidden="1" x14ac:dyDescent="0.45"/>
    <row r="8016" ht="14.25" hidden="1" x14ac:dyDescent="0.45"/>
    <row r="8017" ht="14.25" hidden="1" x14ac:dyDescent="0.45"/>
    <row r="8018" ht="14.25" hidden="1" x14ac:dyDescent="0.45"/>
    <row r="8019" ht="14.25" hidden="1" x14ac:dyDescent="0.45"/>
    <row r="8020" ht="14.25" hidden="1" x14ac:dyDescent="0.45"/>
    <row r="8021" ht="14.25" hidden="1" x14ac:dyDescent="0.45"/>
    <row r="8022" ht="14.25" hidden="1" x14ac:dyDescent="0.45"/>
    <row r="8023" ht="14.25" hidden="1" x14ac:dyDescent="0.45"/>
    <row r="8024" ht="14.25" hidden="1" x14ac:dyDescent="0.45"/>
    <row r="8025" ht="14.25" hidden="1" x14ac:dyDescent="0.45"/>
    <row r="8026" ht="14.25" hidden="1" x14ac:dyDescent="0.45"/>
    <row r="8027" ht="14.25" hidden="1" x14ac:dyDescent="0.45"/>
    <row r="8028" ht="14.25" hidden="1" x14ac:dyDescent="0.45"/>
    <row r="8029" ht="14.25" hidden="1" x14ac:dyDescent="0.45"/>
    <row r="8030" ht="14.25" hidden="1" x14ac:dyDescent="0.45"/>
    <row r="8031" ht="14.25" hidden="1" x14ac:dyDescent="0.45"/>
    <row r="8032" ht="14.25" hidden="1" x14ac:dyDescent="0.45"/>
    <row r="8033" ht="14.25" hidden="1" x14ac:dyDescent="0.45"/>
    <row r="8034" ht="14.25" hidden="1" x14ac:dyDescent="0.45"/>
    <row r="8035" ht="14.25" hidden="1" x14ac:dyDescent="0.45"/>
    <row r="8036" ht="14.25" hidden="1" x14ac:dyDescent="0.45"/>
    <row r="8037" ht="14.25" hidden="1" x14ac:dyDescent="0.45"/>
    <row r="8038" ht="14.25" hidden="1" x14ac:dyDescent="0.45"/>
    <row r="8039" ht="14.25" hidden="1" x14ac:dyDescent="0.45"/>
    <row r="8040" ht="14.25" hidden="1" x14ac:dyDescent="0.45"/>
    <row r="8041" ht="14.25" hidden="1" x14ac:dyDescent="0.45"/>
    <row r="8042" ht="14.25" hidden="1" x14ac:dyDescent="0.45"/>
    <row r="8043" ht="14.25" hidden="1" x14ac:dyDescent="0.45"/>
    <row r="8044" ht="14.25" hidden="1" x14ac:dyDescent="0.45"/>
    <row r="8045" ht="14.25" hidden="1" x14ac:dyDescent="0.45"/>
    <row r="8046" ht="14.25" hidden="1" x14ac:dyDescent="0.45"/>
    <row r="8047" ht="14.25" hidden="1" x14ac:dyDescent="0.45"/>
    <row r="8048" ht="14.25" hidden="1" x14ac:dyDescent="0.45"/>
    <row r="8049" ht="14.25" hidden="1" x14ac:dyDescent="0.45"/>
    <row r="8050" ht="14.25" hidden="1" x14ac:dyDescent="0.45"/>
    <row r="8051" ht="14.25" hidden="1" x14ac:dyDescent="0.45"/>
    <row r="8052" ht="14.25" hidden="1" x14ac:dyDescent="0.45"/>
    <row r="8053" ht="14.25" hidden="1" x14ac:dyDescent="0.45"/>
    <row r="8054" ht="14.25" hidden="1" x14ac:dyDescent="0.45"/>
    <row r="8055" ht="14.25" hidden="1" x14ac:dyDescent="0.45"/>
    <row r="8056" ht="14.25" hidden="1" x14ac:dyDescent="0.45"/>
    <row r="8057" ht="14.25" hidden="1" x14ac:dyDescent="0.45"/>
    <row r="8058" ht="14.25" hidden="1" x14ac:dyDescent="0.45"/>
    <row r="8059" ht="14.25" hidden="1" x14ac:dyDescent="0.45"/>
    <row r="8060" ht="14.25" hidden="1" x14ac:dyDescent="0.45"/>
    <row r="8061" ht="14.25" hidden="1" x14ac:dyDescent="0.45"/>
    <row r="8062" ht="14.25" hidden="1" x14ac:dyDescent="0.45"/>
    <row r="8063" ht="14.25" hidden="1" x14ac:dyDescent="0.45"/>
    <row r="8064" ht="14.25" hidden="1" x14ac:dyDescent="0.45"/>
    <row r="8065" ht="14.25" hidden="1" x14ac:dyDescent="0.45"/>
    <row r="8066" ht="14.25" hidden="1" x14ac:dyDescent="0.45"/>
    <row r="8067" ht="14.25" hidden="1" x14ac:dyDescent="0.45"/>
    <row r="8068" ht="14.25" hidden="1" x14ac:dyDescent="0.45"/>
    <row r="8069" ht="14.25" hidden="1" x14ac:dyDescent="0.45"/>
    <row r="8070" ht="14.25" hidden="1" x14ac:dyDescent="0.45"/>
    <row r="8071" ht="14.25" hidden="1" x14ac:dyDescent="0.45"/>
    <row r="8072" ht="14.25" hidden="1" x14ac:dyDescent="0.45"/>
    <row r="8073" ht="14.25" hidden="1" x14ac:dyDescent="0.45"/>
    <row r="8074" ht="14.25" hidden="1" x14ac:dyDescent="0.45"/>
    <row r="8075" ht="14.25" hidden="1" x14ac:dyDescent="0.45"/>
    <row r="8076" ht="14.25" hidden="1" x14ac:dyDescent="0.45"/>
    <row r="8077" ht="14.25" hidden="1" x14ac:dyDescent="0.45"/>
    <row r="8078" ht="14.25" hidden="1" x14ac:dyDescent="0.45"/>
    <row r="8079" ht="14.25" hidden="1" x14ac:dyDescent="0.45"/>
    <row r="8080" ht="14.25" hidden="1" x14ac:dyDescent="0.45"/>
    <row r="8081" ht="14.25" hidden="1" x14ac:dyDescent="0.45"/>
    <row r="8082" ht="14.25" hidden="1" x14ac:dyDescent="0.45"/>
    <row r="8083" ht="14.25" hidden="1" x14ac:dyDescent="0.45"/>
    <row r="8084" ht="14.25" hidden="1" x14ac:dyDescent="0.45"/>
    <row r="8085" ht="14.25" hidden="1" x14ac:dyDescent="0.45"/>
    <row r="8086" ht="14.25" hidden="1" x14ac:dyDescent="0.45"/>
    <row r="8087" ht="14.25" hidden="1" x14ac:dyDescent="0.45"/>
    <row r="8088" ht="14.25" hidden="1" x14ac:dyDescent="0.45"/>
    <row r="8089" ht="14.25" hidden="1" x14ac:dyDescent="0.45"/>
    <row r="8090" ht="14.25" hidden="1" x14ac:dyDescent="0.45"/>
    <row r="8091" ht="14.25" hidden="1" x14ac:dyDescent="0.45"/>
    <row r="8092" ht="14.25" hidden="1" x14ac:dyDescent="0.45"/>
    <row r="8093" ht="14.25" hidden="1" x14ac:dyDescent="0.45"/>
    <row r="8094" ht="14.25" hidden="1" x14ac:dyDescent="0.45"/>
    <row r="8095" ht="14.25" hidden="1" x14ac:dyDescent="0.45"/>
    <row r="8096" ht="14.25" hidden="1" x14ac:dyDescent="0.45"/>
    <row r="8097" ht="14.25" hidden="1" x14ac:dyDescent="0.45"/>
    <row r="8098" ht="14.25" hidden="1" x14ac:dyDescent="0.45"/>
    <row r="8099" ht="14.25" hidden="1" x14ac:dyDescent="0.45"/>
    <row r="8100" ht="14.25" hidden="1" x14ac:dyDescent="0.45"/>
    <row r="8101" ht="14.25" hidden="1" x14ac:dyDescent="0.45"/>
    <row r="8102" ht="14.25" hidden="1" x14ac:dyDescent="0.45"/>
    <row r="8103" ht="14.25" hidden="1" x14ac:dyDescent="0.45"/>
    <row r="8104" ht="14.25" hidden="1" x14ac:dyDescent="0.45"/>
    <row r="8105" ht="14.25" hidden="1" x14ac:dyDescent="0.45"/>
    <row r="8106" ht="14.25" hidden="1" x14ac:dyDescent="0.45"/>
    <row r="8107" ht="14.25" hidden="1" x14ac:dyDescent="0.45"/>
    <row r="8108" ht="14.25" hidden="1" x14ac:dyDescent="0.45"/>
    <row r="8109" ht="14.25" hidden="1" x14ac:dyDescent="0.45"/>
    <row r="8110" ht="14.25" hidden="1" x14ac:dyDescent="0.45"/>
    <row r="8111" ht="14.25" hidden="1" x14ac:dyDescent="0.45"/>
    <row r="8112" ht="14.25" hidden="1" x14ac:dyDescent="0.45"/>
    <row r="8113" ht="14.25" hidden="1" x14ac:dyDescent="0.45"/>
    <row r="8114" ht="14.25" hidden="1" x14ac:dyDescent="0.45"/>
    <row r="8115" ht="14.25" hidden="1" x14ac:dyDescent="0.45"/>
    <row r="8116" ht="14.25" hidden="1" x14ac:dyDescent="0.45"/>
    <row r="8117" ht="14.25" hidden="1" x14ac:dyDescent="0.45"/>
    <row r="8118" ht="14.25" hidden="1" x14ac:dyDescent="0.45"/>
    <row r="8119" ht="14.25" hidden="1" x14ac:dyDescent="0.45"/>
    <row r="8120" ht="14.25" hidden="1" x14ac:dyDescent="0.45"/>
    <row r="8121" ht="14.25" hidden="1" x14ac:dyDescent="0.45"/>
    <row r="8122" ht="14.25" hidden="1" x14ac:dyDescent="0.45"/>
    <row r="8123" ht="14.25" hidden="1" x14ac:dyDescent="0.45"/>
    <row r="8124" ht="14.25" hidden="1" x14ac:dyDescent="0.45"/>
    <row r="8125" ht="14.25" hidden="1" x14ac:dyDescent="0.45"/>
    <row r="8126" ht="14.25" hidden="1" x14ac:dyDescent="0.45"/>
    <row r="8127" ht="14.25" hidden="1" x14ac:dyDescent="0.45"/>
    <row r="8128" ht="14.25" hidden="1" x14ac:dyDescent="0.45"/>
    <row r="8129" ht="14.25" hidden="1" x14ac:dyDescent="0.45"/>
    <row r="8130" ht="14.25" hidden="1" x14ac:dyDescent="0.45"/>
    <row r="8131" ht="14.25" hidden="1" x14ac:dyDescent="0.45"/>
    <row r="8132" ht="14.25" hidden="1" x14ac:dyDescent="0.45"/>
    <row r="8133" ht="14.25" hidden="1" x14ac:dyDescent="0.45"/>
    <row r="8134" ht="14.25" hidden="1" x14ac:dyDescent="0.45"/>
    <row r="8135" ht="14.25" hidden="1" x14ac:dyDescent="0.45"/>
    <row r="8136" ht="14.25" hidden="1" x14ac:dyDescent="0.45"/>
    <row r="8137" ht="14.25" hidden="1" x14ac:dyDescent="0.45"/>
    <row r="8138" ht="14.25" hidden="1" x14ac:dyDescent="0.45"/>
    <row r="8139" ht="14.25" hidden="1" x14ac:dyDescent="0.45"/>
    <row r="8140" ht="14.25" hidden="1" x14ac:dyDescent="0.45"/>
    <row r="8141" ht="14.25" hidden="1" x14ac:dyDescent="0.45"/>
    <row r="8142" ht="14.25" hidden="1" x14ac:dyDescent="0.45"/>
    <row r="8143" ht="14.25" hidden="1" x14ac:dyDescent="0.45"/>
    <row r="8144" ht="14.25" hidden="1" x14ac:dyDescent="0.45"/>
    <row r="8145" ht="14.25" hidden="1" x14ac:dyDescent="0.45"/>
    <row r="8146" ht="14.25" hidden="1" x14ac:dyDescent="0.45"/>
    <row r="8147" ht="14.25" hidden="1" x14ac:dyDescent="0.45"/>
    <row r="8148" ht="14.25" hidden="1" x14ac:dyDescent="0.45"/>
    <row r="8149" ht="14.25" hidden="1" x14ac:dyDescent="0.45"/>
    <row r="8150" ht="14.25" hidden="1" x14ac:dyDescent="0.45"/>
    <row r="8151" ht="14.25" hidden="1" x14ac:dyDescent="0.45"/>
    <row r="8152" ht="14.25" hidden="1" x14ac:dyDescent="0.45"/>
    <row r="8153" ht="14.25" hidden="1" x14ac:dyDescent="0.45"/>
    <row r="8154" ht="14.25" hidden="1" x14ac:dyDescent="0.45"/>
    <row r="8155" ht="14.25" hidden="1" x14ac:dyDescent="0.45"/>
    <row r="8156" ht="14.25" hidden="1" x14ac:dyDescent="0.45"/>
    <row r="8157" ht="14.25" hidden="1" x14ac:dyDescent="0.45"/>
    <row r="8158" ht="14.25" hidden="1" x14ac:dyDescent="0.45"/>
    <row r="8159" ht="14.25" hidden="1" x14ac:dyDescent="0.45"/>
    <row r="8160" ht="14.25" hidden="1" x14ac:dyDescent="0.45"/>
    <row r="8161" ht="14.25" hidden="1" x14ac:dyDescent="0.45"/>
    <row r="8162" ht="14.25" hidden="1" x14ac:dyDescent="0.45"/>
    <row r="8163" ht="14.25" hidden="1" x14ac:dyDescent="0.45"/>
    <row r="8164" ht="14.25" hidden="1" x14ac:dyDescent="0.45"/>
    <row r="8165" ht="14.25" hidden="1" x14ac:dyDescent="0.45"/>
    <row r="8166" ht="14.25" hidden="1" x14ac:dyDescent="0.45"/>
    <row r="8167" ht="14.25" hidden="1" x14ac:dyDescent="0.45"/>
    <row r="8168" ht="14.25" hidden="1" x14ac:dyDescent="0.45"/>
    <row r="8169" ht="14.25" hidden="1" x14ac:dyDescent="0.45"/>
    <row r="8170" ht="14.25" hidden="1" x14ac:dyDescent="0.45"/>
    <row r="8171" ht="14.25" hidden="1" x14ac:dyDescent="0.45"/>
    <row r="8172" ht="14.25" hidden="1" x14ac:dyDescent="0.45"/>
    <row r="8173" ht="14.25" hidden="1" x14ac:dyDescent="0.45"/>
    <row r="8174" ht="14.25" hidden="1" x14ac:dyDescent="0.45"/>
    <row r="8175" ht="14.25" hidden="1" x14ac:dyDescent="0.45"/>
    <row r="8176" ht="14.25" hidden="1" x14ac:dyDescent="0.45"/>
    <row r="8177" ht="14.25" hidden="1" x14ac:dyDescent="0.45"/>
    <row r="8178" ht="14.25" hidden="1" x14ac:dyDescent="0.45"/>
    <row r="8179" ht="14.25" hidden="1" x14ac:dyDescent="0.45"/>
    <row r="8180" ht="14.25" hidden="1" x14ac:dyDescent="0.45"/>
    <row r="8181" ht="14.25" hidden="1" x14ac:dyDescent="0.45"/>
    <row r="8182" ht="14.25" hidden="1" x14ac:dyDescent="0.45"/>
    <row r="8183" ht="14.25" hidden="1" x14ac:dyDescent="0.45"/>
    <row r="8184" ht="14.25" hidden="1" x14ac:dyDescent="0.45"/>
    <row r="8185" ht="14.25" hidden="1" x14ac:dyDescent="0.45"/>
    <row r="8186" ht="14.25" hidden="1" x14ac:dyDescent="0.45"/>
    <row r="8187" ht="14.25" hidden="1" x14ac:dyDescent="0.45"/>
    <row r="8188" ht="14.25" hidden="1" x14ac:dyDescent="0.45"/>
    <row r="8189" ht="14.25" hidden="1" x14ac:dyDescent="0.45"/>
    <row r="8190" ht="14.25" hidden="1" x14ac:dyDescent="0.45"/>
    <row r="8191" ht="14.25" hidden="1" x14ac:dyDescent="0.45"/>
    <row r="8192" ht="14.25" hidden="1" x14ac:dyDescent="0.45"/>
    <row r="8193" ht="14.25" hidden="1" x14ac:dyDescent="0.45"/>
    <row r="8194" ht="14.25" hidden="1" x14ac:dyDescent="0.45"/>
    <row r="8195" ht="14.25" hidden="1" x14ac:dyDescent="0.45"/>
    <row r="8196" ht="14.25" hidden="1" x14ac:dyDescent="0.45"/>
    <row r="8197" ht="14.25" hidden="1" x14ac:dyDescent="0.45"/>
    <row r="8198" ht="14.25" hidden="1" x14ac:dyDescent="0.45"/>
    <row r="8199" ht="14.25" hidden="1" x14ac:dyDescent="0.45"/>
    <row r="8200" ht="14.25" hidden="1" x14ac:dyDescent="0.45"/>
    <row r="8201" ht="14.25" hidden="1" x14ac:dyDescent="0.45"/>
    <row r="8202" ht="14.25" hidden="1" x14ac:dyDescent="0.45"/>
    <row r="8203" ht="14.25" hidden="1" x14ac:dyDescent="0.45"/>
    <row r="8204" ht="14.25" hidden="1" x14ac:dyDescent="0.45"/>
    <row r="8205" ht="14.25" hidden="1" x14ac:dyDescent="0.45"/>
    <row r="8206" ht="14.25" hidden="1" x14ac:dyDescent="0.45"/>
    <row r="8207" ht="14.25" hidden="1" x14ac:dyDescent="0.45"/>
    <row r="8208" ht="14.25" hidden="1" x14ac:dyDescent="0.45"/>
    <row r="8209" ht="14.25" hidden="1" x14ac:dyDescent="0.45"/>
    <row r="8210" ht="14.25" hidden="1" x14ac:dyDescent="0.45"/>
    <row r="8211" ht="14.25" hidden="1" x14ac:dyDescent="0.45"/>
    <row r="8212" ht="14.25" hidden="1" x14ac:dyDescent="0.45"/>
    <row r="8213" ht="14.25" hidden="1" x14ac:dyDescent="0.45"/>
    <row r="8214" ht="14.25" hidden="1" x14ac:dyDescent="0.45"/>
    <row r="8215" ht="14.25" hidden="1" x14ac:dyDescent="0.45"/>
    <row r="8216" ht="14.25" hidden="1" x14ac:dyDescent="0.45"/>
    <row r="8217" ht="14.25" hidden="1" x14ac:dyDescent="0.45"/>
    <row r="8218" ht="14.25" hidden="1" x14ac:dyDescent="0.45"/>
    <row r="8219" ht="14.25" hidden="1" x14ac:dyDescent="0.45"/>
    <row r="8220" ht="14.25" hidden="1" x14ac:dyDescent="0.45"/>
    <row r="8221" ht="14.25" hidden="1" x14ac:dyDescent="0.45"/>
    <row r="8222" ht="14.25" hidden="1" x14ac:dyDescent="0.45"/>
    <row r="8223" ht="14.25" hidden="1" x14ac:dyDescent="0.45"/>
    <row r="8224" ht="14.25" hidden="1" x14ac:dyDescent="0.45"/>
    <row r="8225" ht="14.25" hidden="1" x14ac:dyDescent="0.45"/>
    <row r="8226" ht="14.25" hidden="1" x14ac:dyDescent="0.45"/>
    <row r="8227" ht="14.25" hidden="1" x14ac:dyDescent="0.45"/>
    <row r="8228" ht="14.25" hidden="1" x14ac:dyDescent="0.45"/>
    <row r="8229" ht="14.25" hidden="1" x14ac:dyDescent="0.45"/>
    <row r="8230" ht="14.25" hidden="1" x14ac:dyDescent="0.45"/>
    <row r="8231" ht="14.25" hidden="1" x14ac:dyDescent="0.45"/>
    <row r="8232" ht="14.25" hidden="1" x14ac:dyDescent="0.45"/>
    <row r="8233" ht="14.25" hidden="1" x14ac:dyDescent="0.45"/>
    <row r="8234" ht="14.25" hidden="1" x14ac:dyDescent="0.45"/>
    <row r="8235" ht="14.25" hidden="1" x14ac:dyDescent="0.45"/>
    <row r="8236" ht="14.25" hidden="1" x14ac:dyDescent="0.45"/>
    <row r="8237" ht="14.25" hidden="1" x14ac:dyDescent="0.45"/>
    <row r="8238" ht="14.25" hidden="1" x14ac:dyDescent="0.45"/>
    <row r="8239" ht="14.25" hidden="1" x14ac:dyDescent="0.45"/>
    <row r="8240" ht="14.25" hidden="1" x14ac:dyDescent="0.45"/>
    <row r="8241" ht="14.25" hidden="1" x14ac:dyDescent="0.45"/>
    <row r="8242" ht="14.25" hidden="1" x14ac:dyDescent="0.45"/>
    <row r="8243" ht="14.25" hidden="1" x14ac:dyDescent="0.45"/>
    <row r="8244" ht="14.25" hidden="1" x14ac:dyDescent="0.45"/>
    <row r="8245" ht="14.25" hidden="1" x14ac:dyDescent="0.45"/>
    <row r="8246" ht="14.25" hidden="1" x14ac:dyDescent="0.45"/>
    <row r="8247" ht="14.25" hidden="1" x14ac:dyDescent="0.45"/>
    <row r="8248" ht="14.25" hidden="1" x14ac:dyDescent="0.45"/>
    <row r="8249" ht="14.25" hidden="1" x14ac:dyDescent="0.45"/>
    <row r="8250" ht="14.25" hidden="1" x14ac:dyDescent="0.45"/>
    <row r="8251" ht="14.25" hidden="1" x14ac:dyDescent="0.45"/>
    <row r="8252" ht="14.25" hidden="1" x14ac:dyDescent="0.45"/>
    <row r="8253" ht="14.25" hidden="1" x14ac:dyDescent="0.45"/>
    <row r="8254" ht="14.25" hidden="1" x14ac:dyDescent="0.45"/>
    <row r="8255" ht="14.25" hidden="1" x14ac:dyDescent="0.45"/>
    <row r="8256" ht="14.25" hidden="1" x14ac:dyDescent="0.45"/>
    <row r="8257" ht="14.25" hidden="1" x14ac:dyDescent="0.45"/>
    <row r="8258" ht="14.25" hidden="1" x14ac:dyDescent="0.45"/>
    <row r="8259" ht="14.25" hidden="1" x14ac:dyDescent="0.45"/>
    <row r="8260" ht="14.25" hidden="1" x14ac:dyDescent="0.45"/>
    <row r="8261" ht="14.25" hidden="1" x14ac:dyDescent="0.45"/>
    <row r="8262" ht="14.25" hidden="1" x14ac:dyDescent="0.45"/>
    <row r="8263" ht="14.25" hidden="1" x14ac:dyDescent="0.45"/>
    <row r="8264" ht="14.25" hidden="1" x14ac:dyDescent="0.45"/>
    <row r="8265" ht="14.25" hidden="1" x14ac:dyDescent="0.45"/>
    <row r="8266" ht="14.25" hidden="1" x14ac:dyDescent="0.45"/>
    <row r="8267" ht="14.25" hidden="1" x14ac:dyDescent="0.45"/>
    <row r="8268" ht="14.25" hidden="1" x14ac:dyDescent="0.45"/>
    <row r="8269" ht="14.25" hidden="1" x14ac:dyDescent="0.45"/>
    <row r="8270" ht="14.25" hidden="1" x14ac:dyDescent="0.45"/>
    <row r="8271" ht="14.25" hidden="1" x14ac:dyDescent="0.45"/>
    <row r="8272" ht="14.25" hidden="1" x14ac:dyDescent="0.45"/>
    <row r="8273" ht="14.25" hidden="1" x14ac:dyDescent="0.45"/>
    <row r="8274" ht="14.25" hidden="1" x14ac:dyDescent="0.45"/>
    <row r="8275" ht="14.25" hidden="1" x14ac:dyDescent="0.45"/>
    <row r="8276" ht="14.25" hidden="1" x14ac:dyDescent="0.45"/>
    <row r="8277" ht="14.25" hidden="1" x14ac:dyDescent="0.45"/>
    <row r="8278" ht="14.25" hidden="1" x14ac:dyDescent="0.45"/>
    <row r="8279" ht="14.25" hidden="1" x14ac:dyDescent="0.45"/>
    <row r="8280" ht="14.25" hidden="1" x14ac:dyDescent="0.45"/>
    <row r="8281" ht="14.25" hidden="1" x14ac:dyDescent="0.45"/>
    <row r="8282" ht="14.25" hidden="1" x14ac:dyDescent="0.45"/>
    <row r="8283" ht="14.25" hidden="1" x14ac:dyDescent="0.45"/>
    <row r="8284" ht="14.25" hidden="1" x14ac:dyDescent="0.45"/>
    <row r="8285" ht="14.25" hidden="1" x14ac:dyDescent="0.45"/>
    <row r="8286" ht="14.25" hidden="1" x14ac:dyDescent="0.45"/>
    <row r="8287" ht="14.25" hidden="1" x14ac:dyDescent="0.45"/>
    <row r="8288" ht="14.25" hidden="1" x14ac:dyDescent="0.45"/>
    <row r="8289" ht="14.25" hidden="1" x14ac:dyDescent="0.45"/>
    <row r="8290" ht="14.25" hidden="1" x14ac:dyDescent="0.45"/>
    <row r="8291" ht="14.25" hidden="1" x14ac:dyDescent="0.45"/>
    <row r="8292" ht="14.25" hidden="1" x14ac:dyDescent="0.45"/>
    <row r="8293" ht="14.25" hidden="1" x14ac:dyDescent="0.45"/>
    <row r="8294" ht="14.25" hidden="1" x14ac:dyDescent="0.45"/>
    <row r="8295" ht="14.25" hidden="1" x14ac:dyDescent="0.45"/>
    <row r="8296" ht="14.25" hidden="1" x14ac:dyDescent="0.45"/>
    <row r="8297" ht="14.25" hidden="1" x14ac:dyDescent="0.45"/>
    <row r="8298" ht="14.25" hidden="1" x14ac:dyDescent="0.45"/>
    <row r="8299" ht="14.25" hidden="1" x14ac:dyDescent="0.45"/>
    <row r="8300" ht="14.25" hidden="1" x14ac:dyDescent="0.45"/>
    <row r="8301" ht="14.25" hidden="1" x14ac:dyDescent="0.45"/>
    <row r="8302" ht="14.25" hidden="1" x14ac:dyDescent="0.45"/>
    <row r="8303" ht="14.25" hidden="1" x14ac:dyDescent="0.45"/>
    <row r="8304" ht="14.25" hidden="1" x14ac:dyDescent="0.45"/>
    <row r="8305" ht="14.25" hidden="1" x14ac:dyDescent="0.45"/>
    <row r="8306" ht="14.25" hidden="1" x14ac:dyDescent="0.45"/>
    <row r="8307" ht="14.25" hidden="1" x14ac:dyDescent="0.45"/>
    <row r="8308" ht="14.25" hidden="1" x14ac:dyDescent="0.45"/>
    <row r="8309" ht="14.25" hidden="1" x14ac:dyDescent="0.45"/>
    <row r="8310" ht="14.25" hidden="1" x14ac:dyDescent="0.45"/>
    <row r="8311" ht="14.25" hidden="1" x14ac:dyDescent="0.45"/>
    <row r="8312" ht="14.25" hidden="1" x14ac:dyDescent="0.45"/>
    <row r="8313" ht="14.25" hidden="1" x14ac:dyDescent="0.45"/>
    <row r="8314" ht="14.25" hidden="1" x14ac:dyDescent="0.45"/>
    <row r="8315" ht="14.25" hidden="1" x14ac:dyDescent="0.45"/>
    <row r="8316" ht="14.25" hidden="1" x14ac:dyDescent="0.45"/>
    <row r="8317" ht="14.25" hidden="1" x14ac:dyDescent="0.45"/>
    <row r="8318" ht="14.25" hidden="1" x14ac:dyDescent="0.45"/>
    <row r="8319" ht="14.25" hidden="1" x14ac:dyDescent="0.45"/>
    <row r="8320" ht="14.25" hidden="1" x14ac:dyDescent="0.45"/>
    <row r="8321" ht="14.25" hidden="1" x14ac:dyDescent="0.45"/>
    <row r="8322" ht="14.25" hidden="1" x14ac:dyDescent="0.45"/>
    <row r="8323" ht="14.25" hidden="1" x14ac:dyDescent="0.45"/>
    <row r="8324" ht="14.25" hidden="1" x14ac:dyDescent="0.45"/>
    <row r="8325" ht="14.25" hidden="1" x14ac:dyDescent="0.45"/>
    <row r="8326" ht="14.25" hidden="1" x14ac:dyDescent="0.45"/>
    <row r="8327" ht="14.25" hidden="1" x14ac:dyDescent="0.45"/>
    <row r="8328" ht="14.25" hidden="1" x14ac:dyDescent="0.45"/>
    <row r="8329" ht="14.25" hidden="1" x14ac:dyDescent="0.45"/>
    <row r="8330" ht="14.25" hidden="1" x14ac:dyDescent="0.45"/>
    <row r="8331" ht="14.25" hidden="1" x14ac:dyDescent="0.45"/>
    <row r="8332" ht="14.25" hidden="1" x14ac:dyDescent="0.45"/>
    <row r="8333" ht="14.25" hidden="1" x14ac:dyDescent="0.45"/>
    <row r="8334" ht="14.25" hidden="1" x14ac:dyDescent="0.45"/>
    <row r="8335" ht="14.25" hidden="1" x14ac:dyDescent="0.45"/>
    <row r="8336" ht="14.25" hidden="1" x14ac:dyDescent="0.45"/>
    <row r="8337" ht="14.25" hidden="1" x14ac:dyDescent="0.45"/>
    <row r="8338" ht="14.25" hidden="1" x14ac:dyDescent="0.45"/>
    <row r="8339" ht="14.25" hidden="1" x14ac:dyDescent="0.45"/>
    <row r="8340" ht="14.25" hidden="1" x14ac:dyDescent="0.45"/>
    <row r="8341" ht="14.25" hidden="1" x14ac:dyDescent="0.45"/>
    <row r="8342" ht="14.25" hidden="1" x14ac:dyDescent="0.45"/>
    <row r="8343" ht="14.25" hidden="1" x14ac:dyDescent="0.45"/>
    <row r="8344" ht="14.25" hidden="1" x14ac:dyDescent="0.45"/>
    <row r="8345" ht="14.25" hidden="1" x14ac:dyDescent="0.45"/>
    <row r="8346" ht="14.25" hidden="1" x14ac:dyDescent="0.45"/>
    <row r="8347" ht="14.25" hidden="1" x14ac:dyDescent="0.45"/>
    <row r="8348" ht="14.25" hidden="1" x14ac:dyDescent="0.45"/>
    <row r="8349" ht="14.25" hidden="1" x14ac:dyDescent="0.45"/>
    <row r="8350" ht="14.25" hidden="1" x14ac:dyDescent="0.45"/>
    <row r="8351" ht="14.25" hidden="1" x14ac:dyDescent="0.45"/>
    <row r="8352" ht="14.25" hidden="1" x14ac:dyDescent="0.45"/>
    <row r="8353" ht="14.25" hidden="1" x14ac:dyDescent="0.45"/>
    <row r="8354" ht="14.25" hidden="1" x14ac:dyDescent="0.45"/>
    <row r="8355" ht="14.25" hidden="1" x14ac:dyDescent="0.45"/>
    <row r="8356" ht="14.25" hidden="1" x14ac:dyDescent="0.45"/>
    <row r="8357" ht="14.25" hidden="1" x14ac:dyDescent="0.45"/>
    <row r="8358" ht="14.25" hidden="1" x14ac:dyDescent="0.45"/>
    <row r="8359" ht="14.25" hidden="1" x14ac:dyDescent="0.45"/>
    <row r="8360" ht="14.25" hidden="1" x14ac:dyDescent="0.45"/>
    <row r="8361" ht="14.25" hidden="1" x14ac:dyDescent="0.45"/>
    <row r="8362" ht="14.25" hidden="1" x14ac:dyDescent="0.45"/>
    <row r="8363" ht="14.25" hidden="1" x14ac:dyDescent="0.45"/>
    <row r="8364" ht="14.25" hidden="1" x14ac:dyDescent="0.45"/>
    <row r="8365" ht="14.25" hidden="1" x14ac:dyDescent="0.45"/>
    <row r="8366" ht="14.25" hidden="1" x14ac:dyDescent="0.45"/>
    <row r="8367" ht="14.25" hidden="1" x14ac:dyDescent="0.45"/>
    <row r="8368" ht="14.25" hidden="1" x14ac:dyDescent="0.45"/>
    <row r="8369" ht="14.25" hidden="1" x14ac:dyDescent="0.45"/>
    <row r="8370" ht="14.25" hidden="1" x14ac:dyDescent="0.45"/>
    <row r="8371" ht="14.25" hidden="1" x14ac:dyDescent="0.45"/>
    <row r="8372" ht="14.25" hidden="1" x14ac:dyDescent="0.45"/>
    <row r="8373" ht="14.25" hidden="1" x14ac:dyDescent="0.45"/>
    <row r="8374" ht="14.25" hidden="1" x14ac:dyDescent="0.45"/>
    <row r="8375" ht="14.25" hidden="1" x14ac:dyDescent="0.45"/>
    <row r="8376" ht="14.25" hidden="1" x14ac:dyDescent="0.45"/>
    <row r="8377" ht="14.25" hidden="1" x14ac:dyDescent="0.45"/>
    <row r="8378" ht="14.25" hidden="1" x14ac:dyDescent="0.45"/>
    <row r="8379" ht="14.25" hidden="1" x14ac:dyDescent="0.45"/>
    <row r="8380" ht="14.25" hidden="1" x14ac:dyDescent="0.45"/>
    <row r="8381" ht="14.25" hidden="1" x14ac:dyDescent="0.45"/>
    <row r="8382" ht="14.25" hidden="1" x14ac:dyDescent="0.45"/>
    <row r="8383" ht="14.25" hidden="1" x14ac:dyDescent="0.45"/>
    <row r="8384" ht="14.25" hidden="1" x14ac:dyDescent="0.45"/>
    <row r="8385" ht="14.25" hidden="1" x14ac:dyDescent="0.45"/>
    <row r="8386" ht="14.25" hidden="1" x14ac:dyDescent="0.45"/>
    <row r="8387" ht="14.25" hidden="1" x14ac:dyDescent="0.45"/>
    <row r="8388" ht="14.25" hidden="1" x14ac:dyDescent="0.45"/>
    <row r="8389" ht="14.25" hidden="1" x14ac:dyDescent="0.45"/>
    <row r="8390" ht="14.25" hidden="1" x14ac:dyDescent="0.45"/>
    <row r="8391" ht="14.25" hidden="1" x14ac:dyDescent="0.45"/>
    <row r="8392" ht="14.25" hidden="1" x14ac:dyDescent="0.45"/>
    <row r="8393" ht="14.25" hidden="1" x14ac:dyDescent="0.45"/>
    <row r="8394" ht="14.25" hidden="1" x14ac:dyDescent="0.45"/>
    <row r="8395" ht="14.25" hidden="1" x14ac:dyDescent="0.45"/>
    <row r="8396" ht="14.25" hidden="1" x14ac:dyDescent="0.45"/>
    <row r="8397" ht="14.25" hidden="1" x14ac:dyDescent="0.45"/>
    <row r="8398" ht="14.25" hidden="1" x14ac:dyDescent="0.45"/>
    <row r="8399" ht="14.25" hidden="1" x14ac:dyDescent="0.45"/>
    <row r="8400" ht="14.25" hidden="1" x14ac:dyDescent="0.45"/>
    <row r="8401" ht="14.25" hidden="1" x14ac:dyDescent="0.45"/>
    <row r="8402" ht="14.25" hidden="1" x14ac:dyDescent="0.45"/>
    <row r="8403" ht="14.25" hidden="1" x14ac:dyDescent="0.45"/>
    <row r="8404" ht="14.25" hidden="1" x14ac:dyDescent="0.45"/>
    <row r="8405" ht="14.25" hidden="1" x14ac:dyDescent="0.45"/>
    <row r="8406" ht="14.25" hidden="1" x14ac:dyDescent="0.45"/>
    <row r="8407" ht="14.25" hidden="1" x14ac:dyDescent="0.45"/>
    <row r="8408" ht="14.25" hidden="1" x14ac:dyDescent="0.45"/>
    <row r="8409" ht="14.25" hidden="1" x14ac:dyDescent="0.45"/>
    <row r="8410" ht="14.25" hidden="1" x14ac:dyDescent="0.45"/>
    <row r="8411" ht="14.25" hidden="1" x14ac:dyDescent="0.45"/>
    <row r="8412" ht="14.25" hidden="1" x14ac:dyDescent="0.45"/>
    <row r="8413" ht="14.25" hidden="1" x14ac:dyDescent="0.45"/>
    <row r="8414" ht="14.25" hidden="1" x14ac:dyDescent="0.45"/>
    <row r="8415" ht="14.25" hidden="1" x14ac:dyDescent="0.45"/>
    <row r="8416" ht="14.25" hidden="1" x14ac:dyDescent="0.45"/>
    <row r="8417" ht="14.25" hidden="1" x14ac:dyDescent="0.45"/>
    <row r="8418" ht="14.25" hidden="1" x14ac:dyDescent="0.45"/>
    <row r="8419" ht="14.25" hidden="1" x14ac:dyDescent="0.45"/>
    <row r="8420" ht="14.25" hidden="1" x14ac:dyDescent="0.45"/>
    <row r="8421" ht="14.25" hidden="1" x14ac:dyDescent="0.45"/>
    <row r="8422" ht="14.25" hidden="1" x14ac:dyDescent="0.45"/>
    <row r="8423" ht="14.25" hidden="1" x14ac:dyDescent="0.45"/>
    <row r="8424" ht="14.25" hidden="1" x14ac:dyDescent="0.45"/>
    <row r="8425" ht="14.25" hidden="1" x14ac:dyDescent="0.45"/>
    <row r="8426" ht="14.25" hidden="1" x14ac:dyDescent="0.45"/>
    <row r="8427" ht="14.25" hidden="1" x14ac:dyDescent="0.45"/>
    <row r="8428" ht="14.25" hidden="1" x14ac:dyDescent="0.45"/>
    <row r="8429" ht="14.25" hidden="1" x14ac:dyDescent="0.45"/>
    <row r="8430" ht="14.25" hidden="1" x14ac:dyDescent="0.45"/>
    <row r="8431" ht="14.25" hidden="1" x14ac:dyDescent="0.45"/>
    <row r="8432" ht="14.25" hidden="1" x14ac:dyDescent="0.45"/>
    <row r="8433" ht="14.25" hidden="1" x14ac:dyDescent="0.45"/>
    <row r="8434" ht="14.25" hidden="1" x14ac:dyDescent="0.45"/>
    <row r="8435" ht="14.25" hidden="1" x14ac:dyDescent="0.45"/>
    <row r="8436" ht="14.25" hidden="1" x14ac:dyDescent="0.45"/>
    <row r="8437" ht="14.25" hidden="1" x14ac:dyDescent="0.45"/>
    <row r="8438" ht="14.25" hidden="1" x14ac:dyDescent="0.45"/>
    <row r="8439" ht="14.25" hidden="1" x14ac:dyDescent="0.45"/>
    <row r="8440" ht="14.25" hidden="1" x14ac:dyDescent="0.45"/>
    <row r="8441" ht="14.25" hidden="1" x14ac:dyDescent="0.45"/>
    <row r="8442" ht="14.25" hidden="1" x14ac:dyDescent="0.45"/>
    <row r="8443" ht="14.25" hidden="1" x14ac:dyDescent="0.45"/>
    <row r="8444" ht="14.25" hidden="1" x14ac:dyDescent="0.45"/>
    <row r="8445" ht="14.25" hidden="1" x14ac:dyDescent="0.45"/>
    <row r="8446" ht="14.25" hidden="1" x14ac:dyDescent="0.45"/>
    <row r="8447" ht="14.25" hidden="1" x14ac:dyDescent="0.45"/>
    <row r="8448" ht="14.25" hidden="1" x14ac:dyDescent="0.45"/>
    <row r="8449" ht="14.25" hidden="1" x14ac:dyDescent="0.45"/>
    <row r="8450" ht="14.25" hidden="1" x14ac:dyDescent="0.45"/>
    <row r="8451" ht="14.25" hidden="1" x14ac:dyDescent="0.45"/>
    <row r="8452" ht="14.25" hidden="1" x14ac:dyDescent="0.45"/>
    <row r="8453" ht="14.25" hidden="1" x14ac:dyDescent="0.45"/>
    <row r="8454" ht="14.25" hidden="1" x14ac:dyDescent="0.45"/>
    <row r="8455" ht="14.25" hidden="1" x14ac:dyDescent="0.45"/>
    <row r="8456" ht="14.25" hidden="1" x14ac:dyDescent="0.45"/>
    <row r="8457" ht="14.25" hidden="1" x14ac:dyDescent="0.45"/>
    <row r="8458" ht="14.25" hidden="1" x14ac:dyDescent="0.45"/>
    <row r="8459" ht="14.25" hidden="1" x14ac:dyDescent="0.45"/>
    <row r="8460" ht="14.25" hidden="1" x14ac:dyDescent="0.45"/>
    <row r="8461" ht="14.25" hidden="1" x14ac:dyDescent="0.45"/>
    <row r="8462" ht="14.25" hidden="1" x14ac:dyDescent="0.45"/>
    <row r="8463" ht="14.25" hidden="1" x14ac:dyDescent="0.45"/>
    <row r="8464" ht="14.25" hidden="1" x14ac:dyDescent="0.45"/>
    <row r="8465" ht="14.25" hidden="1" x14ac:dyDescent="0.45"/>
    <row r="8466" ht="14.25" hidden="1" x14ac:dyDescent="0.45"/>
    <row r="8467" ht="14.25" hidden="1" x14ac:dyDescent="0.45"/>
    <row r="8468" ht="14.25" hidden="1" x14ac:dyDescent="0.45"/>
    <row r="8469" ht="14.25" hidden="1" x14ac:dyDescent="0.45"/>
    <row r="8470" ht="14.25" hidden="1" x14ac:dyDescent="0.45"/>
    <row r="8471" ht="14.25" hidden="1" x14ac:dyDescent="0.45"/>
    <row r="8472" ht="14.25" hidden="1" x14ac:dyDescent="0.45"/>
    <row r="8473" ht="14.25" hidden="1" x14ac:dyDescent="0.45"/>
    <row r="8474" ht="14.25" hidden="1" x14ac:dyDescent="0.45"/>
    <row r="8475" ht="14.25" hidden="1" x14ac:dyDescent="0.45"/>
    <row r="8476" ht="14.25" hidden="1" x14ac:dyDescent="0.45"/>
    <row r="8477" ht="14.25" hidden="1" x14ac:dyDescent="0.45"/>
    <row r="8478" ht="14.25" hidden="1" x14ac:dyDescent="0.45"/>
    <row r="8479" ht="14.25" hidden="1" x14ac:dyDescent="0.45"/>
    <row r="8480" ht="14.25" hidden="1" x14ac:dyDescent="0.45"/>
    <row r="8481" ht="14.25" hidden="1" x14ac:dyDescent="0.45"/>
    <row r="8482" ht="14.25" hidden="1" x14ac:dyDescent="0.45"/>
    <row r="8483" ht="14.25" hidden="1" x14ac:dyDescent="0.45"/>
    <row r="8484" ht="14.25" hidden="1" x14ac:dyDescent="0.45"/>
    <row r="8485" ht="14.25" hidden="1" x14ac:dyDescent="0.45"/>
    <row r="8486" ht="14.25" hidden="1" x14ac:dyDescent="0.45"/>
    <row r="8487" ht="14.25" hidden="1" x14ac:dyDescent="0.45"/>
    <row r="8488" ht="14.25" hidden="1" x14ac:dyDescent="0.45"/>
    <row r="8489" ht="14.25" hidden="1" x14ac:dyDescent="0.45"/>
    <row r="8490" ht="14.25" hidden="1" x14ac:dyDescent="0.45"/>
    <row r="8491" ht="14.25" hidden="1" x14ac:dyDescent="0.45"/>
    <row r="8492" ht="14.25" hidden="1" x14ac:dyDescent="0.45"/>
    <row r="8493" ht="14.25" hidden="1" x14ac:dyDescent="0.45"/>
    <row r="8494" ht="14.25" hidden="1" x14ac:dyDescent="0.45"/>
    <row r="8495" ht="14.25" hidden="1" x14ac:dyDescent="0.45"/>
    <row r="8496" ht="14.25" hidden="1" x14ac:dyDescent="0.45"/>
    <row r="8497" ht="14.25" hidden="1" x14ac:dyDescent="0.45"/>
    <row r="8498" ht="14.25" hidden="1" x14ac:dyDescent="0.45"/>
    <row r="8499" ht="14.25" hidden="1" x14ac:dyDescent="0.45"/>
    <row r="8500" ht="14.25" hidden="1" x14ac:dyDescent="0.45"/>
    <row r="8501" ht="14.25" hidden="1" x14ac:dyDescent="0.45"/>
    <row r="8502" ht="14.25" hidden="1" x14ac:dyDescent="0.45"/>
    <row r="8503" ht="14.25" hidden="1" x14ac:dyDescent="0.45"/>
    <row r="8504" ht="14.25" hidden="1" x14ac:dyDescent="0.45"/>
    <row r="8505" ht="14.25" hidden="1" x14ac:dyDescent="0.45"/>
    <row r="8506" ht="14.25" hidden="1" x14ac:dyDescent="0.45"/>
    <row r="8507" ht="14.25" hidden="1" x14ac:dyDescent="0.45"/>
    <row r="8508" ht="14.25" hidden="1" x14ac:dyDescent="0.45"/>
    <row r="8509" ht="14.25" hidden="1" x14ac:dyDescent="0.45"/>
    <row r="8510" ht="14.25" hidden="1" x14ac:dyDescent="0.45"/>
    <row r="8511" ht="14.25" hidden="1" x14ac:dyDescent="0.45"/>
    <row r="8512" ht="14.25" hidden="1" x14ac:dyDescent="0.45"/>
    <row r="8513" ht="14.25" hidden="1" x14ac:dyDescent="0.45"/>
    <row r="8514" ht="14.25" hidden="1" x14ac:dyDescent="0.45"/>
    <row r="8515" ht="14.25" hidden="1" x14ac:dyDescent="0.45"/>
    <row r="8516" ht="14.25" hidden="1" x14ac:dyDescent="0.45"/>
    <row r="8517" ht="14.25" hidden="1" x14ac:dyDescent="0.45"/>
    <row r="8518" ht="14.25" hidden="1" x14ac:dyDescent="0.45"/>
    <row r="8519" ht="14.25" hidden="1" x14ac:dyDescent="0.45"/>
    <row r="8520" ht="14.25" hidden="1" x14ac:dyDescent="0.45"/>
    <row r="8521" ht="14.25" hidden="1" x14ac:dyDescent="0.45"/>
    <row r="8522" ht="14.25" hidden="1" x14ac:dyDescent="0.45"/>
    <row r="8523" ht="14.25" hidden="1" x14ac:dyDescent="0.45"/>
    <row r="8524" ht="14.25" hidden="1" x14ac:dyDescent="0.45"/>
    <row r="8525" ht="14.25" hidden="1" x14ac:dyDescent="0.45"/>
    <row r="8526" ht="14.25" hidden="1" x14ac:dyDescent="0.45"/>
    <row r="8527" ht="14.25" hidden="1" x14ac:dyDescent="0.45"/>
    <row r="8528" ht="14.25" hidden="1" x14ac:dyDescent="0.45"/>
    <row r="8529" ht="14.25" hidden="1" x14ac:dyDescent="0.45"/>
    <row r="8530" ht="14.25" hidden="1" x14ac:dyDescent="0.45"/>
    <row r="8531" ht="14.25" hidden="1" x14ac:dyDescent="0.45"/>
    <row r="8532" ht="14.25" hidden="1" x14ac:dyDescent="0.45"/>
    <row r="8533" ht="14.25" hidden="1" x14ac:dyDescent="0.45"/>
    <row r="8534" ht="14.25" hidden="1" x14ac:dyDescent="0.45"/>
    <row r="8535" ht="14.25" hidden="1" x14ac:dyDescent="0.45"/>
    <row r="8536" ht="14.25" hidden="1" x14ac:dyDescent="0.45"/>
    <row r="8537" ht="14.25" hidden="1" x14ac:dyDescent="0.45"/>
    <row r="8538" ht="14.25" hidden="1" x14ac:dyDescent="0.45"/>
    <row r="8539" ht="14.25" hidden="1" x14ac:dyDescent="0.45"/>
    <row r="8540" ht="14.25" hidden="1" x14ac:dyDescent="0.45"/>
    <row r="8541" ht="14.25" hidden="1" x14ac:dyDescent="0.45"/>
    <row r="8542" ht="14.25" hidden="1" x14ac:dyDescent="0.45"/>
    <row r="8543" ht="14.25" hidden="1" x14ac:dyDescent="0.45"/>
    <row r="8544" ht="14.25" hidden="1" x14ac:dyDescent="0.45"/>
    <row r="8545" ht="14.25" hidden="1" x14ac:dyDescent="0.45"/>
    <row r="8546" ht="14.25" hidden="1" x14ac:dyDescent="0.45"/>
    <row r="8547" ht="14.25" hidden="1" x14ac:dyDescent="0.45"/>
    <row r="8548" ht="14.25" hidden="1" x14ac:dyDescent="0.45"/>
    <row r="8549" ht="14.25" hidden="1" x14ac:dyDescent="0.45"/>
    <row r="8550" ht="14.25" hidden="1" x14ac:dyDescent="0.45"/>
    <row r="8551" ht="14.25" hidden="1" x14ac:dyDescent="0.45"/>
    <row r="8552" ht="14.25" hidden="1" x14ac:dyDescent="0.45"/>
    <row r="8553" ht="14.25" hidden="1" x14ac:dyDescent="0.45"/>
    <row r="8554" ht="14.25" hidden="1" x14ac:dyDescent="0.45"/>
    <row r="8555" ht="14.25" hidden="1" x14ac:dyDescent="0.45"/>
    <row r="8556" ht="14.25" hidden="1" x14ac:dyDescent="0.45"/>
    <row r="8557" ht="14.25" hidden="1" x14ac:dyDescent="0.45"/>
    <row r="8558" ht="14.25" hidden="1" x14ac:dyDescent="0.45"/>
    <row r="8559" ht="14.25" hidden="1" x14ac:dyDescent="0.45"/>
    <row r="8560" ht="14.25" hidden="1" x14ac:dyDescent="0.45"/>
    <row r="8561" ht="14.25" hidden="1" x14ac:dyDescent="0.45"/>
    <row r="8562" ht="14.25" hidden="1" x14ac:dyDescent="0.45"/>
    <row r="8563" ht="14.25" hidden="1" x14ac:dyDescent="0.45"/>
    <row r="8564" ht="14.25" hidden="1" x14ac:dyDescent="0.45"/>
    <row r="8565" ht="14.25" hidden="1" x14ac:dyDescent="0.45"/>
    <row r="8566" ht="14.25" hidden="1" x14ac:dyDescent="0.45"/>
    <row r="8567" ht="14.25" hidden="1" x14ac:dyDescent="0.45"/>
    <row r="8568" ht="14.25" hidden="1" x14ac:dyDescent="0.45"/>
    <row r="8569" ht="14.25" hidden="1" x14ac:dyDescent="0.45"/>
    <row r="8570" ht="14.25" hidden="1" x14ac:dyDescent="0.45"/>
    <row r="8571" ht="14.25" hidden="1" x14ac:dyDescent="0.45"/>
    <row r="8572" ht="14.25" hidden="1" x14ac:dyDescent="0.45"/>
    <row r="8573" ht="14.25" hidden="1" x14ac:dyDescent="0.45"/>
    <row r="8574" ht="14.25" hidden="1" x14ac:dyDescent="0.45"/>
    <row r="8575" ht="14.25" hidden="1" x14ac:dyDescent="0.45"/>
    <row r="8576" ht="14.25" hidden="1" x14ac:dyDescent="0.45"/>
    <row r="8577" ht="14.25" hidden="1" x14ac:dyDescent="0.45"/>
    <row r="8578" ht="14.25" hidden="1" x14ac:dyDescent="0.45"/>
    <row r="8579" ht="14.25" hidden="1" x14ac:dyDescent="0.45"/>
    <row r="8580" ht="14.25" hidden="1" x14ac:dyDescent="0.45"/>
    <row r="8581" ht="14.25" hidden="1" x14ac:dyDescent="0.45"/>
    <row r="8582" ht="14.25" hidden="1" x14ac:dyDescent="0.45"/>
    <row r="8583" ht="14.25" hidden="1" x14ac:dyDescent="0.45"/>
    <row r="8584" ht="14.25" hidden="1" x14ac:dyDescent="0.45"/>
    <row r="8585" ht="14.25" hidden="1" x14ac:dyDescent="0.45"/>
    <row r="8586" ht="14.25" hidden="1" x14ac:dyDescent="0.45"/>
    <row r="8587" ht="14.25" hidden="1" x14ac:dyDescent="0.45"/>
    <row r="8588" ht="14.25" hidden="1" x14ac:dyDescent="0.45"/>
    <row r="8589" ht="14.25" hidden="1" x14ac:dyDescent="0.45"/>
    <row r="8590" ht="14.25" hidden="1" x14ac:dyDescent="0.45"/>
    <row r="8591" ht="14.25" hidden="1" x14ac:dyDescent="0.45"/>
    <row r="8592" ht="14.25" hidden="1" x14ac:dyDescent="0.45"/>
    <row r="8593" ht="14.25" hidden="1" x14ac:dyDescent="0.45"/>
    <row r="8594" ht="14.25" hidden="1" x14ac:dyDescent="0.45"/>
    <row r="8595" ht="14.25" hidden="1" x14ac:dyDescent="0.45"/>
    <row r="8596" ht="14.25" hidden="1" x14ac:dyDescent="0.45"/>
    <row r="8597" ht="14.25" hidden="1" x14ac:dyDescent="0.45"/>
    <row r="8598" ht="14.25" hidden="1" x14ac:dyDescent="0.45"/>
    <row r="8599" ht="14.25" hidden="1" x14ac:dyDescent="0.45"/>
    <row r="8600" ht="14.25" hidden="1" x14ac:dyDescent="0.45"/>
    <row r="8601" ht="14.25" hidden="1" x14ac:dyDescent="0.45"/>
    <row r="8602" ht="14.25" hidden="1" x14ac:dyDescent="0.45"/>
    <row r="8603" ht="14.25" hidden="1" x14ac:dyDescent="0.45"/>
    <row r="8604" ht="14.25" hidden="1" x14ac:dyDescent="0.45"/>
    <row r="8605" ht="14.25" hidden="1" x14ac:dyDescent="0.45"/>
    <row r="8606" ht="14.25" hidden="1" x14ac:dyDescent="0.45"/>
    <row r="8607" ht="14.25" hidden="1" x14ac:dyDescent="0.45"/>
    <row r="8608" ht="14.25" hidden="1" x14ac:dyDescent="0.45"/>
    <row r="8609" ht="14.25" hidden="1" x14ac:dyDescent="0.45"/>
    <row r="8610" ht="14.25" hidden="1" x14ac:dyDescent="0.45"/>
    <row r="8611" ht="14.25" hidden="1" x14ac:dyDescent="0.45"/>
    <row r="8612" ht="14.25" hidden="1" x14ac:dyDescent="0.45"/>
    <row r="8613" ht="14.25" hidden="1" x14ac:dyDescent="0.45"/>
    <row r="8614" ht="14.25" hidden="1" x14ac:dyDescent="0.45"/>
    <row r="8615" ht="14.25" hidden="1" x14ac:dyDescent="0.45"/>
    <row r="8616" ht="14.25" hidden="1" x14ac:dyDescent="0.45"/>
    <row r="8617" ht="14.25" hidden="1" x14ac:dyDescent="0.45"/>
    <row r="8618" ht="14.25" hidden="1" x14ac:dyDescent="0.45"/>
    <row r="8619" ht="14.25" hidden="1" x14ac:dyDescent="0.45"/>
    <row r="8620" ht="14.25" hidden="1" x14ac:dyDescent="0.45"/>
    <row r="8621" ht="14.25" hidden="1" x14ac:dyDescent="0.45"/>
    <row r="8622" ht="14.25" hidden="1" x14ac:dyDescent="0.45"/>
    <row r="8623" ht="14.25" hidden="1" x14ac:dyDescent="0.45"/>
    <row r="8624" ht="14.25" hidden="1" x14ac:dyDescent="0.45"/>
    <row r="8625" ht="14.25" hidden="1" x14ac:dyDescent="0.45"/>
    <row r="8626" ht="14.25" hidden="1" x14ac:dyDescent="0.45"/>
    <row r="8627" ht="14.25" hidden="1" x14ac:dyDescent="0.45"/>
    <row r="8628" ht="14.25" hidden="1" x14ac:dyDescent="0.45"/>
    <row r="8629" ht="14.25" hidden="1" x14ac:dyDescent="0.45"/>
    <row r="8630" ht="14.25" hidden="1" x14ac:dyDescent="0.45"/>
    <row r="8631" ht="14.25" hidden="1" x14ac:dyDescent="0.45"/>
    <row r="8632" ht="14.25" hidden="1" x14ac:dyDescent="0.45"/>
    <row r="8633" ht="14.25" hidden="1" x14ac:dyDescent="0.45"/>
    <row r="8634" ht="14.25" hidden="1" x14ac:dyDescent="0.45"/>
    <row r="8635" ht="14.25" hidden="1" x14ac:dyDescent="0.45"/>
    <row r="8636" ht="14.25" hidden="1" x14ac:dyDescent="0.45"/>
    <row r="8637" ht="14.25" hidden="1" x14ac:dyDescent="0.45"/>
    <row r="8638" ht="14.25" hidden="1" x14ac:dyDescent="0.45"/>
    <row r="8639" ht="14.25" hidden="1" x14ac:dyDescent="0.45"/>
    <row r="8640" ht="14.25" hidden="1" x14ac:dyDescent="0.45"/>
    <row r="8641" ht="14.25" hidden="1" x14ac:dyDescent="0.45"/>
    <row r="8642" ht="14.25" hidden="1" x14ac:dyDescent="0.45"/>
    <row r="8643" ht="14.25" hidden="1" x14ac:dyDescent="0.45"/>
    <row r="8644" ht="14.25" hidden="1" x14ac:dyDescent="0.45"/>
    <row r="8645" ht="14.25" hidden="1" x14ac:dyDescent="0.45"/>
    <row r="8646" ht="14.25" hidden="1" x14ac:dyDescent="0.45"/>
    <row r="8647" ht="14.25" hidden="1" x14ac:dyDescent="0.45"/>
    <row r="8648" ht="14.25" hidden="1" x14ac:dyDescent="0.45"/>
    <row r="8649" ht="14.25" hidden="1" x14ac:dyDescent="0.45"/>
    <row r="8650" ht="14.25" hidden="1" x14ac:dyDescent="0.45"/>
    <row r="8651" ht="14.25" hidden="1" x14ac:dyDescent="0.45"/>
    <row r="8652" ht="14.25" hidden="1" x14ac:dyDescent="0.45"/>
    <row r="8653" ht="14.25" hidden="1" x14ac:dyDescent="0.45"/>
    <row r="8654" ht="14.25" hidden="1" x14ac:dyDescent="0.45"/>
    <row r="8655" ht="14.25" hidden="1" x14ac:dyDescent="0.45"/>
    <row r="8656" ht="14.25" hidden="1" x14ac:dyDescent="0.45"/>
    <row r="8657" ht="14.25" hidden="1" x14ac:dyDescent="0.45"/>
    <row r="8658" ht="14.25" hidden="1" x14ac:dyDescent="0.45"/>
    <row r="8659" ht="14.25" hidden="1" x14ac:dyDescent="0.45"/>
    <row r="8660" ht="14.25" hidden="1" x14ac:dyDescent="0.45"/>
    <row r="8661" ht="14.25" hidden="1" x14ac:dyDescent="0.45"/>
    <row r="8662" ht="14.25" hidden="1" x14ac:dyDescent="0.45"/>
    <row r="8663" ht="14.25" hidden="1" x14ac:dyDescent="0.45"/>
    <row r="8664" ht="14.25" hidden="1" x14ac:dyDescent="0.45"/>
    <row r="8665" ht="14.25" hidden="1" x14ac:dyDescent="0.45"/>
    <row r="8666" ht="14.25" hidden="1" x14ac:dyDescent="0.45"/>
    <row r="8667" ht="14.25" hidden="1" x14ac:dyDescent="0.45"/>
    <row r="8668" ht="14.25" hidden="1" x14ac:dyDescent="0.45"/>
    <row r="8669" ht="14.25" hidden="1" x14ac:dyDescent="0.45"/>
    <row r="8670" ht="14.25" hidden="1" x14ac:dyDescent="0.45"/>
    <row r="8671" ht="14.25" hidden="1" x14ac:dyDescent="0.45"/>
    <row r="8672" ht="14.25" hidden="1" x14ac:dyDescent="0.45"/>
    <row r="8673" ht="14.25" hidden="1" x14ac:dyDescent="0.45"/>
    <row r="8674" ht="14.25" hidden="1" x14ac:dyDescent="0.45"/>
    <row r="8675" ht="14.25" hidden="1" x14ac:dyDescent="0.45"/>
    <row r="8676" ht="14.25" hidden="1" x14ac:dyDescent="0.45"/>
    <row r="8677" ht="14.25" hidden="1" x14ac:dyDescent="0.45"/>
    <row r="8678" ht="14.25" hidden="1" x14ac:dyDescent="0.45"/>
    <row r="8679" ht="14.25" hidden="1" x14ac:dyDescent="0.45"/>
    <row r="8680" ht="14.25" hidden="1" x14ac:dyDescent="0.45"/>
    <row r="8681" ht="14.25" hidden="1" x14ac:dyDescent="0.45"/>
    <row r="8682" ht="14.25" hidden="1" x14ac:dyDescent="0.45"/>
    <row r="8683" ht="14.25" hidden="1" x14ac:dyDescent="0.45"/>
    <row r="8684" ht="14.25" hidden="1" x14ac:dyDescent="0.45"/>
    <row r="8685" ht="14.25" hidden="1" x14ac:dyDescent="0.45"/>
    <row r="8686" ht="14.25" hidden="1" x14ac:dyDescent="0.45"/>
    <row r="8687" ht="14.25" hidden="1" x14ac:dyDescent="0.45"/>
    <row r="8688" ht="14.25" hidden="1" x14ac:dyDescent="0.45"/>
    <row r="8689" ht="14.25" hidden="1" x14ac:dyDescent="0.45"/>
    <row r="8690" ht="14.25" hidden="1" x14ac:dyDescent="0.45"/>
    <row r="8691" ht="14.25" hidden="1" x14ac:dyDescent="0.45"/>
    <row r="8692" ht="14.25" hidden="1" x14ac:dyDescent="0.45"/>
    <row r="8693" ht="14.25" hidden="1" x14ac:dyDescent="0.45"/>
    <row r="8694" ht="14.25" hidden="1" x14ac:dyDescent="0.45"/>
    <row r="8695" ht="14.25" hidden="1" x14ac:dyDescent="0.45"/>
    <row r="8696" ht="14.25" hidden="1" x14ac:dyDescent="0.45"/>
    <row r="8697" ht="14.25" hidden="1" x14ac:dyDescent="0.45"/>
    <row r="8698" ht="14.25" hidden="1" x14ac:dyDescent="0.45"/>
    <row r="8699" ht="14.25" hidden="1" x14ac:dyDescent="0.45"/>
    <row r="8700" ht="14.25" hidden="1" x14ac:dyDescent="0.45"/>
    <row r="8701" ht="14.25" hidden="1" x14ac:dyDescent="0.45"/>
    <row r="8702" ht="14.25" hidden="1" x14ac:dyDescent="0.45"/>
    <row r="8703" ht="14.25" hidden="1" x14ac:dyDescent="0.45"/>
    <row r="8704" ht="14.25" hidden="1" x14ac:dyDescent="0.45"/>
    <row r="8705" ht="14.25" hidden="1" x14ac:dyDescent="0.45"/>
    <row r="8706" ht="14.25" hidden="1" x14ac:dyDescent="0.45"/>
    <row r="8707" ht="14.25" hidden="1" x14ac:dyDescent="0.45"/>
    <row r="8708" ht="14.25" hidden="1" x14ac:dyDescent="0.45"/>
    <row r="8709" ht="14.25" hidden="1" x14ac:dyDescent="0.45"/>
    <row r="8710" ht="14.25" hidden="1" x14ac:dyDescent="0.45"/>
    <row r="8711" ht="14.25" hidden="1" x14ac:dyDescent="0.45"/>
    <row r="8712" ht="14.25" hidden="1" x14ac:dyDescent="0.45"/>
    <row r="8713" ht="14.25" hidden="1" x14ac:dyDescent="0.45"/>
    <row r="8714" ht="14.25" hidden="1" x14ac:dyDescent="0.45"/>
    <row r="8715" ht="14.25" hidden="1" x14ac:dyDescent="0.45"/>
    <row r="8716" ht="14.25" hidden="1" x14ac:dyDescent="0.45"/>
    <row r="8717" ht="14.25" hidden="1" x14ac:dyDescent="0.45"/>
    <row r="8718" ht="14.25" hidden="1" x14ac:dyDescent="0.45"/>
    <row r="8719" ht="14.25" hidden="1" x14ac:dyDescent="0.45"/>
    <row r="8720" ht="14.25" hidden="1" x14ac:dyDescent="0.45"/>
    <row r="8721" ht="14.25" hidden="1" x14ac:dyDescent="0.45"/>
    <row r="8722" ht="14.25" hidden="1" x14ac:dyDescent="0.45"/>
    <row r="8723" ht="14.25" hidden="1" x14ac:dyDescent="0.45"/>
    <row r="8724" ht="14.25" hidden="1" x14ac:dyDescent="0.45"/>
    <row r="8725" ht="14.25" hidden="1" x14ac:dyDescent="0.45"/>
    <row r="8726" ht="14.25" hidden="1" x14ac:dyDescent="0.45"/>
    <row r="8727" ht="14.25" hidden="1" x14ac:dyDescent="0.45"/>
    <row r="8728" ht="14.25" hidden="1" x14ac:dyDescent="0.45"/>
    <row r="8729" ht="14.25" hidden="1" x14ac:dyDescent="0.45"/>
    <row r="8730" ht="14.25" hidden="1" x14ac:dyDescent="0.45"/>
    <row r="8731" ht="14.25" hidden="1" x14ac:dyDescent="0.45"/>
    <row r="8732" ht="14.25" hidden="1" x14ac:dyDescent="0.45"/>
    <row r="8733" ht="14.25" hidden="1" x14ac:dyDescent="0.45"/>
    <row r="8734" ht="14.25" hidden="1" x14ac:dyDescent="0.45"/>
    <row r="8735" ht="14.25" hidden="1" x14ac:dyDescent="0.45"/>
    <row r="8736" ht="14.25" hidden="1" x14ac:dyDescent="0.45"/>
    <row r="8737" ht="14.25" hidden="1" x14ac:dyDescent="0.45"/>
    <row r="8738" ht="14.25" hidden="1" x14ac:dyDescent="0.45"/>
    <row r="8739" ht="14.25" hidden="1" x14ac:dyDescent="0.45"/>
    <row r="8740" ht="14.25" hidden="1" x14ac:dyDescent="0.45"/>
    <row r="8741" ht="14.25" hidden="1" x14ac:dyDescent="0.45"/>
    <row r="8742" ht="14.25" hidden="1" x14ac:dyDescent="0.45"/>
    <row r="8743" ht="14.25" hidden="1" x14ac:dyDescent="0.45"/>
    <row r="8744" ht="14.25" hidden="1" x14ac:dyDescent="0.45"/>
    <row r="8745" ht="14.25" hidden="1" x14ac:dyDescent="0.45"/>
    <row r="8746" ht="14.25" hidden="1" x14ac:dyDescent="0.45"/>
    <row r="8747" ht="14.25" hidden="1" x14ac:dyDescent="0.45"/>
    <row r="8748" ht="14.25" hidden="1" x14ac:dyDescent="0.45"/>
    <row r="8749" ht="14.25" hidden="1" x14ac:dyDescent="0.45"/>
    <row r="8750" ht="14.25" hidden="1" x14ac:dyDescent="0.45"/>
    <row r="8751" ht="14.25" hidden="1" x14ac:dyDescent="0.45"/>
    <row r="8752" ht="14.25" hidden="1" x14ac:dyDescent="0.45"/>
    <row r="8753" ht="14.25" hidden="1" x14ac:dyDescent="0.45"/>
    <row r="8754" ht="14.25" hidden="1" x14ac:dyDescent="0.45"/>
    <row r="8755" ht="14.25" hidden="1" x14ac:dyDescent="0.45"/>
    <row r="8756" ht="14.25" hidden="1" x14ac:dyDescent="0.45"/>
    <row r="8757" ht="14.25" hidden="1" x14ac:dyDescent="0.45"/>
    <row r="8758" ht="14.25" hidden="1" x14ac:dyDescent="0.45"/>
    <row r="8759" ht="14.25" hidden="1" x14ac:dyDescent="0.45"/>
    <row r="8760" ht="14.25" hidden="1" x14ac:dyDescent="0.45"/>
    <row r="8761" ht="14.25" hidden="1" x14ac:dyDescent="0.45"/>
    <row r="8762" ht="14.25" hidden="1" x14ac:dyDescent="0.45"/>
    <row r="8763" ht="14.25" hidden="1" x14ac:dyDescent="0.45"/>
    <row r="8764" ht="14.25" hidden="1" x14ac:dyDescent="0.45"/>
    <row r="8765" ht="14.25" hidden="1" x14ac:dyDescent="0.45"/>
    <row r="8766" ht="14.25" hidden="1" x14ac:dyDescent="0.45"/>
    <row r="8767" ht="14.25" hidden="1" x14ac:dyDescent="0.45"/>
    <row r="8768" ht="14.25" hidden="1" x14ac:dyDescent="0.45"/>
    <row r="8769" ht="14.25" hidden="1" x14ac:dyDescent="0.45"/>
    <row r="8770" ht="14.25" hidden="1" x14ac:dyDescent="0.45"/>
    <row r="8771" ht="14.25" hidden="1" x14ac:dyDescent="0.45"/>
    <row r="8772" ht="14.25" hidden="1" x14ac:dyDescent="0.45"/>
    <row r="8773" ht="14.25" hidden="1" x14ac:dyDescent="0.45"/>
    <row r="8774" ht="14.25" hidden="1" x14ac:dyDescent="0.45"/>
    <row r="8775" ht="14.25" hidden="1" x14ac:dyDescent="0.45"/>
    <row r="8776" ht="14.25" hidden="1" x14ac:dyDescent="0.45"/>
    <row r="8777" ht="14.25" hidden="1" x14ac:dyDescent="0.45"/>
    <row r="8778" ht="14.25" hidden="1" x14ac:dyDescent="0.45"/>
    <row r="8779" ht="14.25" hidden="1" x14ac:dyDescent="0.45"/>
    <row r="8780" ht="14.25" hidden="1" x14ac:dyDescent="0.45"/>
    <row r="8781" ht="14.25" hidden="1" x14ac:dyDescent="0.45"/>
    <row r="8782" ht="14.25" hidden="1" x14ac:dyDescent="0.45"/>
    <row r="8783" ht="14.25" hidden="1" x14ac:dyDescent="0.45"/>
    <row r="8784" ht="14.25" hidden="1" x14ac:dyDescent="0.45"/>
    <row r="8785" ht="14.25" hidden="1" x14ac:dyDescent="0.45"/>
    <row r="8786" ht="14.25" hidden="1" x14ac:dyDescent="0.45"/>
    <row r="8787" ht="14.25" hidden="1" x14ac:dyDescent="0.45"/>
    <row r="8788" ht="14.25" hidden="1" x14ac:dyDescent="0.45"/>
    <row r="8789" ht="14.25" hidden="1" x14ac:dyDescent="0.45"/>
    <row r="8790" ht="14.25" hidden="1" x14ac:dyDescent="0.45"/>
    <row r="8791" ht="14.25" hidden="1" x14ac:dyDescent="0.45"/>
    <row r="8792" ht="14.25" hidden="1" x14ac:dyDescent="0.45"/>
    <row r="8793" ht="14.25" hidden="1" x14ac:dyDescent="0.45"/>
    <row r="8794" ht="14.25" hidden="1" x14ac:dyDescent="0.45"/>
    <row r="8795" ht="14.25" hidden="1" x14ac:dyDescent="0.45"/>
    <row r="8796" ht="14.25" hidden="1" x14ac:dyDescent="0.45"/>
    <row r="8797" ht="14.25" hidden="1" x14ac:dyDescent="0.45"/>
    <row r="8798" ht="14.25" hidden="1" x14ac:dyDescent="0.45"/>
    <row r="8799" ht="14.25" hidden="1" x14ac:dyDescent="0.45"/>
    <row r="8800" ht="14.25" hidden="1" x14ac:dyDescent="0.45"/>
    <row r="8801" ht="14.25" hidden="1" x14ac:dyDescent="0.45"/>
    <row r="8802" ht="14.25" hidden="1" x14ac:dyDescent="0.45"/>
    <row r="8803" ht="14.25" hidden="1" x14ac:dyDescent="0.45"/>
    <row r="8804" ht="14.25" hidden="1" x14ac:dyDescent="0.45"/>
    <row r="8805" ht="14.25" hidden="1" x14ac:dyDescent="0.45"/>
    <row r="8806" ht="14.25" hidden="1" x14ac:dyDescent="0.45"/>
    <row r="8807" ht="14.25" hidden="1" x14ac:dyDescent="0.45"/>
    <row r="8808" ht="14.25" hidden="1" x14ac:dyDescent="0.45"/>
    <row r="8809" ht="14.25" hidden="1" x14ac:dyDescent="0.45"/>
    <row r="8810" ht="14.25" hidden="1" x14ac:dyDescent="0.45"/>
    <row r="8811" ht="14.25" hidden="1" x14ac:dyDescent="0.45"/>
    <row r="8812" ht="14.25" hidden="1" x14ac:dyDescent="0.45"/>
    <row r="8813" ht="14.25" hidden="1" x14ac:dyDescent="0.45"/>
    <row r="8814" ht="14.25" hidden="1" x14ac:dyDescent="0.45"/>
    <row r="8815" ht="14.25" hidden="1" x14ac:dyDescent="0.45"/>
    <row r="8816" ht="14.25" hidden="1" x14ac:dyDescent="0.45"/>
    <row r="8817" ht="14.25" hidden="1" x14ac:dyDescent="0.45"/>
    <row r="8818" ht="14.25" hidden="1" x14ac:dyDescent="0.45"/>
    <row r="8819" ht="14.25" hidden="1" x14ac:dyDescent="0.45"/>
    <row r="8820" ht="14.25" hidden="1" x14ac:dyDescent="0.45"/>
    <row r="8821" ht="14.25" hidden="1" x14ac:dyDescent="0.45"/>
    <row r="8822" ht="14.25" hidden="1" x14ac:dyDescent="0.45"/>
    <row r="8823" ht="14.25" hidden="1" x14ac:dyDescent="0.45"/>
    <row r="8824" ht="14.25" hidden="1" x14ac:dyDescent="0.45"/>
    <row r="8825" ht="14.25" hidden="1" x14ac:dyDescent="0.45"/>
    <row r="8826" ht="14.25" hidden="1" x14ac:dyDescent="0.45"/>
    <row r="8827" ht="14.25" hidden="1" x14ac:dyDescent="0.45"/>
    <row r="8828" ht="14.25" hidden="1" x14ac:dyDescent="0.45"/>
    <row r="8829" ht="14.25" hidden="1" x14ac:dyDescent="0.45"/>
    <row r="8830" ht="14.25" hidden="1" x14ac:dyDescent="0.45"/>
    <row r="8831" ht="14.25" hidden="1" x14ac:dyDescent="0.45"/>
    <row r="8832" ht="14.25" hidden="1" x14ac:dyDescent="0.45"/>
    <row r="8833" ht="14.25" hidden="1" x14ac:dyDescent="0.45"/>
    <row r="8834" ht="14.25" hidden="1" x14ac:dyDescent="0.45"/>
    <row r="8835" ht="14.25" hidden="1" x14ac:dyDescent="0.45"/>
    <row r="8836" ht="14.25" hidden="1" x14ac:dyDescent="0.45"/>
    <row r="8837" ht="14.25" hidden="1" x14ac:dyDescent="0.45"/>
    <row r="8838" ht="14.25" hidden="1" x14ac:dyDescent="0.45"/>
    <row r="8839" ht="14.25" hidden="1" x14ac:dyDescent="0.45"/>
    <row r="8840" ht="14.25" hidden="1" x14ac:dyDescent="0.45"/>
    <row r="8841" ht="14.25" hidden="1" x14ac:dyDescent="0.45"/>
    <row r="8842" ht="14.25" hidden="1" x14ac:dyDescent="0.45"/>
    <row r="8843" ht="14.25" hidden="1" x14ac:dyDescent="0.45"/>
    <row r="8844" ht="14.25" hidden="1" x14ac:dyDescent="0.45"/>
    <row r="8845" ht="14.25" hidden="1" x14ac:dyDescent="0.45"/>
    <row r="8846" ht="14.25" hidden="1" x14ac:dyDescent="0.45"/>
    <row r="8847" ht="14.25" hidden="1" x14ac:dyDescent="0.45"/>
    <row r="8848" ht="14.25" hidden="1" x14ac:dyDescent="0.45"/>
    <row r="8849" ht="14.25" hidden="1" x14ac:dyDescent="0.45"/>
    <row r="8850" ht="14.25" hidden="1" x14ac:dyDescent="0.45"/>
    <row r="8851" ht="14.25" hidden="1" x14ac:dyDescent="0.45"/>
    <row r="8852" ht="14.25" hidden="1" x14ac:dyDescent="0.45"/>
    <row r="8853" ht="14.25" hidden="1" x14ac:dyDescent="0.45"/>
    <row r="8854" ht="14.25" hidden="1" x14ac:dyDescent="0.45"/>
    <row r="8855" ht="14.25" hidden="1" x14ac:dyDescent="0.45"/>
    <row r="8856" ht="14.25" hidden="1" x14ac:dyDescent="0.45"/>
    <row r="8857" ht="14.25" hidden="1" x14ac:dyDescent="0.45"/>
    <row r="8858" ht="14.25" hidden="1" x14ac:dyDescent="0.45"/>
    <row r="8859" ht="14.25" hidden="1" x14ac:dyDescent="0.45"/>
    <row r="8860" ht="14.25" hidden="1" x14ac:dyDescent="0.45"/>
    <row r="8861" ht="14.25" hidden="1" x14ac:dyDescent="0.45"/>
    <row r="8862" ht="14.25" hidden="1" x14ac:dyDescent="0.45"/>
    <row r="8863" ht="14.25" hidden="1" x14ac:dyDescent="0.45"/>
    <row r="8864" ht="14.25" hidden="1" x14ac:dyDescent="0.45"/>
    <row r="8865" ht="14.25" hidden="1" x14ac:dyDescent="0.45"/>
    <row r="8866" ht="14.25" hidden="1" x14ac:dyDescent="0.45"/>
    <row r="8867" ht="14.25" hidden="1" x14ac:dyDescent="0.45"/>
    <row r="8868" ht="14.25" hidden="1" x14ac:dyDescent="0.45"/>
    <row r="8869" ht="14.25" hidden="1" x14ac:dyDescent="0.45"/>
    <row r="8870" ht="14.25" hidden="1" x14ac:dyDescent="0.45"/>
    <row r="8871" ht="14.25" hidden="1" x14ac:dyDescent="0.45"/>
    <row r="8872" ht="14.25" hidden="1" x14ac:dyDescent="0.45"/>
    <row r="8873" ht="14.25" hidden="1" x14ac:dyDescent="0.45"/>
    <row r="8874" ht="14.25" hidden="1" x14ac:dyDescent="0.45"/>
    <row r="8875" ht="14.25" hidden="1" x14ac:dyDescent="0.45"/>
    <row r="8876" ht="14.25" hidden="1" x14ac:dyDescent="0.45"/>
    <row r="8877" ht="14.25" hidden="1" x14ac:dyDescent="0.45"/>
    <row r="8878" ht="14.25" hidden="1" x14ac:dyDescent="0.45"/>
    <row r="8879" ht="14.25" hidden="1" x14ac:dyDescent="0.45"/>
    <row r="8880" ht="14.25" hidden="1" x14ac:dyDescent="0.45"/>
    <row r="8881" ht="14.25" hidden="1" x14ac:dyDescent="0.45"/>
    <row r="8882" ht="14.25" hidden="1" x14ac:dyDescent="0.45"/>
    <row r="8883" ht="14.25" hidden="1" x14ac:dyDescent="0.45"/>
    <row r="8884" ht="14.25" hidden="1" x14ac:dyDescent="0.45"/>
    <row r="8885" ht="14.25" hidden="1" x14ac:dyDescent="0.45"/>
    <row r="8886" ht="14.25" hidden="1" x14ac:dyDescent="0.45"/>
    <row r="8887" ht="14.25" hidden="1" x14ac:dyDescent="0.45"/>
    <row r="8888" ht="14.25" hidden="1" x14ac:dyDescent="0.45"/>
    <row r="8889" ht="14.25" hidden="1" x14ac:dyDescent="0.45"/>
    <row r="8890" ht="14.25" hidden="1" x14ac:dyDescent="0.45"/>
    <row r="8891" ht="14.25" hidden="1" x14ac:dyDescent="0.45"/>
    <row r="8892" ht="14.25" hidden="1" x14ac:dyDescent="0.45"/>
    <row r="8893" ht="14.25" hidden="1" x14ac:dyDescent="0.45"/>
    <row r="8894" ht="14.25" hidden="1" x14ac:dyDescent="0.45"/>
    <row r="8895" ht="14.25" hidden="1" x14ac:dyDescent="0.45"/>
    <row r="8896" ht="14.25" hidden="1" x14ac:dyDescent="0.45"/>
    <row r="8897" ht="14.25" hidden="1" x14ac:dyDescent="0.45"/>
    <row r="8898" ht="14.25" hidden="1" x14ac:dyDescent="0.45"/>
    <row r="8899" ht="14.25" hidden="1" x14ac:dyDescent="0.45"/>
    <row r="8900" ht="14.25" hidden="1" x14ac:dyDescent="0.45"/>
    <row r="8901" ht="14.25" hidden="1" x14ac:dyDescent="0.45"/>
    <row r="8902" ht="14.25" hidden="1" x14ac:dyDescent="0.45"/>
    <row r="8903" ht="14.25" hidden="1" x14ac:dyDescent="0.45"/>
    <row r="8904" ht="14.25" hidden="1" x14ac:dyDescent="0.45"/>
    <row r="8905" ht="14.25" hidden="1" x14ac:dyDescent="0.45"/>
    <row r="8906" ht="14.25" hidden="1" x14ac:dyDescent="0.45"/>
    <row r="8907" ht="14.25" hidden="1" x14ac:dyDescent="0.45"/>
    <row r="8908" ht="14.25" hidden="1" x14ac:dyDescent="0.45"/>
    <row r="8909" ht="14.25" hidden="1" x14ac:dyDescent="0.45"/>
    <row r="8910" ht="14.25" hidden="1" x14ac:dyDescent="0.45"/>
    <row r="8911" ht="14.25" hidden="1" x14ac:dyDescent="0.45"/>
    <row r="8912" ht="14.25" hidden="1" x14ac:dyDescent="0.45"/>
    <row r="8913" ht="14.25" hidden="1" x14ac:dyDescent="0.45"/>
    <row r="8914" ht="14.25" hidden="1" x14ac:dyDescent="0.45"/>
    <row r="8915" ht="14.25" hidden="1" x14ac:dyDescent="0.45"/>
    <row r="8916" ht="14.25" hidden="1" x14ac:dyDescent="0.45"/>
    <row r="8917" ht="14.25" hidden="1" x14ac:dyDescent="0.45"/>
    <row r="8918" ht="14.25" hidden="1" x14ac:dyDescent="0.45"/>
    <row r="8919" ht="14.25" hidden="1" x14ac:dyDescent="0.45"/>
    <row r="8920" ht="14.25" hidden="1" x14ac:dyDescent="0.45"/>
    <row r="8921" ht="14.25" hidden="1" x14ac:dyDescent="0.45"/>
    <row r="8922" ht="14.25" hidden="1" x14ac:dyDescent="0.45"/>
    <row r="8923" ht="14.25" hidden="1" x14ac:dyDescent="0.45"/>
    <row r="8924" ht="14.25" hidden="1" x14ac:dyDescent="0.45"/>
    <row r="8925" ht="14.25" hidden="1" x14ac:dyDescent="0.45"/>
    <row r="8926" ht="14.25" hidden="1" x14ac:dyDescent="0.45"/>
    <row r="8927" ht="14.25" hidden="1" x14ac:dyDescent="0.45"/>
    <row r="8928" ht="14.25" hidden="1" x14ac:dyDescent="0.45"/>
    <row r="8929" ht="14.25" hidden="1" x14ac:dyDescent="0.45"/>
    <row r="8930" ht="14.25" hidden="1" x14ac:dyDescent="0.45"/>
    <row r="8931" ht="14.25" hidden="1" x14ac:dyDescent="0.45"/>
    <row r="8932" ht="14.25" hidden="1" x14ac:dyDescent="0.45"/>
    <row r="8933" ht="14.25" hidden="1" x14ac:dyDescent="0.45"/>
    <row r="8934" ht="14.25" hidden="1" x14ac:dyDescent="0.45"/>
    <row r="8935" ht="14.25" hidden="1" x14ac:dyDescent="0.45"/>
    <row r="8936" ht="14.25" hidden="1" x14ac:dyDescent="0.45"/>
    <row r="8937" ht="14.25" hidden="1" x14ac:dyDescent="0.45"/>
    <row r="8938" ht="14.25" hidden="1" x14ac:dyDescent="0.45"/>
    <row r="8939" ht="14.25" hidden="1" x14ac:dyDescent="0.45"/>
    <row r="8940" ht="14.25" hidden="1" x14ac:dyDescent="0.45"/>
    <row r="8941" ht="14.25" hidden="1" x14ac:dyDescent="0.45"/>
    <row r="8942" ht="14.25" hidden="1" x14ac:dyDescent="0.45"/>
    <row r="8943" ht="14.25" hidden="1" x14ac:dyDescent="0.45"/>
    <row r="8944" ht="14.25" hidden="1" x14ac:dyDescent="0.45"/>
    <row r="8945" ht="14.25" hidden="1" x14ac:dyDescent="0.45"/>
    <row r="8946" ht="14.25" hidden="1" x14ac:dyDescent="0.45"/>
    <row r="8947" ht="14.25" hidden="1" x14ac:dyDescent="0.45"/>
    <row r="8948" ht="14.25" hidden="1" x14ac:dyDescent="0.45"/>
    <row r="8949" ht="14.25" hidden="1" x14ac:dyDescent="0.45"/>
    <row r="8950" ht="14.25" hidden="1" x14ac:dyDescent="0.45"/>
    <row r="8951" ht="14.25" hidden="1" x14ac:dyDescent="0.45"/>
    <row r="8952" ht="14.25" hidden="1" x14ac:dyDescent="0.45"/>
    <row r="8953" ht="14.25" hidden="1" x14ac:dyDescent="0.45"/>
    <row r="8954" ht="14.25" hidden="1" x14ac:dyDescent="0.45"/>
    <row r="8955" ht="14.25" hidden="1" x14ac:dyDescent="0.45"/>
    <row r="8956" ht="14.25" hidden="1" x14ac:dyDescent="0.45"/>
    <row r="8957" ht="14.25" hidden="1" x14ac:dyDescent="0.45"/>
    <row r="8958" ht="14.25" hidden="1" x14ac:dyDescent="0.45"/>
    <row r="8959" ht="14.25" hidden="1" x14ac:dyDescent="0.45"/>
    <row r="8960" ht="14.25" hidden="1" x14ac:dyDescent="0.45"/>
    <row r="8961" ht="14.25" hidden="1" x14ac:dyDescent="0.45"/>
    <row r="8962" ht="14.25" hidden="1" x14ac:dyDescent="0.45"/>
    <row r="8963" ht="14.25" hidden="1" x14ac:dyDescent="0.45"/>
    <row r="8964" ht="14.25" hidden="1" x14ac:dyDescent="0.45"/>
    <row r="8965" ht="14.25" hidden="1" x14ac:dyDescent="0.45"/>
    <row r="8966" ht="14.25" hidden="1" x14ac:dyDescent="0.45"/>
    <row r="8967" ht="14.25" hidden="1" x14ac:dyDescent="0.45"/>
    <row r="8968" ht="14.25" hidden="1" x14ac:dyDescent="0.45"/>
    <row r="8969" ht="14.25" hidden="1" x14ac:dyDescent="0.45"/>
    <row r="8970" ht="14.25" hidden="1" x14ac:dyDescent="0.45"/>
    <row r="8971" ht="14.25" hidden="1" x14ac:dyDescent="0.45"/>
    <row r="8972" ht="14.25" hidden="1" x14ac:dyDescent="0.45"/>
    <row r="8973" ht="14.25" hidden="1" x14ac:dyDescent="0.45"/>
    <row r="8974" ht="14.25" hidden="1" x14ac:dyDescent="0.45"/>
    <row r="8975" ht="14.25" hidden="1" x14ac:dyDescent="0.45"/>
    <row r="8976" ht="14.25" hidden="1" x14ac:dyDescent="0.45"/>
    <row r="8977" ht="14.25" hidden="1" x14ac:dyDescent="0.45"/>
    <row r="8978" ht="14.25" hidden="1" x14ac:dyDescent="0.45"/>
    <row r="8979" ht="14.25" hidden="1" x14ac:dyDescent="0.45"/>
    <row r="8980" ht="14.25" hidden="1" x14ac:dyDescent="0.45"/>
    <row r="8981" ht="14.25" hidden="1" x14ac:dyDescent="0.45"/>
    <row r="8982" ht="14.25" hidden="1" x14ac:dyDescent="0.45"/>
    <row r="8983" ht="14.25" hidden="1" x14ac:dyDescent="0.45"/>
    <row r="8984" ht="14.25" hidden="1" x14ac:dyDescent="0.45"/>
    <row r="8985" ht="14.25" hidden="1" x14ac:dyDescent="0.45"/>
    <row r="8986" ht="14.25" hidden="1" x14ac:dyDescent="0.45"/>
    <row r="8987" ht="14.25" hidden="1" x14ac:dyDescent="0.45"/>
    <row r="8988" ht="14.25" hidden="1" x14ac:dyDescent="0.45"/>
    <row r="8989" ht="14.25" hidden="1" x14ac:dyDescent="0.45"/>
    <row r="8990" ht="14.25" hidden="1" x14ac:dyDescent="0.45"/>
    <row r="8991" ht="14.25" hidden="1" x14ac:dyDescent="0.45"/>
    <row r="8992" ht="14.25" hidden="1" x14ac:dyDescent="0.45"/>
    <row r="8993" ht="14.25" hidden="1" x14ac:dyDescent="0.45"/>
    <row r="8994" ht="14.25" hidden="1" x14ac:dyDescent="0.45"/>
    <row r="8995" ht="14.25" hidden="1" x14ac:dyDescent="0.45"/>
    <row r="8996" ht="14.25" hidden="1" x14ac:dyDescent="0.45"/>
    <row r="8997" ht="14.25" hidden="1" x14ac:dyDescent="0.45"/>
    <row r="8998" ht="14.25" hidden="1" x14ac:dyDescent="0.45"/>
    <row r="8999" ht="14.25" hidden="1" x14ac:dyDescent="0.45"/>
    <row r="9000" ht="14.25" hidden="1" x14ac:dyDescent="0.45"/>
    <row r="9001" ht="14.25" hidden="1" x14ac:dyDescent="0.45"/>
    <row r="9002" ht="14.25" hidden="1" x14ac:dyDescent="0.45"/>
    <row r="9003" ht="14.25" hidden="1" x14ac:dyDescent="0.45"/>
    <row r="9004" ht="14.25" hidden="1" x14ac:dyDescent="0.45"/>
    <row r="9005" ht="14.25" hidden="1" x14ac:dyDescent="0.45"/>
    <row r="9006" ht="14.25" hidden="1" x14ac:dyDescent="0.45"/>
    <row r="9007" ht="14.25" hidden="1" x14ac:dyDescent="0.45"/>
    <row r="9008" ht="14.25" hidden="1" x14ac:dyDescent="0.45"/>
    <row r="9009" ht="14.25" hidden="1" x14ac:dyDescent="0.45"/>
    <row r="9010" ht="14.25" hidden="1" x14ac:dyDescent="0.45"/>
    <row r="9011" ht="14.25" hidden="1" x14ac:dyDescent="0.45"/>
    <row r="9012" ht="14.25" hidden="1" x14ac:dyDescent="0.45"/>
    <row r="9013" ht="14.25" hidden="1" x14ac:dyDescent="0.45"/>
    <row r="9014" ht="14.25" hidden="1" x14ac:dyDescent="0.45"/>
    <row r="9015" ht="14.25" hidden="1" x14ac:dyDescent="0.45"/>
    <row r="9016" ht="14.25" hidden="1" x14ac:dyDescent="0.45"/>
    <row r="9017" ht="14.25" hidden="1" x14ac:dyDescent="0.45"/>
    <row r="9018" ht="14.25" hidden="1" x14ac:dyDescent="0.45"/>
    <row r="9019" ht="14.25" hidden="1" x14ac:dyDescent="0.45"/>
    <row r="9020" ht="14.25" hidden="1" x14ac:dyDescent="0.45"/>
    <row r="9021" ht="14.25" hidden="1" x14ac:dyDescent="0.45"/>
    <row r="9022" ht="14.25" hidden="1" x14ac:dyDescent="0.45"/>
    <row r="9023" ht="14.25" hidden="1" x14ac:dyDescent="0.45"/>
    <row r="9024" ht="14.25" hidden="1" x14ac:dyDescent="0.45"/>
    <row r="9025" ht="14.25" hidden="1" x14ac:dyDescent="0.45"/>
    <row r="9026" ht="14.25" hidden="1" x14ac:dyDescent="0.45"/>
    <row r="9027" ht="14.25" hidden="1" x14ac:dyDescent="0.45"/>
    <row r="9028" ht="14.25" hidden="1" x14ac:dyDescent="0.45"/>
    <row r="9029" ht="14.25" hidden="1" x14ac:dyDescent="0.45"/>
    <row r="9030" ht="14.25" hidden="1" x14ac:dyDescent="0.45"/>
    <row r="9031" ht="14.25" hidden="1" x14ac:dyDescent="0.45"/>
    <row r="9032" ht="14.25" hidden="1" x14ac:dyDescent="0.45"/>
    <row r="9033" ht="14.25" hidden="1" x14ac:dyDescent="0.45"/>
    <row r="9034" ht="14.25" hidden="1" x14ac:dyDescent="0.45"/>
    <row r="9035" ht="14.25" hidden="1" x14ac:dyDescent="0.45"/>
    <row r="9036" ht="14.25" hidden="1" x14ac:dyDescent="0.45"/>
    <row r="9037" ht="14.25" hidden="1" x14ac:dyDescent="0.45"/>
    <row r="9038" ht="14.25" hidden="1" x14ac:dyDescent="0.45"/>
    <row r="9039" ht="14.25" hidden="1" x14ac:dyDescent="0.45"/>
    <row r="9040" ht="14.25" hidden="1" x14ac:dyDescent="0.45"/>
    <row r="9041" ht="14.25" hidden="1" x14ac:dyDescent="0.45"/>
    <row r="9042" ht="14.25" hidden="1" x14ac:dyDescent="0.45"/>
    <row r="9043" ht="14.25" hidden="1" x14ac:dyDescent="0.45"/>
    <row r="9044" ht="14.25" hidden="1" x14ac:dyDescent="0.45"/>
    <row r="9045" ht="14.25" hidden="1" x14ac:dyDescent="0.45"/>
    <row r="9046" ht="14.25" hidden="1" x14ac:dyDescent="0.45"/>
    <row r="9047" ht="14.25" hidden="1" x14ac:dyDescent="0.45"/>
    <row r="9048" ht="14.25" hidden="1" x14ac:dyDescent="0.45"/>
    <row r="9049" ht="14.25" hidden="1" x14ac:dyDescent="0.45"/>
    <row r="9050" ht="14.25" hidden="1" x14ac:dyDescent="0.45"/>
    <row r="9051" ht="14.25" hidden="1" x14ac:dyDescent="0.45"/>
    <row r="9052" ht="14.25" hidden="1" x14ac:dyDescent="0.45"/>
    <row r="9053" ht="14.25" hidden="1" x14ac:dyDescent="0.45"/>
    <row r="9054" ht="14.25" hidden="1" x14ac:dyDescent="0.45"/>
    <row r="9055" ht="14.25" hidden="1" x14ac:dyDescent="0.45"/>
    <row r="9056" ht="14.25" hidden="1" x14ac:dyDescent="0.45"/>
    <row r="9057" ht="14.25" hidden="1" x14ac:dyDescent="0.45"/>
    <row r="9058" ht="14.25" hidden="1" x14ac:dyDescent="0.45"/>
    <row r="9059" ht="14.25" hidden="1" x14ac:dyDescent="0.45"/>
    <row r="9060" ht="14.25" hidden="1" x14ac:dyDescent="0.45"/>
    <row r="9061" ht="14.25" hidden="1" x14ac:dyDescent="0.45"/>
    <row r="9062" ht="14.25" hidden="1" x14ac:dyDescent="0.45"/>
    <row r="9063" ht="14.25" hidden="1" x14ac:dyDescent="0.45"/>
    <row r="9064" ht="14.25" hidden="1" x14ac:dyDescent="0.45"/>
    <row r="9065" ht="14.25" hidden="1" x14ac:dyDescent="0.45"/>
    <row r="9066" ht="14.25" hidden="1" x14ac:dyDescent="0.45"/>
    <row r="9067" ht="14.25" hidden="1" x14ac:dyDescent="0.45"/>
    <row r="9068" ht="14.25" hidden="1" x14ac:dyDescent="0.45"/>
    <row r="9069" ht="14.25" hidden="1" x14ac:dyDescent="0.45"/>
    <row r="9070" ht="14.25" hidden="1" x14ac:dyDescent="0.45"/>
    <row r="9071" ht="14.25" hidden="1" x14ac:dyDescent="0.45"/>
    <row r="9072" ht="14.25" hidden="1" x14ac:dyDescent="0.45"/>
    <row r="9073" ht="14.25" hidden="1" x14ac:dyDescent="0.45"/>
    <row r="9074" ht="14.25" hidden="1" x14ac:dyDescent="0.45"/>
    <row r="9075" ht="14.25" hidden="1" x14ac:dyDescent="0.45"/>
    <row r="9076" ht="14.25" hidden="1" x14ac:dyDescent="0.45"/>
    <row r="9077" ht="14.25" hidden="1" x14ac:dyDescent="0.45"/>
    <row r="9078" ht="14.25" hidden="1" x14ac:dyDescent="0.45"/>
    <row r="9079" ht="14.25" hidden="1" x14ac:dyDescent="0.45"/>
    <row r="9080" ht="14.25" hidden="1" x14ac:dyDescent="0.45"/>
    <row r="9081" ht="14.25" hidden="1" x14ac:dyDescent="0.45"/>
    <row r="9082" ht="14.25" hidden="1" x14ac:dyDescent="0.45"/>
    <row r="9083" ht="14.25" hidden="1" x14ac:dyDescent="0.45"/>
    <row r="9084" ht="14.25" hidden="1" x14ac:dyDescent="0.45"/>
    <row r="9085" ht="14.25" hidden="1" x14ac:dyDescent="0.45"/>
    <row r="9086" ht="14.25" hidden="1" x14ac:dyDescent="0.45"/>
    <row r="9087" ht="14.25" hidden="1" x14ac:dyDescent="0.45"/>
    <row r="9088" ht="14.25" hidden="1" x14ac:dyDescent="0.45"/>
    <row r="9089" ht="14.25" hidden="1" x14ac:dyDescent="0.45"/>
    <row r="9090" ht="14.25" hidden="1" x14ac:dyDescent="0.45"/>
    <row r="9091" ht="14.25" hidden="1" x14ac:dyDescent="0.45"/>
    <row r="9092" ht="14.25" hidden="1" x14ac:dyDescent="0.45"/>
    <row r="9093" ht="14.25" hidden="1" x14ac:dyDescent="0.45"/>
    <row r="9094" ht="14.25" hidden="1" x14ac:dyDescent="0.45"/>
    <row r="9095" ht="14.25" hidden="1" x14ac:dyDescent="0.45"/>
    <row r="9096" ht="14.25" hidden="1" x14ac:dyDescent="0.45"/>
    <row r="9097" ht="14.25" hidden="1" x14ac:dyDescent="0.45"/>
    <row r="9098" ht="14.25" hidden="1" x14ac:dyDescent="0.45"/>
    <row r="9099" ht="14.25" hidden="1" x14ac:dyDescent="0.45"/>
    <row r="9100" ht="14.25" hidden="1" x14ac:dyDescent="0.45"/>
    <row r="9101" ht="14.25" hidden="1" x14ac:dyDescent="0.45"/>
    <row r="9102" ht="14.25" hidden="1" x14ac:dyDescent="0.45"/>
    <row r="9103" ht="14.25" hidden="1" x14ac:dyDescent="0.45"/>
    <row r="9104" ht="14.25" hidden="1" x14ac:dyDescent="0.45"/>
    <row r="9105" ht="14.25" hidden="1" x14ac:dyDescent="0.45"/>
    <row r="9106" ht="14.25" hidden="1" x14ac:dyDescent="0.45"/>
    <row r="9107" ht="14.25" hidden="1" x14ac:dyDescent="0.45"/>
    <row r="9108" ht="14.25" hidden="1" x14ac:dyDescent="0.45"/>
    <row r="9109" ht="14.25" hidden="1" x14ac:dyDescent="0.45"/>
    <row r="9110" ht="14.25" hidden="1" x14ac:dyDescent="0.45"/>
    <row r="9111" ht="14.25" hidden="1" x14ac:dyDescent="0.45"/>
    <row r="9112" ht="14.25" hidden="1" x14ac:dyDescent="0.45"/>
    <row r="9113" ht="14.25" hidden="1" x14ac:dyDescent="0.45"/>
    <row r="9114" ht="14.25" hidden="1" x14ac:dyDescent="0.45"/>
    <row r="9115" ht="14.25" hidden="1" x14ac:dyDescent="0.45"/>
    <row r="9116" ht="14.25" hidden="1" x14ac:dyDescent="0.45"/>
    <row r="9117" ht="14.25" hidden="1" x14ac:dyDescent="0.45"/>
    <row r="9118" ht="14.25" hidden="1" x14ac:dyDescent="0.45"/>
    <row r="9119" ht="14.25" hidden="1" x14ac:dyDescent="0.45"/>
    <row r="9120" ht="14.25" hidden="1" x14ac:dyDescent="0.45"/>
    <row r="9121" ht="14.25" hidden="1" x14ac:dyDescent="0.45"/>
    <row r="9122" ht="14.25" hidden="1" x14ac:dyDescent="0.45"/>
    <row r="9123" ht="14.25" hidden="1" x14ac:dyDescent="0.45"/>
    <row r="9124" ht="14.25" hidden="1" x14ac:dyDescent="0.45"/>
    <row r="9125" ht="14.25" hidden="1" x14ac:dyDescent="0.45"/>
    <row r="9126" ht="14.25" hidden="1" x14ac:dyDescent="0.45"/>
    <row r="9127" ht="14.25" hidden="1" x14ac:dyDescent="0.45"/>
    <row r="9128" ht="14.25" hidden="1" x14ac:dyDescent="0.45"/>
    <row r="9129" ht="14.25" hidden="1" x14ac:dyDescent="0.45"/>
    <row r="9130" ht="14.25" hidden="1" x14ac:dyDescent="0.45"/>
    <row r="9131" ht="14.25" hidden="1" x14ac:dyDescent="0.45"/>
    <row r="9132" ht="14.25" hidden="1" x14ac:dyDescent="0.45"/>
    <row r="9133" ht="14.25" hidden="1" x14ac:dyDescent="0.45"/>
    <row r="9134" ht="14.25" hidden="1" x14ac:dyDescent="0.45"/>
    <row r="9135" ht="14.25" hidden="1" x14ac:dyDescent="0.45"/>
    <row r="9136" ht="14.25" hidden="1" x14ac:dyDescent="0.45"/>
    <row r="9137" ht="14.25" hidden="1" x14ac:dyDescent="0.45"/>
    <row r="9138" ht="14.25" hidden="1" x14ac:dyDescent="0.45"/>
    <row r="9139" ht="14.25" hidden="1" x14ac:dyDescent="0.45"/>
    <row r="9140" ht="14.25" hidden="1" x14ac:dyDescent="0.45"/>
    <row r="9141" ht="14.25" hidden="1" x14ac:dyDescent="0.45"/>
    <row r="9142" ht="14.25" hidden="1" x14ac:dyDescent="0.45"/>
    <row r="9143" ht="14.25" hidden="1" x14ac:dyDescent="0.45"/>
    <row r="9144" ht="14.25" hidden="1" x14ac:dyDescent="0.45"/>
    <row r="9145" ht="14.25" hidden="1" x14ac:dyDescent="0.45"/>
    <row r="9146" ht="14.25" hidden="1" x14ac:dyDescent="0.45"/>
    <row r="9147" ht="14.25" hidden="1" x14ac:dyDescent="0.45"/>
    <row r="9148" ht="14.25" hidden="1" x14ac:dyDescent="0.45"/>
    <row r="9149" ht="14.25" hidden="1" x14ac:dyDescent="0.45"/>
    <row r="9150" ht="14.25" hidden="1" x14ac:dyDescent="0.45"/>
    <row r="9151" ht="14.25" hidden="1" x14ac:dyDescent="0.45"/>
    <row r="9152" ht="14.25" hidden="1" x14ac:dyDescent="0.45"/>
    <row r="9153" ht="14.25" hidden="1" x14ac:dyDescent="0.45"/>
    <row r="9154" ht="14.25" hidden="1" x14ac:dyDescent="0.45"/>
    <row r="9155" ht="14.25" hidden="1" x14ac:dyDescent="0.45"/>
    <row r="9156" ht="14.25" hidden="1" x14ac:dyDescent="0.45"/>
    <row r="9157" ht="14.25" hidden="1" x14ac:dyDescent="0.45"/>
    <row r="9158" ht="14.25" hidden="1" x14ac:dyDescent="0.45"/>
    <row r="9159" ht="14.25" hidden="1" x14ac:dyDescent="0.45"/>
    <row r="9160" ht="14.25" hidden="1" x14ac:dyDescent="0.45"/>
    <row r="9161" ht="14.25" hidden="1" x14ac:dyDescent="0.45"/>
    <row r="9162" ht="14.25" hidden="1" x14ac:dyDescent="0.45"/>
    <row r="9163" ht="14.25" hidden="1" x14ac:dyDescent="0.45"/>
    <row r="9164" ht="14.25" hidden="1" x14ac:dyDescent="0.45"/>
    <row r="9165" ht="14.25" hidden="1" x14ac:dyDescent="0.45"/>
    <row r="9166" ht="14.25" hidden="1" x14ac:dyDescent="0.45"/>
    <row r="9167" ht="14.25" hidden="1" x14ac:dyDescent="0.45"/>
    <row r="9168" ht="14.25" hidden="1" x14ac:dyDescent="0.45"/>
    <row r="9169" ht="14.25" hidden="1" x14ac:dyDescent="0.45"/>
    <row r="9170" ht="14.25" hidden="1" x14ac:dyDescent="0.45"/>
    <row r="9171" ht="14.25" hidden="1" x14ac:dyDescent="0.45"/>
    <row r="9172" ht="14.25" hidden="1" x14ac:dyDescent="0.45"/>
    <row r="9173" ht="14.25" hidden="1" x14ac:dyDescent="0.45"/>
    <row r="9174" ht="14.25" hidden="1" x14ac:dyDescent="0.45"/>
    <row r="9175" ht="14.25" hidden="1" x14ac:dyDescent="0.45"/>
    <row r="9176" ht="14.25" hidden="1" x14ac:dyDescent="0.45"/>
    <row r="9177" ht="14.25" hidden="1" x14ac:dyDescent="0.45"/>
    <row r="9178" ht="14.25" hidden="1" x14ac:dyDescent="0.45"/>
    <row r="9179" ht="14.25" hidden="1" x14ac:dyDescent="0.45"/>
    <row r="9180" ht="14.25" hidden="1" x14ac:dyDescent="0.45"/>
    <row r="9181" ht="14.25" hidden="1" x14ac:dyDescent="0.45"/>
    <row r="9182" ht="14.25" hidden="1" x14ac:dyDescent="0.45"/>
    <row r="9183" ht="14.25" hidden="1" x14ac:dyDescent="0.45"/>
    <row r="9184" ht="14.25" hidden="1" x14ac:dyDescent="0.45"/>
    <row r="9185" ht="14.25" hidden="1" x14ac:dyDescent="0.45"/>
    <row r="9186" ht="14.25" hidden="1" x14ac:dyDescent="0.45"/>
    <row r="9187" ht="14.25" hidden="1" x14ac:dyDescent="0.45"/>
    <row r="9188" ht="14.25" hidden="1" x14ac:dyDescent="0.45"/>
    <row r="9189" ht="14.25" hidden="1" x14ac:dyDescent="0.45"/>
    <row r="9190" ht="14.25" hidden="1" x14ac:dyDescent="0.45"/>
    <row r="9191" ht="14.25" hidden="1" x14ac:dyDescent="0.45"/>
    <row r="9192" ht="14.25" hidden="1" x14ac:dyDescent="0.45"/>
    <row r="9193" ht="14.25" hidden="1" x14ac:dyDescent="0.45"/>
    <row r="9194" ht="14.25" hidden="1" x14ac:dyDescent="0.45"/>
    <row r="9195" ht="14.25" hidden="1" x14ac:dyDescent="0.45"/>
    <row r="9196" ht="14.25" hidden="1" x14ac:dyDescent="0.45"/>
    <row r="9197" ht="14.25" hidden="1" x14ac:dyDescent="0.45"/>
    <row r="9198" ht="14.25" hidden="1" x14ac:dyDescent="0.45"/>
    <row r="9199" ht="14.25" hidden="1" x14ac:dyDescent="0.45"/>
    <row r="9200" ht="14.25" hidden="1" x14ac:dyDescent="0.45"/>
    <row r="9201" ht="14.25" hidden="1" x14ac:dyDescent="0.45"/>
    <row r="9202" ht="14.25" hidden="1" x14ac:dyDescent="0.45"/>
    <row r="9203" ht="14.25" hidden="1" x14ac:dyDescent="0.45"/>
    <row r="9204" ht="14.25" hidden="1" x14ac:dyDescent="0.45"/>
    <row r="9205" ht="14.25" hidden="1" x14ac:dyDescent="0.45"/>
    <row r="9206" ht="14.25" hidden="1" x14ac:dyDescent="0.45"/>
    <row r="9207" ht="14.25" hidden="1" x14ac:dyDescent="0.45"/>
    <row r="9208" ht="14.25" hidden="1" x14ac:dyDescent="0.45"/>
    <row r="9209" ht="14.25" hidden="1" x14ac:dyDescent="0.45"/>
    <row r="9210" ht="14.25" hidden="1" x14ac:dyDescent="0.45"/>
    <row r="9211" ht="14.25" hidden="1" x14ac:dyDescent="0.45"/>
    <row r="9212" ht="14.25" hidden="1" x14ac:dyDescent="0.45"/>
    <row r="9213" ht="14.25" hidden="1" x14ac:dyDescent="0.45"/>
    <row r="9214" ht="14.25" hidden="1" x14ac:dyDescent="0.45"/>
    <row r="9215" ht="14.25" hidden="1" x14ac:dyDescent="0.45"/>
    <row r="9216" ht="14.25" hidden="1" x14ac:dyDescent="0.45"/>
    <row r="9217" ht="14.25" hidden="1" x14ac:dyDescent="0.45"/>
    <row r="9218" ht="14.25" hidden="1" x14ac:dyDescent="0.45"/>
    <row r="9219" ht="14.25" hidden="1" x14ac:dyDescent="0.45"/>
    <row r="9220" ht="14.25" hidden="1" x14ac:dyDescent="0.45"/>
    <row r="9221" ht="14.25" hidden="1" x14ac:dyDescent="0.45"/>
    <row r="9222" ht="14.25" hidden="1" x14ac:dyDescent="0.45"/>
    <row r="9223" ht="14.25" hidden="1" x14ac:dyDescent="0.45"/>
    <row r="9224" ht="14.25" hidden="1" x14ac:dyDescent="0.45"/>
    <row r="9225" ht="14.25" hidden="1" x14ac:dyDescent="0.45"/>
    <row r="9226" ht="14.25" hidden="1" x14ac:dyDescent="0.45"/>
    <row r="9227" ht="14.25" hidden="1" x14ac:dyDescent="0.45"/>
    <row r="9228" ht="14.25" hidden="1" x14ac:dyDescent="0.45"/>
    <row r="9229" ht="14.25" hidden="1" x14ac:dyDescent="0.45"/>
    <row r="9230" ht="14.25" hidden="1" x14ac:dyDescent="0.45"/>
    <row r="9231" ht="14.25" hidden="1" x14ac:dyDescent="0.45"/>
    <row r="9232" ht="14.25" hidden="1" x14ac:dyDescent="0.45"/>
    <row r="9233" ht="14.25" hidden="1" x14ac:dyDescent="0.45"/>
    <row r="9234" ht="14.25" hidden="1" x14ac:dyDescent="0.45"/>
    <row r="9235" ht="14.25" hidden="1" x14ac:dyDescent="0.45"/>
    <row r="9236" ht="14.25" hidden="1" x14ac:dyDescent="0.45"/>
    <row r="9237" ht="14.25" hidden="1" x14ac:dyDescent="0.45"/>
    <row r="9238" ht="14.25" hidden="1" x14ac:dyDescent="0.45"/>
    <row r="9239" ht="14.25" hidden="1" x14ac:dyDescent="0.45"/>
    <row r="9240" ht="14.25" hidden="1" x14ac:dyDescent="0.45"/>
    <row r="9241" ht="14.25" hidden="1" x14ac:dyDescent="0.45"/>
    <row r="9242" ht="14.25" hidden="1" x14ac:dyDescent="0.45"/>
    <row r="9243" ht="14.25" hidden="1" x14ac:dyDescent="0.45"/>
    <row r="9244" ht="14.25" hidden="1" x14ac:dyDescent="0.45"/>
    <row r="9245" ht="14.25" hidden="1" x14ac:dyDescent="0.45"/>
    <row r="9246" ht="14.25" hidden="1" x14ac:dyDescent="0.45"/>
    <row r="9247" ht="14.25" hidden="1" x14ac:dyDescent="0.45"/>
    <row r="9248" ht="14.25" hidden="1" x14ac:dyDescent="0.45"/>
    <row r="9249" ht="14.25" hidden="1" x14ac:dyDescent="0.45"/>
    <row r="9250" ht="14.25" hidden="1" x14ac:dyDescent="0.45"/>
    <row r="9251" ht="14.25" hidden="1" x14ac:dyDescent="0.45"/>
    <row r="9252" ht="14.25" hidden="1" x14ac:dyDescent="0.45"/>
    <row r="9253" ht="14.25" hidden="1" x14ac:dyDescent="0.45"/>
    <row r="9254" ht="14.25" hidden="1" x14ac:dyDescent="0.45"/>
    <row r="9255" ht="14.25" hidden="1" x14ac:dyDescent="0.45"/>
    <row r="9256" ht="14.25" hidden="1" x14ac:dyDescent="0.45"/>
    <row r="9257" ht="14.25" hidden="1" x14ac:dyDescent="0.45"/>
    <row r="9258" ht="14.25" hidden="1" x14ac:dyDescent="0.45"/>
    <row r="9259" ht="14.25" hidden="1" x14ac:dyDescent="0.45"/>
    <row r="9260" ht="14.25" hidden="1" x14ac:dyDescent="0.45"/>
    <row r="9261" ht="14.25" hidden="1" x14ac:dyDescent="0.45"/>
    <row r="9262" ht="14.25" hidden="1" x14ac:dyDescent="0.45"/>
    <row r="9263" ht="14.25" hidden="1" x14ac:dyDescent="0.45"/>
    <row r="9264" ht="14.25" hidden="1" x14ac:dyDescent="0.45"/>
    <row r="9265" ht="14.25" hidden="1" x14ac:dyDescent="0.45"/>
    <row r="9266" ht="14.25" hidden="1" x14ac:dyDescent="0.45"/>
    <row r="9267" ht="14.25" hidden="1" x14ac:dyDescent="0.45"/>
    <row r="9268" ht="14.25" hidden="1" x14ac:dyDescent="0.45"/>
    <row r="9269" ht="14.25" hidden="1" x14ac:dyDescent="0.45"/>
    <row r="9270" ht="14.25" hidden="1" x14ac:dyDescent="0.45"/>
    <row r="9271" ht="14.25" hidden="1" x14ac:dyDescent="0.45"/>
    <row r="9272" ht="14.25" hidden="1" x14ac:dyDescent="0.45"/>
    <row r="9273" ht="14.25" hidden="1" x14ac:dyDescent="0.45"/>
    <row r="9274" ht="14.25" hidden="1" x14ac:dyDescent="0.45"/>
    <row r="9275" ht="14.25" hidden="1" x14ac:dyDescent="0.45"/>
    <row r="9276" ht="14.25" hidden="1" x14ac:dyDescent="0.45"/>
    <row r="9277" ht="14.25" hidden="1" x14ac:dyDescent="0.45"/>
    <row r="9278" ht="14.25" hidden="1" x14ac:dyDescent="0.45"/>
    <row r="9279" ht="14.25" hidden="1" x14ac:dyDescent="0.45"/>
    <row r="9280" ht="14.25" hidden="1" x14ac:dyDescent="0.45"/>
    <row r="9281" ht="14.25" hidden="1" x14ac:dyDescent="0.45"/>
    <row r="9282" ht="14.25" hidden="1" x14ac:dyDescent="0.45"/>
    <row r="9283" ht="14.25" hidden="1" x14ac:dyDescent="0.45"/>
    <row r="9284" ht="14.25" hidden="1" x14ac:dyDescent="0.45"/>
    <row r="9285" ht="14.25" hidden="1" x14ac:dyDescent="0.45"/>
    <row r="9286" ht="14.25" hidden="1" x14ac:dyDescent="0.45"/>
    <row r="9287" ht="14.25" hidden="1" x14ac:dyDescent="0.45"/>
    <row r="9288" ht="14.25" hidden="1" x14ac:dyDescent="0.45"/>
    <row r="9289" ht="14.25" hidden="1" x14ac:dyDescent="0.45"/>
    <row r="9290" ht="14.25" hidden="1" x14ac:dyDescent="0.45"/>
    <row r="9291" ht="14.25" hidden="1" x14ac:dyDescent="0.45"/>
    <row r="9292" ht="14.25" hidden="1" x14ac:dyDescent="0.45"/>
    <row r="9293" ht="14.25" hidden="1" x14ac:dyDescent="0.45"/>
    <row r="9294" ht="14.25" hidden="1" x14ac:dyDescent="0.45"/>
    <row r="9295" ht="14.25" hidden="1" x14ac:dyDescent="0.45"/>
    <row r="9296" ht="14.25" hidden="1" x14ac:dyDescent="0.45"/>
    <row r="9297" ht="14.25" hidden="1" x14ac:dyDescent="0.45"/>
    <row r="9298" ht="14.25" hidden="1" x14ac:dyDescent="0.45"/>
    <row r="9299" ht="14.25" hidden="1" x14ac:dyDescent="0.45"/>
    <row r="9300" ht="14.25" hidden="1" x14ac:dyDescent="0.45"/>
    <row r="9301" ht="14.25" hidden="1" x14ac:dyDescent="0.45"/>
    <row r="9302" ht="14.25" hidden="1" x14ac:dyDescent="0.45"/>
    <row r="9303" ht="14.25" hidden="1" x14ac:dyDescent="0.45"/>
    <row r="9304" ht="14.25" hidden="1" x14ac:dyDescent="0.45"/>
    <row r="9305" ht="14.25" hidden="1" x14ac:dyDescent="0.45"/>
    <row r="9306" ht="14.25" hidden="1" x14ac:dyDescent="0.45"/>
    <row r="9307" ht="14.25" hidden="1" x14ac:dyDescent="0.45"/>
    <row r="9308" ht="14.25" hidden="1" x14ac:dyDescent="0.45"/>
    <row r="9309" ht="14.25" hidden="1" x14ac:dyDescent="0.45"/>
    <row r="9310" ht="14.25" hidden="1" x14ac:dyDescent="0.45"/>
    <row r="9311" ht="14.25" hidden="1" x14ac:dyDescent="0.45"/>
    <row r="9312" ht="14.25" hidden="1" x14ac:dyDescent="0.45"/>
    <row r="9313" ht="14.25" hidden="1" x14ac:dyDescent="0.45"/>
    <row r="9314" ht="14.25" hidden="1" x14ac:dyDescent="0.45"/>
    <row r="9315" ht="14.25" hidden="1" x14ac:dyDescent="0.45"/>
    <row r="9316" ht="14.25" hidden="1" x14ac:dyDescent="0.45"/>
    <row r="9317" ht="14.25" hidden="1" x14ac:dyDescent="0.45"/>
    <row r="9318" ht="14.25" hidden="1" x14ac:dyDescent="0.45"/>
    <row r="9319" ht="14.25" hidden="1" x14ac:dyDescent="0.45"/>
    <row r="9320" ht="14.25" hidden="1" x14ac:dyDescent="0.45"/>
    <row r="9321" ht="14.25" hidden="1" x14ac:dyDescent="0.45"/>
    <row r="9322" ht="14.25" hidden="1" x14ac:dyDescent="0.45"/>
    <row r="9323" ht="14.25" hidden="1" x14ac:dyDescent="0.45"/>
    <row r="9324" ht="14.25" hidden="1" x14ac:dyDescent="0.45"/>
    <row r="9325" ht="14.25" hidden="1" x14ac:dyDescent="0.45"/>
    <row r="9326" ht="14.25" hidden="1" x14ac:dyDescent="0.45"/>
    <row r="9327" ht="14.25" hidden="1" x14ac:dyDescent="0.45"/>
    <row r="9328" ht="14.25" hidden="1" x14ac:dyDescent="0.45"/>
    <row r="9329" ht="14.25" hidden="1" x14ac:dyDescent="0.45"/>
    <row r="9330" ht="14.25" hidden="1" x14ac:dyDescent="0.45"/>
    <row r="9331" ht="14.25" hidden="1" x14ac:dyDescent="0.45"/>
    <row r="9332" ht="14.25" hidden="1" x14ac:dyDescent="0.45"/>
    <row r="9333" ht="14.25" hidden="1" x14ac:dyDescent="0.45"/>
    <row r="9334" ht="14.25" hidden="1" x14ac:dyDescent="0.45"/>
    <row r="9335" ht="14.25" hidden="1" x14ac:dyDescent="0.45"/>
    <row r="9336" ht="14.25" hidden="1" x14ac:dyDescent="0.45"/>
    <row r="9337" ht="14.25" hidden="1" x14ac:dyDescent="0.45"/>
    <row r="9338" ht="14.25" hidden="1" x14ac:dyDescent="0.45"/>
    <row r="9339" ht="14.25" hidden="1" x14ac:dyDescent="0.45"/>
    <row r="9340" ht="14.25" hidden="1" x14ac:dyDescent="0.45"/>
    <row r="9341" ht="14.25" hidden="1" x14ac:dyDescent="0.45"/>
    <row r="9342" ht="14.25" hidden="1" x14ac:dyDescent="0.45"/>
    <row r="9343" ht="14.25" hidden="1" x14ac:dyDescent="0.45"/>
    <row r="9344" ht="14.25" hidden="1" x14ac:dyDescent="0.45"/>
    <row r="9345" ht="14.25" hidden="1" x14ac:dyDescent="0.45"/>
    <row r="9346" ht="14.25" hidden="1" x14ac:dyDescent="0.45"/>
    <row r="9347" ht="14.25" hidden="1" x14ac:dyDescent="0.45"/>
    <row r="9348" ht="14.25" hidden="1" x14ac:dyDescent="0.45"/>
    <row r="9349" ht="14.25" hidden="1" x14ac:dyDescent="0.45"/>
    <row r="9350" ht="14.25" hidden="1" x14ac:dyDescent="0.45"/>
    <row r="9351" ht="14.25" hidden="1" x14ac:dyDescent="0.45"/>
    <row r="9352" ht="14.25" hidden="1" x14ac:dyDescent="0.45"/>
    <row r="9353" ht="14.25" hidden="1" x14ac:dyDescent="0.45"/>
    <row r="9354" ht="14.25" hidden="1" x14ac:dyDescent="0.45"/>
    <row r="9355" ht="14.25" hidden="1" x14ac:dyDescent="0.45"/>
    <row r="9356" ht="14.25" hidden="1" x14ac:dyDescent="0.45"/>
    <row r="9357" ht="14.25" hidden="1" x14ac:dyDescent="0.45"/>
    <row r="9358" ht="14.25" hidden="1" x14ac:dyDescent="0.45"/>
    <row r="9359" ht="14.25" hidden="1" x14ac:dyDescent="0.45"/>
    <row r="9360" ht="14.25" hidden="1" x14ac:dyDescent="0.45"/>
    <row r="9361" ht="14.25" hidden="1" x14ac:dyDescent="0.45"/>
    <row r="9362" ht="14.25" hidden="1" x14ac:dyDescent="0.45"/>
    <row r="9363" ht="14.25" hidden="1" x14ac:dyDescent="0.45"/>
    <row r="9364" ht="14.25" hidden="1" x14ac:dyDescent="0.45"/>
    <row r="9365" ht="14.25" hidden="1" x14ac:dyDescent="0.45"/>
    <row r="9366" ht="14.25" hidden="1" x14ac:dyDescent="0.45"/>
    <row r="9367" ht="14.25" hidden="1" x14ac:dyDescent="0.45"/>
    <row r="9368" ht="14.25" hidden="1" x14ac:dyDescent="0.45"/>
    <row r="9369" ht="14.25" hidden="1" x14ac:dyDescent="0.45"/>
    <row r="9370" ht="14.25" hidden="1" x14ac:dyDescent="0.45"/>
    <row r="9371" ht="14.25" hidden="1" x14ac:dyDescent="0.45"/>
    <row r="9372" ht="14.25" hidden="1" x14ac:dyDescent="0.45"/>
    <row r="9373" ht="14.25" hidden="1" x14ac:dyDescent="0.45"/>
    <row r="9374" ht="14.25" hidden="1" x14ac:dyDescent="0.45"/>
    <row r="9375" ht="14.25" hidden="1" x14ac:dyDescent="0.45"/>
    <row r="9376" ht="14.25" hidden="1" x14ac:dyDescent="0.45"/>
    <row r="9377" ht="14.25" hidden="1" x14ac:dyDescent="0.45"/>
    <row r="9378" ht="14.25" hidden="1" x14ac:dyDescent="0.45"/>
    <row r="9379" ht="14.25" hidden="1" x14ac:dyDescent="0.45"/>
    <row r="9380" ht="14.25" hidden="1" x14ac:dyDescent="0.45"/>
    <row r="9381" ht="14.25" hidden="1" x14ac:dyDescent="0.45"/>
    <row r="9382" ht="14.25" hidden="1" x14ac:dyDescent="0.45"/>
    <row r="9383" ht="14.25" hidden="1" x14ac:dyDescent="0.45"/>
    <row r="9384" ht="14.25" hidden="1" x14ac:dyDescent="0.45"/>
    <row r="9385" ht="14.25" hidden="1" x14ac:dyDescent="0.45"/>
    <row r="9386" ht="14.25" hidden="1" x14ac:dyDescent="0.45"/>
    <row r="9387" ht="14.25" hidden="1" x14ac:dyDescent="0.45"/>
    <row r="9388" ht="14.25" hidden="1" x14ac:dyDescent="0.45"/>
    <row r="9389" ht="14.25" hidden="1" x14ac:dyDescent="0.45"/>
    <row r="9390" ht="14.25" hidden="1" x14ac:dyDescent="0.45"/>
    <row r="9391" ht="14.25" hidden="1" x14ac:dyDescent="0.45"/>
    <row r="9392" ht="14.25" hidden="1" x14ac:dyDescent="0.45"/>
    <row r="9393" ht="14.25" hidden="1" x14ac:dyDescent="0.45"/>
    <row r="9394" ht="14.25" hidden="1" x14ac:dyDescent="0.45"/>
    <row r="9395" ht="14.25" hidden="1" x14ac:dyDescent="0.45"/>
    <row r="9396" ht="14.25" hidden="1" x14ac:dyDescent="0.45"/>
    <row r="9397" ht="14.25" hidden="1" x14ac:dyDescent="0.45"/>
    <row r="9398" ht="14.25" hidden="1" x14ac:dyDescent="0.45"/>
    <row r="9399" ht="14.25" hidden="1" x14ac:dyDescent="0.45"/>
    <row r="9400" ht="14.25" hidden="1" x14ac:dyDescent="0.45"/>
    <row r="9401" ht="14.25" hidden="1" x14ac:dyDescent="0.45"/>
    <row r="9402" ht="14.25" hidden="1" x14ac:dyDescent="0.45"/>
    <row r="9403" ht="14.25" hidden="1" x14ac:dyDescent="0.45"/>
    <row r="9404" ht="14.25" hidden="1" x14ac:dyDescent="0.45"/>
    <row r="9405" ht="14.25" hidden="1" x14ac:dyDescent="0.45"/>
    <row r="9406" ht="14.25" hidden="1" x14ac:dyDescent="0.45"/>
    <row r="9407" ht="14.25" hidden="1" x14ac:dyDescent="0.45"/>
    <row r="9408" ht="14.25" hidden="1" x14ac:dyDescent="0.45"/>
    <row r="9409" ht="14.25" hidden="1" x14ac:dyDescent="0.45"/>
    <row r="9410" ht="14.25" hidden="1" x14ac:dyDescent="0.45"/>
    <row r="9411" ht="14.25" hidden="1" x14ac:dyDescent="0.45"/>
    <row r="9412" ht="14.25" hidden="1" x14ac:dyDescent="0.45"/>
    <row r="9413" ht="14.25" hidden="1" x14ac:dyDescent="0.45"/>
    <row r="9414" ht="14.25" hidden="1" x14ac:dyDescent="0.45"/>
    <row r="9415" ht="14.25" hidden="1" x14ac:dyDescent="0.45"/>
    <row r="9416" ht="14.25" hidden="1" x14ac:dyDescent="0.45"/>
    <row r="9417" ht="14.25" hidden="1" x14ac:dyDescent="0.45"/>
    <row r="9418" ht="14.25" hidden="1" x14ac:dyDescent="0.45"/>
    <row r="9419" ht="14.25" hidden="1" x14ac:dyDescent="0.45"/>
    <row r="9420" ht="14.25" hidden="1" x14ac:dyDescent="0.45"/>
    <row r="9421" ht="14.25" hidden="1" x14ac:dyDescent="0.45"/>
    <row r="9422" ht="14.25" hidden="1" x14ac:dyDescent="0.45"/>
    <row r="9423" ht="14.25" hidden="1" x14ac:dyDescent="0.45"/>
    <row r="9424" ht="14.25" hidden="1" x14ac:dyDescent="0.45"/>
    <row r="9425" ht="14.25" hidden="1" x14ac:dyDescent="0.45"/>
    <row r="9426" ht="14.25" hidden="1" x14ac:dyDescent="0.45"/>
    <row r="9427" ht="14.25" hidden="1" x14ac:dyDescent="0.45"/>
    <row r="9428" ht="14.25" hidden="1" x14ac:dyDescent="0.45"/>
    <row r="9429" ht="14.25" hidden="1" x14ac:dyDescent="0.45"/>
    <row r="9430" ht="14.25" hidden="1" x14ac:dyDescent="0.45"/>
    <row r="9431" ht="14.25" hidden="1" x14ac:dyDescent="0.45"/>
    <row r="9432" ht="14.25" hidden="1" x14ac:dyDescent="0.45"/>
    <row r="9433" ht="14.25" hidden="1" x14ac:dyDescent="0.45"/>
    <row r="9434" ht="14.25" hidden="1" x14ac:dyDescent="0.45"/>
    <row r="9435" ht="14.25" hidden="1" x14ac:dyDescent="0.45"/>
    <row r="9436" ht="14.25" hidden="1" x14ac:dyDescent="0.45"/>
    <row r="9437" ht="14.25" hidden="1" x14ac:dyDescent="0.45"/>
    <row r="9438" ht="14.25" hidden="1" x14ac:dyDescent="0.45"/>
    <row r="9439" ht="14.25" hidden="1" x14ac:dyDescent="0.45"/>
    <row r="9440" ht="14.25" hidden="1" x14ac:dyDescent="0.45"/>
    <row r="9441" ht="14.25" hidden="1" x14ac:dyDescent="0.45"/>
    <row r="9442" ht="14.25" hidden="1" x14ac:dyDescent="0.45"/>
    <row r="9443" ht="14.25" hidden="1" x14ac:dyDescent="0.45"/>
    <row r="9444" ht="14.25" hidden="1" x14ac:dyDescent="0.45"/>
    <row r="9445" ht="14.25" hidden="1" x14ac:dyDescent="0.45"/>
    <row r="9446" ht="14.25" hidden="1" x14ac:dyDescent="0.45"/>
    <row r="9447" ht="14.25" hidden="1" x14ac:dyDescent="0.45"/>
    <row r="9448" ht="14.25" hidden="1" x14ac:dyDescent="0.45"/>
    <row r="9449" ht="14.25" hidden="1" x14ac:dyDescent="0.45"/>
    <row r="9450" ht="14.25" hidden="1" x14ac:dyDescent="0.45"/>
    <row r="9451" ht="14.25" hidden="1" x14ac:dyDescent="0.45"/>
    <row r="9452" ht="14.25" hidden="1" x14ac:dyDescent="0.45"/>
    <row r="9453" ht="14.25" hidden="1" x14ac:dyDescent="0.45"/>
    <row r="9454" ht="14.25" hidden="1" x14ac:dyDescent="0.45"/>
    <row r="9455" ht="14.25" hidden="1" x14ac:dyDescent="0.45"/>
    <row r="9456" ht="14.25" hidden="1" x14ac:dyDescent="0.45"/>
    <row r="9457" ht="14.25" hidden="1" x14ac:dyDescent="0.45"/>
    <row r="9458" ht="14.25" hidden="1" x14ac:dyDescent="0.45"/>
    <row r="9459" ht="14.25" hidden="1" x14ac:dyDescent="0.45"/>
    <row r="9460" ht="14.25" hidden="1" x14ac:dyDescent="0.45"/>
    <row r="9461" ht="14.25" hidden="1" x14ac:dyDescent="0.45"/>
    <row r="9462" ht="14.25" hidden="1" x14ac:dyDescent="0.45"/>
    <row r="9463" ht="14.25" hidden="1" x14ac:dyDescent="0.45"/>
    <row r="9464" ht="14.25" hidden="1" x14ac:dyDescent="0.45"/>
    <row r="9465" ht="14.25" hidden="1" x14ac:dyDescent="0.45"/>
    <row r="9466" ht="14.25" hidden="1" x14ac:dyDescent="0.45"/>
    <row r="9467" ht="14.25" hidden="1" x14ac:dyDescent="0.45"/>
    <row r="9468" ht="14.25" hidden="1" x14ac:dyDescent="0.45"/>
    <row r="9469" ht="14.25" hidden="1" x14ac:dyDescent="0.45"/>
    <row r="9470" ht="14.25" hidden="1" x14ac:dyDescent="0.45"/>
    <row r="9471" ht="14.25" hidden="1" x14ac:dyDescent="0.45"/>
    <row r="9472" ht="14.25" hidden="1" x14ac:dyDescent="0.45"/>
    <row r="9473" ht="14.25" hidden="1" x14ac:dyDescent="0.45"/>
    <row r="9474" ht="14.25" hidden="1" x14ac:dyDescent="0.45"/>
    <row r="9475" ht="14.25" hidden="1" x14ac:dyDescent="0.45"/>
    <row r="9476" ht="14.25" hidden="1" x14ac:dyDescent="0.45"/>
    <row r="9477" ht="14.25" hidden="1" x14ac:dyDescent="0.45"/>
    <row r="9478" ht="14.25" hidden="1" x14ac:dyDescent="0.45"/>
    <row r="9479" ht="14.25" hidden="1" x14ac:dyDescent="0.45"/>
    <row r="9480" ht="14.25" hidden="1" x14ac:dyDescent="0.45"/>
    <row r="9481" ht="14.25" hidden="1" x14ac:dyDescent="0.45"/>
    <row r="9482" ht="14.25" hidden="1" x14ac:dyDescent="0.45"/>
    <row r="9483" ht="14.25" hidden="1" x14ac:dyDescent="0.45"/>
    <row r="9484" ht="14.25" hidden="1" x14ac:dyDescent="0.45"/>
    <row r="9485" ht="14.25" hidden="1" x14ac:dyDescent="0.45"/>
    <row r="9486" ht="14.25" hidden="1" x14ac:dyDescent="0.45"/>
    <row r="9487" ht="14.25" hidden="1" x14ac:dyDescent="0.45"/>
    <row r="9488" ht="14.25" hidden="1" x14ac:dyDescent="0.45"/>
    <row r="9489" ht="14.25" hidden="1" x14ac:dyDescent="0.45"/>
    <row r="9490" ht="14.25" hidden="1" x14ac:dyDescent="0.45"/>
    <row r="9491" ht="14.25" hidden="1" x14ac:dyDescent="0.45"/>
    <row r="9492" ht="14.25" hidden="1" x14ac:dyDescent="0.45"/>
    <row r="9493" ht="14.25" hidden="1" x14ac:dyDescent="0.45"/>
    <row r="9494" ht="14.25" hidden="1" x14ac:dyDescent="0.45"/>
    <row r="9495" ht="14.25" hidden="1" x14ac:dyDescent="0.45"/>
    <row r="9496" ht="14.25" hidden="1" x14ac:dyDescent="0.45"/>
    <row r="9497" ht="14.25" hidden="1" x14ac:dyDescent="0.45"/>
    <row r="9498" ht="14.25" hidden="1" x14ac:dyDescent="0.45"/>
    <row r="9499" ht="14.25" hidden="1" x14ac:dyDescent="0.45"/>
    <row r="9500" ht="14.25" hidden="1" x14ac:dyDescent="0.45"/>
    <row r="9501" ht="14.25" hidden="1" x14ac:dyDescent="0.45"/>
    <row r="9502" ht="14.25" hidden="1" x14ac:dyDescent="0.45"/>
    <row r="9503" ht="14.25" hidden="1" x14ac:dyDescent="0.45"/>
    <row r="9504" ht="14.25" hidden="1" x14ac:dyDescent="0.45"/>
    <row r="9505" ht="14.25" hidden="1" x14ac:dyDescent="0.45"/>
    <row r="9506" ht="14.25" hidden="1" x14ac:dyDescent="0.45"/>
    <row r="9507" ht="14.25" hidden="1" x14ac:dyDescent="0.45"/>
    <row r="9508" ht="14.25" hidden="1" x14ac:dyDescent="0.45"/>
    <row r="9509" ht="14.25" hidden="1" x14ac:dyDescent="0.45"/>
    <row r="9510" ht="14.25" hidden="1" x14ac:dyDescent="0.45"/>
    <row r="9511" ht="14.25" hidden="1" x14ac:dyDescent="0.45"/>
    <row r="9512" ht="14.25" hidden="1" x14ac:dyDescent="0.45"/>
    <row r="9513" ht="14.25" hidden="1" x14ac:dyDescent="0.45"/>
    <row r="9514" ht="14.25" hidden="1" x14ac:dyDescent="0.45"/>
    <row r="9515" ht="14.25" hidden="1" x14ac:dyDescent="0.45"/>
    <row r="9516" ht="14.25" hidden="1" x14ac:dyDescent="0.45"/>
    <row r="9517" ht="14.25" hidden="1" x14ac:dyDescent="0.45"/>
    <row r="9518" ht="14.25" hidden="1" x14ac:dyDescent="0.45"/>
    <row r="9519" ht="14.25" hidden="1" x14ac:dyDescent="0.45"/>
    <row r="9520" ht="14.25" hidden="1" x14ac:dyDescent="0.45"/>
    <row r="9521" ht="14.25" hidden="1" x14ac:dyDescent="0.45"/>
    <row r="9522" ht="14.25" hidden="1" x14ac:dyDescent="0.45"/>
    <row r="9523" ht="14.25" hidden="1" x14ac:dyDescent="0.45"/>
    <row r="9524" ht="14.25" hidden="1" x14ac:dyDescent="0.45"/>
    <row r="9525" ht="14.25" hidden="1" x14ac:dyDescent="0.45"/>
    <row r="9526" ht="14.25" hidden="1" x14ac:dyDescent="0.45"/>
    <row r="9527" ht="14.25" hidden="1" x14ac:dyDescent="0.45"/>
    <row r="9528" ht="14.25" hidden="1" x14ac:dyDescent="0.45"/>
    <row r="9529" ht="14.25" hidden="1" x14ac:dyDescent="0.45"/>
    <row r="9530" ht="14.25" hidden="1" x14ac:dyDescent="0.45"/>
    <row r="9531" ht="14.25" hidden="1" x14ac:dyDescent="0.45"/>
    <row r="9532" ht="14.25" hidden="1" x14ac:dyDescent="0.45"/>
    <row r="9533" ht="14.25" hidden="1" x14ac:dyDescent="0.45"/>
    <row r="9534" ht="14.25" hidden="1" x14ac:dyDescent="0.45"/>
    <row r="9535" ht="14.25" hidden="1" x14ac:dyDescent="0.45"/>
    <row r="9536" ht="14.25" hidden="1" x14ac:dyDescent="0.45"/>
    <row r="9537" ht="14.25" hidden="1" x14ac:dyDescent="0.45"/>
    <row r="9538" ht="14.25" hidden="1" x14ac:dyDescent="0.45"/>
    <row r="9539" ht="14.25" hidden="1" x14ac:dyDescent="0.45"/>
    <row r="9540" ht="14.25" hidden="1" x14ac:dyDescent="0.45"/>
    <row r="9541" ht="14.25" hidden="1" x14ac:dyDescent="0.45"/>
    <row r="9542" ht="14.25" hidden="1" x14ac:dyDescent="0.45"/>
    <row r="9543" ht="14.25" hidden="1" x14ac:dyDescent="0.45"/>
    <row r="9544" ht="14.25" hidden="1" x14ac:dyDescent="0.45"/>
    <row r="9545" ht="14.25" hidden="1" x14ac:dyDescent="0.45"/>
    <row r="9546" ht="14.25" hidden="1" x14ac:dyDescent="0.45"/>
    <row r="9547" ht="14.25" hidden="1" x14ac:dyDescent="0.45"/>
    <row r="9548" ht="14.25" hidden="1" x14ac:dyDescent="0.45"/>
    <row r="9549" ht="14.25" hidden="1" x14ac:dyDescent="0.45"/>
    <row r="9550" ht="14.25" hidden="1" x14ac:dyDescent="0.45"/>
    <row r="9551" ht="14.25" hidden="1" x14ac:dyDescent="0.45"/>
    <row r="9552" ht="14.25" hidden="1" x14ac:dyDescent="0.45"/>
    <row r="9553" ht="14.25" hidden="1" x14ac:dyDescent="0.45"/>
    <row r="9554" ht="14.25" hidden="1" x14ac:dyDescent="0.45"/>
    <row r="9555" ht="14.25" hidden="1" x14ac:dyDescent="0.45"/>
    <row r="9556" ht="14.25" hidden="1" x14ac:dyDescent="0.45"/>
    <row r="9557" ht="14.25" hidden="1" x14ac:dyDescent="0.45"/>
    <row r="9558" ht="14.25" hidden="1" x14ac:dyDescent="0.45"/>
    <row r="9559" ht="14.25" hidden="1" x14ac:dyDescent="0.45"/>
    <row r="9560" ht="14.25" hidden="1" x14ac:dyDescent="0.45"/>
    <row r="9561" ht="14.25" hidden="1" x14ac:dyDescent="0.45"/>
    <row r="9562" ht="14.25" hidden="1" x14ac:dyDescent="0.45"/>
    <row r="9563" ht="14.25" hidden="1" x14ac:dyDescent="0.45"/>
    <row r="9564" ht="14.25" hidden="1" x14ac:dyDescent="0.45"/>
    <row r="9565" ht="14.25" hidden="1" x14ac:dyDescent="0.45"/>
    <row r="9566" ht="14.25" hidden="1" x14ac:dyDescent="0.45"/>
    <row r="9567" ht="14.25" hidden="1" x14ac:dyDescent="0.45"/>
    <row r="9568" ht="14.25" hidden="1" x14ac:dyDescent="0.45"/>
    <row r="9569" ht="14.25" hidden="1" x14ac:dyDescent="0.45"/>
    <row r="9570" ht="14.25" hidden="1" x14ac:dyDescent="0.45"/>
    <row r="9571" ht="14.25" hidden="1" x14ac:dyDescent="0.45"/>
    <row r="9572" ht="14.25" hidden="1" x14ac:dyDescent="0.45"/>
    <row r="9573" ht="14.25" hidden="1" x14ac:dyDescent="0.45"/>
    <row r="9574" ht="14.25" hidden="1" x14ac:dyDescent="0.45"/>
    <row r="9575" ht="14.25" hidden="1" x14ac:dyDescent="0.45"/>
    <row r="9576" ht="14.25" hidden="1" x14ac:dyDescent="0.45"/>
    <row r="9577" ht="14.25" hidden="1" x14ac:dyDescent="0.45"/>
    <row r="9578" ht="14.25" hidden="1" x14ac:dyDescent="0.45"/>
    <row r="9579" ht="14.25" hidden="1" x14ac:dyDescent="0.45"/>
    <row r="9580" ht="14.25" hidden="1" x14ac:dyDescent="0.45"/>
    <row r="9581" ht="14.25" hidden="1" x14ac:dyDescent="0.45"/>
    <row r="9582" ht="14.25" hidden="1" x14ac:dyDescent="0.45"/>
    <row r="9583" ht="14.25" hidden="1" x14ac:dyDescent="0.45"/>
    <row r="9584" ht="14.25" hidden="1" x14ac:dyDescent="0.45"/>
    <row r="9585" ht="14.25" hidden="1" x14ac:dyDescent="0.45"/>
    <row r="9586" ht="14.25" hidden="1" x14ac:dyDescent="0.45"/>
    <row r="9587" ht="14.25" hidden="1" x14ac:dyDescent="0.45"/>
    <row r="9588" ht="14.25" hidden="1" x14ac:dyDescent="0.45"/>
    <row r="9589" ht="14.25" hidden="1" x14ac:dyDescent="0.45"/>
    <row r="9590" ht="14.25" hidden="1" x14ac:dyDescent="0.45"/>
    <row r="9591" ht="14.25" hidden="1" x14ac:dyDescent="0.45"/>
    <row r="9592" ht="14.25" hidden="1" x14ac:dyDescent="0.45"/>
    <row r="9593" ht="14.25" hidden="1" x14ac:dyDescent="0.45"/>
    <row r="9594" ht="14.25" hidden="1" x14ac:dyDescent="0.45"/>
    <row r="9595" ht="14.25" hidden="1" x14ac:dyDescent="0.45"/>
    <row r="9596" ht="14.25" hidden="1" x14ac:dyDescent="0.45"/>
    <row r="9597" ht="14.25" hidden="1" x14ac:dyDescent="0.45"/>
    <row r="9598" ht="14.25" hidden="1" x14ac:dyDescent="0.45"/>
    <row r="9599" ht="14.25" hidden="1" x14ac:dyDescent="0.45"/>
    <row r="9600" ht="14.25" hidden="1" x14ac:dyDescent="0.45"/>
    <row r="9601" ht="14.25" hidden="1" x14ac:dyDescent="0.45"/>
    <row r="9602" ht="14.25" hidden="1" x14ac:dyDescent="0.45"/>
    <row r="9603" ht="14.25" hidden="1" x14ac:dyDescent="0.45"/>
    <row r="9604" ht="14.25" hidden="1" x14ac:dyDescent="0.45"/>
    <row r="9605" ht="14.25" hidden="1" x14ac:dyDescent="0.45"/>
    <row r="9606" ht="14.25" hidden="1" x14ac:dyDescent="0.45"/>
    <row r="9607" ht="14.25" hidden="1" x14ac:dyDescent="0.45"/>
    <row r="9608" ht="14.25" hidden="1" x14ac:dyDescent="0.45"/>
    <row r="9609" ht="14.25" hidden="1" x14ac:dyDescent="0.45"/>
    <row r="9610" ht="14.25" hidden="1" x14ac:dyDescent="0.45"/>
    <row r="9611" ht="14.25" hidden="1" x14ac:dyDescent="0.45"/>
    <row r="9612" ht="14.25" hidden="1" x14ac:dyDescent="0.45"/>
    <row r="9613" ht="14.25" hidden="1" x14ac:dyDescent="0.45"/>
    <row r="9614" ht="14.25" hidden="1" x14ac:dyDescent="0.45"/>
    <row r="9615" ht="14.25" hidden="1" x14ac:dyDescent="0.45"/>
    <row r="9616" ht="14.25" hidden="1" x14ac:dyDescent="0.45"/>
    <row r="9617" ht="14.25" hidden="1" x14ac:dyDescent="0.45"/>
    <row r="9618" ht="14.25" hidden="1" x14ac:dyDescent="0.45"/>
    <row r="9619" ht="14.25" hidden="1" x14ac:dyDescent="0.45"/>
    <row r="9620" ht="14.25" hidden="1" x14ac:dyDescent="0.45"/>
    <row r="9621" ht="14.25" hidden="1" x14ac:dyDescent="0.45"/>
    <row r="9622" ht="14.25" hidden="1" x14ac:dyDescent="0.45"/>
    <row r="9623" ht="14.25" hidden="1" x14ac:dyDescent="0.45"/>
    <row r="9624" ht="14.25" hidden="1" x14ac:dyDescent="0.45"/>
    <row r="9625" ht="14.25" hidden="1" x14ac:dyDescent="0.45"/>
    <row r="9626" ht="14.25" hidden="1" x14ac:dyDescent="0.45"/>
    <row r="9627" ht="14.25" hidden="1" x14ac:dyDescent="0.45"/>
    <row r="9628" ht="14.25" hidden="1" x14ac:dyDescent="0.45"/>
    <row r="9629" ht="14.25" hidden="1" x14ac:dyDescent="0.45"/>
    <row r="9630" ht="14.25" hidden="1" x14ac:dyDescent="0.45"/>
    <row r="9631" ht="14.25" hidden="1" x14ac:dyDescent="0.45"/>
    <row r="9632" ht="14.25" hidden="1" x14ac:dyDescent="0.45"/>
    <row r="9633" ht="14.25" hidden="1" x14ac:dyDescent="0.45"/>
    <row r="9634" ht="14.25" hidden="1" x14ac:dyDescent="0.45"/>
    <row r="9635" ht="14.25" hidden="1" x14ac:dyDescent="0.45"/>
    <row r="9636" ht="14.25" hidden="1" x14ac:dyDescent="0.45"/>
    <row r="9637" ht="14.25" hidden="1" x14ac:dyDescent="0.45"/>
    <row r="9638" ht="14.25" hidden="1" x14ac:dyDescent="0.45"/>
    <row r="9639" ht="14.25" hidden="1" x14ac:dyDescent="0.45"/>
    <row r="9640" ht="14.25" hidden="1" x14ac:dyDescent="0.45"/>
    <row r="9641" ht="14.25" hidden="1" x14ac:dyDescent="0.45"/>
    <row r="9642" ht="14.25" hidden="1" x14ac:dyDescent="0.45"/>
    <row r="9643" ht="14.25" hidden="1" x14ac:dyDescent="0.45"/>
    <row r="9644" ht="14.25" hidden="1" x14ac:dyDescent="0.45"/>
    <row r="9645" ht="14.25" hidden="1" x14ac:dyDescent="0.45"/>
    <row r="9646" ht="14.25" hidden="1" x14ac:dyDescent="0.45"/>
    <row r="9647" ht="14.25" hidden="1" x14ac:dyDescent="0.45"/>
    <row r="9648" ht="14.25" hidden="1" x14ac:dyDescent="0.45"/>
    <row r="9649" ht="14.25" hidden="1" x14ac:dyDescent="0.45"/>
    <row r="9650" ht="14.25" hidden="1" x14ac:dyDescent="0.45"/>
    <row r="9651" ht="14.25" hidden="1" x14ac:dyDescent="0.45"/>
    <row r="9652" ht="14.25" hidden="1" x14ac:dyDescent="0.45"/>
    <row r="9653" ht="14.25" hidden="1" x14ac:dyDescent="0.45"/>
    <row r="9654" ht="14.25" hidden="1" x14ac:dyDescent="0.45"/>
    <row r="9655" ht="14.25" hidden="1" x14ac:dyDescent="0.45"/>
    <row r="9656" ht="14.25" hidden="1" x14ac:dyDescent="0.45"/>
    <row r="9657" ht="14.25" hidden="1" x14ac:dyDescent="0.45"/>
    <row r="9658" ht="14.25" hidden="1" x14ac:dyDescent="0.45"/>
    <row r="9659" ht="14.25" hidden="1" x14ac:dyDescent="0.45"/>
    <row r="9660" ht="14.25" hidden="1" x14ac:dyDescent="0.45"/>
    <row r="9661" ht="14.25" hidden="1" x14ac:dyDescent="0.45"/>
    <row r="9662" ht="14.25" hidden="1" x14ac:dyDescent="0.45"/>
    <row r="9663" ht="14.25" hidden="1" x14ac:dyDescent="0.45"/>
    <row r="9664" ht="14.25" hidden="1" x14ac:dyDescent="0.45"/>
    <row r="9665" ht="14.25" hidden="1" x14ac:dyDescent="0.45"/>
    <row r="9666" ht="14.25" hidden="1" x14ac:dyDescent="0.45"/>
    <row r="9667" ht="14.25" hidden="1" x14ac:dyDescent="0.45"/>
    <row r="9668" ht="14.25" hidden="1" x14ac:dyDescent="0.45"/>
    <row r="9669" ht="14.25" hidden="1" x14ac:dyDescent="0.45"/>
    <row r="9670" ht="14.25" hidden="1" x14ac:dyDescent="0.45"/>
    <row r="9671" ht="14.25" hidden="1" x14ac:dyDescent="0.45"/>
    <row r="9672" ht="14.25" hidden="1" x14ac:dyDescent="0.45"/>
    <row r="9673" ht="14.25" hidden="1" x14ac:dyDescent="0.45"/>
    <row r="9674" ht="14.25" hidden="1" x14ac:dyDescent="0.45"/>
    <row r="9675" ht="14.25" hidden="1" x14ac:dyDescent="0.45"/>
    <row r="9676" ht="14.25" hidden="1" x14ac:dyDescent="0.45"/>
    <row r="9677" ht="14.25" hidden="1" x14ac:dyDescent="0.45"/>
    <row r="9678" ht="14.25" hidden="1" x14ac:dyDescent="0.45"/>
    <row r="9679" ht="14.25" hidden="1" x14ac:dyDescent="0.45"/>
    <row r="9680" ht="14.25" hidden="1" x14ac:dyDescent="0.45"/>
    <row r="9681" ht="14.25" hidden="1" x14ac:dyDescent="0.45"/>
    <row r="9682" ht="14.25" hidden="1" x14ac:dyDescent="0.45"/>
    <row r="9683" ht="14.25" hidden="1" x14ac:dyDescent="0.45"/>
    <row r="9684" ht="14.25" hidden="1" x14ac:dyDescent="0.45"/>
    <row r="9685" ht="14.25" hidden="1" x14ac:dyDescent="0.45"/>
    <row r="9686" ht="14.25" hidden="1" x14ac:dyDescent="0.45"/>
    <row r="9687" ht="14.25" hidden="1" x14ac:dyDescent="0.45"/>
    <row r="9688" ht="14.25" hidden="1" x14ac:dyDescent="0.45"/>
    <row r="9689" ht="14.25" hidden="1" x14ac:dyDescent="0.45"/>
    <row r="9690" ht="14.25" hidden="1" x14ac:dyDescent="0.45"/>
    <row r="9691" ht="14.25" hidden="1" x14ac:dyDescent="0.45"/>
    <row r="9692" ht="14.25" hidden="1" x14ac:dyDescent="0.45"/>
    <row r="9693" ht="14.25" hidden="1" x14ac:dyDescent="0.45"/>
    <row r="9694" ht="14.25" hidden="1" x14ac:dyDescent="0.45"/>
    <row r="9695" ht="14.25" hidden="1" x14ac:dyDescent="0.45"/>
    <row r="9696" ht="14.25" hidden="1" x14ac:dyDescent="0.45"/>
    <row r="9697" ht="14.25" hidden="1" x14ac:dyDescent="0.45"/>
    <row r="9698" ht="14.25" hidden="1" x14ac:dyDescent="0.45"/>
    <row r="9699" ht="14.25" hidden="1" x14ac:dyDescent="0.45"/>
    <row r="9700" ht="14.25" hidden="1" x14ac:dyDescent="0.45"/>
    <row r="9701" ht="14.25" hidden="1" x14ac:dyDescent="0.45"/>
    <row r="9702" ht="14.25" hidden="1" x14ac:dyDescent="0.45"/>
    <row r="9703" ht="14.25" hidden="1" x14ac:dyDescent="0.45"/>
    <row r="9704" ht="14.25" hidden="1" x14ac:dyDescent="0.45"/>
    <row r="9705" ht="14.25" hidden="1" x14ac:dyDescent="0.45"/>
    <row r="9706" ht="14.25" hidden="1" x14ac:dyDescent="0.45"/>
    <row r="9707" ht="14.25" hidden="1" x14ac:dyDescent="0.45"/>
    <row r="9708" ht="14.25" hidden="1" x14ac:dyDescent="0.45"/>
    <row r="9709" ht="14.25" hidden="1" x14ac:dyDescent="0.45"/>
    <row r="9710" ht="14.25" hidden="1" x14ac:dyDescent="0.45"/>
    <row r="9711" ht="14.25" hidden="1" x14ac:dyDescent="0.45"/>
    <row r="9712" ht="14.25" hidden="1" x14ac:dyDescent="0.45"/>
    <row r="9713" ht="14.25" hidden="1" x14ac:dyDescent="0.45"/>
    <row r="9714" ht="14.25" hidden="1" x14ac:dyDescent="0.45"/>
    <row r="9715" ht="14.25" hidden="1" x14ac:dyDescent="0.45"/>
    <row r="9716" ht="14.25" hidden="1" x14ac:dyDescent="0.45"/>
    <row r="9717" ht="14.25" hidden="1" x14ac:dyDescent="0.45"/>
    <row r="9718" ht="14.25" hidden="1" x14ac:dyDescent="0.45"/>
    <row r="9719" ht="14.25" hidden="1" x14ac:dyDescent="0.45"/>
    <row r="9720" ht="14.25" hidden="1" x14ac:dyDescent="0.45"/>
    <row r="9721" ht="14.25" hidden="1" x14ac:dyDescent="0.45"/>
    <row r="9722" ht="14.25" hidden="1" x14ac:dyDescent="0.45"/>
    <row r="9723" ht="14.25" hidden="1" x14ac:dyDescent="0.45"/>
    <row r="9724" ht="14.25" hidden="1" x14ac:dyDescent="0.45"/>
    <row r="9725" ht="14.25" hidden="1" x14ac:dyDescent="0.45"/>
    <row r="9726" ht="14.25" hidden="1" x14ac:dyDescent="0.45"/>
    <row r="9727" ht="14.25" hidden="1" x14ac:dyDescent="0.45"/>
    <row r="9728" ht="14.25" hidden="1" x14ac:dyDescent="0.45"/>
    <row r="9729" ht="14.25" hidden="1" x14ac:dyDescent="0.45"/>
    <row r="9730" ht="14.25" hidden="1" x14ac:dyDescent="0.45"/>
    <row r="9731" ht="14.25" hidden="1" x14ac:dyDescent="0.45"/>
    <row r="9732" ht="14.25" hidden="1" x14ac:dyDescent="0.45"/>
    <row r="9733" ht="14.25" hidden="1" x14ac:dyDescent="0.45"/>
    <row r="9734" ht="14.25" hidden="1" x14ac:dyDescent="0.45"/>
    <row r="9735" ht="14.25" hidden="1" x14ac:dyDescent="0.45"/>
    <row r="9736" ht="14.25" hidden="1" x14ac:dyDescent="0.45"/>
    <row r="9737" ht="14.25" hidden="1" x14ac:dyDescent="0.45"/>
    <row r="9738" ht="14.25" hidden="1" x14ac:dyDescent="0.45"/>
    <row r="9739" ht="14.25" hidden="1" x14ac:dyDescent="0.45"/>
    <row r="9740" ht="14.25" hidden="1" x14ac:dyDescent="0.45"/>
    <row r="9741" ht="14.25" hidden="1" x14ac:dyDescent="0.45"/>
    <row r="9742" ht="14.25" hidden="1" x14ac:dyDescent="0.45"/>
    <row r="9743" ht="14.25" hidden="1" x14ac:dyDescent="0.45"/>
    <row r="9744" ht="14.25" hidden="1" x14ac:dyDescent="0.45"/>
    <row r="9745" ht="14.25" hidden="1" x14ac:dyDescent="0.45"/>
    <row r="9746" ht="14.25" hidden="1" x14ac:dyDescent="0.45"/>
    <row r="9747" ht="14.25" hidden="1" x14ac:dyDescent="0.45"/>
    <row r="9748" ht="14.25" hidden="1" x14ac:dyDescent="0.45"/>
    <row r="9749" ht="14.25" hidden="1" x14ac:dyDescent="0.45"/>
    <row r="9750" ht="14.25" hidden="1" x14ac:dyDescent="0.45"/>
    <row r="9751" ht="14.25" hidden="1" x14ac:dyDescent="0.45"/>
    <row r="9752" ht="14.25" hidden="1" x14ac:dyDescent="0.45"/>
    <row r="9753" ht="14.25" hidden="1" x14ac:dyDescent="0.45"/>
    <row r="9754" ht="14.25" hidden="1" x14ac:dyDescent="0.45"/>
    <row r="9755" ht="14.25" hidden="1" x14ac:dyDescent="0.45"/>
    <row r="9756" ht="14.25" hidden="1" x14ac:dyDescent="0.45"/>
    <row r="9757" ht="14.25" hidden="1" x14ac:dyDescent="0.45"/>
    <row r="9758" ht="14.25" hidden="1" x14ac:dyDescent="0.45"/>
    <row r="9759" ht="14.25" hidden="1" x14ac:dyDescent="0.45"/>
    <row r="9760" ht="14.25" hidden="1" x14ac:dyDescent="0.45"/>
    <row r="9761" ht="14.25" hidden="1" x14ac:dyDescent="0.45"/>
    <row r="9762" ht="14.25" hidden="1" x14ac:dyDescent="0.45"/>
    <row r="9763" ht="14.25" hidden="1" x14ac:dyDescent="0.45"/>
    <row r="9764" ht="14.25" hidden="1" x14ac:dyDescent="0.45"/>
    <row r="9765" ht="14.25" hidden="1" x14ac:dyDescent="0.45"/>
    <row r="9766" ht="14.25" hidden="1" x14ac:dyDescent="0.45"/>
    <row r="9767" ht="14.25" hidden="1" x14ac:dyDescent="0.45"/>
    <row r="9768" ht="14.25" hidden="1" x14ac:dyDescent="0.45"/>
    <row r="9769" ht="14.25" hidden="1" x14ac:dyDescent="0.45"/>
    <row r="9770" ht="14.25" hidden="1" x14ac:dyDescent="0.45"/>
    <row r="9771" ht="14.25" hidden="1" x14ac:dyDescent="0.45"/>
    <row r="9772" ht="14.25" hidden="1" x14ac:dyDescent="0.45"/>
    <row r="9773" ht="14.25" hidden="1" x14ac:dyDescent="0.45"/>
    <row r="9774" ht="14.25" hidden="1" x14ac:dyDescent="0.45"/>
    <row r="9775" ht="14.25" hidden="1" x14ac:dyDescent="0.45"/>
    <row r="9776" ht="14.25" hidden="1" x14ac:dyDescent="0.45"/>
    <row r="9777" ht="14.25" hidden="1" x14ac:dyDescent="0.45"/>
    <row r="9778" ht="14.25" hidden="1" x14ac:dyDescent="0.45"/>
    <row r="9779" ht="14.25" hidden="1" x14ac:dyDescent="0.45"/>
    <row r="9780" ht="14.25" hidden="1" x14ac:dyDescent="0.45"/>
    <row r="9781" ht="14.25" hidden="1" x14ac:dyDescent="0.45"/>
    <row r="9782" ht="14.25" hidden="1" x14ac:dyDescent="0.45"/>
    <row r="9783" ht="14.25" hidden="1" x14ac:dyDescent="0.45"/>
    <row r="9784" ht="14.25" hidden="1" x14ac:dyDescent="0.45"/>
    <row r="9785" ht="14.25" hidden="1" x14ac:dyDescent="0.45"/>
    <row r="9786" ht="14.25" hidden="1" x14ac:dyDescent="0.45"/>
    <row r="9787" ht="14.25" hidden="1" x14ac:dyDescent="0.45"/>
    <row r="9788" ht="14.25" hidden="1" x14ac:dyDescent="0.45"/>
    <row r="9789" ht="14.25" hidden="1" x14ac:dyDescent="0.45"/>
    <row r="9790" ht="14.25" hidden="1" x14ac:dyDescent="0.45"/>
    <row r="9791" ht="14.25" hidden="1" x14ac:dyDescent="0.45"/>
    <row r="9792" ht="14.25" hidden="1" x14ac:dyDescent="0.45"/>
    <row r="9793" ht="14.25" hidden="1" x14ac:dyDescent="0.45"/>
    <row r="9794" ht="14.25" hidden="1" x14ac:dyDescent="0.45"/>
    <row r="9795" ht="14.25" hidden="1" x14ac:dyDescent="0.45"/>
    <row r="9796" ht="14.25" hidden="1" x14ac:dyDescent="0.45"/>
    <row r="9797" ht="14.25" hidden="1" x14ac:dyDescent="0.45"/>
    <row r="9798" ht="14.25" hidden="1" x14ac:dyDescent="0.45"/>
    <row r="9799" ht="14.25" hidden="1" x14ac:dyDescent="0.45"/>
    <row r="9800" ht="14.25" hidden="1" x14ac:dyDescent="0.45"/>
    <row r="9801" ht="14.25" hidden="1" x14ac:dyDescent="0.45"/>
    <row r="9802" ht="14.25" hidden="1" x14ac:dyDescent="0.45"/>
    <row r="9803" ht="14.25" hidden="1" x14ac:dyDescent="0.45"/>
    <row r="9804" ht="14.25" hidden="1" x14ac:dyDescent="0.45"/>
    <row r="9805" ht="14.25" hidden="1" x14ac:dyDescent="0.45"/>
    <row r="9806" ht="14.25" hidden="1" x14ac:dyDescent="0.45"/>
    <row r="9807" ht="14.25" hidden="1" x14ac:dyDescent="0.45"/>
    <row r="9808" ht="14.25" hidden="1" x14ac:dyDescent="0.45"/>
    <row r="9809" ht="14.25" hidden="1" x14ac:dyDescent="0.45"/>
    <row r="9810" ht="14.25" hidden="1" x14ac:dyDescent="0.45"/>
    <row r="9811" ht="14.25" hidden="1" x14ac:dyDescent="0.45"/>
    <row r="9812" ht="14.25" hidden="1" x14ac:dyDescent="0.45"/>
    <row r="9813" ht="14.25" hidden="1" x14ac:dyDescent="0.45"/>
    <row r="9814" ht="14.25" hidden="1" x14ac:dyDescent="0.45"/>
    <row r="9815" ht="14.25" hidden="1" x14ac:dyDescent="0.45"/>
    <row r="9816" ht="14.25" hidden="1" x14ac:dyDescent="0.45"/>
    <row r="9817" ht="14.25" hidden="1" x14ac:dyDescent="0.45"/>
    <row r="9818" ht="14.25" hidden="1" x14ac:dyDescent="0.45"/>
    <row r="9819" ht="14.25" hidden="1" x14ac:dyDescent="0.45"/>
    <row r="9820" ht="14.25" hidden="1" x14ac:dyDescent="0.45"/>
    <row r="9821" ht="14.25" hidden="1" x14ac:dyDescent="0.45"/>
    <row r="9822" ht="14.25" hidden="1" x14ac:dyDescent="0.45"/>
    <row r="9823" ht="14.25" hidden="1" x14ac:dyDescent="0.45"/>
    <row r="9824" ht="14.25" hidden="1" x14ac:dyDescent="0.45"/>
    <row r="9825" ht="14.25" hidden="1" x14ac:dyDescent="0.45"/>
    <row r="9826" ht="14.25" hidden="1" x14ac:dyDescent="0.45"/>
    <row r="9827" ht="14.25" hidden="1" x14ac:dyDescent="0.45"/>
    <row r="9828" ht="14.25" hidden="1" x14ac:dyDescent="0.45"/>
    <row r="9829" ht="14.25" hidden="1" x14ac:dyDescent="0.45"/>
    <row r="9830" ht="14.25" hidden="1" x14ac:dyDescent="0.45"/>
    <row r="9831" ht="14.25" hidden="1" x14ac:dyDescent="0.45"/>
    <row r="9832" ht="14.25" hidden="1" x14ac:dyDescent="0.45"/>
    <row r="9833" ht="14.25" hidden="1" x14ac:dyDescent="0.45"/>
    <row r="9834" ht="14.25" hidden="1" x14ac:dyDescent="0.45"/>
    <row r="9835" ht="14.25" hidden="1" x14ac:dyDescent="0.45"/>
    <row r="9836" ht="14.25" hidden="1" x14ac:dyDescent="0.45"/>
    <row r="9837" ht="14.25" hidden="1" x14ac:dyDescent="0.45"/>
    <row r="9838" ht="14.25" hidden="1" x14ac:dyDescent="0.45"/>
    <row r="9839" ht="14.25" hidden="1" x14ac:dyDescent="0.45"/>
    <row r="9840" ht="14.25" hidden="1" x14ac:dyDescent="0.45"/>
    <row r="9841" ht="14.25" hidden="1" x14ac:dyDescent="0.45"/>
    <row r="9842" ht="14.25" hidden="1" x14ac:dyDescent="0.45"/>
    <row r="9843" ht="14.25" hidden="1" x14ac:dyDescent="0.45"/>
    <row r="9844" ht="14.25" hidden="1" x14ac:dyDescent="0.45"/>
    <row r="9845" ht="14.25" hidden="1" x14ac:dyDescent="0.45"/>
    <row r="9846" ht="14.25" hidden="1" x14ac:dyDescent="0.45"/>
    <row r="9847" ht="14.25" hidden="1" x14ac:dyDescent="0.45"/>
    <row r="9848" ht="14.25" hidden="1" x14ac:dyDescent="0.45"/>
    <row r="9849" ht="14.25" hidden="1" x14ac:dyDescent="0.45"/>
    <row r="9850" ht="14.25" hidden="1" x14ac:dyDescent="0.45"/>
    <row r="9851" ht="14.25" hidden="1" x14ac:dyDescent="0.45"/>
    <row r="9852" ht="14.25" hidden="1" x14ac:dyDescent="0.45"/>
    <row r="9853" ht="14.25" hidden="1" x14ac:dyDescent="0.45"/>
    <row r="9854" ht="14.25" hidden="1" x14ac:dyDescent="0.45"/>
    <row r="9855" ht="14.25" hidden="1" x14ac:dyDescent="0.45"/>
    <row r="9856" ht="14.25" hidden="1" x14ac:dyDescent="0.45"/>
    <row r="9857" ht="14.25" hidden="1" x14ac:dyDescent="0.45"/>
    <row r="9858" ht="14.25" hidden="1" x14ac:dyDescent="0.45"/>
    <row r="9859" ht="14.25" hidden="1" x14ac:dyDescent="0.45"/>
    <row r="9860" ht="14.25" hidden="1" x14ac:dyDescent="0.45"/>
    <row r="9861" ht="14.25" hidden="1" x14ac:dyDescent="0.45"/>
    <row r="9862" ht="14.25" hidden="1" x14ac:dyDescent="0.45"/>
    <row r="9863" ht="14.25" hidden="1" x14ac:dyDescent="0.45"/>
    <row r="9864" ht="14.25" hidden="1" x14ac:dyDescent="0.45"/>
    <row r="9865" ht="14.25" hidden="1" x14ac:dyDescent="0.45"/>
    <row r="9866" ht="14.25" hidden="1" x14ac:dyDescent="0.45"/>
    <row r="9867" ht="14.25" hidden="1" x14ac:dyDescent="0.45"/>
    <row r="9868" ht="14.25" hidden="1" x14ac:dyDescent="0.45"/>
    <row r="9869" ht="14.25" hidden="1" x14ac:dyDescent="0.45"/>
    <row r="9870" ht="14.25" hidden="1" x14ac:dyDescent="0.45"/>
    <row r="9871" ht="14.25" hidden="1" x14ac:dyDescent="0.45"/>
    <row r="9872" ht="14.25" hidden="1" x14ac:dyDescent="0.45"/>
    <row r="9873" ht="14.25" hidden="1" x14ac:dyDescent="0.45"/>
    <row r="9874" ht="14.25" hidden="1" x14ac:dyDescent="0.45"/>
    <row r="9875" ht="14.25" hidden="1" x14ac:dyDescent="0.45"/>
    <row r="9876" ht="14.25" hidden="1" x14ac:dyDescent="0.45"/>
    <row r="9877" ht="14.25" hidden="1" x14ac:dyDescent="0.45"/>
    <row r="9878" ht="14.25" hidden="1" x14ac:dyDescent="0.45"/>
    <row r="9879" ht="14.25" hidden="1" x14ac:dyDescent="0.45"/>
    <row r="9880" ht="14.25" hidden="1" x14ac:dyDescent="0.45"/>
    <row r="9881" ht="14.25" hidden="1" x14ac:dyDescent="0.45"/>
    <row r="9882" ht="14.25" hidden="1" x14ac:dyDescent="0.45"/>
    <row r="9883" ht="14.25" hidden="1" x14ac:dyDescent="0.45"/>
    <row r="9884" ht="14.25" hidden="1" x14ac:dyDescent="0.45"/>
    <row r="9885" ht="14.25" hidden="1" x14ac:dyDescent="0.45"/>
    <row r="9886" ht="14.25" hidden="1" x14ac:dyDescent="0.45"/>
    <row r="9887" ht="14.25" hidden="1" x14ac:dyDescent="0.45"/>
    <row r="9888" ht="14.25" hidden="1" x14ac:dyDescent="0.45"/>
    <row r="9889" ht="14.25" hidden="1" x14ac:dyDescent="0.45"/>
    <row r="9890" ht="14.25" hidden="1" x14ac:dyDescent="0.45"/>
    <row r="9891" ht="14.25" hidden="1" x14ac:dyDescent="0.45"/>
    <row r="9892" ht="14.25" hidden="1" x14ac:dyDescent="0.45"/>
    <row r="9893" ht="14.25" hidden="1" x14ac:dyDescent="0.45"/>
    <row r="9894" ht="14.25" hidden="1" x14ac:dyDescent="0.45"/>
    <row r="9895" ht="14.25" hidden="1" x14ac:dyDescent="0.45"/>
    <row r="9896" ht="14.25" hidden="1" x14ac:dyDescent="0.45"/>
    <row r="9897" ht="14.25" hidden="1" x14ac:dyDescent="0.45"/>
    <row r="9898" ht="14.25" hidden="1" x14ac:dyDescent="0.45"/>
    <row r="9899" ht="14.25" hidden="1" x14ac:dyDescent="0.45"/>
    <row r="9900" ht="14.25" hidden="1" x14ac:dyDescent="0.45"/>
    <row r="9901" ht="14.25" hidden="1" x14ac:dyDescent="0.45"/>
    <row r="9902" ht="14.25" hidden="1" x14ac:dyDescent="0.45"/>
    <row r="9903" ht="14.25" hidden="1" x14ac:dyDescent="0.45"/>
    <row r="9904" ht="14.25" hidden="1" x14ac:dyDescent="0.45"/>
    <row r="9905" ht="14.25" hidden="1" x14ac:dyDescent="0.45"/>
    <row r="9906" ht="14.25" hidden="1" x14ac:dyDescent="0.45"/>
    <row r="9907" ht="14.25" hidden="1" x14ac:dyDescent="0.45"/>
    <row r="9908" ht="14.25" hidden="1" x14ac:dyDescent="0.45"/>
    <row r="9909" ht="14.25" hidden="1" x14ac:dyDescent="0.45"/>
    <row r="9910" ht="14.25" hidden="1" x14ac:dyDescent="0.45"/>
    <row r="9911" ht="14.25" hidden="1" x14ac:dyDescent="0.45"/>
    <row r="9912" ht="14.25" hidden="1" x14ac:dyDescent="0.45"/>
    <row r="9913" ht="14.25" hidden="1" x14ac:dyDescent="0.45"/>
    <row r="9914" ht="14.25" hidden="1" x14ac:dyDescent="0.45"/>
    <row r="9915" ht="14.25" hidden="1" x14ac:dyDescent="0.45"/>
    <row r="9916" ht="14.25" hidden="1" x14ac:dyDescent="0.45"/>
    <row r="9917" ht="14.25" hidden="1" x14ac:dyDescent="0.45"/>
    <row r="9918" ht="14.25" hidden="1" x14ac:dyDescent="0.45"/>
    <row r="9919" ht="14.25" hidden="1" x14ac:dyDescent="0.45"/>
    <row r="9920" ht="14.25" hidden="1" x14ac:dyDescent="0.45"/>
    <row r="9921" ht="14.25" hidden="1" x14ac:dyDescent="0.45"/>
    <row r="9922" ht="14.25" hidden="1" x14ac:dyDescent="0.45"/>
    <row r="9923" ht="14.25" hidden="1" x14ac:dyDescent="0.45"/>
    <row r="9924" ht="14.25" hidden="1" x14ac:dyDescent="0.45"/>
    <row r="9925" ht="14.25" hidden="1" x14ac:dyDescent="0.45"/>
    <row r="9926" ht="14.25" hidden="1" x14ac:dyDescent="0.45"/>
    <row r="9927" ht="14.25" hidden="1" x14ac:dyDescent="0.45"/>
    <row r="9928" ht="14.25" hidden="1" x14ac:dyDescent="0.45"/>
    <row r="9929" ht="14.25" hidden="1" x14ac:dyDescent="0.45"/>
    <row r="9930" ht="14.25" hidden="1" x14ac:dyDescent="0.45"/>
    <row r="9931" ht="14.25" hidden="1" x14ac:dyDescent="0.45"/>
    <row r="9932" ht="14.25" hidden="1" x14ac:dyDescent="0.45"/>
    <row r="9933" ht="14.25" hidden="1" x14ac:dyDescent="0.45"/>
    <row r="9934" ht="14.25" hidden="1" x14ac:dyDescent="0.45"/>
    <row r="9935" ht="14.25" hidden="1" x14ac:dyDescent="0.45"/>
    <row r="9936" ht="14.25" hidden="1" x14ac:dyDescent="0.45"/>
    <row r="9937" ht="14.25" hidden="1" x14ac:dyDescent="0.45"/>
    <row r="9938" ht="14.25" hidden="1" x14ac:dyDescent="0.45"/>
    <row r="9939" ht="14.25" hidden="1" x14ac:dyDescent="0.45"/>
    <row r="9940" ht="14.25" hidden="1" x14ac:dyDescent="0.45"/>
    <row r="9941" ht="14.25" hidden="1" x14ac:dyDescent="0.45"/>
    <row r="9942" ht="14.25" hidden="1" x14ac:dyDescent="0.45"/>
    <row r="9943" ht="14.25" hidden="1" x14ac:dyDescent="0.45"/>
    <row r="9944" ht="14.25" hidden="1" x14ac:dyDescent="0.45"/>
    <row r="9945" ht="14.25" hidden="1" x14ac:dyDescent="0.45"/>
    <row r="9946" ht="14.25" hidden="1" x14ac:dyDescent="0.45"/>
    <row r="9947" ht="14.25" hidden="1" x14ac:dyDescent="0.45"/>
    <row r="9948" ht="14.25" hidden="1" x14ac:dyDescent="0.45"/>
    <row r="9949" ht="14.25" hidden="1" x14ac:dyDescent="0.45"/>
    <row r="9950" ht="14.25" hidden="1" x14ac:dyDescent="0.45"/>
    <row r="9951" ht="14.25" hidden="1" x14ac:dyDescent="0.45"/>
    <row r="9952" ht="14.25" hidden="1" x14ac:dyDescent="0.45"/>
    <row r="9953" ht="14.25" hidden="1" x14ac:dyDescent="0.45"/>
    <row r="9954" ht="14.25" hidden="1" x14ac:dyDescent="0.45"/>
    <row r="9955" ht="14.25" hidden="1" x14ac:dyDescent="0.45"/>
    <row r="9956" ht="14.25" hidden="1" x14ac:dyDescent="0.45"/>
    <row r="9957" ht="14.25" hidden="1" x14ac:dyDescent="0.45"/>
    <row r="9958" ht="14.25" hidden="1" x14ac:dyDescent="0.45"/>
    <row r="9959" ht="14.25" hidden="1" x14ac:dyDescent="0.45"/>
    <row r="9960" ht="14.25" hidden="1" x14ac:dyDescent="0.45"/>
    <row r="9961" ht="14.25" hidden="1" x14ac:dyDescent="0.45"/>
    <row r="9962" ht="14.25" hidden="1" x14ac:dyDescent="0.45"/>
    <row r="9963" ht="14.25" hidden="1" x14ac:dyDescent="0.45"/>
    <row r="9964" ht="14.25" hidden="1" x14ac:dyDescent="0.45"/>
    <row r="9965" ht="14.25" hidden="1" x14ac:dyDescent="0.45"/>
    <row r="9966" ht="14.25" hidden="1" x14ac:dyDescent="0.45"/>
    <row r="9967" ht="14.25" hidden="1" x14ac:dyDescent="0.45"/>
    <row r="9968" ht="14.25" hidden="1" x14ac:dyDescent="0.45"/>
    <row r="9969" ht="14.25" hidden="1" x14ac:dyDescent="0.45"/>
    <row r="9970" ht="14.25" hidden="1" x14ac:dyDescent="0.45"/>
    <row r="9971" ht="14.25" hidden="1" x14ac:dyDescent="0.45"/>
    <row r="9972" ht="14.25" hidden="1" x14ac:dyDescent="0.45"/>
    <row r="9973" ht="14.25" hidden="1" x14ac:dyDescent="0.45"/>
    <row r="9974" ht="14.25" hidden="1" x14ac:dyDescent="0.45"/>
    <row r="9975" ht="14.25" hidden="1" x14ac:dyDescent="0.45"/>
    <row r="9976" ht="14.25" hidden="1" x14ac:dyDescent="0.45"/>
    <row r="9977" ht="14.25" hidden="1" x14ac:dyDescent="0.45"/>
    <row r="9978" ht="14.25" hidden="1" x14ac:dyDescent="0.45"/>
    <row r="9979" ht="14.25" hidden="1" x14ac:dyDescent="0.45"/>
    <row r="9980" ht="14.25" hidden="1" x14ac:dyDescent="0.45"/>
    <row r="9981" ht="14.25" hidden="1" x14ac:dyDescent="0.45"/>
    <row r="9982" ht="14.25" hidden="1" x14ac:dyDescent="0.45"/>
    <row r="9983" ht="14.25" hidden="1" x14ac:dyDescent="0.45"/>
    <row r="9984" ht="14.25" hidden="1" x14ac:dyDescent="0.45"/>
    <row r="9985" ht="14.25" hidden="1" x14ac:dyDescent="0.45"/>
    <row r="9986" ht="14.25" hidden="1" x14ac:dyDescent="0.45"/>
    <row r="9987" ht="14.25" hidden="1" x14ac:dyDescent="0.45"/>
    <row r="9988" ht="14.25" hidden="1" x14ac:dyDescent="0.45"/>
    <row r="9989" ht="14.25" hidden="1" x14ac:dyDescent="0.45"/>
    <row r="9990" ht="14.25" hidden="1" x14ac:dyDescent="0.45"/>
    <row r="9991" ht="14.25" hidden="1" x14ac:dyDescent="0.45"/>
    <row r="9992" ht="14.25" hidden="1" x14ac:dyDescent="0.45"/>
    <row r="9993" ht="14.25" hidden="1" x14ac:dyDescent="0.45"/>
    <row r="9994" ht="14.25" hidden="1" x14ac:dyDescent="0.45"/>
    <row r="9995" ht="14.25" hidden="1" x14ac:dyDescent="0.45"/>
    <row r="9996" ht="14.25" hidden="1" x14ac:dyDescent="0.45"/>
    <row r="9997" ht="14.25" hidden="1" x14ac:dyDescent="0.45"/>
    <row r="9998" ht="14.25" hidden="1" x14ac:dyDescent="0.45"/>
    <row r="9999" ht="14.25" hidden="1" x14ac:dyDescent="0.45"/>
    <row r="10000" ht="14.25" hidden="1" x14ac:dyDescent="0.45"/>
    <row r="10001" ht="14.25" hidden="1" x14ac:dyDescent="0.45"/>
    <row r="10002" ht="14.25" hidden="1" x14ac:dyDescent="0.45"/>
    <row r="10003" ht="14.25" hidden="1" x14ac:dyDescent="0.45"/>
    <row r="10004" ht="14.25" hidden="1" x14ac:dyDescent="0.45"/>
    <row r="10005" ht="14.25" hidden="1" x14ac:dyDescent="0.45"/>
    <row r="10006" ht="14.25" hidden="1" x14ac:dyDescent="0.45"/>
    <row r="10007" ht="14.25" hidden="1" x14ac:dyDescent="0.45"/>
    <row r="10008" ht="14.25" hidden="1" x14ac:dyDescent="0.45"/>
    <row r="10009" ht="14.25" hidden="1" x14ac:dyDescent="0.45"/>
    <row r="10010" ht="14.25" hidden="1" x14ac:dyDescent="0.45"/>
    <row r="10011" ht="14.25" hidden="1" x14ac:dyDescent="0.45"/>
    <row r="10012" ht="14.25" hidden="1" x14ac:dyDescent="0.45"/>
    <row r="10013" ht="14.25" hidden="1" x14ac:dyDescent="0.45"/>
    <row r="10014" ht="14.25" hidden="1" x14ac:dyDescent="0.45"/>
    <row r="10015" ht="14.25" hidden="1" x14ac:dyDescent="0.45"/>
    <row r="10016" ht="14.25" hidden="1" x14ac:dyDescent="0.45"/>
    <row r="10017" ht="14.25" hidden="1" x14ac:dyDescent="0.45"/>
    <row r="10018" ht="14.25" hidden="1" x14ac:dyDescent="0.45"/>
    <row r="10019" ht="14.25" hidden="1" x14ac:dyDescent="0.45"/>
    <row r="10020" ht="14.25" hidden="1" x14ac:dyDescent="0.45"/>
    <row r="10021" ht="14.25" hidden="1" x14ac:dyDescent="0.45"/>
    <row r="10022" ht="14.25" hidden="1" x14ac:dyDescent="0.45"/>
    <row r="10023" ht="14.25" hidden="1" x14ac:dyDescent="0.45"/>
    <row r="10024" ht="14.25" hidden="1" x14ac:dyDescent="0.45"/>
    <row r="10025" ht="14.25" hidden="1" x14ac:dyDescent="0.45"/>
    <row r="10026" ht="14.25" hidden="1" x14ac:dyDescent="0.45"/>
    <row r="10027" ht="14.25" hidden="1" x14ac:dyDescent="0.45"/>
    <row r="10028" ht="14.25" hidden="1" x14ac:dyDescent="0.45"/>
    <row r="10029" ht="14.25" hidden="1" x14ac:dyDescent="0.45"/>
    <row r="10030" ht="14.25" hidden="1" x14ac:dyDescent="0.45"/>
    <row r="10031" ht="14.25" hidden="1" x14ac:dyDescent="0.45"/>
    <row r="10032" ht="14.25" hidden="1" x14ac:dyDescent="0.45"/>
    <row r="10033" ht="14.25" hidden="1" x14ac:dyDescent="0.45"/>
    <row r="10034" ht="14.25" hidden="1" x14ac:dyDescent="0.45"/>
    <row r="10035" ht="14.25" hidden="1" x14ac:dyDescent="0.45"/>
    <row r="10036" ht="14.25" hidden="1" x14ac:dyDescent="0.45"/>
    <row r="10037" ht="14.25" hidden="1" x14ac:dyDescent="0.45"/>
    <row r="10038" ht="14.25" hidden="1" x14ac:dyDescent="0.45"/>
    <row r="10039" ht="14.25" hidden="1" x14ac:dyDescent="0.45"/>
    <row r="10040" ht="14.25" hidden="1" x14ac:dyDescent="0.45"/>
    <row r="10041" ht="14.25" hidden="1" x14ac:dyDescent="0.45"/>
    <row r="10042" ht="14.25" hidden="1" x14ac:dyDescent="0.45"/>
    <row r="10043" ht="14.25" hidden="1" x14ac:dyDescent="0.45"/>
    <row r="10044" ht="14.25" hidden="1" x14ac:dyDescent="0.45"/>
    <row r="10045" ht="14.25" hidden="1" x14ac:dyDescent="0.45"/>
    <row r="10046" ht="14.25" hidden="1" x14ac:dyDescent="0.45"/>
    <row r="10047" ht="14.25" hidden="1" x14ac:dyDescent="0.45"/>
    <row r="10048" ht="14.25" hidden="1" x14ac:dyDescent="0.45"/>
    <row r="10049" ht="14.25" hidden="1" x14ac:dyDescent="0.45"/>
    <row r="10050" ht="14.25" hidden="1" x14ac:dyDescent="0.45"/>
    <row r="10051" ht="14.25" hidden="1" x14ac:dyDescent="0.45"/>
    <row r="10052" ht="14.25" hidden="1" x14ac:dyDescent="0.45"/>
    <row r="10053" ht="14.25" hidden="1" x14ac:dyDescent="0.45"/>
    <row r="10054" ht="14.25" hidden="1" x14ac:dyDescent="0.45"/>
    <row r="10055" ht="14.25" hidden="1" x14ac:dyDescent="0.45"/>
    <row r="10056" ht="14.25" hidden="1" x14ac:dyDescent="0.45"/>
    <row r="10057" ht="14.25" hidden="1" x14ac:dyDescent="0.45"/>
    <row r="10058" ht="14.25" hidden="1" x14ac:dyDescent="0.45"/>
    <row r="10059" ht="14.25" hidden="1" x14ac:dyDescent="0.45"/>
    <row r="10060" ht="14.25" hidden="1" x14ac:dyDescent="0.45"/>
    <row r="10061" ht="14.25" hidden="1" x14ac:dyDescent="0.45"/>
    <row r="10062" ht="14.25" hidden="1" x14ac:dyDescent="0.45"/>
    <row r="10063" ht="14.25" hidden="1" x14ac:dyDescent="0.45"/>
    <row r="10064" ht="14.25" hidden="1" x14ac:dyDescent="0.45"/>
    <row r="10065" ht="14.25" hidden="1" x14ac:dyDescent="0.45"/>
    <row r="10066" ht="14.25" hidden="1" x14ac:dyDescent="0.45"/>
    <row r="10067" ht="14.25" hidden="1" x14ac:dyDescent="0.45"/>
    <row r="10068" ht="14.25" hidden="1" x14ac:dyDescent="0.45"/>
    <row r="10069" ht="14.25" hidden="1" x14ac:dyDescent="0.45"/>
    <row r="10070" ht="14.25" hidden="1" x14ac:dyDescent="0.45"/>
    <row r="10071" ht="14.25" hidden="1" x14ac:dyDescent="0.45"/>
    <row r="10072" ht="14.25" hidden="1" x14ac:dyDescent="0.45"/>
    <row r="10073" ht="14.25" hidden="1" x14ac:dyDescent="0.45"/>
    <row r="10074" ht="14.25" hidden="1" x14ac:dyDescent="0.45"/>
    <row r="10075" ht="14.25" hidden="1" x14ac:dyDescent="0.45"/>
    <row r="10076" ht="14.25" hidden="1" x14ac:dyDescent="0.45"/>
    <row r="10077" ht="14.25" hidden="1" x14ac:dyDescent="0.45"/>
    <row r="10078" ht="14.25" hidden="1" x14ac:dyDescent="0.45"/>
    <row r="10079" ht="14.25" hidden="1" x14ac:dyDescent="0.45"/>
    <row r="10080" ht="14.25" hidden="1" x14ac:dyDescent="0.45"/>
    <row r="10081" ht="14.25" hidden="1" x14ac:dyDescent="0.45"/>
    <row r="10082" ht="14.25" hidden="1" x14ac:dyDescent="0.45"/>
    <row r="10083" ht="14.25" hidden="1" x14ac:dyDescent="0.45"/>
    <row r="10084" ht="14.25" hidden="1" x14ac:dyDescent="0.45"/>
    <row r="10085" ht="14.25" hidden="1" x14ac:dyDescent="0.45"/>
    <row r="10086" ht="14.25" hidden="1" x14ac:dyDescent="0.45"/>
    <row r="10087" ht="14.25" hidden="1" x14ac:dyDescent="0.45"/>
    <row r="10088" ht="14.25" hidden="1" x14ac:dyDescent="0.45"/>
    <row r="10089" ht="14.25" hidden="1" x14ac:dyDescent="0.45"/>
    <row r="10090" ht="14.25" hidden="1" x14ac:dyDescent="0.45"/>
    <row r="10091" ht="14.25" hidden="1" x14ac:dyDescent="0.45"/>
    <row r="10092" ht="14.25" hidden="1" x14ac:dyDescent="0.45"/>
    <row r="10093" ht="14.25" hidden="1" x14ac:dyDescent="0.45"/>
    <row r="10094" ht="14.25" hidden="1" x14ac:dyDescent="0.45"/>
    <row r="10095" ht="14.25" hidden="1" x14ac:dyDescent="0.45"/>
    <row r="10096" ht="14.25" hidden="1" x14ac:dyDescent="0.45"/>
    <row r="10097" ht="14.25" hidden="1" x14ac:dyDescent="0.45"/>
    <row r="10098" ht="14.25" hidden="1" x14ac:dyDescent="0.45"/>
    <row r="10099" ht="14.25" hidden="1" x14ac:dyDescent="0.45"/>
    <row r="10100" ht="14.25" hidden="1" x14ac:dyDescent="0.45"/>
    <row r="10101" ht="14.25" hidden="1" x14ac:dyDescent="0.45"/>
    <row r="10102" ht="14.25" hidden="1" x14ac:dyDescent="0.45"/>
    <row r="10103" ht="14.25" hidden="1" x14ac:dyDescent="0.45"/>
    <row r="10104" ht="14.25" hidden="1" x14ac:dyDescent="0.45"/>
    <row r="10105" ht="14.25" hidden="1" x14ac:dyDescent="0.45"/>
    <row r="10106" ht="14.25" hidden="1" x14ac:dyDescent="0.45"/>
    <row r="10107" ht="14.25" hidden="1" x14ac:dyDescent="0.45"/>
    <row r="10108" ht="14.25" hidden="1" x14ac:dyDescent="0.45"/>
    <row r="10109" ht="14.25" hidden="1" x14ac:dyDescent="0.45"/>
    <row r="10110" ht="14.25" hidden="1" x14ac:dyDescent="0.45"/>
    <row r="10111" ht="14.25" hidden="1" x14ac:dyDescent="0.45"/>
    <row r="10112" ht="14.25" hidden="1" x14ac:dyDescent="0.45"/>
    <row r="10113" ht="14.25" hidden="1" x14ac:dyDescent="0.45"/>
    <row r="10114" ht="14.25" hidden="1" x14ac:dyDescent="0.45"/>
    <row r="10115" ht="14.25" hidden="1" x14ac:dyDescent="0.45"/>
    <row r="10116" ht="14.25" hidden="1" x14ac:dyDescent="0.45"/>
    <row r="10117" ht="14.25" hidden="1" x14ac:dyDescent="0.45"/>
    <row r="10118" ht="14.25" hidden="1" x14ac:dyDescent="0.45"/>
    <row r="10119" ht="14.25" hidden="1" x14ac:dyDescent="0.45"/>
    <row r="10120" ht="14.25" hidden="1" x14ac:dyDescent="0.45"/>
    <row r="10121" ht="14.25" hidden="1" x14ac:dyDescent="0.45"/>
    <row r="10122" ht="14.25" hidden="1" x14ac:dyDescent="0.45"/>
    <row r="10123" ht="14.25" hidden="1" x14ac:dyDescent="0.45"/>
    <row r="10124" ht="14.25" hidden="1" x14ac:dyDescent="0.45"/>
    <row r="10125" ht="14.25" hidden="1" x14ac:dyDescent="0.45"/>
    <row r="10126" ht="14.25" hidden="1" x14ac:dyDescent="0.45"/>
    <row r="10127" ht="14.25" hidden="1" x14ac:dyDescent="0.45"/>
    <row r="10128" ht="14.25" hidden="1" x14ac:dyDescent="0.45"/>
    <row r="10129" ht="14.25" hidden="1" x14ac:dyDescent="0.45"/>
    <row r="10130" ht="14.25" hidden="1" x14ac:dyDescent="0.45"/>
    <row r="10131" ht="14.25" hidden="1" x14ac:dyDescent="0.45"/>
    <row r="10132" ht="14.25" hidden="1" x14ac:dyDescent="0.45"/>
    <row r="10133" ht="14.25" hidden="1" x14ac:dyDescent="0.45"/>
    <row r="10134" ht="14.25" hidden="1" x14ac:dyDescent="0.45"/>
    <row r="10135" ht="14.25" hidden="1" x14ac:dyDescent="0.45"/>
    <row r="10136" ht="14.25" hidden="1" x14ac:dyDescent="0.45"/>
    <row r="10137" ht="14.25" hidden="1" x14ac:dyDescent="0.45"/>
    <row r="10138" ht="14.25" hidden="1" x14ac:dyDescent="0.45"/>
    <row r="10139" ht="14.25" hidden="1" x14ac:dyDescent="0.45"/>
    <row r="10140" ht="14.25" hidden="1" x14ac:dyDescent="0.45"/>
    <row r="10141" ht="14.25" hidden="1" x14ac:dyDescent="0.45"/>
    <row r="10142" ht="14.25" hidden="1" x14ac:dyDescent="0.45"/>
    <row r="10143" ht="14.25" hidden="1" x14ac:dyDescent="0.45"/>
    <row r="10144" ht="14.25" hidden="1" x14ac:dyDescent="0.45"/>
    <row r="10145" ht="14.25" hidden="1" x14ac:dyDescent="0.45"/>
    <row r="10146" ht="14.25" hidden="1" x14ac:dyDescent="0.45"/>
    <row r="10147" ht="14.25" hidden="1" x14ac:dyDescent="0.45"/>
    <row r="10148" ht="14.25" hidden="1" x14ac:dyDescent="0.45"/>
    <row r="10149" ht="14.25" hidden="1" x14ac:dyDescent="0.45"/>
    <row r="10150" ht="14.25" hidden="1" x14ac:dyDescent="0.45"/>
    <row r="10151" ht="14.25" hidden="1" x14ac:dyDescent="0.45"/>
    <row r="10152" ht="14.25" hidden="1" x14ac:dyDescent="0.45"/>
    <row r="10153" ht="14.25" hidden="1" x14ac:dyDescent="0.45"/>
    <row r="10154" ht="14.25" hidden="1" x14ac:dyDescent="0.45"/>
    <row r="10155" ht="14.25" hidden="1" x14ac:dyDescent="0.45"/>
    <row r="10156" ht="14.25" hidden="1" x14ac:dyDescent="0.45"/>
    <row r="10157" ht="14.25" hidden="1" x14ac:dyDescent="0.45"/>
    <row r="10158" ht="14.25" hidden="1" x14ac:dyDescent="0.45"/>
    <row r="10159" ht="14.25" hidden="1" x14ac:dyDescent="0.45"/>
    <row r="10160" ht="14.25" hidden="1" x14ac:dyDescent="0.45"/>
    <row r="10161" ht="14.25" hidden="1" x14ac:dyDescent="0.45"/>
    <row r="10162" ht="14.25" hidden="1" x14ac:dyDescent="0.45"/>
    <row r="10163" ht="14.25" hidden="1" x14ac:dyDescent="0.45"/>
    <row r="10164" ht="14.25" hidden="1" x14ac:dyDescent="0.45"/>
    <row r="10165" ht="14.25" hidden="1" x14ac:dyDescent="0.45"/>
    <row r="10166" ht="14.25" hidden="1" x14ac:dyDescent="0.45"/>
    <row r="10167" ht="14.25" hidden="1" x14ac:dyDescent="0.45"/>
    <row r="10168" ht="14.25" hidden="1" x14ac:dyDescent="0.45"/>
    <row r="10169" ht="14.25" hidden="1" x14ac:dyDescent="0.45"/>
    <row r="10170" ht="14.25" hidden="1" x14ac:dyDescent="0.45"/>
    <row r="10171" ht="14.25" hidden="1" x14ac:dyDescent="0.45"/>
    <row r="10172" ht="14.25" hidden="1" x14ac:dyDescent="0.45"/>
    <row r="10173" ht="14.25" hidden="1" x14ac:dyDescent="0.45"/>
    <row r="10174" ht="14.25" hidden="1" x14ac:dyDescent="0.45"/>
    <row r="10175" ht="14.25" hidden="1" x14ac:dyDescent="0.45"/>
    <row r="10176" ht="14.25" hidden="1" x14ac:dyDescent="0.45"/>
    <row r="10177" ht="14.25" hidden="1" x14ac:dyDescent="0.45"/>
    <row r="10178" ht="14.25" hidden="1" x14ac:dyDescent="0.45"/>
    <row r="10179" ht="14.25" hidden="1" x14ac:dyDescent="0.45"/>
    <row r="10180" ht="14.25" hidden="1" x14ac:dyDescent="0.45"/>
    <row r="10181" ht="14.25" hidden="1" x14ac:dyDescent="0.45"/>
    <row r="10182" ht="14.25" hidden="1" x14ac:dyDescent="0.45"/>
    <row r="10183" ht="14.25" hidden="1" x14ac:dyDescent="0.45"/>
    <row r="10184" ht="14.25" hidden="1" x14ac:dyDescent="0.45"/>
    <row r="10185" ht="14.25" hidden="1" x14ac:dyDescent="0.45"/>
    <row r="10186" ht="14.25" hidden="1" x14ac:dyDescent="0.45"/>
    <row r="10187" ht="14.25" hidden="1" x14ac:dyDescent="0.45"/>
    <row r="10188" ht="14.25" hidden="1" x14ac:dyDescent="0.45"/>
    <row r="10189" ht="14.25" hidden="1" x14ac:dyDescent="0.45"/>
    <row r="10190" ht="14.25" hidden="1" x14ac:dyDescent="0.45"/>
    <row r="10191" ht="14.25" hidden="1" x14ac:dyDescent="0.45"/>
    <row r="10192" ht="14.25" hidden="1" x14ac:dyDescent="0.45"/>
    <row r="10193" ht="14.25" hidden="1" x14ac:dyDescent="0.45"/>
    <row r="10194" ht="14.25" hidden="1" x14ac:dyDescent="0.45"/>
    <row r="10195" ht="14.25" hidden="1" x14ac:dyDescent="0.45"/>
    <row r="10196" ht="14.25" hidden="1" x14ac:dyDescent="0.45"/>
    <row r="10197" ht="14.25" hidden="1" x14ac:dyDescent="0.45"/>
    <row r="10198" ht="14.25" hidden="1" x14ac:dyDescent="0.45"/>
    <row r="10199" ht="14.25" hidden="1" x14ac:dyDescent="0.45"/>
    <row r="10200" ht="14.25" hidden="1" x14ac:dyDescent="0.45"/>
    <row r="10201" ht="14.25" hidden="1" x14ac:dyDescent="0.45"/>
    <row r="10202" ht="14.25" hidden="1" x14ac:dyDescent="0.45"/>
    <row r="10203" ht="14.25" hidden="1" x14ac:dyDescent="0.45"/>
    <row r="10204" ht="14.25" hidden="1" x14ac:dyDescent="0.45"/>
    <row r="10205" ht="14.25" hidden="1" x14ac:dyDescent="0.45"/>
    <row r="10206" ht="14.25" hidden="1" x14ac:dyDescent="0.45"/>
    <row r="10207" ht="14.25" hidden="1" x14ac:dyDescent="0.45"/>
    <row r="10208" ht="14.25" hidden="1" x14ac:dyDescent="0.45"/>
    <row r="10209" ht="14.25" hidden="1" x14ac:dyDescent="0.45"/>
    <row r="10210" ht="14.25" hidden="1" x14ac:dyDescent="0.45"/>
    <row r="10211" ht="14.25" hidden="1" x14ac:dyDescent="0.45"/>
    <row r="10212" ht="14.25" hidden="1" x14ac:dyDescent="0.45"/>
    <row r="10213" ht="14.25" hidden="1" x14ac:dyDescent="0.45"/>
    <row r="10214" ht="14.25" hidden="1" x14ac:dyDescent="0.45"/>
    <row r="10215" ht="14.25" hidden="1" x14ac:dyDescent="0.45"/>
    <row r="10216" ht="14.25" hidden="1" x14ac:dyDescent="0.45"/>
    <row r="10217" ht="14.25" hidden="1" x14ac:dyDescent="0.45"/>
    <row r="10218" ht="14.25" hidden="1" x14ac:dyDescent="0.45"/>
    <row r="10219" ht="14.25" hidden="1" x14ac:dyDescent="0.45"/>
    <row r="10220" ht="14.25" hidden="1" x14ac:dyDescent="0.45"/>
    <row r="10221" ht="14.25" hidden="1" x14ac:dyDescent="0.45"/>
    <row r="10222" ht="14.25" hidden="1" x14ac:dyDescent="0.45"/>
    <row r="10223" ht="14.25" hidden="1" x14ac:dyDescent="0.45"/>
    <row r="10224" ht="14.25" hidden="1" x14ac:dyDescent="0.45"/>
    <row r="10225" ht="14.25" hidden="1" x14ac:dyDescent="0.45"/>
    <row r="10226" ht="14.25" hidden="1" x14ac:dyDescent="0.45"/>
    <row r="10227" ht="14.25" hidden="1" x14ac:dyDescent="0.45"/>
    <row r="10228" ht="14.25" hidden="1" x14ac:dyDescent="0.45"/>
    <row r="10229" ht="14.25" hidden="1" x14ac:dyDescent="0.45"/>
    <row r="10230" ht="14.25" hidden="1" x14ac:dyDescent="0.45"/>
    <row r="10231" ht="14.25" hidden="1" x14ac:dyDescent="0.45"/>
    <row r="10232" ht="14.25" hidden="1" x14ac:dyDescent="0.45"/>
    <row r="10233" ht="14.25" hidden="1" x14ac:dyDescent="0.45"/>
    <row r="10234" ht="14.25" hidden="1" x14ac:dyDescent="0.45"/>
    <row r="10235" ht="14.25" hidden="1" x14ac:dyDescent="0.45"/>
    <row r="10236" ht="14.25" hidden="1" x14ac:dyDescent="0.45"/>
    <row r="10237" ht="14.25" hidden="1" x14ac:dyDescent="0.45"/>
    <row r="10238" ht="14.25" hidden="1" x14ac:dyDescent="0.45"/>
    <row r="10239" ht="14.25" hidden="1" x14ac:dyDescent="0.45"/>
    <row r="10240" ht="14.25" hidden="1" x14ac:dyDescent="0.45"/>
    <row r="10241" ht="14.25" hidden="1" x14ac:dyDescent="0.45"/>
    <row r="10242" ht="14.25" hidden="1" x14ac:dyDescent="0.45"/>
    <row r="10243" ht="14.25" hidden="1" x14ac:dyDescent="0.45"/>
    <row r="10244" ht="14.25" hidden="1" x14ac:dyDescent="0.45"/>
    <row r="10245" ht="14.25" hidden="1" x14ac:dyDescent="0.45"/>
    <row r="10246" ht="14.25" hidden="1" x14ac:dyDescent="0.45"/>
    <row r="10247" ht="14.25" hidden="1" x14ac:dyDescent="0.45"/>
    <row r="10248" ht="14.25" hidden="1" x14ac:dyDescent="0.45"/>
    <row r="10249" ht="14.25" hidden="1" x14ac:dyDescent="0.45"/>
    <row r="10250" ht="14.25" hidden="1" x14ac:dyDescent="0.45"/>
    <row r="10251" ht="14.25" hidden="1" x14ac:dyDescent="0.45"/>
    <row r="10252" ht="14.25" hidden="1" x14ac:dyDescent="0.45"/>
    <row r="10253" ht="14.25" hidden="1" x14ac:dyDescent="0.45"/>
    <row r="10254" ht="14.25" hidden="1" x14ac:dyDescent="0.45"/>
    <row r="10255" ht="14.25" hidden="1" x14ac:dyDescent="0.45"/>
    <row r="10256" ht="14.25" hidden="1" x14ac:dyDescent="0.45"/>
    <row r="10257" ht="14.25" hidden="1" x14ac:dyDescent="0.45"/>
    <row r="10258" ht="14.25" hidden="1" x14ac:dyDescent="0.45"/>
    <row r="10259" ht="14.25" hidden="1" x14ac:dyDescent="0.45"/>
    <row r="10260" ht="14.25" hidden="1" x14ac:dyDescent="0.45"/>
    <row r="10261" ht="14.25" hidden="1" x14ac:dyDescent="0.45"/>
    <row r="10262" ht="14.25" hidden="1" x14ac:dyDescent="0.45"/>
    <row r="10263" ht="14.25" hidden="1" x14ac:dyDescent="0.45"/>
    <row r="10264" ht="14.25" hidden="1" x14ac:dyDescent="0.45"/>
    <row r="10265" ht="14.25" hidden="1" x14ac:dyDescent="0.45"/>
    <row r="10266" ht="14.25" hidden="1" x14ac:dyDescent="0.45"/>
    <row r="10267" ht="14.25" hidden="1" x14ac:dyDescent="0.45"/>
    <row r="10268" ht="14.25" hidden="1" x14ac:dyDescent="0.45"/>
    <row r="10269" ht="14.25" hidden="1" x14ac:dyDescent="0.45"/>
    <row r="10270" ht="14.25" hidden="1" x14ac:dyDescent="0.45"/>
    <row r="10271" ht="14.25" hidden="1" x14ac:dyDescent="0.45"/>
    <row r="10272" ht="14.25" hidden="1" x14ac:dyDescent="0.45"/>
    <row r="10273" ht="14.25" hidden="1" x14ac:dyDescent="0.45"/>
    <row r="10274" ht="14.25" hidden="1" x14ac:dyDescent="0.45"/>
    <row r="10275" ht="14.25" hidden="1" x14ac:dyDescent="0.45"/>
    <row r="10276" ht="14.25" hidden="1" x14ac:dyDescent="0.45"/>
    <row r="10277" ht="14.25" hidden="1" x14ac:dyDescent="0.45"/>
    <row r="10278" ht="14.25" hidden="1" x14ac:dyDescent="0.45"/>
    <row r="10279" ht="14.25" hidden="1" x14ac:dyDescent="0.45"/>
    <row r="10280" ht="14.25" hidden="1" x14ac:dyDescent="0.45"/>
    <row r="10281" ht="14.25" hidden="1" x14ac:dyDescent="0.45"/>
    <row r="10282" ht="14.25" hidden="1" x14ac:dyDescent="0.45"/>
    <row r="10283" ht="14.25" hidden="1" x14ac:dyDescent="0.45"/>
    <row r="10284" ht="14.25" hidden="1" x14ac:dyDescent="0.45"/>
    <row r="10285" ht="14.25" hidden="1" x14ac:dyDescent="0.45"/>
    <row r="10286" ht="14.25" hidden="1" x14ac:dyDescent="0.45"/>
    <row r="10287" ht="14.25" hidden="1" x14ac:dyDescent="0.45"/>
    <row r="10288" ht="14.25" hidden="1" x14ac:dyDescent="0.45"/>
    <row r="10289" ht="14.25" hidden="1" x14ac:dyDescent="0.45"/>
    <row r="10290" ht="14.25" hidden="1" x14ac:dyDescent="0.45"/>
    <row r="10291" ht="14.25" hidden="1" x14ac:dyDescent="0.45"/>
    <row r="10292" ht="14.25" hidden="1" x14ac:dyDescent="0.45"/>
    <row r="10293" ht="14.25" hidden="1" x14ac:dyDescent="0.45"/>
    <row r="10294" ht="14.25" hidden="1" x14ac:dyDescent="0.45"/>
    <row r="10295" ht="14.25" hidden="1" x14ac:dyDescent="0.45"/>
    <row r="10296" ht="14.25" hidden="1" x14ac:dyDescent="0.45"/>
    <row r="10297" ht="14.25" hidden="1" x14ac:dyDescent="0.45"/>
    <row r="10298" ht="14.25" hidden="1" x14ac:dyDescent="0.45"/>
    <row r="10299" ht="14.25" hidden="1" x14ac:dyDescent="0.45"/>
    <row r="10300" ht="14.25" hidden="1" x14ac:dyDescent="0.45"/>
    <row r="10301" ht="14.25" hidden="1" x14ac:dyDescent="0.45"/>
    <row r="10302" ht="14.25" hidden="1" x14ac:dyDescent="0.45"/>
    <row r="10303" ht="14.25" hidden="1" x14ac:dyDescent="0.45"/>
    <row r="10304" ht="14.25" hidden="1" x14ac:dyDescent="0.45"/>
    <row r="10305" ht="14.25" hidden="1" x14ac:dyDescent="0.45"/>
    <row r="10306" ht="14.25" hidden="1" x14ac:dyDescent="0.45"/>
    <row r="10307" ht="14.25" hidden="1" x14ac:dyDescent="0.45"/>
    <row r="10308" ht="14.25" hidden="1" x14ac:dyDescent="0.45"/>
    <row r="10309" ht="14.25" hidden="1" x14ac:dyDescent="0.45"/>
    <row r="10310" ht="14.25" hidden="1" x14ac:dyDescent="0.45"/>
    <row r="10311" ht="14.25" hidden="1" x14ac:dyDescent="0.45"/>
    <row r="10312" ht="14.25" hidden="1" x14ac:dyDescent="0.45"/>
    <row r="10313" ht="14.25" hidden="1" x14ac:dyDescent="0.45"/>
    <row r="10314" ht="14.25" hidden="1" x14ac:dyDescent="0.45"/>
    <row r="10315" ht="14.25" hidden="1" x14ac:dyDescent="0.45"/>
    <row r="10316" ht="14.25" hidden="1" x14ac:dyDescent="0.45"/>
    <row r="10317" ht="14.25" hidden="1" x14ac:dyDescent="0.45"/>
    <row r="10318" ht="14.25" hidden="1" x14ac:dyDescent="0.45"/>
    <row r="10319" ht="14.25" hidden="1" x14ac:dyDescent="0.45"/>
    <row r="10320" ht="14.25" hidden="1" x14ac:dyDescent="0.45"/>
    <row r="10321" ht="14.25" hidden="1" x14ac:dyDescent="0.45"/>
    <row r="10322" ht="14.25" hidden="1" x14ac:dyDescent="0.45"/>
    <row r="10323" ht="14.25" hidden="1" x14ac:dyDescent="0.45"/>
    <row r="10324" ht="14.25" hidden="1" x14ac:dyDescent="0.45"/>
    <row r="10325" ht="14.25" hidden="1" x14ac:dyDescent="0.45"/>
    <row r="10326" ht="14.25" hidden="1" x14ac:dyDescent="0.45"/>
    <row r="10327" ht="14.25" hidden="1" x14ac:dyDescent="0.45"/>
    <row r="10328" ht="14.25" hidden="1" x14ac:dyDescent="0.45"/>
    <row r="10329" ht="14.25" hidden="1" x14ac:dyDescent="0.45"/>
    <row r="10330" ht="14.25" hidden="1" x14ac:dyDescent="0.45"/>
    <row r="10331" ht="14.25" hidden="1" x14ac:dyDescent="0.45"/>
    <row r="10332" ht="14.25" hidden="1" x14ac:dyDescent="0.45"/>
    <row r="10333" ht="14.25" hidden="1" x14ac:dyDescent="0.45"/>
    <row r="10334" ht="14.25" hidden="1" x14ac:dyDescent="0.45"/>
    <row r="10335" ht="14.25" hidden="1" x14ac:dyDescent="0.45"/>
    <row r="10336" ht="14.25" hidden="1" x14ac:dyDescent="0.45"/>
    <row r="10337" ht="14.25" hidden="1" x14ac:dyDescent="0.45"/>
    <row r="10338" ht="14.25" hidden="1" x14ac:dyDescent="0.45"/>
    <row r="10339" ht="14.25" hidden="1" x14ac:dyDescent="0.45"/>
    <row r="10340" ht="14.25" hidden="1" x14ac:dyDescent="0.45"/>
    <row r="10341" ht="14.25" hidden="1" x14ac:dyDescent="0.45"/>
    <row r="10342" ht="14.25" hidden="1" x14ac:dyDescent="0.45"/>
    <row r="10343" ht="14.25" hidden="1" x14ac:dyDescent="0.45"/>
    <row r="10344" ht="14.25" hidden="1" x14ac:dyDescent="0.45"/>
    <row r="10345" ht="14.25" hidden="1" x14ac:dyDescent="0.45"/>
    <row r="10346" ht="14.25" hidden="1" x14ac:dyDescent="0.45"/>
    <row r="10347" ht="14.25" hidden="1" x14ac:dyDescent="0.45"/>
    <row r="10348" ht="14.25" hidden="1" x14ac:dyDescent="0.45"/>
    <row r="10349" ht="14.25" hidden="1" x14ac:dyDescent="0.45"/>
    <row r="10350" ht="14.25" hidden="1" x14ac:dyDescent="0.45"/>
    <row r="10351" ht="14.25" hidden="1" x14ac:dyDescent="0.45"/>
    <row r="10352" ht="14.25" hidden="1" x14ac:dyDescent="0.45"/>
    <row r="10353" ht="14.25" hidden="1" x14ac:dyDescent="0.45"/>
    <row r="10354" ht="14.25" hidden="1" x14ac:dyDescent="0.45"/>
    <row r="10355" ht="14.25" hidden="1" x14ac:dyDescent="0.45"/>
    <row r="10356" ht="14.25" hidden="1" x14ac:dyDescent="0.45"/>
    <row r="10357" ht="14.25" hidden="1" x14ac:dyDescent="0.45"/>
    <row r="10358" ht="14.25" hidden="1" x14ac:dyDescent="0.45"/>
    <row r="10359" ht="14.25" hidden="1" x14ac:dyDescent="0.45"/>
    <row r="10360" ht="14.25" hidden="1" x14ac:dyDescent="0.45"/>
    <row r="10361" ht="14.25" hidden="1" x14ac:dyDescent="0.45"/>
    <row r="10362" ht="14.25" hidden="1" x14ac:dyDescent="0.45"/>
    <row r="10363" ht="14.25" hidden="1" x14ac:dyDescent="0.45"/>
    <row r="10364" ht="14.25" hidden="1" x14ac:dyDescent="0.45"/>
    <row r="10365" ht="14.25" hidden="1" x14ac:dyDescent="0.45"/>
    <row r="10366" ht="14.25" hidden="1" x14ac:dyDescent="0.45"/>
    <row r="10367" ht="14.25" hidden="1" x14ac:dyDescent="0.45"/>
    <row r="10368" ht="14.25" hidden="1" x14ac:dyDescent="0.45"/>
    <row r="10369" ht="14.25" hidden="1" x14ac:dyDescent="0.45"/>
    <row r="10370" ht="14.25" hidden="1" x14ac:dyDescent="0.45"/>
    <row r="10371" ht="14.25" hidden="1" x14ac:dyDescent="0.45"/>
    <row r="10372" ht="14.25" hidden="1" x14ac:dyDescent="0.45"/>
    <row r="10373" ht="14.25" hidden="1" x14ac:dyDescent="0.45"/>
    <row r="10374" ht="14.25" hidden="1" x14ac:dyDescent="0.45"/>
    <row r="10375" ht="14.25" hidden="1" x14ac:dyDescent="0.45"/>
    <row r="10376" ht="14.25" hidden="1" x14ac:dyDescent="0.45"/>
    <row r="10377" ht="14.25" hidden="1" x14ac:dyDescent="0.45"/>
    <row r="10378" ht="14.25" hidden="1" x14ac:dyDescent="0.45"/>
    <row r="10379" ht="14.25" hidden="1" x14ac:dyDescent="0.45"/>
    <row r="10380" ht="14.25" hidden="1" x14ac:dyDescent="0.45"/>
    <row r="10381" ht="14.25" hidden="1" x14ac:dyDescent="0.45"/>
    <row r="10382" ht="14.25" hidden="1" x14ac:dyDescent="0.45"/>
    <row r="10383" ht="14.25" hidden="1" x14ac:dyDescent="0.45"/>
    <row r="10384" ht="14.25" hidden="1" x14ac:dyDescent="0.45"/>
    <row r="10385" ht="14.25" hidden="1" x14ac:dyDescent="0.45"/>
    <row r="10386" ht="14.25" hidden="1" x14ac:dyDescent="0.45"/>
    <row r="10387" ht="14.25" hidden="1" x14ac:dyDescent="0.45"/>
    <row r="10388" ht="14.25" hidden="1" x14ac:dyDescent="0.45"/>
    <row r="10389" ht="14.25" hidden="1" x14ac:dyDescent="0.45"/>
    <row r="10390" ht="14.25" hidden="1" x14ac:dyDescent="0.45"/>
    <row r="10391" ht="14.25" hidden="1" x14ac:dyDescent="0.45"/>
    <row r="10392" ht="14.25" hidden="1" x14ac:dyDescent="0.45"/>
    <row r="10393" ht="14.25" hidden="1" x14ac:dyDescent="0.45"/>
    <row r="10394" ht="14.25" hidden="1" x14ac:dyDescent="0.45"/>
    <row r="10395" ht="14.25" hidden="1" x14ac:dyDescent="0.45"/>
    <row r="10396" ht="14.25" hidden="1" x14ac:dyDescent="0.45"/>
    <row r="10397" ht="14.25" hidden="1" x14ac:dyDescent="0.45"/>
    <row r="10398" ht="14.25" hidden="1" x14ac:dyDescent="0.45"/>
    <row r="10399" ht="14.25" hidden="1" x14ac:dyDescent="0.45"/>
    <row r="10400" ht="14.25" hidden="1" x14ac:dyDescent="0.45"/>
    <row r="10401" ht="14.25" hidden="1" x14ac:dyDescent="0.45"/>
    <row r="10402" ht="14.25" hidden="1" x14ac:dyDescent="0.45"/>
    <row r="10403" ht="14.25" hidden="1" x14ac:dyDescent="0.45"/>
    <row r="10404" ht="14.25" hidden="1" x14ac:dyDescent="0.45"/>
    <row r="10405" ht="14.25" hidden="1" x14ac:dyDescent="0.45"/>
    <row r="10406" ht="14.25" hidden="1" x14ac:dyDescent="0.45"/>
    <row r="10407" ht="14.25" hidden="1" x14ac:dyDescent="0.45"/>
    <row r="10408" ht="14.25" hidden="1" x14ac:dyDescent="0.45"/>
    <row r="10409" ht="14.25" hidden="1" x14ac:dyDescent="0.45"/>
    <row r="10410" ht="14.25" hidden="1" x14ac:dyDescent="0.45"/>
    <row r="10411" ht="14.25" hidden="1" x14ac:dyDescent="0.45"/>
    <row r="10412" ht="14.25" hidden="1" x14ac:dyDescent="0.45"/>
    <row r="10413" ht="14.25" hidden="1" x14ac:dyDescent="0.45"/>
    <row r="10414" ht="14.25" hidden="1" x14ac:dyDescent="0.45"/>
    <row r="10415" ht="14.25" hidden="1" x14ac:dyDescent="0.45"/>
    <row r="10416" ht="14.25" hidden="1" x14ac:dyDescent="0.45"/>
    <row r="10417" ht="14.25" hidden="1" x14ac:dyDescent="0.45"/>
    <row r="10418" ht="14.25" hidden="1" x14ac:dyDescent="0.45"/>
    <row r="10419" ht="14.25" hidden="1" x14ac:dyDescent="0.45"/>
    <row r="10420" ht="14.25" hidden="1" x14ac:dyDescent="0.45"/>
    <row r="10421" ht="14.25" hidden="1" x14ac:dyDescent="0.45"/>
    <row r="10422" ht="14.25" hidden="1" x14ac:dyDescent="0.45"/>
    <row r="10423" ht="14.25" hidden="1" x14ac:dyDescent="0.45"/>
    <row r="10424" ht="14.25" hidden="1" x14ac:dyDescent="0.45"/>
    <row r="10425" ht="14.25" hidden="1" x14ac:dyDescent="0.45"/>
    <row r="10426" ht="14.25" hidden="1" x14ac:dyDescent="0.45"/>
    <row r="10427" ht="14.25" hidden="1" x14ac:dyDescent="0.45"/>
    <row r="10428" ht="14.25" hidden="1" x14ac:dyDescent="0.45"/>
    <row r="10429" ht="14.25" hidden="1" x14ac:dyDescent="0.45"/>
    <row r="10430" ht="14.25" hidden="1" x14ac:dyDescent="0.45"/>
    <row r="10431" ht="14.25" hidden="1" x14ac:dyDescent="0.45"/>
    <row r="10432" ht="14.25" hidden="1" x14ac:dyDescent="0.45"/>
    <row r="10433" ht="14.25" hidden="1" x14ac:dyDescent="0.45"/>
    <row r="10434" ht="14.25" hidden="1" x14ac:dyDescent="0.45"/>
    <row r="10435" ht="14.25" hidden="1" x14ac:dyDescent="0.45"/>
    <row r="10436" ht="14.25" hidden="1" x14ac:dyDescent="0.45"/>
    <row r="10437" ht="14.25" hidden="1" x14ac:dyDescent="0.45"/>
    <row r="10438" ht="14.25" hidden="1" x14ac:dyDescent="0.45"/>
    <row r="10439" ht="14.25" hidden="1" x14ac:dyDescent="0.45"/>
    <row r="10440" ht="14.25" hidden="1" x14ac:dyDescent="0.45"/>
    <row r="10441" ht="14.25" hidden="1" x14ac:dyDescent="0.45"/>
    <row r="10442" ht="14.25" hidden="1" x14ac:dyDescent="0.45"/>
    <row r="10443" ht="14.25" hidden="1" x14ac:dyDescent="0.45"/>
    <row r="10444" ht="14.25" hidden="1" x14ac:dyDescent="0.45"/>
    <row r="10445" ht="14.25" hidden="1" x14ac:dyDescent="0.45"/>
    <row r="10446" ht="14.25" hidden="1" x14ac:dyDescent="0.45"/>
    <row r="10447" ht="14.25" hidden="1" x14ac:dyDescent="0.45"/>
    <row r="10448" ht="14.25" hidden="1" x14ac:dyDescent="0.45"/>
    <row r="10449" ht="14.25" hidden="1" x14ac:dyDescent="0.45"/>
    <row r="10450" ht="14.25" hidden="1" x14ac:dyDescent="0.45"/>
    <row r="10451" ht="14.25" hidden="1" x14ac:dyDescent="0.45"/>
    <row r="10452" ht="14.25" hidden="1" x14ac:dyDescent="0.45"/>
    <row r="10453" ht="14.25" hidden="1" x14ac:dyDescent="0.45"/>
    <row r="10454" ht="14.25" hidden="1" x14ac:dyDescent="0.45"/>
    <row r="10455" ht="14.25" hidden="1" x14ac:dyDescent="0.45"/>
    <row r="10456" ht="14.25" hidden="1" x14ac:dyDescent="0.45"/>
    <row r="10457" ht="14.25" hidden="1" x14ac:dyDescent="0.45"/>
    <row r="10458" ht="14.25" hidden="1" x14ac:dyDescent="0.45"/>
    <row r="10459" ht="14.25" hidden="1" x14ac:dyDescent="0.45"/>
    <row r="10460" ht="14.25" hidden="1" x14ac:dyDescent="0.45"/>
    <row r="10461" ht="14.25" hidden="1" x14ac:dyDescent="0.45"/>
    <row r="10462" ht="14.25" hidden="1" x14ac:dyDescent="0.45"/>
    <row r="10463" ht="14.25" hidden="1" x14ac:dyDescent="0.45"/>
    <row r="10464" ht="14.25" hidden="1" x14ac:dyDescent="0.45"/>
    <row r="10465" ht="14.25" hidden="1" x14ac:dyDescent="0.45"/>
    <row r="10466" ht="14.25" hidden="1" x14ac:dyDescent="0.45"/>
    <row r="10467" ht="14.25" hidden="1" x14ac:dyDescent="0.45"/>
    <row r="10468" ht="14.25" hidden="1" x14ac:dyDescent="0.45"/>
    <row r="10469" ht="14.25" hidden="1" x14ac:dyDescent="0.45"/>
    <row r="10470" ht="14.25" hidden="1" x14ac:dyDescent="0.45"/>
    <row r="10471" ht="14.25" hidden="1" x14ac:dyDescent="0.45"/>
    <row r="10472" ht="14.25" hidden="1" x14ac:dyDescent="0.45"/>
    <row r="10473" ht="14.25" hidden="1" x14ac:dyDescent="0.45"/>
    <row r="10474" ht="14.25" hidden="1" x14ac:dyDescent="0.45"/>
    <row r="10475" ht="14.25" hidden="1" x14ac:dyDescent="0.45"/>
    <row r="10476" ht="14.25" hidden="1" x14ac:dyDescent="0.45"/>
    <row r="10477" ht="14.25" hidden="1" x14ac:dyDescent="0.45"/>
    <row r="10478" ht="14.25" hidden="1" x14ac:dyDescent="0.45"/>
    <row r="10479" ht="14.25" hidden="1" x14ac:dyDescent="0.45"/>
    <row r="10480" ht="14.25" hidden="1" x14ac:dyDescent="0.45"/>
    <row r="10481" ht="14.25" hidden="1" x14ac:dyDescent="0.45"/>
    <row r="10482" ht="14.25" hidden="1" x14ac:dyDescent="0.45"/>
    <row r="10483" ht="14.25" hidden="1" x14ac:dyDescent="0.45"/>
    <row r="10484" ht="14.25" hidden="1" x14ac:dyDescent="0.45"/>
    <row r="10485" ht="14.25" hidden="1" x14ac:dyDescent="0.45"/>
    <row r="10486" ht="14.25" hidden="1" x14ac:dyDescent="0.45"/>
    <row r="10487" ht="14.25" hidden="1" x14ac:dyDescent="0.45"/>
    <row r="10488" ht="14.25" hidden="1" x14ac:dyDescent="0.45"/>
    <row r="10489" ht="14.25" hidden="1" x14ac:dyDescent="0.45"/>
    <row r="10490" ht="14.25" hidden="1" x14ac:dyDescent="0.45"/>
    <row r="10491" ht="14.25" hidden="1" x14ac:dyDescent="0.45"/>
    <row r="10492" ht="14.25" hidden="1" x14ac:dyDescent="0.45"/>
    <row r="10493" ht="14.25" hidden="1" x14ac:dyDescent="0.45"/>
    <row r="10494" ht="14.25" hidden="1" x14ac:dyDescent="0.45"/>
    <row r="10495" ht="14.25" hidden="1" x14ac:dyDescent="0.45"/>
    <row r="10496" ht="14.25" hidden="1" x14ac:dyDescent="0.45"/>
    <row r="10497" ht="14.25" hidden="1" x14ac:dyDescent="0.45"/>
    <row r="10498" ht="14.25" hidden="1" x14ac:dyDescent="0.45"/>
    <row r="10499" ht="14.25" hidden="1" x14ac:dyDescent="0.45"/>
    <row r="10500" ht="14.25" hidden="1" x14ac:dyDescent="0.45"/>
    <row r="10501" ht="14.25" hidden="1" x14ac:dyDescent="0.45"/>
    <row r="10502" ht="14.25" hidden="1" x14ac:dyDescent="0.45"/>
    <row r="10503" ht="14.25" hidden="1" x14ac:dyDescent="0.45"/>
    <row r="10504" ht="14.25" hidden="1" x14ac:dyDescent="0.45"/>
    <row r="10505" ht="14.25" hidden="1" x14ac:dyDescent="0.45"/>
    <row r="10506" ht="14.25" hidden="1" x14ac:dyDescent="0.45"/>
    <row r="10507" ht="14.25" hidden="1" x14ac:dyDescent="0.45"/>
    <row r="10508" ht="14.25" hidden="1" x14ac:dyDescent="0.45"/>
    <row r="10509" ht="14.25" hidden="1" x14ac:dyDescent="0.45"/>
    <row r="10510" ht="14.25" hidden="1" x14ac:dyDescent="0.45"/>
    <row r="10511" ht="14.25" hidden="1" x14ac:dyDescent="0.45"/>
    <row r="10512" ht="14.25" hidden="1" x14ac:dyDescent="0.45"/>
    <row r="10513" ht="14.25" hidden="1" x14ac:dyDescent="0.45"/>
    <row r="10514" ht="14.25" hidden="1" x14ac:dyDescent="0.45"/>
    <row r="10515" ht="14.25" hidden="1" x14ac:dyDescent="0.45"/>
    <row r="10516" ht="14.25" hidden="1" x14ac:dyDescent="0.45"/>
    <row r="10517" ht="14.25" hidden="1" x14ac:dyDescent="0.45"/>
    <row r="10518" ht="14.25" hidden="1" x14ac:dyDescent="0.45"/>
    <row r="10519" ht="14.25" hidden="1" x14ac:dyDescent="0.45"/>
    <row r="10520" ht="14.25" hidden="1" x14ac:dyDescent="0.45"/>
    <row r="10521" ht="14.25" hidden="1" x14ac:dyDescent="0.45"/>
    <row r="10522" ht="14.25" hidden="1" x14ac:dyDescent="0.45"/>
    <row r="10523" ht="14.25" hidden="1" x14ac:dyDescent="0.45"/>
    <row r="10524" ht="14.25" hidden="1" x14ac:dyDescent="0.45"/>
    <row r="10525" ht="14.25" hidden="1" x14ac:dyDescent="0.45"/>
    <row r="10526" ht="14.25" hidden="1" x14ac:dyDescent="0.45"/>
    <row r="10527" ht="14.25" hidden="1" x14ac:dyDescent="0.45"/>
    <row r="10528" ht="14.25" hidden="1" x14ac:dyDescent="0.45"/>
    <row r="10529" ht="14.25" hidden="1" x14ac:dyDescent="0.45"/>
    <row r="10530" ht="14.25" hidden="1" x14ac:dyDescent="0.45"/>
    <row r="10531" ht="14.25" hidden="1" x14ac:dyDescent="0.45"/>
    <row r="10532" ht="14.25" hidden="1" x14ac:dyDescent="0.45"/>
    <row r="10533" ht="14.25" hidden="1" x14ac:dyDescent="0.45"/>
    <row r="10534" ht="14.25" hidden="1" x14ac:dyDescent="0.45"/>
    <row r="10535" ht="14.25" hidden="1" x14ac:dyDescent="0.45"/>
    <row r="10536" ht="14.25" hidden="1" x14ac:dyDescent="0.45"/>
    <row r="10537" ht="14.25" hidden="1" x14ac:dyDescent="0.45"/>
    <row r="10538" ht="14.25" hidden="1" x14ac:dyDescent="0.45"/>
    <row r="10539" ht="14.25" hidden="1" x14ac:dyDescent="0.45"/>
    <row r="10540" ht="14.25" hidden="1" x14ac:dyDescent="0.45"/>
    <row r="10541" ht="14.25" hidden="1" x14ac:dyDescent="0.45"/>
    <row r="10542" ht="14.25" hidden="1" x14ac:dyDescent="0.45"/>
    <row r="10543" ht="14.25" hidden="1" x14ac:dyDescent="0.45"/>
    <row r="10544" ht="14.25" hidden="1" x14ac:dyDescent="0.45"/>
    <row r="10545" ht="14.25" hidden="1" x14ac:dyDescent="0.45"/>
    <row r="10546" ht="14.25" hidden="1" x14ac:dyDescent="0.45"/>
    <row r="10547" ht="14.25" hidden="1" x14ac:dyDescent="0.45"/>
    <row r="10548" ht="14.25" hidden="1" x14ac:dyDescent="0.45"/>
    <row r="10549" ht="14.25" hidden="1" x14ac:dyDescent="0.45"/>
    <row r="10550" ht="14.25" hidden="1" x14ac:dyDescent="0.45"/>
    <row r="10551" ht="14.25" hidden="1" x14ac:dyDescent="0.45"/>
    <row r="10552" ht="14.25" hidden="1" x14ac:dyDescent="0.45"/>
    <row r="10553" ht="14.25" hidden="1" x14ac:dyDescent="0.45"/>
    <row r="10554" ht="14.25" hidden="1" x14ac:dyDescent="0.45"/>
    <row r="10555" ht="14.25" hidden="1" x14ac:dyDescent="0.45"/>
    <row r="10556" ht="14.25" hidden="1" x14ac:dyDescent="0.45"/>
    <row r="10557" ht="14.25" hidden="1" x14ac:dyDescent="0.45"/>
    <row r="10558" ht="14.25" hidden="1" x14ac:dyDescent="0.45"/>
    <row r="10559" ht="14.25" hidden="1" x14ac:dyDescent="0.45"/>
    <row r="10560" ht="14.25" hidden="1" x14ac:dyDescent="0.45"/>
    <row r="10561" ht="14.25" hidden="1" x14ac:dyDescent="0.45"/>
    <row r="10562" ht="14.25" hidden="1" x14ac:dyDescent="0.45"/>
    <row r="10563" ht="14.25" hidden="1" x14ac:dyDescent="0.45"/>
    <row r="10564" ht="14.25" hidden="1" x14ac:dyDescent="0.45"/>
    <row r="10565" ht="14.25" hidden="1" x14ac:dyDescent="0.45"/>
    <row r="10566" ht="14.25" hidden="1" x14ac:dyDescent="0.45"/>
    <row r="10567" ht="14.25" hidden="1" x14ac:dyDescent="0.45"/>
    <row r="10568" ht="14.25" hidden="1" x14ac:dyDescent="0.45"/>
    <row r="10569" ht="14.25" hidden="1" x14ac:dyDescent="0.45"/>
    <row r="10570" ht="14.25" hidden="1" x14ac:dyDescent="0.45"/>
    <row r="10571" ht="14.25" hidden="1" x14ac:dyDescent="0.45"/>
    <row r="10572" ht="14.25" hidden="1" x14ac:dyDescent="0.45"/>
    <row r="10573" ht="14.25" hidden="1" x14ac:dyDescent="0.45"/>
    <row r="10574" ht="14.25" hidden="1" x14ac:dyDescent="0.45"/>
    <row r="10575" ht="14.25" hidden="1" x14ac:dyDescent="0.45"/>
    <row r="10576" ht="14.25" hidden="1" x14ac:dyDescent="0.45"/>
    <row r="10577" ht="14.25" hidden="1" x14ac:dyDescent="0.45"/>
    <row r="10578" ht="14.25" hidden="1" x14ac:dyDescent="0.45"/>
    <row r="10579" ht="14.25" hidden="1" x14ac:dyDescent="0.45"/>
    <row r="10580" ht="14.25" hidden="1" x14ac:dyDescent="0.45"/>
    <row r="10581" ht="14.25" hidden="1" x14ac:dyDescent="0.45"/>
    <row r="10582" ht="14.25" hidden="1" x14ac:dyDescent="0.45"/>
    <row r="10583" ht="14.25" hidden="1" x14ac:dyDescent="0.45"/>
    <row r="10584" ht="14.25" hidden="1" x14ac:dyDescent="0.45"/>
    <row r="10585" ht="14.25" hidden="1" x14ac:dyDescent="0.45"/>
    <row r="10586" ht="14.25" hidden="1" x14ac:dyDescent="0.45"/>
    <row r="10587" ht="14.25" hidden="1" x14ac:dyDescent="0.45"/>
    <row r="10588" ht="14.25" hidden="1" x14ac:dyDescent="0.45"/>
    <row r="10589" ht="14.25" hidden="1" x14ac:dyDescent="0.45"/>
    <row r="10590" ht="14.25" hidden="1" x14ac:dyDescent="0.45"/>
    <row r="10591" ht="14.25" hidden="1" x14ac:dyDescent="0.45"/>
    <row r="10592" ht="14.25" hidden="1" x14ac:dyDescent="0.45"/>
    <row r="10593" ht="14.25" hidden="1" x14ac:dyDescent="0.45"/>
    <row r="10594" ht="14.25" hidden="1" x14ac:dyDescent="0.45"/>
    <row r="10595" ht="14.25" hidden="1" x14ac:dyDescent="0.45"/>
    <row r="10596" ht="14.25" hidden="1" x14ac:dyDescent="0.45"/>
    <row r="10597" ht="14.25" hidden="1" x14ac:dyDescent="0.45"/>
    <row r="10598" ht="14.25" hidden="1" x14ac:dyDescent="0.45"/>
    <row r="10599" ht="14.25" hidden="1" x14ac:dyDescent="0.45"/>
    <row r="10600" ht="14.25" hidden="1" x14ac:dyDescent="0.45"/>
    <row r="10601" ht="14.25" hidden="1" x14ac:dyDescent="0.45"/>
    <row r="10602" ht="14.25" hidden="1" x14ac:dyDescent="0.45"/>
    <row r="10603" ht="14.25" hidden="1" x14ac:dyDescent="0.45"/>
    <row r="10604" ht="14.25" hidden="1" x14ac:dyDescent="0.45"/>
    <row r="10605" ht="14.25" hidden="1" x14ac:dyDescent="0.45"/>
    <row r="10606" ht="14.25" hidden="1" x14ac:dyDescent="0.45"/>
    <row r="10607" ht="14.25" hidden="1" x14ac:dyDescent="0.45"/>
    <row r="10608" ht="14.25" hidden="1" x14ac:dyDescent="0.45"/>
    <row r="10609" ht="14.25" hidden="1" x14ac:dyDescent="0.45"/>
    <row r="10610" ht="14.25" hidden="1" x14ac:dyDescent="0.45"/>
    <row r="10611" ht="14.25" hidden="1" x14ac:dyDescent="0.45"/>
    <row r="10612" ht="14.25" hidden="1" x14ac:dyDescent="0.45"/>
    <row r="10613" ht="14.25" hidden="1" x14ac:dyDescent="0.45"/>
    <row r="10614" ht="14.25" hidden="1" x14ac:dyDescent="0.45"/>
    <row r="10615" ht="14.25" hidden="1" x14ac:dyDescent="0.45"/>
    <row r="10616" ht="14.25" hidden="1" x14ac:dyDescent="0.45"/>
    <row r="10617" ht="14.25" hidden="1" x14ac:dyDescent="0.45"/>
    <row r="10618" ht="14.25" hidden="1" x14ac:dyDescent="0.45"/>
    <row r="10619" ht="14.25" hidden="1" x14ac:dyDescent="0.45"/>
    <row r="10620" ht="14.25" hidden="1" x14ac:dyDescent="0.45"/>
    <row r="10621" ht="14.25" hidden="1" x14ac:dyDescent="0.45"/>
    <row r="10622" ht="14.25" hidden="1" x14ac:dyDescent="0.45"/>
    <row r="10623" ht="14.25" hidden="1" x14ac:dyDescent="0.45"/>
    <row r="10624" ht="14.25" hidden="1" x14ac:dyDescent="0.45"/>
    <row r="10625" ht="14.25" hidden="1" x14ac:dyDescent="0.45"/>
    <row r="10626" ht="14.25" hidden="1" x14ac:dyDescent="0.45"/>
    <row r="10627" ht="14.25" hidden="1" x14ac:dyDescent="0.45"/>
    <row r="10628" ht="14.25" hidden="1" x14ac:dyDescent="0.45"/>
    <row r="10629" ht="14.25" hidden="1" x14ac:dyDescent="0.45"/>
    <row r="10630" ht="14.25" hidden="1" x14ac:dyDescent="0.45"/>
    <row r="10631" ht="14.25" hidden="1" x14ac:dyDescent="0.45"/>
    <row r="10632" ht="14.25" hidden="1" x14ac:dyDescent="0.45"/>
    <row r="10633" ht="14.25" hidden="1" x14ac:dyDescent="0.45"/>
    <row r="10634" ht="14.25" hidden="1" x14ac:dyDescent="0.45"/>
    <row r="10635" ht="14.25" hidden="1" x14ac:dyDescent="0.45"/>
    <row r="10636" ht="14.25" hidden="1" x14ac:dyDescent="0.45"/>
    <row r="10637" ht="14.25" hidden="1" x14ac:dyDescent="0.45"/>
    <row r="10638" ht="14.25" hidden="1" x14ac:dyDescent="0.45"/>
    <row r="10639" ht="14.25" hidden="1" x14ac:dyDescent="0.45"/>
    <row r="10640" ht="14.25" hidden="1" x14ac:dyDescent="0.45"/>
    <row r="10641" ht="14.25" hidden="1" x14ac:dyDescent="0.45"/>
    <row r="10642" ht="14.25" hidden="1" x14ac:dyDescent="0.45"/>
    <row r="10643" ht="14.25" hidden="1" x14ac:dyDescent="0.45"/>
    <row r="10644" ht="14.25" hidden="1" x14ac:dyDescent="0.45"/>
    <row r="10645" ht="14.25" hidden="1" x14ac:dyDescent="0.45"/>
    <row r="10646" ht="14.25" hidden="1" x14ac:dyDescent="0.45"/>
    <row r="10647" ht="14.25" hidden="1" x14ac:dyDescent="0.45"/>
    <row r="10648" ht="14.25" hidden="1" x14ac:dyDescent="0.45"/>
    <row r="10649" ht="14.25" hidden="1" x14ac:dyDescent="0.45"/>
    <row r="10650" ht="14.25" hidden="1" x14ac:dyDescent="0.45"/>
    <row r="10651" ht="14.25" hidden="1" x14ac:dyDescent="0.45"/>
    <row r="10652" ht="14.25" hidden="1" x14ac:dyDescent="0.45"/>
    <row r="10653" ht="14.25" hidden="1" x14ac:dyDescent="0.45"/>
    <row r="10654" ht="14.25" hidden="1" x14ac:dyDescent="0.45"/>
    <row r="10655" ht="14.25" hidden="1" x14ac:dyDescent="0.45"/>
    <row r="10656" ht="14.25" hidden="1" x14ac:dyDescent="0.45"/>
    <row r="10657" ht="14.25" hidden="1" x14ac:dyDescent="0.45"/>
    <row r="10658" ht="14.25" hidden="1" x14ac:dyDescent="0.45"/>
    <row r="10659" ht="14.25" hidden="1" x14ac:dyDescent="0.45"/>
    <row r="10660" ht="14.25" hidden="1" x14ac:dyDescent="0.45"/>
    <row r="10661" ht="14.25" hidden="1" x14ac:dyDescent="0.45"/>
    <row r="10662" ht="14.25" hidden="1" x14ac:dyDescent="0.45"/>
    <row r="10663" ht="14.25" hidden="1" x14ac:dyDescent="0.45"/>
    <row r="10664" ht="14.25" hidden="1" x14ac:dyDescent="0.45"/>
    <row r="10665" ht="14.25" hidden="1" x14ac:dyDescent="0.45"/>
    <row r="10666" ht="14.25" hidden="1" x14ac:dyDescent="0.45"/>
    <row r="10667" ht="14.25" hidden="1" x14ac:dyDescent="0.45"/>
    <row r="10668" ht="14.25" hidden="1" x14ac:dyDescent="0.45"/>
    <row r="10669" ht="14.25" hidden="1" x14ac:dyDescent="0.45"/>
    <row r="10670" ht="14.25" hidden="1" x14ac:dyDescent="0.45"/>
    <row r="10671" ht="14.25" hidden="1" x14ac:dyDescent="0.45"/>
    <row r="10672" ht="14.25" hidden="1" x14ac:dyDescent="0.45"/>
    <row r="10673" ht="14.25" hidden="1" x14ac:dyDescent="0.45"/>
    <row r="10674" ht="14.25" hidden="1" x14ac:dyDescent="0.45"/>
    <row r="10675" ht="14.25" hidden="1" x14ac:dyDescent="0.45"/>
    <row r="10676" ht="14.25" hidden="1" x14ac:dyDescent="0.45"/>
    <row r="10677" ht="14.25" hidden="1" x14ac:dyDescent="0.45"/>
    <row r="10678" ht="14.25" hidden="1" x14ac:dyDescent="0.45"/>
    <row r="10679" ht="14.25" hidden="1" x14ac:dyDescent="0.45"/>
    <row r="10680" ht="14.25" hidden="1" x14ac:dyDescent="0.45"/>
    <row r="10681" ht="14.25" hidden="1" x14ac:dyDescent="0.45"/>
    <row r="10682" ht="14.25" hidden="1" x14ac:dyDescent="0.45"/>
    <row r="10683" ht="14.25" hidden="1" x14ac:dyDescent="0.45"/>
    <row r="10684" ht="14.25" hidden="1" x14ac:dyDescent="0.45"/>
    <row r="10685" ht="14.25" hidden="1" x14ac:dyDescent="0.45"/>
    <row r="10686" ht="14.25" hidden="1" x14ac:dyDescent="0.45"/>
    <row r="10687" ht="14.25" hidden="1" x14ac:dyDescent="0.45"/>
    <row r="10688" ht="14.25" hidden="1" x14ac:dyDescent="0.45"/>
    <row r="10689" ht="14.25" hidden="1" x14ac:dyDescent="0.45"/>
    <row r="10690" ht="14.25" hidden="1" x14ac:dyDescent="0.45"/>
    <row r="10691" ht="14.25" hidden="1" x14ac:dyDescent="0.45"/>
    <row r="10692" ht="14.25" hidden="1" x14ac:dyDescent="0.45"/>
    <row r="10693" ht="14.25" hidden="1" x14ac:dyDescent="0.45"/>
    <row r="10694" ht="14.25" hidden="1" x14ac:dyDescent="0.45"/>
    <row r="10695" ht="14.25" hidden="1" x14ac:dyDescent="0.45"/>
    <row r="10696" ht="14.25" hidden="1" x14ac:dyDescent="0.45"/>
    <row r="10697" ht="14.25" hidden="1" x14ac:dyDescent="0.45"/>
    <row r="10698" ht="14.25" hidden="1" x14ac:dyDescent="0.45"/>
    <row r="10699" ht="14.25" hidden="1" x14ac:dyDescent="0.45"/>
    <row r="10700" ht="14.25" hidden="1" x14ac:dyDescent="0.45"/>
    <row r="10701" ht="14.25" hidden="1" x14ac:dyDescent="0.45"/>
    <row r="10702" ht="14.25" hidden="1" x14ac:dyDescent="0.45"/>
    <row r="10703" ht="14.25" hidden="1" x14ac:dyDescent="0.45"/>
    <row r="10704" ht="14.25" hidden="1" x14ac:dyDescent="0.45"/>
    <row r="10705" ht="14.25" hidden="1" x14ac:dyDescent="0.45"/>
    <row r="10706" ht="14.25" hidden="1" x14ac:dyDescent="0.45"/>
    <row r="10707" ht="14.25" hidden="1" x14ac:dyDescent="0.45"/>
    <row r="10708" ht="14.25" hidden="1" x14ac:dyDescent="0.45"/>
    <row r="10709" ht="14.25" hidden="1" x14ac:dyDescent="0.45"/>
    <row r="10710" ht="14.25" hidden="1" x14ac:dyDescent="0.45"/>
    <row r="10711" ht="14.25" hidden="1" x14ac:dyDescent="0.45"/>
    <row r="10712" ht="14.25" hidden="1" x14ac:dyDescent="0.45"/>
    <row r="10713" ht="14.25" hidden="1" x14ac:dyDescent="0.45"/>
    <row r="10714" ht="14.25" hidden="1" x14ac:dyDescent="0.45"/>
    <row r="10715" ht="14.25" hidden="1" x14ac:dyDescent="0.45"/>
    <row r="10716" ht="14.25" hidden="1" x14ac:dyDescent="0.45"/>
    <row r="10717" ht="14.25" hidden="1" x14ac:dyDescent="0.45"/>
    <row r="10718" ht="14.25" hidden="1" x14ac:dyDescent="0.45"/>
    <row r="10719" ht="14.25" hidden="1" x14ac:dyDescent="0.45"/>
    <row r="10720" ht="14.25" hidden="1" x14ac:dyDescent="0.45"/>
    <row r="10721" ht="14.25" hidden="1" x14ac:dyDescent="0.45"/>
    <row r="10722" ht="14.25" hidden="1" x14ac:dyDescent="0.45"/>
    <row r="10723" ht="14.25" hidden="1" x14ac:dyDescent="0.45"/>
    <row r="10724" ht="14.25" hidden="1" x14ac:dyDescent="0.45"/>
    <row r="10725" ht="14.25" hidden="1" x14ac:dyDescent="0.45"/>
    <row r="10726" ht="14.25" hidden="1" x14ac:dyDescent="0.45"/>
    <row r="10727" ht="14.25" hidden="1" x14ac:dyDescent="0.45"/>
    <row r="10728" ht="14.25" hidden="1" x14ac:dyDescent="0.45"/>
    <row r="10729" ht="14.25" hidden="1" x14ac:dyDescent="0.45"/>
    <row r="10730" ht="14.25" hidden="1" x14ac:dyDescent="0.45"/>
    <row r="10731" ht="14.25" hidden="1" x14ac:dyDescent="0.45"/>
    <row r="10732" ht="14.25" hidden="1" x14ac:dyDescent="0.45"/>
    <row r="10733" ht="14.25" hidden="1" x14ac:dyDescent="0.45"/>
    <row r="10734" ht="14.25" hidden="1" x14ac:dyDescent="0.45"/>
    <row r="10735" ht="14.25" hidden="1" x14ac:dyDescent="0.45"/>
    <row r="10736" ht="14.25" hidden="1" x14ac:dyDescent="0.45"/>
    <row r="10737" ht="14.25" hidden="1" x14ac:dyDescent="0.45"/>
    <row r="10738" ht="14.25" hidden="1" x14ac:dyDescent="0.45"/>
    <row r="10739" ht="14.25" hidden="1" x14ac:dyDescent="0.45"/>
    <row r="10740" ht="14.25" hidden="1" x14ac:dyDescent="0.45"/>
    <row r="10741" ht="14.25" hidden="1" x14ac:dyDescent="0.45"/>
    <row r="10742" ht="14.25" hidden="1" x14ac:dyDescent="0.45"/>
    <row r="10743" ht="14.25" hidden="1" x14ac:dyDescent="0.45"/>
    <row r="10744" ht="14.25" hidden="1" x14ac:dyDescent="0.45"/>
    <row r="10745" ht="14.25" hidden="1" x14ac:dyDescent="0.45"/>
    <row r="10746" ht="14.25" hidden="1" x14ac:dyDescent="0.45"/>
    <row r="10747" ht="14.25" hidden="1" x14ac:dyDescent="0.45"/>
    <row r="10748" ht="14.25" hidden="1" x14ac:dyDescent="0.45"/>
    <row r="10749" ht="14.25" hidden="1" x14ac:dyDescent="0.45"/>
    <row r="10750" ht="14.25" hidden="1" x14ac:dyDescent="0.45"/>
    <row r="10751" ht="14.25" hidden="1" x14ac:dyDescent="0.45"/>
    <row r="10752" ht="14.25" hidden="1" x14ac:dyDescent="0.45"/>
    <row r="10753" ht="14.25" hidden="1" x14ac:dyDescent="0.45"/>
    <row r="10754" ht="14.25" hidden="1" x14ac:dyDescent="0.45"/>
    <row r="10755" ht="14.25" hidden="1" x14ac:dyDescent="0.45"/>
    <row r="10756" ht="14.25" hidden="1" x14ac:dyDescent="0.45"/>
    <row r="10757" ht="14.25" hidden="1" x14ac:dyDescent="0.45"/>
    <row r="10758" ht="14.25" hidden="1" x14ac:dyDescent="0.45"/>
    <row r="10759" ht="14.25" hidden="1" x14ac:dyDescent="0.45"/>
    <row r="10760" ht="14.25" hidden="1" x14ac:dyDescent="0.45"/>
    <row r="10761" ht="14.25" hidden="1" x14ac:dyDescent="0.45"/>
    <row r="10762" ht="14.25" hidden="1" x14ac:dyDescent="0.45"/>
    <row r="10763" ht="14.25" hidden="1" x14ac:dyDescent="0.45"/>
    <row r="10764" ht="14.25" hidden="1" x14ac:dyDescent="0.45"/>
    <row r="10765" ht="14.25" hidden="1" x14ac:dyDescent="0.45"/>
    <row r="10766" ht="14.25" hidden="1" x14ac:dyDescent="0.45"/>
    <row r="10767" ht="14.25" hidden="1" x14ac:dyDescent="0.45"/>
    <row r="10768" ht="14.25" hidden="1" x14ac:dyDescent="0.45"/>
    <row r="10769" ht="14.25" hidden="1" x14ac:dyDescent="0.45"/>
    <row r="10770" ht="14.25" hidden="1" x14ac:dyDescent="0.45"/>
    <row r="10771" ht="14.25" hidden="1" x14ac:dyDescent="0.45"/>
    <row r="10772" ht="14.25" hidden="1" x14ac:dyDescent="0.45"/>
    <row r="10773" ht="14.25" hidden="1" x14ac:dyDescent="0.45"/>
    <row r="10774" ht="14.25" hidden="1" x14ac:dyDescent="0.45"/>
    <row r="10775" ht="14.25" hidden="1" x14ac:dyDescent="0.45"/>
    <row r="10776" ht="14.25" hidden="1" x14ac:dyDescent="0.45"/>
    <row r="10777" ht="14.25" hidden="1" x14ac:dyDescent="0.45"/>
    <row r="10778" ht="14.25" hidden="1" x14ac:dyDescent="0.45"/>
    <row r="10779" ht="14.25" hidden="1" x14ac:dyDescent="0.45"/>
    <row r="10780" ht="14.25" hidden="1" x14ac:dyDescent="0.45"/>
    <row r="10781" ht="14.25" hidden="1" x14ac:dyDescent="0.45"/>
    <row r="10782" ht="14.25" hidden="1" x14ac:dyDescent="0.45"/>
    <row r="10783" ht="14.25" hidden="1" x14ac:dyDescent="0.45"/>
    <row r="10784" ht="14.25" hidden="1" x14ac:dyDescent="0.45"/>
    <row r="10785" ht="14.25" hidden="1" x14ac:dyDescent="0.45"/>
    <row r="10786" ht="14.25" hidden="1" x14ac:dyDescent="0.45"/>
    <row r="10787" ht="14.25" hidden="1" x14ac:dyDescent="0.45"/>
    <row r="10788" ht="14.25" hidden="1" x14ac:dyDescent="0.45"/>
    <row r="10789" ht="14.25" hidden="1" x14ac:dyDescent="0.45"/>
    <row r="10790" ht="14.25" hidden="1" x14ac:dyDescent="0.45"/>
    <row r="10791" ht="14.25" hidden="1" x14ac:dyDescent="0.45"/>
    <row r="10792" ht="14.25" hidden="1" x14ac:dyDescent="0.45"/>
    <row r="10793" ht="14.25" hidden="1" x14ac:dyDescent="0.45"/>
    <row r="10794" ht="14.25" hidden="1" x14ac:dyDescent="0.45"/>
    <row r="10795" ht="14.25" hidden="1" x14ac:dyDescent="0.45"/>
    <row r="10796" ht="14.25" hidden="1" x14ac:dyDescent="0.45"/>
    <row r="10797" ht="14.25" hidden="1" x14ac:dyDescent="0.45"/>
    <row r="10798" ht="14.25" hidden="1" x14ac:dyDescent="0.45"/>
    <row r="10799" ht="14.25" hidden="1" x14ac:dyDescent="0.45"/>
    <row r="10800" ht="14.25" hidden="1" x14ac:dyDescent="0.45"/>
    <row r="10801" ht="14.25" hidden="1" x14ac:dyDescent="0.45"/>
    <row r="10802" ht="14.25" hidden="1" x14ac:dyDescent="0.45"/>
    <row r="10803" ht="14.25" hidden="1" x14ac:dyDescent="0.45"/>
    <row r="10804" ht="14.25" hidden="1" x14ac:dyDescent="0.45"/>
    <row r="10805" ht="14.25" hidden="1" x14ac:dyDescent="0.45"/>
    <row r="10806" ht="14.25" hidden="1" x14ac:dyDescent="0.45"/>
    <row r="10807" ht="14.25" hidden="1" x14ac:dyDescent="0.45"/>
    <row r="10808" ht="14.25" hidden="1" x14ac:dyDescent="0.45"/>
    <row r="10809" ht="14.25" hidden="1" x14ac:dyDescent="0.45"/>
    <row r="10810" ht="14.25" hidden="1" x14ac:dyDescent="0.45"/>
    <row r="10811" ht="14.25" hidden="1" x14ac:dyDescent="0.45"/>
    <row r="10812" ht="14.25" hidden="1" x14ac:dyDescent="0.45"/>
    <row r="10813" ht="14.25" hidden="1" x14ac:dyDescent="0.45"/>
    <row r="10814" ht="14.25" hidden="1" x14ac:dyDescent="0.45"/>
    <row r="10815" ht="14.25" hidden="1" x14ac:dyDescent="0.45"/>
    <row r="10816" ht="14.25" hidden="1" x14ac:dyDescent="0.45"/>
    <row r="10817" ht="14.25" hidden="1" x14ac:dyDescent="0.45"/>
    <row r="10818" ht="14.25" hidden="1" x14ac:dyDescent="0.45"/>
    <row r="10819" ht="14.25" hidden="1" x14ac:dyDescent="0.45"/>
    <row r="10820" ht="14.25" hidden="1" x14ac:dyDescent="0.45"/>
    <row r="10821" ht="14.25" hidden="1" x14ac:dyDescent="0.45"/>
    <row r="10822" ht="14.25" hidden="1" x14ac:dyDescent="0.45"/>
    <row r="10823" ht="14.25" hidden="1" x14ac:dyDescent="0.45"/>
    <row r="10824" ht="14.25" hidden="1" x14ac:dyDescent="0.45"/>
    <row r="10825" ht="14.25" hidden="1" x14ac:dyDescent="0.45"/>
    <row r="10826" ht="14.25" hidden="1" x14ac:dyDescent="0.45"/>
    <row r="10827" ht="14.25" hidden="1" x14ac:dyDescent="0.45"/>
    <row r="10828" ht="14.25" hidden="1" x14ac:dyDescent="0.45"/>
    <row r="10829" ht="14.25" hidden="1" x14ac:dyDescent="0.45"/>
    <row r="10830" ht="14.25" hidden="1" x14ac:dyDescent="0.45"/>
    <row r="10831" ht="14.25" hidden="1" x14ac:dyDescent="0.45"/>
    <row r="10832" ht="14.25" hidden="1" x14ac:dyDescent="0.45"/>
    <row r="10833" ht="14.25" hidden="1" x14ac:dyDescent="0.45"/>
    <row r="10834" ht="14.25" hidden="1" x14ac:dyDescent="0.45"/>
    <row r="10835" ht="14.25" hidden="1" x14ac:dyDescent="0.45"/>
    <row r="10836" ht="14.25" hidden="1" x14ac:dyDescent="0.45"/>
    <row r="10837" ht="14.25" hidden="1" x14ac:dyDescent="0.45"/>
    <row r="10838" ht="14.25" hidden="1" x14ac:dyDescent="0.45"/>
    <row r="10839" ht="14.25" hidden="1" x14ac:dyDescent="0.45"/>
    <row r="10840" ht="14.25" hidden="1" x14ac:dyDescent="0.45"/>
    <row r="10841" ht="14.25" hidden="1" x14ac:dyDescent="0.45"/>
    <row r="10842" ht="14.25" hidden="1" x14ac:dyDescent="0.45"/>
    <row r="10843" ht="14.25" hidden="1" x14ac:dyDescent="0.45"/>
    <row r="10844" ht="14.25" hidden="1" x14ac:dyDescent="0.45"/>
    <row r="10845" ht="14.25" hidden="1" x14ac:dyDescent="0.45"/>
    <row r="10846" ht="14.25" hidden="1" x14ac:dyDescent="0.45"/>
    <row r="10847" ht="14.25" hidden="1" x14ac:dyDescent="0.45"/>
    <row r="10848" ht="14.25" hidden="1" x14ac:dyDescent="0.45"/>
    <row r="10849" ht="14.25" hidden="1" x14ac:dyDescent="0.45"/>
    <row r="10850" ht="14.25" hidden="1" x14ac:dyDescent="0.45"/>
    <row r="10851" ht="14.25" hidden="1" x14ac:dyDescent="0.45"/>
    <row r="10852" ht="14.25" hidden="1" x14ac:dyDescent="0.45"/>
    <row r="10853" ht="14.25" hidden="1" x14ac:dyDescent="0.45"/>
    <row r="10854" ht="14.25" hidden="1" x14ac:dyDescent="0.45"/>
    <row r="10855" ht="14.25" hidden="1" x14ac:dyDescent="0.45"/>
    <row r="10856" ht="14.25" hidden="1" x14ac:dyDescent="0.45"/>
    <row r="10857" ht="14.25" hidden="1" x14ac:dyDescent="0.45"/>
    <row r="10858" ht="14.25" hidden="1" x14ac:dyDescent="0.45"/>
    <row r="10859" ht="14.25" hidden="1" x14ac:dyDescent="0.45"/>
    <row r="10860" ht="14.25" hidden="1" x14ac:dyDescent="0.45"/>
    <row r="10861" ht="14.25" hidden="1" x14ac:dyDescent="0.45"/>
    <row r="10862" ht="14.25" hidden="1" x14ac:dyDescent="0.45"/>
    <row r="10863" ht="14.25" hidden="1" x14ac:dyDescent="0.45"/>
    <row r="10864" ht="14.25" hidden="1" x14ac:dyDescent="0.45"/>
    <row r="10865" ht="14.25" hidden="1" x14ac:dyDescent="0.45"/>
    <row r="10866" ht="14.25" hidden="1" x14ac:dyDescent="0.45"/>
    <row r="10867" ht="14.25" hidden="1" x14ac:dyDescent="0.45"/>
    <row r="10868" ht="14.25" hidden="1" x14ac:dyDescent="0.45"/>
    <row r="10869" ht="14.25" hidden="1" x14ac:dyDescent="0.45"/>
    <row r="10870" ht="14.25" hidden="1" x14ac:dyDescent="0.45"/>
    <row r="10871" ht="14.25" hidden="1" x14ac:dyDescent="0.45"/>
    <row r="10872" ht="14.25" hidden="1" x14ac:dyDescent="0.45"/>
    <row r="10873" ht="14.25" hidden="1" x14ac:dyDescent="0.45"/>
    <row r="10874" ht="14.25" hidden="1" x14ac:dyDescent="0.45"/>
    <row r="10875" ht="14.25" hidden="1" x14ac:dyDescent="0.45"/>
    <row r="10876" ht="14.25" hidden="1" x14ac:dyDescent="0.45"/>
    <row r="10877" ht="14.25" hidden="1" x14ac:dyDescent="0.45"/>
    <row r="10878" ht="14.25" hidden="1" x14ac:dyDescent="0.45"/>
    <row r="10879" ht="14.25" hidden="1" x14ac:dyDescent="0.45"/>
    <row r="10880" ht="14.25" hidden="1" x14ac:dyDescent="0.45"/>
    <row r="10881" ht="14.25" hidden="1" x14ac:dyDescent="0.45"/>
    <row r="10882" ht="14.25" hidden="1" x14ac:dyDescent="0.45"/>
    <row r="10883" ht="14.25" hidden="1" x14ac:dyDescent="0.45"/>
    <row r="10884" ht="14.25" hidden="1" x14ac:dyDescent="0.45"/>
    <row r="10885" ht="14.25" hidden="1" x14ac:dyDescent="0.45"/>
    <row r="10886" ht="14.25" hidden="1" x14ac:dyDescent="0.45"/>
    <row r="10887" ht="14.25" hidden="1" x14ac:dyDescent="0.45"/>
    <row r="10888" ht="14.25" hidden="1" x14ac:dyDescent="0.45"/>
    <row r="10889" ht="14.25" hidden="1" x14ac:dyDescent="0.45"/>
    <row r="10890" ht="14.25" hidden="1" x14ac:dyDescent="0.45"/>
    <row r="10891" ht="14.25" hidden="1" x14ac:dyDescent="0.45"/>
    <row r="10892" ht="14.25" hidden="1" x14ac:dyDescent="0.45"/>
    <row r="10893" ht="14.25" hidden="1" x14ac:dyDescent="0.45"/>
    <row r="10894" ht="14.25" hidden="1" x14ac:dyDescent="0.45"/>
    <row r="10895" ht="14.25" hidden="1" x14ac:dyDescent="0.45"/>
    <row r="10896" ht="14.25" hidden="1" x14ac:dyDescent="0.45"/>
    <row r="10897" ht="14.25" hidden="1" x14ac:dyDescent="0.45"/>
    <row r="10898" ht="14.25" hidden="1" x14ac:dyDescent="0.45"/>
    <row r="10899" ht="14.25" hidden="1" x14ac:dyDescent="0.45"/>
    <row r="10900" ht="14.25" hidden="1" x14ac:dyDescent="0.45"/>
    <row r="10901" ht="14.25" hidden="1" x14ac:dyDescent="0.45"/>
    <row r="10902" ht="14.25" hidden="1" x14ac:dyDescent="0.45"/>
    <row r="10903" ht="14.25" hidden="1" x14ac:dyDescent="0.45"/>
    <row r="10904" ht="14.25" hidden="1" x14ac:dyDescent="0.45"/>
    <row r="10905" ht="14.25" hidden="1" x14ac:dyDescent="0.45"/>
    <row r="10906" ht="14.25" hidden="1" x14ac:dyDescent="0.45"/>
    <row r="10907" ht="14.25" hidden="1" x14ac:dyDescent="0.45"/>
    <row r="10908" ht="14.25" hidden="1" x14ac:dyDescent="0.45"/>
    <row r="10909" ht="14.25" hidden="1" x14ac:dyDescent="0.45"/>
    <row r="10910" ht="14.25" hidden="1" x14ac:dyDescent="0.45"/>
    <row r="10911" ht="14.25" hidden="1" x14ac:dyDescent="0.45"/>
    <row r="10912" ht="14.25" hidden="1" x14ac:dyDescent="0.45"/>
    <row r="10913" ht="14.25" hidden="1" x14ac:dyDescent="0.45"/>
    <row r="10914" ht="14.25" hidden="1" x14ac:dyDescent="0.45"/>
    <row r="10915" ht="14.25" hidden="1" x14ac:dyDescent="0.45"/>
    <row r="10916" ht="14.25" hidden="1" x14ac:dyDescent="0.45"/>
    <row r="10917" ht="14.25" hidden="1" x14ac:dyDescent="0.45"/>
    <row r="10918" ht="14.25" hidden="1" x14ac:dyDescent="0.45"/>
    <row r="10919" ht="14.25" hidden="1" x14ac:dyDescent="0.45"/>
    <row r="10920" ht="14.25" hidden="1" x14ac:dyDescent="0.45"/>
    <row r="10921" ht="14.25" hidden="1" x14ac:dyDescent="0.45"/>
    <row r="10922" ht="14.25" hidden="1" x14ac:dyDescent="0.45"/>
    <row r="10923" ht="14.25" hidden="1" x14ac:dyDescent="0.45"/>
    <row r="10924" ht="14.25" hidden="1" x14ac:dyDescent="0.45"/>
    <row r="10925" ht="14.25" hidden="1" x14ac:dyDescent="0.45"/>
    <row r="10926" ht="14.25" hidden="1" x14ac:dyDescent="0.45"/>
    <row r="10927" ht="14.25" hidden="1" x14ac:dyDescent="0.45"/>
    <row r="10928" ht="14.25" hidden="1" x14ac:dyDescent="0.45"/>
    <row r="10929" ht="14.25" hidden="1" x14ac:dyDescent="0.45"/>
    <row r="10930" ht="14.25" hidden="1" x14ac:dyDescent="0.45"/>
    <row r="10931" ht="14.25" hidden="1" x14ac:dyDescent="0.45"/>
    <row r="10932" ht="14.25" hidden="1" x14ac:dyDescent="0.45"/>
    <row r="10933" ht="14.25" hidden="1" x14ac:dyDescent="0.45"/>
    <row r="10934" ht="14.25" hidden="1" x14ac:dyDescent="0.45"/>
    <row r="10935" ht="14.25" hidden="1" x14ac:dyDescent="0.45"/>
    <row r="10936" ht="14.25" hidden="1" x14ac:dyDescent="0.45"/>
    <row r="10937" ht="14.25" hidden="1" x14ac:dyDescent="0.45"/>
    <row r="10938" ht="14.25" hidden="1" x14ac:dyDescent="0.45"/>
    <row r="10939" ht="14.25" hidden="1" x14ac:dyDescent="0.45"/>
    <row r="10940" ht="14.25" hidden="1" x14ac:dyDescent="0.45"/>
    <row r="10941" ht="14.25" hidden="1" x14ac:dyDescent="0.45"/>
    <row r="10942" ht="14.25" hidden="1" x14ac:dyDescent="0.45"/>
    <row r="10943" ht="14.25" hidden="1" x14ac:dyDescent="0.45"/>
    <row r="10944" ht="14.25" hidden="1" x14ac:dyDescent="0.45"/>
    <row r="10945" ht="14.25" hidden="1" x14ac:dyDescent="0.45"/>
    <row r="10946" ht="14.25" hidden="1" x14ac:dyDescent="0.45"/>
    <row r="10947" ht="14.25" hidden="1" x14ac:dyDescent="0.45"/>
    <row r="10948" ht="14.25" hidden="1" x14ac:dyDescent="0.45"/>
    <row r="10949" ht="14.25" hidden="1" x14ac:dyDescent="0.45"/>
    <row r="10950" ht="14.25" hidden="1" x14ac:dyDescent="0.45"/>
    <row r="10951" ht="14.25" hidden="1" x14ac:dyDescent="0.45"/>
    <row r="10952" ht="14.25" hidden="1" x14ac:dyDescent="0.45"/>
    <row r="10953" ht="14.25" hidden="1" x14ac:dyDescent="0.45"/>
    <row r="10954" ht="14.25" hidden="1" x14ac:dyDescent="0.45"/>
    <row r="10955" ht="14.25" hidden="1" x14ac:dyDescent="0.45"/>
    <row r="10956" ht="14.25" hidden="1" x14ac:dyDescent="0.45"/>
    <row r="10957" ht="14.25" hidden="1" x14ac:dyDescent="0.45"/>
    <row r="10958" ht="14.25" hidden="1" x14ac:dyDescent="0.45"/>
    <row r="10959" ht="14.25" hidden="1" x14ac:dyDescent="0.45"/>
    <row r="10960" ht="14.25" hidden="1" x14ac:dyDescent="0.45"/>
    <row r="10961" ht="14.25" hidden="1" x14ac:dyDescent="0.45"/>
    <row r="10962" ht="14.25" hidden="1" x14ac:dyDescent="0.45"/>
    <row r="10963" ht="14.25" hidden="1" x14ac:dyDescent="0.45"/>
    <row r="10964" ht="14.25" hidden="1" x14ac:dyDescent="0.45"/>
    <row r="10965" ht="14.25" hidden="1" x14ac:dyDescent="0.45"/>
    <row r="10966" ht="14.25" hidden="1" x14ac:dyDescent="0.45"/>
    <row r="10967" ht="14.25" hidden="1" x14ac:dyDescent="0.45"/>
    <row r="10968" ht="14.25" hidden="1" x14ac:dyDescent="0.45"/>
    <row r="10969" ht="14.25" hidden="1" x14ac:dyDescent="0.45"/>
    <row r="10970" ht="14.25" hidden="1" x14ac:dyDescent="0.45"/>
    <row r="10971" ht="14.25" hidden="1" x14ac:dyDescent="0.45"/>
    <row r="10972" ht="14.25" hidden="1" x14ac:dyDescent="0.45"/>
    <row r="10973" ht="14.25" hidden="1" x14ac:dyDescent="0.45"/>
    <row r="10974" ht="14.25" hidden="1" x14ac:dyDescent="0.45"/>
    <row r="10975" ht="14.25" hidden="1" x14ac:dyDescent="0.45"/>
    <row r="10976" ht="14.25" hidden="1" x14ac:dyDescent="0.45"/>
    <row r="10977" ht="14.25" hidden="1" x14ac:dyDescent="0.45"/>
    <row r="10978" ht="14.25" hidden="1" x14ac:dyDescent="0.45"/>
    <row r="10979" ht="14.25" hidden="1" x14ac:dyDescent="0.45"/>
    <row r="10980" ht="14.25" hidden="1" x14ac:dyDescent="0.45"/>
    <row r="10981" ht="14.25" hidden="1" x14ac:dyDescent="0.45"/>
    <row r="10982" ht="14.25" hidden="1" x14ac:dyDescent="0.45"/>
    <row r="10983" ht="14.25" hidden="1" x14ac:dyDescent="0.45"/>
    <row r="10984" ht="14.25" hidden="1" x14ac:dyDescent="0.45"/>
    <row r="10985" ht="14.25" hidden="1" x14ac:dyDescent="0.45"/>
    <row r="10986" ht="14.25" hidden="1" x14ac:dyDescent="0.45"/>
    <row r="10987" ht="14.25" hidden="1" x14ac:dyDescent="0.45"/>
    <row r="10988" ht="14.25" hidden="1" x14ac:dyDescent="0.45"/>
    <row r="10989" ht="14.25" hidden="1" x14ac:dyDescent="0.45"/>
    <row r="10990" ht="14.25" hidden="1" x14ac:dyDescent="0.45"/>
    <row r="10991" ht="14.25" hidden="1" x14ac:dyDescent="0.45"/>
    <row r="10992" ht="14.25" hidden="1" x14ac:dyDescent="0.45"/>
    <row r="10993" ht="14.25" hidden="1" x14ac:dyDescent="0.45"/>
    <row r="10994" ht="14.25" hidden="1" x14ac:dyDescent="0.45"/>
    <row r="10995" ht="14.25" hidden="1" x14ac:dyDescent="0.45"/>
    <row r="10996" ht="14.25" hidden="1" x14ac:dyDescent="0.45"/>
    <row r="10997" ht="14.25" hidden="1" x14ac:dyDescent="0.45"/>
    <row r="10998" ht="14.25" hidden="1" x14ac:dyDescent="0.45"/>
    <row r="10999" ht="14.25" hidden="1" x14ac:dyDescent="0.45"/>
    <row r="11000" ht="14.25" hidden="1" x14ac:dyDescent="0.45"/>
    <row r="11001" ht="14.25" hidden="1" x14ac:dyDescent="0.45"/>
    <row r="11002" ht="14.25" hidden="1" x14ac:dyDescent="0.45"/>
    <row r="11003" ht="14.25" hidden="1" x14ac:dyDescent="0.45"/>
    <row r="11004" ht="14.25" hidden="1" x14ac:dyDescent="0.45"/>
    <row r="11005" ht="14.25" hidden="1" x14ac:dyDescent="0.45"/>
    <row r="11006" ht="14.25" hidden="1" x14ac:dyDescent="0.45"/>
    <row r="11007" ht="14.25" hidden="1" x14ac:dyDescent="0.45"/>
    <row r="11008" ht="14.25" hidden="1" x14ac:dyDescent="0.45"/>
    <row r="11009" ht="14.25" hidden="1" x14ac:dyDescent="0.45"/>
    <row r="11010" ht="14.25" hidden="1" x14ac:dyDescent="0.45"/>
    <row r="11011" ht="14.25" hidden="1" x14ac:dyDescent="0.45"/>
    <row r="11012" ht="14.25" hidden="1" x14ac:dyDescent="0.45"/>
    <row r="11013" ht="14.25" hidden="1" x14ac:dyDescent="0.45"/>
    <row r="11014" ht="14.25" hidden="1" x14ac:dyDescent="0.45"/>
    <row r="11015" ht="14.25" hidden="1" x14ac:dyDescent="0.45"/>
    <row r="11016" ht="14.25" hidden="1" x14ac:dyDescent="0.45"/>
    <row r="11017" ht="14.25" hidden="1" x14ac:dyDescent="0.45"/>
    <row r="11018" ht="14.25" hidden="1" x14ac:dyDescent="0.45"/>
    <row r="11019" ht="14.25" hidden="1" x14ac:dyDescent="0.45"/>
    <row r="11020" ht="14.25" hidden="1" x14ac:dyDescent="0.45"/>
    <row r="11021" ht="14.25" hidden="1" x14ac:dyDescent="0.45"/>
    <row r="11022" ht="14.25" hidden="1" x14ac:dyDescent="0.45"/>
    <row r="11023" ht="14.25" hidden="1" x14ac:dyDescent="0.45"/>
    <row r="11024" ht="14.25" hidden="1" x14ac:dyDescent="0.45"/>
    <row r="11025" ht="14.25" hidden="1" x14ac:dyDescent="0.45"/>
    <row r="11026" ht="14.25" hidden="1" x14ac:dyDescent="0.45"/>
    <row r="11027" ht="14.25" hidden="1" x14ac:dyDescent="0.45"/>
    <row r="11028" ht="14.25" hidden="1" x14ac:dyDescent="0.45"/>
    <row r="11029" ht="14.25" hidden="1" x14ac:dyDescent="0.45"/>
    <row r="11030" ht="14.25" hidden="1" x14ac:dyDescent="0.45"/>
    <row r="11031" ht="14.25" hidden="1" x14ac:dyDescent="0.45"/>
    <row r="11032" ht="14.25" hidden="1" x14ac:dyDescent="0.45"/>
    <row r="11033" ht="14.25" hidden="1" x14ac:dyDescent="0.45"/>
    <row r="11034" ht="14.25" hidden="1" x14ac:dyDescent="0.45"/>
    <row r="11035" ht="14.25" hidden="1" x14ac:dyDescent="0.45"/>
    <row r="11036" ht="14.25" hidden="1" x14ac:dyDescent="0.45"/>
    <row r="11037" ht="14.25" hidden="1" x14ac:dyDescent="0.45"/>
    <row r="11038" ht="14.25" hidden="1" x14ac:dyDescent="0.45"/>
    <row r="11039" ht="14.25" hidden="1" x14ac:dyDescent="0.45"/>
    <row r="11040" ht="14.25" hidden="1" x14ac:dyDescent="0.45"/>
    <row r="11041" ht="14.25" hidden="1" x14ac:dyDescent="0.45"/>
    <row r="11042" ht="14.25" hidden="1" x14ac:dyDescent="0.45"/>
    <row r="11043" ht="14.25" hidden="1" x14ac:dyDescent="0.45"/>
    <row r="11044" ht="14.25" hidden="1" x14ac:dyDescent="0.45"/>
    <row r="11045" ht="14.25" hidden="1" x14ac:dyDescent="0.45"/>
    <row r="11046" ht="14.25" hidden="1" x14ac:dyDescent="0.45"/>
    <row r="11047" ht="14.25" hidden="1" x14ac:dyDescent="0.45"/>
    <row r="11048" ht="14.25" hidden="1" x14ac:dyDescent="0.45"/>
    <row r="11049" ht="14.25" hidden="1" x14ac:dyDescent="0.45"/>
    <row r="11050" ht="14.25" hidden="1" x14ac:dyDescent="0.45"/>
    <row r="11051" ht="14.25" hidden="1" x14ac:dyDescent="0.45"/>
    <row r="11052" ht="14.25" hidden="1" x14ac:dyDescent="0.45"/>
    <row r="11053" ht="14.25" hidden="1" x14ac:dyDescent="0.45"/>
    <row r="11054" ht="14.25" hidden="1" x14ac:dyDescent="0.45"/>
    <row r="11055" ht="14.25" hidden="1" x14ac:dyDescent="0.45"/>
    <row r="11056" ht="14.25" hidden="1" x14ac:dyDescent="0.45"/>
    <row r="11057" ht="14.25" hidden="1" x14ac:dyDescent="0.45"/>
    <row r="11058" ht="14.25" hidden="1" x14ac:dyDescent="0.45"/>
    <row r="11059" ht="14.25" hidden="1" x14ac:dyDescent="0.45"/>
    <row r="11060" ht="14.25" hidden="1" x14ac:dyDescent="0.45"/>
    <row r="11061" ht="14.25" hidden="1" x14ac:dyDescent="0.45"/>
    <row r="11062" ht="14.25" hidden="1" x14ac:dyDescent="0.45"/>
    <row r="11063" ht="14.25" hidden="1" x14ac:dyDescent="0.45"/>
    <row r="11064" ht="14.25" hidden="1" x14ac:dyDescent="0.45"/>
    <row r="11065" ht="14.25" hidden="1" x14ac:dyDescent="0.45"/>
    <row r="11066" ht="14.25" hidden="1" x14ac:dyDescent="0.45"/>
    <row r="11067" ht="14.25" hidden="1" x14ac:dyDescent="0.45"/>
    <row r="11068" ht="14.25" hidden="1" x14ac:dyDescent="0.45"/>
    <row r="11069" ht="14.25" hidden="1" x14ac:dyDescent="0.45"/>
    <row r="11070" ht="14.25" hidden="1" x14ac:dyDescent="0.45"/>
    <row r="11071" ht="14.25" hidden="1" x14ac:dyDescent="0.45"/>
    <row r="11072" ht="14.25" hidden="1" x14ac:dyDescent="0.45"/>
    <row r="11073" ht="14.25" hidden="1" x14ac:dyDescent="0.45"/>
    <row r="11074" ht="14.25" hidden="1" x14ac:dyDescent="0.45"/>
    <row r="11075" ht="14.25" hidden="1" x14ac:dyDescent="0.45"/>
    <row r="11076" ht="14.25" hidden="1" x14ac:dyDescent="0.45"/>
    <row r="11077" ht="14.25" hidden="1" x14ac:dyDescent="0.45"/>
    <row r="11078" ht="14.25" hidden="1" x14ac:dyDescent="0.45"/>
    <row r="11079" ht="14.25" hidden="1" x14ac:dyDescent="0.45"/>
    <row r="11080" ht="14.25" hidden="1" x14ac:dyDescent="0.45"/>
    <row r="11081" ht="14.25" hidden="1" x14ac:dyDescent="0.45"/>
    <row r="11082" ht="14.25" hidden="1" x14ac:dyDescent="0.45"/>
    <row r="11083" ht="14.25" hidden="1" x14ac:dyDescent="0.45"/>
    <row r="11084" ht="14.25" hidden="1" x14ac:dyDescent="0.45"/>
    <row r="11085" ht="14.25" hidden="1" x14ac:dyDescent="0.45"/>
    <row r="11086" ht="14.25" hidden="1" x14ac:dyDescent="0.45"/>
    <row r="11087" ht="14.25" hidden="1" x14ac:dyDescent="0.45"/>
    <row r="11088" ht="14.25" hidden="1" x14ac:dyDescent="0.45"/>
    <row r="11089" ht="14.25" hidden="1" x14ac:dyDescent="0.45"/>
    <row r="11090" ht="14.25" hidden="1" x14ac:dyDescent="0.45"/>
    <row r="11091" ht="14.25" hidden="1" x14ac:dyDescent="0.45"/>
    <row r="11092" ht="14.25" hidden="1" x14ac:dyDescent="0.45"/>
    <row r="11093" ht="14.25" hidden="1" x14ac:dyDescent="0.45"/>
    <row r="11094" ht="14.25" hidden="1" x14ac:dyDescent="0.45"/>
    <row r="11095" ht="14.25" hidden="1" x14ac:dyDescent="0.45"/>
    <row r="11096" ht="14.25" hidden="1" x14ac:dyDescent="0.45"/>
    <row r="11097" ht="14.25" hidden="1" x14ac:dyDescent="0.45"/>
    <row r="11098" ht="14.25" hidden="1" x14ac:dyDescent="0.45"/>
    <row r="11099" ht="14.25" hidden="1" x14ac:dyDescent="0.45"/>
    <row r="11100" ht="14.25" hidden="1" x14ac:dyDescent="0.45"/>
    <row r="11101" ht="14.25" hidden="1" x14ac:dyDescent="0.45"/>
    <row r="11102" ht="14.25" hidden="1" x14ac:dyDescent="0.45"/>
    <row r="11103" ht="14.25" hidden="1" x14ac:dyDescent="0.45"/>
    <row r="11104" ht="14.25" hidden="1" x14ac:dyDescent="0.45"/>
    <row r="11105" ht="14.25" hidden="1" x14ac:dyDescent="0.45"/>
    <row r="11106" ht="14.25" hidden="1" x14ac:dyDescent="0.45"/>
    <row r="11107" ht="14.25" hidden="1" x14ac:dyDescent="0.45"/>
    <row r="11108" ht="14.25" hidden="1" x14ac:dyDescent="0.45"/>
    <row r="11109" ht="14.25" hidden="1" x14ac:dyDescent="0.45"/>
    <row r="11110" ht="14.25" hidden="1" x14ac:dyDescent="0.45"/>
    <row r="11111" ht="14.25" hidden="1" x14ac:dyDescent="0.45"/>
    <row r="11112" ht="14.25" hidden="1" x14ac:dyDescent="0.45"/>
    <row r="11113" ht="14.25" hidden="1" x14ac:dyDescent="0.45"/>
    <row r="11114" ht="14.25" hidden="1" x14ac:dyDescent="0.45"/>
    <row r="11115" ht="14.25" hidden="1" x14ac:dyDescent="0.45"/>
    <row r="11116" ht="14.25" hidden="1" x14ac:dyDescent="0.45"/>
    <row r="11117" ht="14.25" hidden="1" x14ac:dyDescent="0.45"/>
    <row r="11118" ht="14.25" hidden="1" x14ac:dyDescent="0.45"/>
    <row r="11119" ht="14.25" hidden="1" x14ac:dyDescent="0.45"/>
    <row r="11120" ht="14.25" hidden="1" x14ac:dyDescent="0.45"/>
    <row r="11121" ht="14.25" hidden="1" x14ac:dyDescent="0.45"/>
    <row r="11122" ht="14.25" hidden="1" x14ac:dyDescent="0.45"/>
    <row r="11123" ht="14.25" hidden="1" x14ac:dyDescent="0.45"/>
    <row r="11124" ht="14.25" hidden="1" x14ac:dyDescent="0.45"/>
    <row r="11125" ht="14.25" hidden="1" x14ac:dyDescent="0.45"/>
    <row r="11126" ht="14.25" hidden="1" x14ac:dyDescent="0.45"/>
    <row r="11127" ht="14.25" hidden="1" x14ac:dyDescent="0.45"/>
    <row r="11128" ht="14.25" hidden="1" x14ac:dyDescent="0.45"/>
    <row r="11129" ht="14.25" hidden="1" x14ac:dyDescent="0.45"/>
    <row r="11130" ht="14.25" hidden="1" x14ac:dyDescent="0.45"/>
    <row r="11131" ht="14.25" hidden="1" x14ac:dyDescent="0.45"/>
    <row r="11132" ht="14.25" hidden="1" x14ac:dyDescent="0.45"/>
    <row r="11133" ht="14.25" hidden="1" x14ac:dyDescent="0.45"/>
    <row r="11134" ht="14.25" hidden="1" x14ac:dyDescent="0.45"/>
    <row r="11135" ht="14.25" hidden="1" x14ac:dyDescent="0.45"/>
    <row r="11136" ht="14.25" hidden="1" x14ac:dyDescent="0.45"/>
    <row r="11137" ht="14.25" hidden="1" x14ac:dyDescent="0.45"/>
    <row r="11138" ht="14.25" hidden="1" x14ac:dyDescent="0.45"/>
    <row r="11139" ht="14.25" hidden="1" x14ac:dyDescent="0.45"/>
    <row r="11140" ht="14.25" hidden="1" x14ac:dyDescent="0.45"/>
    <row r="11141" ht="14.25" hidden="1" x14ac:dyDescent="0.45"/>
    <row r="11142" ht="14.25" hidden="1" x14ac:dyDescent="0.45"/>
    <row r="11143" ht="14.25" hidden="1" x14ac:dyDescent="0.45"/>
    <row r="11144" ht="14.25" hidden="1" x14ac:dyDescent="0.45"/>
    <row r="11145" ht="14.25" hidden="1" x14ac:dyDescent="0.45"/>
    <row r="11146" ht="14.25" hidden="1" x14ac:dyDescent="0.45"/>
    <row r="11147" ht="14.25" hidden="1" x14ac:dyDescent="0.45"/>
    <row r="11148" ht="14.25" hidden="1" x14ac:dyDescent="0.45"/>
    <row r="11149" ht="14.25" hidden="1" x14ac:dyDescent="0.45"/>
    <row r="11150" ht="14.25" hidden="1" x14ac:dyDescent="0.45"/>
    <row r="11151" ht="14.25" hidden="1" x14ac:dyDescent="0.45"/>
    <row r="11152" ht="14.25" hidden="1" x14ac:dyDescent="0.45"/>
    <row r="11153" ht="14.25" hidden="1" x14ac:dyDescent="0.45"/>
    <row r="11154" ht="14.25" hidden="1" x14ac:dyDescent="0.45"/>
    <row r="11155" ht="14.25" hidden="1" x14ac:dyDescent="0.45"/>
    <row r="11156" ht="14.25" hidden="1" x14ac:dyDescent="0.45"/>
    <row r="11157" ht="14.25" hidden="1" x14ac:dyDescent="0.45"/>
    <row r="11158" ht="14.25" hidden="1" x14ac:dyDescent="0.45"/>
    <row r="11159" ht="14.25" hidden="1" x14ac:dyDescent="0.45"/>
    <row r="11160" ht="14.25" hidden="1" x14ac:dyDescent="0.45"/>
    <row r="11161" ht="14.25" hidden="1" x14ac:dyDescent="0.45"/>
    <row r="11162" ht="14.25" hidden="1" x14ac:dyDescent="0.45"/>
    <row r="11163" ht="14.25" hidden="1" x14ac:dyDescent="0.45"/>
    <row r="11164" ht="14.25" hidden="1" x14ac:dyDescent="0.45"/>
    <row r="11165" ht="14.25" hidden="1" x14ac:dyDescent="0.45"/>
    <row r="11166" ht="14.25" hidden="1" x14ac:dyDescent="0.45"/>
    <row r="11167" ht="14.25" hidden="1" x14ac:dyDescent="0.45"/>
    <row r="11168" ht="14.25" hidden="1" x14ac:dyDescent="0.45"/>
    <row r="11169" ht="14.25" hidden="1" x14ac:dyDescent="0.45"/>
    <row r="11170" ht="14.25" hidden="1" x14ac:dyDescent="0.45"/>
    <row r="11171" ht="14.25" hidden="1" x14ac:dyDescent="0.45"/>
    <row r="11172" ht="14.25" hidden="1" x14ac:dyDescent="0.45"/>
    <row r="11173" ht="14.25" hidden="1" x14ac:dyDescent="0.45"/>
    <row r="11174" ht="14.25" hidden="1" x14ac:dyDescent="0.45"/>
    <row r="11175" ht="14.25" hidden="1" x14ac:dyDescent="0.45"/>
    <row r="11176" ht="14.25" hidden="1" x14ac:dyDescent="0.45"/>
    <row r="11177" ht="14.25" hidden="1" x14ac:dyDescent="0.45"/>
    <row r="11178" ht="14.25" hidden="1" x14ac:dyDescent="0.45"/>
    <row r="11179" ht="14.25" hidden="1" x14ac:dyDescent="0.45"/>
    <row r="11180" ht="14.25" hidden="1" x14ac:dyDescent="0.45"/>
    <row r="11181" ht="14.25" hidden="1" x14ac:dyDescent="0.45"/>
    <row r="11182" ht="14.25" hidden="1" x14ac:dyDescent="0.45"/>
    <row r="11183" ht="14.25" hidden="1" x14ac:dyDescent="0.45"/>
    <row r="11184" ht="14.25" hidden="1" x14ac:dyDescent="0.45"/>
    <row r="11185" ht="14.25" hidden="1" x14ac:dyDescent="0.45"/>
    <row r="11186" ht="14.25" hidden="1" x14ac:dyDescent="0.45"/>
    <row r="11187" ht="14.25" hidden="1" x14ac:dyDescent="0.45"/>
    <row r="11188" ht="14.25" hidden="1" x14ac:dyDescent="0.45"/>
    <row r="11189" ht="14.25" hidden="1" x14ac:dyDescent="0.45"/>
    <row r="11190" ht="14.25" hidden="1" x14ac:dyDescent="0.45"/>
    <row r="11191" ht="14.25" hidden="1" x14ac:dyDescent="0.45"/>
    <row r="11192" ht="14.25" hidden="1" x14ac:dyDescent="0.45"/>
    <row r="11193" ht="14.25" hidden="1" x14ac:dyDescent="0.45"/>
    <row r="11194" ht="14.25" hidden="1" x14ac:dyDescent="0.45"/>
    <row r="11195" ht="14.25" hidden="1" x14ac:dyDescent="0.45"/>
    <row r="11196" ht="14.25" hidden="1" x14ac:dyDescent="0.45"/>
    <row r="11197" ht="14.25" hidden="1" x14ac:dyDescent="0.45"/>
    <row r="11198" ht="14.25" hidden="1" x14ac:dyDescent="0.45"/>
    <row r="11199" ht="14.25" hidden="1" x14ac:dyDescent="0.45"/>
    <row r="11200" ht="14.25" hidden="1" x14ac:dyDescent="0.45"/>
    <row r="11201" ht="14.25" hidden="1" x14ac:dyDescent="0.45"/>
    <row r="11202" ht="14.25" hidden="1" x14ac:dyDescent="0.45"/>
    <row r="11203" ht="14.25" hidden="1" x14ac:dyDescent="0.45"/>
    <row r="11204" ht="14.25" hidden="1" x14ac:dyDescent="0.45"/>
    <row r="11205" ht="14.25" hidden="1" x14ac:dyDescent="0.45"/>
    <row r="11206" ht="14.25" hidden="1" x14ac:dyDescent="0.45"/>
    <row r="11207" ht="14.25" hidden="1" x14ac:dyDescent="0.45"/>
    <row r="11208" ht="14.25" hidden="1" x14ac:dyDescent="0.45"/>
    <row r="11209" ht="14.25" hidden="1" x14ac:dyDescent="0.45"/>
    <row r="11210" ht="14.25" hidden="1" x14ac:dyDescent="0.45"/>
    <row r="11211" ht="14.25" hidden="1" x14ac:dyDescent="0.45"/>
    <row r="11212" ht="14.25" hidden="1" x14ac:dyDescent="0.45"/>
    <row r="11213" ht="14.25" hidden="1" x14ac:dyDescent="0.45"/>
    <row r="11214" ht="14.25" hidden="1" x14ac:dyDescent="0.45"/>
    <row r="11215" ht="14.25" hidden="1" x14ac:dyDescent="0.45"/>
    <row r="11216" ht="14.25" hidden="1" x14ac:dyDescent="0.45"/>
    <row r="11217" ht="14.25" hidden="1" x14ac:dyDescent="0.45"/>
    <row r="11218" ht="14.25" hidden="1" x14ac:dyDescent="0.45"/>
    <row r="11219" ht="14.25" hidden="1" x14ac:dyDescent="0.45"/>
    <row r="11220" ht="14.25" hidden="1" x14ac:dyDescent="0.45"/>
    <row r="11221" ht="14.25" hidden="1" x14ac:dyDescent="0.45"/>
    <row r="11222" ht="14.25" hidden="1" x14ac:dyDescent="0.45"/>
    <row r="11223" ht="14.25" hidden="1" x14ac:dyDescent="0.45"/>
    <row r="11224" ht="14.25" hidden="1" x14ac:dyDescent="0.45"/>
    <row r="11225" ht="14.25" hidden="1" x14ac:dyDescent="0.45"/>
    <row r="11226" ht="14.25" hidden="1" x14ac:dyDescent="0.45"/>
    <row r="11227" ht="14.25" hidden="1" x14ac:dyDescent="0.45"/>
    <row r="11228" ht="14.25" hidden="1" x14ac:dyDescent="0.45"/>
    <row r="11229" ht="14.25" hidden="1" x14ac:dyDescent="0.45"/>
    <row r="11230" ht="14.25" hidden="1" x14ac:dyDescent="0.45"/>
    <row r="11231" ht="14.25" hidden="1" x14ac:dyDescent="0.45"/>
    <row r="11232" ht="14.25" hidden="1" x14ac:dyDescent="0.45"/>
    <row r="11233" ht="14.25" hidden="1" x14ac:dyDescent="0.45"/>
    <row r="11234" ht="14.25" hidden="1" x14ac:dyDescent="0.45"/>
    <row r="11235" ht="14.25" hidden="1" x14ac:dyDescent="0.45"/>
    <row r="11236" ht="14.25" hidden="1" x14ac:dyDescent="0.45"/>
    <row r="11237" ht="14.25" hidden="1" x14ac:dyDescent="0.45"/>
    <row r="11238" ht="14.25" hidden="1" x14ac:dyDescent="0.45"/>
    <row r="11239" ht="14.25" hidden="1" x14ac:dyDescent="0.45"/>
    <row r="11240" ht="14.25" hidden="1" x14ac:dyDescent="0.45"/>
    <row r="11241" ht="14.25" hidden="1" x14ac:dyDescent="0.45"/>
    <row r="11242" ht="14.25" hidden="1" x14ac:dyDescent="0.45"/>
    <row r="11243" ht="14.25" hidden="1" x14ac:dyDescent="0.45"/>
    <row r="11244" ht="14.25" hidden="1" x14ac:dyDescent="0.45"/>
    <row r="11245" ht="14.25" hidden="1" x14ac:dyDescent="0.45"/>
    <row r="11246" ht="14.25" hidden="1" x14ac:dyDescent="0.45"/>
    <row r="11247" ht="14.25" hidden="1" x14ac:dyDescent="0.45"/>
    <row r="11248" ht="14.25" hidden="1" x14ac:dyDescent="0.45"/>
    <row r="11249" ht="14.25" hidden="1" x14ac:dyDescent="0.45"/>
    <row r="11250" ht="14.25" hidden="1" x14ac:dyDescent="0.45"/>
    <row r="11251" ht="14.25" hidden="1" x14ac:dyDescent="0.45"/>
    <row r="11252" ht="14.25" hidden="1" x14ac:dyDescent="0.45"/>
    <row r="11253" ht="14.25" hidden="1" x14ac:dyDescent="0.45"/>
    <row r="11254" ht="14.25" hidden="1" x14ac:dyDescent="0.45"/>
    <row r="11255" ht="14.25" hidden="1" x14ac:dyDescent="0.45"/>
    <row r="11256" ht="14.25" hidden="1" x14ac:dyDescent="0.45"/>
    <row r="11257" ht="14.25" hidden="1" x14ac:dyDescent="0.45"/>
    <row r="11258" ht="14.25" hidden="1" x14ac:dyDescent="0.45"/>
    <row r="11259" ht="14.25" hidden="1" x14ac:dyDescent="0.45"/>
    <row r="11260" ht="14.25" hidden="1" x14ac:dyDescent="0.45"/>
    <row r="11261" ht="14.25" hidden="1" x14ac:dyDescent="0.45"/>
    <row r="11262" ht="14.25" hidden="1" x14ac:dyDescent="0.45"/>
    <row r="11263" ht="14.25" hidden="1" x14ac:dyDescent="0.45"/>
    <row r="11264" ht="14.25" hidden="1" x14ac:dyDescent="0.45"/>
    <row r="11265" ht="14.25" hidden="1" x14ac:dyDescent="0.45"/>
    <row r="11266" ht="14.25" hidden="1" x14ac:dyDescent="0.45"/>
    <row r="11267" ht="14.25" hidden="1" x14ac:dyDescent="0.45"/>
    <row r="11268" ht="14.25" hidden="1" x14ac:dyDescent="0.45"/>
    <row r="11269" ht="14.25" hidden="1" x14ac:dyDescent="0.45"/>
    <row r="11270" ht="14.25" hidden="1" x14ac:dyDescent="0.45"/>
    <row r="11271" ht="14.25" hidden="1" x14ac:dyDescent="0.45"/>
    <row r="11272" ht="14.25" hidden="1" x14ac:dyDescent="0.45"/>
    <row r="11273" ht="14.25" hidden="1" x14ac:dyDescent="0.45"/>
    <row r="11274" ht="14.25" hidden="1" x14ac:dyDescent="0.45"/>
    <row r="11275" ht="14.25" hidden="1" x14ac:dyDescent="0.45"/>
    <row r="11276" ht="14.25" hidden="1" x14ac:dyDescent="0.45"/>
    <row r="11277" ht="14.25" hidden="1" x14ac:dyDescent="0.45"/>
    <row r="11278" ht="14.25" hidden="1" x14ac:dyDescent="0.45"/>
    <row r="11279" ht="14.25" hidden="1" x14ac:dyDescent="0.45"/>
    <row r="11280" ht="14.25" hidden="1" x14ac:dyDescent="0.45"/>
    <row r="11281" ht="14.25" hidden="1" x14ac:dyDescent="0.45"/>
    <row r="11282" ht="14.25" hidden="1" x14ac:dyDescent="0.45"/>
    <row r="11283" ht="14.25" hidden="1" x14ac:dyDescent="0.45"/>
    <row r="11284" ht="14.25" hidden="1" x14ac:dyDescent="0.45"/>
    <row r="11285" ht="14.25" hidden="1" x14ac:dyDescent="0.45"/>
    <row r="11286" ht="14.25" hidden="1" x14ac:dyDescent="0.45"/>
    <row r="11287" ht="14.25" hidden="1" x14ac:dyDescent="0.45"/>
    <row r="11288" ht="14.25" hidden="1" x14ac:dyDescent="0.45"/>
    <row r="11289" ht="14.25" hidden="1" x14ac:dyDescent="0.45"/>
    <row r="11290" ht="14.25" hidden="1" x14ac:dyDescent="0.45"/>
    <row r="11291" ht="14.25" hidden="1" x14ac:dyDescent="0.45"/>
    <row r="11292" ht="14.25" hidden="1" x14ac:dyDescent="0.45"/>
    <row r="11293" ht="14.25" hidden="1" x14ac:dyDescent="0.45"/>
    <row r="11294" ht="14.25" hidden="1" x14ac:dyDescent="0.45"/>
    <row r="11295" ht="14.25" hidden="1" x14ac:dyDescent="0.45"/>
    <row r="11296" ht="14.25" hidden="1" x14ac:dyDescent="0.45"/>
    <row r="11297" ht="14.25" hidden="1" x14ac:dyDescent="0.45"/>
    <row r="11298" ht="14.25" hidden="1" x14ac:dyDescent="0.45"/>
    <row r="11299" ht="14.25" hidden="1" x14ac:dyDescent="0.45"/>
    <row r="11300" ht="14.25" hidden="1" x14ac:dyDescent="0.45"/>
    <row r="11301" ht="14.25" hidden="1" x14ac:dyDescent="0.45"/>
    <row r="11302" ht="14.25" hidden="1" x14ac:dyDescent="0.45"/>
    <row r="11303" ht="14.25" hidden="1" x14ac:dyDescent="0.45"/>
    <row r="11304" ht="14.25" hidden="1" x14ac:dyDescent="0.45"/>
    <row r="11305" ht="14.25" hidden="1" x14ac:dyDescent="0.45"/>
    <row r="11306" ht="14.25" hidden="1" x14ac:dyDescent="0.45"/>
    <row r="11307" ht="14.25" hidden="1" x14ac:dyDescent="0.45"/>
    <row r="11308" ht="14.25" hidden="1" x14ac:dyDescent="0.45"/>
    <row r="11309" ht="14.25" hidden="1" x14ac:dyDescent="0.45"/>
    <row r="11310" ht="14.25" hidden="1" x14ac:dyDescent="0.45"/>
    <row r="11311" ht="14.25" hidden="1" x14ac:dyDescent="0.45"/>
    <row r="11312" ht="14.25" hidden="1" x14ac:dyDescent="0.45"/>
    <row r="11313" ht="14.25" hidden="1" x14ac:dyDescent="0.45"/>
    <row r="11314" ht="14.25" hidden="1" x14ac:dyDescent="0.45"/>
    <row r="11315" ht="14.25" hidden="1" x14ac:dyDescent="0.45"/>
    <row r="11316" ht="14.25" hidden="1" x14ac:dyDescent="0.45"/>
    <row r="11317" ht="14.25" hidden="1" x14ac:dyDescent="0.45"/>
    <row r="11318" ht="14.25" hidden="1" x14ac:dyDescent="0.45"/>
    <row r="11319" ht="14.25" hidden="1" x14ac:dyDescent="0.45"/>
    <row r="11320" ht="14.25" hidden="1" x14ac:dyDescent="0.45"/>
    <row r="11321" ht="14.25" hidden="1" x14ac:dyDescent="0.45"/>
    <row r="11322" ht="14.25" hidden="1" x14ac:dyDescent="0.45"/>
    <row r="11323" ht="14.25" hidden="1" x14ac:dyDescent="0.45"/>
    <row r="11324" ht="14.25" hidden="1" x14ac:dyDescent="0.45"/>
    <row r="11325" ht="14.25" hidden="1" x14ac:dyDescent="0.45"/>
    <row r="11326" ht="14.25" hidden="1" x14ac:dyDescent="0.45"/>
    <row r="11327" ht="14.25" hidden="1" x14ac:dyDescent="0.45"/>
    <row r="11328" ht="14.25" hidden="1" x14ac:dyDescent="0.45"/>
    <row r="11329" ht="14.25" hidden="1" x14ac:dyDescent="0.45"/>
    <row r="11330" ht="14.25" hidden="1" x14ac:dyDescent="0.45"/>
    <row r="11331" ht="14.25" hidden="1" x14ac:dyDescent="0.45"/>
    <row r="11332" ht="14.25" hidden="1" x14ac:dyDescent="0.45"/>
    <row r="11333" ht="14.25" hidden="1" x14ac:dyDescent="0.45"/>
    <row r="11334" ht="14.25" hidden="1" x14ac:dyDescent="0.45"/>
    <row r="11335" ht="14.25" hidden="1" x14ac:dyDescent="0.45"/>
    <row r="11336" ht="14.25" hidden="1" x14ac:dyDescent="0.45"/>
    <row r="11337" ht="14.25" hidden="1" x14ac:dyDescent="0.45"/>
    <row r="11338" ht="14.25" hidden="1" x14ac:dyDescent="0.45"/>
    <row r="11339" ht="14.25" hidden="1" x14ac:dyDescent="0.45"/>
    <row r="11340" ht="14.25" hidden="1" x14ac:dyDescent="0.45"/>
    <row r="11341" ht="14.25" hidden="1" x14ac:dyDescent="0.45"/>
    <row r="11342" ht="14.25" hidden="1" x14ac:dyDescent="0.45"/>
    <row r="11343" ht="14.25" hidden="1" x14ac:dyDescent="0.45"/>
    <row r="11344" ht="14.25" hidden="1" x14ac:dyDescent="0.45"/>
    <row r="11345" ht="14.25" hidden="1" x14ac:dyDescent="0.45"/>
    <row r="11346" ht="14.25" hidden="1" x14ac:dyDescent="0.45"/>
    <row r="11347" ht="14.25" hidden="1" x14ac:dyDescent="0.45"/>
    <row r="11348" ht="14.25" hidden="1" x14ac:dyDescent="0.45"/>
    <row r="11349" ht="14.25" hidden="1" x14ac:dyDescent="0.45"/>
    <row r="11350" ht="14.25" hidden="1" x14ac:dyDescent="0.45"/>
    <row r="11351" ht="14.25" hidden="1" x14ac:dyDescent="0.45"/>
    <row r="11352" ht="14.25" hidden="1" x14ac:dyDescent="0.45"/>
    <row r="11353" ht="14.25" hidden="1" x14ac:dyDescent="0.45"/>
    <row r="11354" ht="14.25" hidden="1" x14ac:dyDescent="0.45"/>
    <row r="11355" ht="14.25" hidden="1" x14ac:dyDescent="0.45"/>
    <row r="11356" ht="14.25" hidden="1" x14ac:dyDescent="0.45"/>
    <row r="11357" ht="14.25" hidden="1" x14ac:dyDescent="0.45"/>
    <row r="11358" ht="14.25" hidden="1" x14ac:dyDescent="0.45"/>
    <row r="11359" ht="14.25" hidden="1" x14ac:dyDescent="0.45"/>
    <row r="11360" ht="14.25" hidden="1" x14ac:dyDescent="0.45"/>
    <row r="11361" ht="14.25" hidden="1" x14ac:dyDescent="0.45"/>
    <row r="11362" ht="14.25" hidden="1" x14ac:dyDescent="0.45"/>
    <row r="11363" ht="14.25" hidden="1" x14ac:dyDescent="0.45"/>
    <row r="11364" ht="14.25" hidden="1" x14ac:dyDescent="0.45"/>
    <row r="11365" ht="14.25" hidden="1" x14ac:dyDescent="0.45"/>
    <row r="11366" ht="14.25" hidden="1" x14ac:dyDescent="0.45"/>
    <row r="11367" ht="14.25" hidden="1" x14ac:dyDescent="0.45"/>
    <row r="11368" ht="14.25" hidden="1" x14ac:dyDescent="0.45"/>
    <row r="11369" ht="14.25" hidden="1" x14ac:dyDescent="0.45"/>
    <row r="11370" ht="14.25" hidden="1" x14ac:dyDescent="0.45"/>
    <row r="11371" ht="14.25" hidden="1" x14ac:dyDescent="0.45"/>
    <row r="11372" ht="14.25" hidden="1" x14ac:dyDescent="0.45"/>
    <row r="11373" ht="14.25" hidden="1" x14ac:dyDescent="0.45"/>
    <row r="11374" ht="14.25" hidden="1" x14ac:dyDescent="0.45"/>
    <row r="11375" ht="14.25" hidden="1" x14ac:dyDescent="0.45"/>
    <row r="11376" ht="14.25" hidden="1" x14ac:dyDescent="0.45"/>
    <row r="11377" ht="14.25" hidden="1" x14ac:dyDescent="0.45"/>
    <row r="11378" ht="14.25" hidden="1" x14ac:dyDescent="0.45"/>
    <row r="11379" ht="14.25" hidden="1" x14ac:dyDescent="0.45"/>
    <row r="11380" ht="14.25" hidden="1" x14ac:dyDescent="0.45"/>
    <row r="11381" ht="14.25" hidden="1" x14ac:dyDescent="0.45"/>
    <row r="11382" ht="14.25" hidden="1" x14ac:dyDescent="0.45"/>
    <row r="11383" ht="14.25" hidden="1" x14ac:dyDescent="0.45"/>
    <row r="11384" ht="14.25" hidden="1" x14ac:dyDescent="0.45"/>
    <row r="11385" ht="14.25" hidden="1" x14ac:dyDescent="0.45"/>
    <row r="11386" ht="14.25" hidden="1" x14ac:dyDescent="0.45"/>
    <row r="11387" ht="14.25" hidden="1" x14ac:dyDescent="0.45"/>
    <row r="11388" ht="14.25" hidden="1" x14ac:dyDescent="0.45"/>
    <row r="11389" ht="14.25" hidden="1" x14ac:dyDescent="0.45"/>
    <row r="11390" ht="14.25" hidden="1" x14ac:dyDescent="0.45"/>
    <row r="11391" ht="14.25" hidden="1" x14ac:dyDescent="0.45"/>
    <row r="11392" ht="14.25" hidden="1" x14ac:dyDescent="0.45"/>
    <row r="11393" ht="14.25" hidden="1" x14ac:dyDescent="0.45"/>
    <row r="11394" ht="14.25" hidden="1" x14ac:dyDescent="0.45"/>
    <row r="11395" ht="14.25" hidden="1" x14ac:dyDescent="0.45"/>
    <row r="11396" ht="14.25" hidden="1" x14ac:dyDescent="0.45"/>
    <row r="11397" ht="14.25" hidden="1" x14ac:dyDescent="0.45"/>
    <row r="11398" ht="14.25" hidden="1" x14ac:dyDescent="0.45"/>
    <row r="11399" ht="14.25" hidden="1" x14ac:dyDescent="0.45"/>
    <row r="11400" ht="14.25" hidden="1" x14ac:dyDescent="0.45"/>
    <row r="11401" ht="14.25" hidden="1" x14ac:dyDescent="0.45"/>
    <row r="11402" ht="14.25" hidden="1" x14ac:dyDescent="0.45"/>
    <row r="11403" ht="14.25" hidden="1" x14ac:dyDescent="0.45"/>
    <row r="11404" ht="14.25" hidden="1" x14ac:dyDescent="0.45"/>
    <row r="11405" ht="14.25" hidden="1" x14ac:dyDescent="0.45"/>
    <row r="11406" ht="14.25" hidden="1" x14ac:dyDescent="0.45"/>
    <row r="11407" ht="14.25" hidden="1" x14ac:dyDescent="0.45"/>
    <row r="11408" ht="14.25" hidden="1" x14ac:dyDescent="0.45"/>
    <row r="11409" ht="14.25" hidden="1" x14ac:dyDescent="0.45"/>
    <row r="11410" ht="14.25" hidden="1" x14ac:dyDescent="0.45"/>
    <row r="11411" ht="14.25" hidden="1" x14ac:dyDescent="0.45"/>
    <row r="11412" ht="14.25" hidden="1" x14ac:dyDescent="0.45"/>
    <row r="11413" ht="14.25" hidden="1" x14ac:dyDescent="0.45"/>
    <row r="11414" ht="14.25" hidden="1" x14ac:dyDescent="0.45"/>
    <row r="11415" ht="14.25" hidden="1" x14ac:dyDescent="0.45"/>
    <row r="11416" ht="14.25" hidden="1" x14ac:dyDescent="0.45"/>
    <row r="11417" ht="14.25" hidden="1" x14ac:dyDescent="0.45"/>
    <row r="11418" ht="14.25" hidden="1" x14ac:dyDescent="0.45"/>
    <row r="11419" ht="14.25" hidden="1" x14ac:dyDescent="0.45"/>
    <row r="11420" ht="14.25" hidden="1" x14ac:dyDescent="0.45"/>
    <row r="11421" ht="14.25" hidden="1" x14ac:dyDescent="0.45"/>
    <row r="11422" ht="14.25" hidden="1" x14ac:dyDescent="0.45"/>
    <row r="11423" ht="14.25" hidden="1" x14ac:dyDescent="0.45"/>
    <row r="11424" ht="14.25" hidden="1" x14ac:dyDescent="0.45"/>
    <row r="11425" ht="14.25" hidden="1" x14ac:dyDescent="0.45"/>
    <row r="11426" ht="14.25" hidden="1" x14ac:dyDescent="0.45"/>
    <row r="11427" ht="14.25" hidden="1" x14ac:dyDescent="0.45"/>
    <row r="11428" ht="14.25" hidden="1" x14ac:dyDescent="0.45"/>
    <row r="11429" ht="14.25" hidden="1" x14ac:dyDescent="0.45"/>
    <row r="11430" ht="14.25" hidden="1" x14ac:dyDescent="0.45"/>
    <row r="11431" ht="14.25" hidden="1" x14ac:dyDescent="0.45"/>
    <row r="11432" ht="14.25" hidden="1" x14ac:dyDescent="0.45"/>
    <row r="11433" ht="14.25" hidden="1" x14ac:dyDescent="0.45"/>
    <row r="11434" ht="14.25" hidden="1" x14ac:dyDescent="0.45"/>
    <row r="11435" ht="14.25" hidden="1" x14ac:dyDescent="0.45"/>
    <row r="11436" ht="14.25" hidden="1" x14ac:dyDescent="0.45"/>
    <row r="11437" ht="14.25" hidden="1" x14ac:dyDescent="0.45"/>
    <row r="11438" ht="14.25" hidden="1" x14ac:dyDescent="0.45"/>
    <row r="11439" ht="14.25" hidden="1" x14ac:dyDescent="0.45"/>
    <row r="11440" ht="14.25" hidden="1" x14ac:dyDescent="0.45"/>
    <row r="11441" ht="14.25" hidden="1" x14ac:dyDescent="0.45"/>
    <row r="11442" ht="14.25" hidden="1" x14ac:dyDescent="0.45"/>
    <row r="11443" ht="14.25" hidden="1" x14ac:dyDescent="0.45"/>
    <row r="11444" ht="14.25" hidden="1" x14ac:dyDescent="0.45"/>
    <row r="11445" ht="14.25" hidden="1" x14ac:dyDescent="0.45"/>
    <row r="11446" ht="14.25" hidden="1" x14ac:dyDescent="0.45"/>
    <row r="11447" ht="14.25" hidden="1" x14ac:dyDescent="0.45"/>
    <row r="11448" ht="14.25" hidden="1" x14ac:dyDescent="0.45"/>
    <row r="11449" ht="14.25" hidden="1" x14ac:dyDescent="0.45"/>
    <row r="11450" ht="14.25" hidden="1" x14ac:dyDescent="0.45"/>
    <row r="11451" ht="14.25" hidden="1" x14ac:dyDescent="0.45"/>
    <row r="11452" ht="14.25" hidden="1" x14ac:dyDescent="0.45"/>
    <row r="11453" ht="14.25" hidden="1" x14ac:dyDescent="0.45"/>
    <row r="11454" ht="14.25" hidden="1" x14ac:dyDescent="0.45"/>
    <row r="11455" ht="14.25" hidden="1" x14ac:dyDescent="0.45"/>
    <row r="11456" ht="14.25" hidden="1" x14ac:dyDescent="0.45"/>
    <row r="11457" ht="14.25" hidden="1" x14ac:dyDescent="0.45"/>
    <row r="11458" ht="14.25" hidden="1" x14ac:dyDescent="0.45"/>
    <row r="11459" ht="14.25" hidden="1" x14ac:dyDescent="0.45"/>
    <row r="11460" ht="14.25" hidden="1" x14ac:dyDescent="0.45"/>
    <row r="11461" ht="14.25" hidden="1" x14ac:dyDescent="0.45"/>
    <row r="11462" ht="14.25" hidden="1" x14ac:dyDescent="0.45"/>
    <row r="11463" ht="14.25" hidden="1" x14ac:dyDescent="0.45"/>
    <row r="11464" ht="14.25" hidden="1" x14ac:dyDescent="0.45"/>
    <row r="11465" ht="14.25" hidden="1" x14ac:dyDescent="0.45"/>
    <row r="11466" ht="14.25" hidden="1" x14ac:dyDescent="0.45"/>
    <row r="11467" ht="14.25" hidden="1" x14ac:dyDescent="0.45"/>
    <row r="11468" ht="14.25" hidden="1" x14ac:dyDescent="0.45"/>
    <row r="11469" ht="14.25" hidden="1" x14ac:dyDescent="0.45"/>
    <row r="11470" ht="14.25" hidden="1" x14ac:dyDescent="0.45"/>
    <row r="11471" ht="14.25" hidden="1" x14ac:dyDescent="0.45"/>
    <row r="11472" ht="14.25" hidden="1" x14ac:dyDescent="0.45"/>
    <row r="11473" ht="14.25" hidden="1" x14ac:dyDescent="0.45"/>
    <row r="11474" ht="14.25" hidden="1" x14ac:dyDescent="0.45"/>
    <row r="11475" ht="14.25" hidden="1" x14ac:dyDescent="0.45"/>
    <row r="11476" ht="14.25" hidden="1" x14ac:dyDescent="0.45"/>
    <row r="11477" ht="14.25" hidden="1" x14ac:dyDescent="0.45"/>
    <row r="11478" ht="14.25" hidden="1" x14ac:dyDescent="0.45"/>
    <row r="11479" ht="14.25" hidden="1" x14ac:dyDescent="0.45"/>
    <row r="11480" ht="14.25" hidden="1" x14ac:dyDescent="0.45"/>
    <row r="11481" ht="14.25" hidden="1" x14ac:dyDescent="0.45"/>
    <row r="11482" ht="14.25" hidden="1" x14ac:dyDescent="0.45"/>
    <row r="11483" ht="14.25" hidden="1" x14ac:dyDescent="0.45"/>
    <row r="11484" ht="14.25" hidden="1" x14ac:dyDescent="0.45"/>
    <row r="11485" ht="14.25" hidden="1" x14ac:dyDescent="0.45"/>
    <row r="11486" ht="14.25" hidden="1" x14ac:dyDescent="0.45"/>
    <row r="11487" ht="14.25" hidden="1" x14ac:dyDescent="0.45"/>
    <row r="11488" ht="14.25" hidden="1" x14ac:dyDescent="0.45"/>
    <row r="11489" ht="14.25" hidden="1" x14ac:dyDescent="0.45"/>
    <row r="11490" ht="14.25" hidden="1" x14ac:dyDescent="0.45"/>
    <row r="11491" ht="14.25" hidden="1" x14ac:dyDescent="0.45"/>
    <row r="11492" ht="14.25" hidden="1" x14ac:dyDescent="0.45"/>
    <row r="11493" ht="14.25" hidden="1" x14ac:dyDescent="0.45"/>
    <row r="11494" ht="14.25" hidden="1" x14ac:dyDescent="0.45"/>
    <row r="11495" ht="14.25" hidden="1" x14ac:dyDescent="0.45"/>
    <row r="11496" ht="14.25" hidden="1" x14ac:dyDescent="0.45"/>
    <row r="11497" ht="14.25" hidden="1" x14ac:dyDescent="0.45"/>
    <row r="11498" ht="14.25" hidden="1" x14ac:dyDescent="0.45"/>
    <row r="11499" ht="14.25" hidden="1" x14ac:dyDescent="0.45"/>
    <row r="11500" ht="14.25" hidden="1" x14ac:dyDescent="0.45"/>
    <row r="11501" ht="14.25" hidden="1" x14ac:dyDescent="0.45"/>
    <row r="11502" ht="14.25" hidden="1" x14ac:dyDescent="0.45"/>
    <row r="11503" ht="14.25" hidden="1" x14ac:dyDescent="0.45"/>
    <row r="11504" ht="14.25" hidden="1" x14ac:dyDescent="0.45"/>
    <row r="11505" ht="14.25" hidden="1" x14ac:dyDescent="0.45"/>
    <row r="11506" ht="14.25" hidden="1" x14ac:dyDescent="0.45"/>
    <row r="11507" ht="14.25" hidden="1" x14ac:dyDescent="0.45"/>
    <row r="11508" ht="14.25" hidden="1" x14ac:dyDescent="0.45"/>
    <row r="11509" ht="14.25" hidden="1" x14ac:dyDescent="0.45"/>
    <row r="11510" ht="14.25" hidden="1" x14ac:dyDescent="0.45"/>
    <row r="11511" ht="14.25" hidden="1" x14ac:dyDescent="0.45"/>
    <row r="11512" ht="14.25" hidden="1" x14ac:dyDescent="0.45"/>
    <row r="11513" ht="14.25" hidden="1" x14ac:dyDescent="0.45"/>
    <row r="11514" ht="14.25" hidden="1" x14ac:dyDescent="0.45"/>
    <row r="11515" ht="14.25" hidden="1" x14ac:dyDescent="0.45"/>
    <row r="11516" ht="14.25" hidden="1" x14ac:dyDescent="0.45"/>
    <row r="11517" ht="14.25" hidden="1" x14ac:dyDescent="0.45"/>
    <row r="11518" ht="14.25" hidden="1" x14ac:dyDescent="0.45"/>
    <row r="11519" ht="14.25" hidden="1" x14ac:dyDescent="0.45"/>
    <row r="11520" ht="14.25" hidden="1" x14ac:dyDescent="0.45"/>
    <row r="11521" ht="14.25" hidden="1" x14ac:dyDescent="0.45"/>
    <row r="11522" ht="14.25" hidden="1" x14ac:dyDescent="0.45"/>
    <row r="11523" ht="14.25" hidden="1" x14ac:dyDescent="0.45"/>
    <row r="11524" ht="14.25" hidden="1" x14ac:dyDescent="0.45"/>
    <row r="11525" ht="14.25" hidden="1" x14ac:dyDescent="0.45"/>
    <row r="11526" ht="14.25" hidden="1" x14ac:dyDescent="0.45"/>
    <row r="11527" ht="14.25" hidden="1" x14ac:dyDescent="0.45"/>
    <row r="11528" ht="14.25" hidden="1" x14ac:dyDescent="0.45"/>
    <row r="11529" ht="14.25" hidden="1" x14ac:dyDescent="0.45"/>
    <row r="11530" ht="14.25" hidden="1" x14ac:dyDescent="0.45"/>
    <row r="11531" ht="14.25" hidden="1" x14ac:dyDescent="0.45"/>
    <row r="11532" ht="14.25" hidden="1" x14ac:dyDescent="0.45"/>
    <row r="11533" ht="14.25" hidden="1" x14ac:dyDescent="0.45"/>
    <row r="11534" ht="14.25" hidden="1" x14ac:dyDescent="0.45"/>
    <row r="11535" ht="14.25" hidden="1" x14ac:dyDescent="0.45"/>
    <row r="11536" ht="14.25" hidden="1" x14ac:dyDescent="0.45"/>
    <row r="11537" ht="14.25" hidden="1" x14ac:dyDescent="0.45"/>
    <row r="11538" ht="14.25" hidden="1" x14ac:dyDescent="0.45"/>
    <row r="11539" ht="14.25" hidden="1" x14ac:dyDescent="0.45"/>
    <row r="11540" ht="14.25" hidden="1" x14ac:dyDescent="0.45"/>
    <row r="11541" ht="14.25" hidden="1" x14ac:dyDescent="0.45"/>
    <row r="11542" ht="14.25" hidden="1" x14ac:dyDescent="0.45"/>
    <row r="11543" ht="14.25" hidden="1" x14ac:dyDescent="0.45"/>
    <row r="11544" ht="14.25" hidden="1" x14ac:dyDescent="0.45"/>
    <row r="11545" ht="14.25" hidden="1" x14ac:dyDescent="0.45"/>
    <row r="11546" ht="14.25" hidden="1" x14ac:dyDescent="0.45"/>
    <row r="11547" ht="14.25" hidden="1" x14ac:dyDescent="0.45"/>
    <row r="11548" ht="14.25" hidden="1" x14ac:dyDescent="0.45"/>
    <row r="11549" ht="14.25" hidden="1" x14ac:dyDescent="0.45"/>
    <row r="11550" ht="14.25" hidden="1" x14ac:dyDescent="0.45"/>
    <row r="11551" ht="14.25" hidden="1" x14ac:dyDescent="0.45"/>
    <row r="11552" ht="14.25" hidden="1" x14ac:dyDescent="0.45"/>
    <row r="11553" ht="14.25" hidden="1" x14ac:dyDescent="0.45"/>
    <row r="11554" ht="14.25" hidden="1" x14ac:dyDescent="0.45"/>
    <row r="11555" ht="14.25" hidden="1" x14ac:dyDescent="0.45"/>
    <row r="11556" ht="14.25" hidden="1" x14ac:dyDescent="0.45"/>
    <row r="11557" ht="14.25" hidden="1" x14ac:dyDescent="0.45"/>
    <row r="11558" ht="14.25" hidden="1" x14ac:dyDescent="0.45"/>
    <row r="11559" ht="14.25" hidden="1" x14ac:dyDescent="0.45"/>
    <row r="11560" ht="14.25" hidden="1" x14ac:dyDescent="0.45"/>
    <row r="11561" ht="14.25" hidden="1" x14ac:dyDescent="0.45"/>
    <row r="11562" ht="14.25" hidden="1" x14ac:dyDescent="0.45"/>
    <row r="11563" ht="14.25" hidden="1" x14ac:dyDescent="0.45"/>
    <row r="11564" ht="14.25" hidden="1" x14ac:dyDescent="0.45"/>
    <row r="11565" ht="14.25" hidden="1" x14ac:dyDescent="0.45"/>
    <row r="11566" ht="14.25" hidden="1" x14ac:dyDescent="0.45"/>
    <row r="11567" ht="14.25" hidden="1" x14ac:dyDescent="0.45"/>
    <row r="11568" ht="14.25" hidden="1" x14ac:dyDescent="0.45"/>
    <row r="11569" ht="14.25" hidden="1" x14ac:dyDescent="0.45"/>
    <row r="11570" ht="14.25" hidden="1" x14ac:dyDescent="0.45"/>
    <row r="11571" ht="14.25" hidden="1" x14ac:dyDescent="0.45"/>
    <row r="11572" ht="14.25" hidden="1" x14ac:dyDescent="0.45"/>
    <row r="11573" ht="14.25" hidden="1" x14ac:dyDescent="0.45"/>
    <row r="11574" ht="14.25" hidden="1" x14ac:dyDescent="0.45"/>
    <row r="11575" ht="14.25" hidden="1" x14ac:dyDescent="0.45"/>
    <row r="11576" ht="14.25" hidden="1" x14ac:dyDescent="0.45"/>
    <row r="11577" ht="14.25" hidden="1" x14ac:dyDescent="0.45"/>
    <row r="11578" ht="14.25" hidden="1" x14ac:dyDescent="0.45"/>
    <row r="11579" ht="14.25" hidden="1" x14ac:dyDescent="0.45"/>
    <row r="11580" ht="14.25" hidden="1" x14ac:dyDescent="0.45"/>
    <row r="11581" ht="14.25" hidden="1" x14ac:dyDescent="0.45"/>
    <row r="11582" ht="14.25" hidden="1" x14ac:dyDescent="0.45"/>
    <row r="11583" ht="14.25" hidden="1" x14ac:dyDescent="0.45"/>
    <row r="11584" ht="14.25" hidden="1" x14ac:dyDescent="0.45"/>
    <row r="11585" ht="14.25" hidden="1" x14ac:dyDescent="0.45"/>
    <row r="11586" ht="14.25" hidden="1" x14ac:dyDescent="0.45"/>
    <row r="11587" ht="14.25" hidden="1" x14ac:dyDescent="0.45"/>
    <row r="11588" ht="14.25" hidden="1" x14ac:dyDescent="0.45"/>
    <row r="11589" ht="14.25" hidden="1" x14ac:dyDescent="0.45"/>
    <row r="11590" ht="14.25" hidden="1" x14ac:dyDescent="0.45"/>
    <row r="11591" ht="14.25" hidden="1" x14ac:dyDescent="0.45"/>
    <row r="11592" ht="14.25" hidden="1" x14ac:dyDescent="0.45"/>
    <row r="11593" ht="14.25" hidden="1" x14ac:dyDescent="0.45"/>
    <row r="11594" ht="14.25" hidden="1" x14ac:dyDescent="0.45"/>
    <row r="11595" ht="14.25" hidden="1" x14ac:dyDescent="0.45"/>
    <row r="11596" ht="14.25" hidden="1" x14ac:dyDescent="0.45"/>
    <row r="11597" ht="14.25" hidden="1" x14ac:dyDescent="0.45"/>
    <row r="11598" ht="14.25" hidden="1" x14ac:dyDescent="0.45"/>
    <row r="11599" ht="14.25" hidden="1" x14ac:dyDescent="0.45"/>
    <row r="11600" ht="14.25" hidden="1" x14ac:dyDescent="0.45"/>
    <row r="11601" ht="14.25" hidden="1" x14ac:dyDescent="0.45"/>
    <row r="11602" ht="14.25" hidden="1" x14ac:dyDescent="0.45"/>
    <row r="11603" ht="14.25" hidden="1" x14ac:dyDescent="0.45"/>
    <row r="11604" ht="14.25" hidden="1" x14ac:dyDescent="0.45"/>
    <row r="11605" ht="14.25" hidden="1" x14ac:dyDescent="0.45"/>
    <row r="11606" ht="14.25" hidden="1" x14ac:dyDescent="0.45"/>
    <row r="11607" ht="14.25" hidden="1" x14ac:dyDescent="0.45"/>
    <row r="11608" ht="14.25" hidden="1" x14ac:dyDescent="0.45"/>
    <row r="11609" ht="14.25" hidden="1" x14ac:dyDescent="0.45"/>
    <row r="11610" ht="14.25" hidden="1" x14ac:dyDescent="0.45"/>
    <row r="11611" ht="14.25" hidden="1" x14ac:dyDescent="0.45"/>
    <row r="11612" ht="14.25" hidden="1" x14ac:dyDescent="0.45"/>
    <row r="11613" ht="14.25" hidden="1" x14ac:dyDescent="0.45"/>
    <row r="11614" ht="14.25" hidden="1" x14ac:dyDescent="0.45"/>
    <row r="11615" ht="14.25" hidden="1" x14ac:dyDescent="0.45"/>
    <row r="11616" ht="14.25" hidden="1" x14ac:dyDescent="0.45"/>
    <row r="11617" ht="14.25" hidden="1" x14ac:dyDescent="0.45"/>
    <row r="11618" ht="14.25" hidden="1" x14ac:dyDescent="0.45"/>
    <row r="11619" ht="14.25" hidden="1" x14ac:dyDescent="0.45"/>
    <row r="11620" ht="14.25" hidden="1" x14ac:dyDescent="0.45"/>
    <row r="11621" ht="14.25" hidden="1" x14ac:dyDescent="0.45"/>
    <row r="11622" ht="14.25" hidden="1" x14ac:dyDescent="0.45"/>
    <row r="11623" ht="14.25" hidden="1" x14ac:dyDescent="0.45"/>
    <row r="11624" ht="14.25" hidden="1" x14ac:dyDescent="0.45"/>
    <row r="11625" ht="14.25" hidden="1" x14ac:dyDescent="0.45"/>
    <row r="11626" ht="14.25" hidden="1" x14ac:dyDescent="0.45"/>
    <row r="11627" ht="14.25" hidden="1" x14ac:dyDescent="0.45"/>
    <row r="11628" ht="14.25" hidden="1" x14ac:dyDescent="0.45"/>
    <row r="11629" ht="14.25" hidden="1" x14ac:dyDescent="0.45"/>
    <row r="11630" ht="14.25" hidden="1" x14ac:dyDescent="0.45"/>
    <row r="11631" ht="14.25" hidden="1" x14ac:dyDescent="0.45"/>
    <row r="11632" ht="14.25" hidden="1" x14ac:dyDescent="0.45"/>
    <row r="11633" ht="14.25" hidden="1" x14ac:dyDescent="0.45"/>
    <row r="11634" ht="14.25" hidden="1" x14ac:dyDescent="0.45"/>
    <row r="11635" ht="14.25" hidden="1" x14ac:dyDescent="0.45"/>
    <row r="11636" ht="14.25" hidden="1" x14ac:dyDescent="0.45"/>
    <row r="11637" ht="14.25" hidden="1" x14ac:dyDescent="0.45"/>
    <row r="11638" ht="14.25" hidden="1" x14ac:dyDescent="0.45"/>
    <row r="11639" ht="14.25" hidden="1" x14ac:dyDescent="0.45"/>
    <row r="11640" ht="14.25" hidden="1" x14ac:dyDescent="0.45"/>
    <row r="11641" ht="14.25" hidden="1" x14ac:dyDescent="0.45"/>
    <row r="11642" ht="14.25" hidden="1" x14ac:dyDescent="0.45"/>
    <row r="11643" ht="14.25" hidden="1" x14ac:dyDescent="0.45"/>
    <row r="11644" ht="14.25" hidden="1" x14ac:dyDescent="0.45"/>
    <row r="11645" ht="14.25" hidden="1" x14ac:dyDescent="0.45"/>
    <row r="11646" ht="14.25" hidden="1" x14ac:dyDescent="0.45"/>
    <row r="11647" ht="14.25" hidden="1" x14ac:dyDescent="0.45"/>
    <row r="11648" ht="14.25" hidden="1" x14ac:dyDescent="0.45"/>
    <row r="11649" ht="14.25" hidden="1" x14ac:dyDescent="0.45"/>
    <row r="11650" ht="14.25" hidden="1" x14ac:dyDescent="0.45"/>
    <row r="11651" ht="14.25" hidden="1" x14ac:dyDescent="0.45"/>
    <row r="11652" ht="14.25" hidden="1" x14ac:dyDescent="0.45"/>
    <row r="11653" ht="14.25" hidden="1" x14ac:dyDescent="0.45"/>
    <row r="11654" ht="14.25" hidden="1" x14ac:dyDescent="0.45"/>
    <row r="11655" ht="14.25" hidden="1" x14ac:dyDescent="0.45"/>
    <row r="11656" ht="14.25" hidden="1" x14ac:dyDescent="0.45"/>
    <row r="11657" ht="14.25" hidden="1" x14ac:dyDescent="0.45"/>
    <row r="11658" ht="14.25" hidden="1" x14ac:dyDescent="0.45"/>
    <row r="11659" ht="14.25" hidden="1" x14ac:dyDescent="0.45"/>
    <row r="11660" ht="14.25" hidden="1" x14ac:dyDescent="0.45"/>
    <row r="11661" ht="14.25" hidden="1" x14ac:dyDescent="0.45"/>
    <row r="11662" ht="14.25" hidden="1" x14ac:dyDescent="0.45"/>
    <row r="11663" ht="14.25" hidden="1" x14ac:dyDescent="0.45"/>
    <row r="11664" ht="14.25" hidden="1" x14ac:dyDescent="0.45"/>
    <row r="11665" ht="14.25" hidden="1" x14ac:dyDescent="0.45"/>
    <row r="11666" ht="14.25" hidden="1" x14ac:dyDescent="0.45"/>
    <row r="11667" ht="14.25" hidden="1" x14ac:dyDescent="0.45"/>
    <row r="11668" ht="14.25" hidden="1" x14ac:dyDescent="0.45"/>
    <row r="11669" ht="14.25" hidden="1" x14ac:dyDescent="0.45"/>
    <row r="11670" ht="14.25" hidden="1" x14ac:dyDescent="0.45"/>
    <row r="11671" ht="14.25" hidden="1" x14ac:dyDescent="0.45"/>
    <row r="11672" ht="14.25" hidden="1" x14ac:dyDescent="0.45"/>
    <row r="11673" ht="14.25" hidden="1" x14ac:dyDescent="0.45"/>
    <row r="11674" ht="14.25" hidden="1" x14ac:dyDescent="0.45"/>
    <row r="11675" ht="14.25" hidden="1" x14ac:dyDescent="0.45"/>
    <row r="11676" ht="14.25" hidden="1" x14ac:dyDescent="0.45"/>
    <row r="11677" ht="14.25" hidden="1" x14ac:dyDescent="0.45"/>
    <row r="11678" ht="14.25" hidden="1" x14ac:dyDescent="0.45"/>
    <row r="11679" ht="14.25" hidden="1" x14ac:dyDescent="0.45"/>
    <row r="11680" ht="14.25" hidden="1" x14ac:dyDescent="0.45"/>
    <row r="11681" ht="14.25" hidden="1" x14ac:dyDescent="0.45"/>
    <row r="11682" ht="14.25" hidden="1" x14ac:dyDescent="0.45"/>
    <row r="11683" ht="14.25" hidden="1" x14ac:dyDescent="0.45"/>
    <row r="11684" ht="14.25" hidden="1" x14ac:dyDescent="0.45"/>
    <row r="11685" ht="14.25" hidden="1" x14ac:dyDescent="0.45"/>
    <row r="11686" ht="14.25" hidden="1" x14ac:dyDescent="0.45"/>
    <row r="11687" ht="14.25" hidden="1" x14ac:dyDescent="0.45"/>
    <row r="11688" ht="14.25" hidden="1" x14ac:dyDescent="0.45"/>
    <row r="11689" ht="14.25" hidden="1" x14ac:dyDescent="0.45"/>
    <row r="11690" ht="14.25" hidden="1" x14ac:dyDescent="0.45"/>
    <row r="11691" ht="14.25" hidden="1" x14ac:dyDescent="0.45"/>
    <row r="11692" ht="14.25" hidden="1" x14ac:dyDescent="0.45"/>
    <row r="11693" ht="14.25" hidden="1" x14ac:dyDescent="0.45"/>
    <row r="11694" ht="14.25" hidden="1" x14ac:dyDescent="0.45"/>
    <row r="11695" ht="14.25" hidden="1" x14ac:dyDescent="0.45"/>
    <row r="11696" ht="14.25" hidden="1" x14ac:dyDescent="0.45"/>
    <row r="11697" ht="14.25" hidden="1" x14ac:dyDescent="0.45"/>
    <row r="11698" ht="14.25" hidden="1" x14ac:dyDescent="0.45"/>
    <row r="11699" ht="14.25" hidden="1" x14ac:dyDescent="0.45"/>
    <row r="11700" ht="14.25" hidden="1" x14ac:dyDescent="0.45"/>
    <row r="11701" ht="14.25" hidden="1" x14ac:dyDescent="0.45"/>
    <row r="11702" ht="14.25" hidden="1" x14ac:dyDescent="0.45"/>
    <row r="11703" ht="14.25" hidden="1" x14ac:dyDescent="0.45"/>
    <row r="11704" ht="14.25" hidden="1" x14ac:dyDescent="0.45"/>
    <row r="11705" ht="14.25" hidden="1" x14ac:dyDescent="0.45"/>
    <row r="11706" ht="14.25" hidden="1" x14ac:dyDescent="0.45"/>
    <row r="11707" ht="14.25" hidden="1" x14ac:dyDescent="0.45"/>
    <row r="11708" ht="14.25" hidden="1" x14ac:dyDescent="0.45"/>
    <row r="11709" ht="14.25" hidden="1" x14ac:dyDescent="0.45"/>
    <row r="11710" ht="14.25" hidden="1" x14ac:dyDescent="0.45"/>
    <row r="11711" ht="14.25" hidden="1" x14ac:dyDescent="0.45"/>
    <row r="11712" ht="14.25" hidden="1" x14ac:dyDescent="0.45"/>
    <row r="11713" ht="14.25" hidden="1" x14ac:dyDescent="0.45"/>
    <row r="11714" ht="14.25" hidden="1" x14ac:dyDescent="0.45"/>
    <row r="11715" ht="14.25" hidden="1" x14ac:dyDescent="0.45"/>
    <row r="11716" ht="14.25" hidden="1" x14ac:dyDescent="0.45"/>
    <row r="11717" ht="14.25" hidden="1" x14ac:dyDescent="0.45"/>
    <row r="11718" ht="14.25" hidden="1" x14ac:dyDescent="0.45"/>
    <row r="11719" ht="14.25" hidden="1" x14ac:dyDescent="0.45"/>
    <row r="11720" ht="14.25" hidden="1" x14ac:dyDescent="0.45"/>
    <row r="11721" ht="14.25" hidden="1" x14ac:dyDescent="0.45"/>
    <row r="11722" ht="14.25" hidden="1" x14ac:dyDescent="0.45"/>
    <row r="11723" ht="14.25" hidden="1" x14ac:dyDescent="0.45"/>
    <row r="11724" ht="14.25" hidden="1" x14ac:dyDescent="0.45"/>
    <row r="11725" ht="14.25" hidden="1" x14ac:dyDescent="0.45"/>
    <row r="11726" ht="14.25" hidden="1" x14ac:dyDescent="0.45"/>
    <row r="11727" ht="14.25" hidden="1" x14ac:dyDescent="0.45"/>
    <row r="11728" ht="14.25" hidden="1" x14ac:dyDescent="0.45"/>
    <row r="11729" ht="14.25" hidden="1" x14ac:dyDescent="0.45"/>
    <row r="11730" ht="14.25" hidden="1" x14ac:dyDescent="0.45"/>
    <row r="11731" ht="14.25" hidden="1" x14ac:dyDescent="0.45"/>
    <row r="11732" ht="14.25" hidden="1" x14ac:dyDescent="0.45"/>
    <row r="11733" ht="14.25" hidden="1" x14ac:dyDescent="0.45"/>
    <row r="11734" ht="14.25" hidden="1" x14ac:dyDescent="0.45"/>
    <row r="11735" ht="14.25" hidden="1" x14ac:dyDescent="0.45"/>
    <row r="11736" ht="14.25" hidden="1" x14ac:dyDescent="0.45"/>
    <row r="11737" ht="14.25" hidden="1" x14ac:dyDescent="0.45"/>
    <row r="11738" ht="14.25" hidden="1" x14ac:dyDescent="0.45"/>
    <row r="11739" ht="14.25" hidden="1" x14ac:dyDescent="0.45"/>
    <row r="11740" ht="14.25" hidden="1" x14ac:dyDescent="0.45"/>
    <row r="11741" ht="14.25" hidden="1" x14ac:dyDescent="0.45"/>
    <row r="11742" ht="14.25" hidden="1" x14ac:dyDescent="0.45"/>
    <row r="11743" ht="14.25" hidden="1" x14ac:dyDescent="0.45"/>
    <row r="11744" ht="14.25" hidden="1" x14ac:dyDescent="0.45"/>
    <row r="11745" ht="14.25" hidden="1" x14ac:dyDescent="0.45"/>
    <row r="11746" ht="14.25" hidden="1" x14ac:dyDescent="0.45"/>
    <row r="11747" ht="14.25" hidden="1" x14ac:dyDescent="0.45"/>
    <row r="11748" ht="14.25" hidden="1" x14ac:dyDescent="0.45"/>
    <row r="11749" ht="14.25" hidden="1" x14ac:dyDescent="0.45"/>
    <row r="11750" ht="14.25" hidden="1" x14ac:dyDescent="0.45"/>
    <row r="11751" ht="14.25" hidden="1" x14ac:dyDescent="0.45"/>
    <row r="11752" ht="14.25" hidden="1" x14ac:dyDescent="0.45"/>
    <row r="11753" ht="14.25" hidden="1" x14ac:dyDescent="0.45"/>
    <row r="11754" ht="14.25" hidden="1" x14ac:dyDescent="0.45"/>
    <row r="11755" ht="14.25" hidden="1" x14ac:dyDescent="0.45"/>
    <row r="11756" ht="14.25" hidden="1" x14ac:dyDescent="0.45"/>
    <row r="11757" ht="14.25" hidden="1" x14ac:dyDescent="0.45"/>
    <row r="11758" ht="14.25" hidden="1" x14ac:dyDescent="0.45"/>
    <row r="11759" ht="14.25" hidden="1" x14ac:dyDescent="0.45"/>
    <row r="11760" ht="14.25" hidden="1" x14ac:dyDescent="0.45"/>
    <row r="11761" ht="14.25" hidden="1" x14ac:dyDescent="0.45"/>
    <row r="11762" ht="14.25" hidden="1" x14ac:dyDescent="0.45"/>
    <row r="11763" ht="14.25" hidden="1" x14ac:dyDescent="0.45"/>
    <row r="11764" ht="14.25" hidden="1" x14ac:dyDescent="0.45"/>
    <row r="11765" ht="14.25" hidden="1" x14ac:dyDescent="0.45"/>
    <row r="11766" ht="14.25" hidden="1" x14ac:dyDescent="0.45"/>
    <row r="11767" ht="14.25" hidden="1" x14ac:dyDescent="0.45"/>
    <row r="11768" ht="14.25" hidden="1" x14ac:dyDescent="0.45"/>
    <row r="11769" ht="14.25" hidden="1" x14ac:dyDescent="0.45"/>
    <row r="11770" ht="14.25" hidden="1" x14ac:dyDescent="0.45"/>
    <row r="11771" ht="14.25" hidden="1" x14ac:dyDescent="0.45"/>
    <row r="11772" ht="14.25" hidden="1" x14ac:dyDescent="0.45"/>
    <row r="11773" ht="14.25" hidden="1" x14ac:dyDescent="0.45"/>
    <row r="11774" ht="14.25" hidden="1" x14ac:dyDescent="0.45"/>
    <row r="11775" ht="14.25" hidden="1" x14ac:dyDescent="0.45"/>
    <row r="11776" ht="14.25" hidden="1" x14ac:dyDescent="0.45"/>
    <row r="11777" ht="14.25" hidden="1" x14ac:dyDescent="0.45"/>
    <row r="11778" ht="14.25" hidden="1" x14ac:dyDescent="0.45"/>
    <row r="11779" ht="14.25" hidden="1" x14ac:dyDescent="0.45"/>
    <row r="11780" ht="14.25" hidden="1" x14ac:dyDescent="0.45"/>
    <row r="11781" ht="14.25" hidden="1" x14ac:dyDescent="0.45"/>
    <row r="11782" ht="14.25" hidden="1" x14ac:dyDescent="0.45"/>
    <row r="11783" ht="14.25" hidden="1" x14ac:dyDescent="0.45"/>
    <row r="11784" ht="14.25" hidden="1" x14ac:dyDescent="0.45"/>
    <row r="11785" ht="14.25" hidden="1" x14ac:dyDescent="0.45"/>
    <row r="11786" ht="14.25" hidden="1" x14ac:dyDescent="0.45"/>
    <row r="11787" ht="14.25" hidden="1" x14ac:dyDescent="0.45"/>
    <row r="11788" ht="14.25" hidden="1" x14ac:dyDescent="0.45"/>
    <row r="11789" ht="14.25" hidden="1" x14ac:dyDescent="0.45"/>
    <row r="11790" ht="14.25" hidden="1" x14ac:dyDescent="0.45"/>
    <row r="11791" ht="14.25" hidden="1" x14ac:dyDescent="0.45"/>
    <row r="11792" ht="14.25" hidden="1" x14ac:dyDescent="0.45"/>
    <row r="11793" ht="14.25" hidden="1" x14ac:dyDescent="0.45"/>
    <row r="11794" ht="14.25" hidden="1" x14ac:dyDescent="0.45"/>
    <row r="11795" ht="14.25" hidden="1" x14ac:dyDescent="0.45"/>
    <row r="11796" ht="14.25" hidden="1" x14ac:dyDescent="0.45"/>
    <row r="11797" ht="14.25" hidden="1" x14ac:dyDescent="0.45"/>
    <row r="11798" ht="14.25" hidden="1" x14ac:dyDescent="0.45"/>
    <row r="11799" ht="14.25" hidden="1" x14ac:dyDescent="0.45"/>
    <row r="11800" ht="14.25" hidden="1" x14ac:dyDescent="0.45"/>
    <row r="11801" ht="14.25" hidden="1" x14ac:dyDescent="0.45"/>
    <row r="11802" ht="14.25" hidden="1" x14ac:dyDescent="0.45"/>
    <row r="11803" ht="14.25" hidden="1" x14ac:dyDescent="0.45"/>
    <row r="11804" ht="14.25" hidden="1" x14ac:dyDescent="0.45"/>
    <row r="11805" ht="14.25" hidden="1" x14ac:dyDescent="0.45"/>
    <row r="11806" ht="14.25" hidden="1" x14ac:dyDescent="0.45"/>
    <row r="11807" ht="14.25" hidden="1" x14ac:dyDescent="0.45"/>
    <row r="11808" ht="14.25" hidden="1" x14ac:dyDescent="0.45"/>
    <row r="11809" ht="14.25" hidden="1" x14ac:dyDescent="0.45"/>
    <row r="11810" ht="14.25" hidden="1" x14ac:dyDescent="0.45"/>
    <row r="11811" ht="14.25" hidden="1" x14ac:dyDescent="0.45"/>
    <row r="11812" ht="14.25" hidden="1" x14ac:dyDescent="0.45"/>
    <row r="11813" ht="14.25" hidden="1" x14ac:dyDescent="0.45"/>
    <row r="11814" ht="14.25" hidden="1" x14ac:dyDescent="0.45"/>
    <row r="11815" ht="14.25" hidden="1" x14ac:dyDescent="0.45"/>
    <row r="11816" ht="14.25" hidden="1" x14ac:dyDescent="0.45"/>
    <row r="11817" ht="14.25" hidden="1" x14ac:dyDescent="0.45"/>
    <row r="11818" ht="14.25" hidden="1" x14ac:dyDescent="0.45"/>
    <row r="11819" ht="14.25" hidden="1" x14ac:dyDescent="0.45"/>
    <row r="11820" ht="14.25" hidden="1" x14ac:dyDescent="0.45"/>
    <row r="11821" ht="14.25" hidden="1" x14ac:dyDescent="0.45"/>
    <row r="11822" ht="14.25" hidden="1" x14ac:dyDescent="0.45"/>
    <row r="11823" ht="14.25" hidden="1" x14ac:dyDescent="0.45"/>
    <row r="11824" ht="14.25" hidden="1" x14ac:dyDescent="0.45"/>
    <row r="11825" ht="14.25" hidden="1" x14ac:dyDescent="0.45"/>
    <row r="11826" ht="14.25" hidden="1" x14ac:dyDescent="0.45"/>
    <row r="11827" ht="14.25" hidden="1" x14ac:dyDescent="0.45"/>
    <row r="11828" ht="14.25" hidden="1" x14ac:dyDescent="0.45"/>
    <row r="11829" ht="14.25" hidden="1" x14ac:dyDescent="0.45"/>
    <row r="11830" ht="14.25" hidden="1" x14ac:dyDescent="0.45"/>
    <row r="11831" ht="14.25" hidden="1" x14ac:dyDescent="0.45"/>
    <row r="11832" ht="14.25" hidden="1" x14ac:dyDescent="0.45"/>
    <row r="11833" ht="14.25" hidden="1" x14ac:dyDescent="0.45"/>
    <row r="11834" ht="14.25" hidden="1" x14ac:dyDescent="0.45"/>
    <row r="11835" ht="14.25" hidden="1" x14ac:dyDescent="0.45"/>
    <row r="11836" ht="14.25" hidden="1" x14ac:dyDescent="0.45"/>
    <row r="11837" ht="14.25" hidden="1" x14ac:dyDescent="0.45"/>
    <row r="11838" ht="14.25" hidden="1" x14ac:dyDescent="0.45"/>
    <row r="11839" ht="14.25" hidden="1" x14ac:dyDescent="0.45"/>
    <row r="11840" ht="14.25" hidden="1" x14ac:dyDescent="0.45"/>
    <row r="11841" ht="14.25" hidden="1" x14ac:dyDescent="0.45"/>
    <row r="11842" ht="14.25" hidden="1" x14ac:dyDescent="0.45"/>
    <row r="11843" ht="14.25" hidden="1" x14ac:dyDescent="0.45"/>
    <row r="11844" ht="14.25" hidden="1" x14ac:dyDescent="0.45"/>
    <row r="11845" ht="14.25" hidden="1" x14ac:dyDescent="0.45"/>
    <row r="11846" ht="14.25" hidden="1" x14ac:dyDescent="0.45"/>
    <row r="11847" ht="14.25" hidden="1" x14ac:dyDescent="0.45"/>
    <row r="11848" ht="14.25" hidden="1" x14ac:dyDescent="0.45"/>
    <row r="11849" ht="14.25" hidden="1" x14ac:dyDescent="0.45"/>
    <row r="11850" ht="14.25" hidden="1" x14ac:dyDescent="0.45"/>
    <row r="11851" ht="14.25" hidden="1" x14ac:dyDescent="0.45"/>
    <row r="11852" ht="14.25" hidden="1" x14ac:dyDescent="0.45"/>
    <row r="11853" ht="14.25" hidden="1" x14ac:dyDescent="0.45"/>
    <row r="11854" ht="14.25" hidden="1" x14ac:dyDescent="0.45"/>
    <row r="11855" ht="14.25" hidden="1" x14ac:dyDescent="0.45"/>
    <row r="11856" ht="14.25" hidden="1" x14ac:dyDescent="0.45"/>
    <row r="11857" ht="14.25" hidden="1" x14ac:dyDescent="0.45"/>
    <row r="11858" ht="14.25" hidden="1" x14ac:dyDescent="0.45"/>
    <row r="11859" ht="14.25" hidden="1" x14ac:dyDescent="0.45"/>
    <row r="11860" ht="14.25" hidden="1" x14ac:dyDescent="0.45"/>
    <row r="11861" ht="14.25" hidden="1" x14ac:dyDescent="0.45"/>
    <row r="11862" ht="14.25" hidden="1" x14ac:dyDescent="0.45"/>
    <row r="11863" ht="14.25" hidden="1" x14ac:dyDescent="0.45"/>
    <row r="11864" ht="14.25" hidden="1" x14ac:dyDescent="0.45"/>
    <row r="11865" ht="14.25" hidden="1" x14ac:dyDescent="0.45"/>
    <row r="11866" ht="14.25" hidden="1" x14ac:dyDescent="0.45"/>
    <row r="11867" ht="14.25" hidden="1" x14ac:dyDescent="0.45"/>
    <row r="11868" ht="14.25" hidden="1" x14ac:dyDescent="0.45"/>
    <row r="11869" ht="14.25" hidden="1" x14ac:dyDescent="0.45"/>
    <row r="11870" ht="14.25" hidden="1" x14ac:dyDescent="0.45"/>
    <row r="11871" ht="14.25" hidden="1" x14ac:dyDescent="0.45"/>
    <row r="11872" ht="14.25" hidden="1" x14ac:dyDescent="0.45"/>
    <row r="11873" ht="14.25" hidden="1" x14ac:dyDescent="0.45"/>
    <row r="11874" ht="14.25" hidden="1" x14ac:dyDescent="0.45"/>
    <row r="11875" ht="14.25" hidden="1" x14ac:dyDescent="0.45"/>
    <row r="11876" ht="14.25" hidden="1" x14ac:dyDescent="0.45"/>
    <row r="11877" ht="14.25" hidden="1" x14ac:dyDescent="0.45"/>
    <row r="11878" ht="14.25" hidden="1" x14ac:dyDescent="0.45"/>
    <row r="11879" ht="14.25" hidden="1" x14ac:dyDescent="0.45"/>
    <row r="11880" ht="14.25" hidden="1" x14ac:dyDescent="0.45"/>
    <row r="11881" ht="14.25" hidden="1" x14ac:dyDescent="0.45"/>
    <row r="11882" ht="14.25" hidden="1" x14ac:dyDescent="0.45"/>
    <row r="11883" ht="14.25" hidden="1" x14ac:dyDescent="0.45"/>
    <row r="11884" ht="14.25" hidden="1" x14ac:dyDescent="0.45"/>
    <row r="11885" ht="14.25" hidden="1" x14ac:dyDescent="0.45"/>
    <row r="11886" ht="14.25" hidden="1" x14ac:dyDescent="0.45"/>
    <row r="11887" ht="14.25" hidden="1" x14ac:dyDescent="0.45"/>
    <row r="11888" ht="14.25" hidden="1" x14ac:dyDescent="0.45"/>
    <row r="11889" ht="14.25" hidden="1" x14ac:dyDescent="0.45"/>
    <row r="11890" ht="14.25" hidden="1" x14ac:dyDescent="0.45"/>
    <row r="11891" ht="14.25" hidden="1" x14ac:dyDescent="0.45"/>
    <row r="11892" ht="14.25" hidden="1" x14ac:dyDescent="0.45"/>
    <row r="11893" ht="14.25" hidden="1" x14ac:dyDescent="0.45"/>
    <row r="11894" ht="14.25" hidden="1" x14ac:dyDescent="0.45"/>
    <row r="11895" ht="14.25" hidden="1" x14ac:dyDescent="0.45"/>
    <row r="11896" ht="14.25" hidden="1" x14ac:dyDescent="0.45"/>
    <row r="11897" ht="14.25" hidden="1" x14ac:dyDescent="0.45"/>
    <row r="11898" ht="14.25" hidden="1" x14ac:dyDescent="0.45"/>
    <row r="11899" ht="14.25" hidden="1" x14ac:dyDescent="0.45"/>
    <row r="11900" ht="14.25" hidden="1" x14ac:dyDescent="0.45"/>
    <row r="11901" ht="14.25" hidden="1" x14ac:dyDescent="0.45"/>
    <row r="11902" ht="14.25" hidden="1" x14ac:dyDescent="0.45"/>
    <row r="11903" ht="14.25" hidden="1" x14ac:dyDescent="0.45"/>
    <row r="11904" ht="14.25" hidden="1" x14ac:dyDescent="0.45"/>
    <row r="11905" ht="14.25" hidden="1" x14ac:dyDescent="0.45"/>
    <row r="11906" ht="14.25" hidden="1" x14ac:dyDescent="0.45"/>
    <row r="11907" ht="14.25" hidden="1" x14ac:dyDescent="0.45"/>
    <row r="11908" ht="14.25" hidden="1" x14ac:dyDescent="0.45"/>
    <row r="11909" ht="14.25" hidden="1" x14ac:dyDescent="0.45"/>
    <row r="11910" ht="14.25" hidden="1" x14ac:dyDescent="0.45"/>
    <row r="11911" ht="14.25" hidden="1" x14ac:dyDescent="0.45"/>
    <row r="11912" ht="14.25" hidden="1" x14ac:dyDescent="0.45"/>
    <row r="11913" ht="14.25" hidden="1" x14ac:dyDescent="0.45"/>
    <row r="11914" ht="14.25" hidden="1" x14ac:dyDescent="0.45"/>
    <row r="11915" ht="14.25" hidden="1" x14ac:dyDescent="0.45"/>
    <row r="11916" ht="14.25" hidden="1" x14ac:dyDescent="0.45"/>
    <row r="11917" ht="14.25" hidden="1" x14ac:dyDescent="0.45"/>
    <row r="11918" ht="14.25" hidden="1" x14ac:dyDescent="0.45"/>
    <row r="11919" ht="14.25" hidden="1" x14ac:dyDescent="0.45"/>
    <row r="11920" ht="14.25" hidden="1" x14ac:dyDescent="0.45"/>
    <row r="11921" ht="14.25" hidden="1" x14ac:dyDescent="0.45"/>
    <row r="11922" ht="14.25" hidden="1" x14ac:dyDescent="0.45"/>
    <row r="11923" ht="14.25" hidden="1" x14ac:dyDescent="0.45"/>
    <row r="11924" ht="14.25" hidden="1" x14ac:dyDescent="0.45"/>
    <row r="11925" ht="14.25" hidden="1" x14ac:dyDescent="0.45"/>
    <row r="11926" ht="14.25" hidden="1" x14ac:dyDescent="0.45"/>
    <row r="11927" ht="14.25" hidden="1" x14ac:dyDescent="0.45"/>
    <row r="11928" ht="14.25" hidden="1" x14ac:dyDescent="0.45"/>
    <row r="11929" ht="14.25" hidden="1" x14ac:dyDescent="0.45"/>
    <row r="11930" ht="14.25" hidden="1" x14ac:dyDescent="0.45"/>
    <row r="11931" ht="14.25" hidden="1" x14ac:dyDescent="0.45"/>
    <row r="11932" ht="14.25" hidden="1" x14ac:dyDescent="0.45"/>
    <row r="11933" ht="14.25" hidden="1" x14ac:dyDescent="0.45"/>
    <row r="11934" ht="14.25" hidden="1" x14ac:dyDescent="0.45"/>
    <row r="11935" ht="14.25" hidden="1" x14ac:dyDescent="0.45"/>
    <row r="11936" ht="14.25" hidden="1" x14ac:dyDescent="0.45"/>
    <row r="11937" ht="14.25" hidden="1" x14ac:dyDescent="0.45"/>
    <row r="11938" ht="14.25" hidden="1" x14ac:dyDescent="0.45"/>
    <row r="11939" ht="14.25" hidden="1" x14ac:dyDescent="0.45"/>
    <row r="11940" ht="14.25" hidden="1" x14ac:dyDescent="0.45"/>
    <row r="11941" ht="14.25" hidden="1" x14ac:dyDescent="0.45"/>
    <row r="11942" ht="14.25" hidden="1" x14ac:dyDescent="0.45"/>
    <row r="11943" ht="14.25" hidden="1" x14ac:dyDescent="0.45"/>
    <row r="11944" ht="14.25" hidden="1" x14ac:dyDescent="0.45"/>
    <row r="11945" ht="14.25" hidden="1" x14ac:dyDescent="0.45"/>
    <row r="11946" ht="14.25" hidden="1" x14ac:dyDescent="0.45"/>
    <row r="11947" ht="14.25" hidden="1" x14ac:dyDescent="0.45"/>
    <row r="11948" ht="14.25" hidden="1" x14ac:dyDescent="0.45"/>
    <row r="11949" ht="14.25" hidden="1" x14ac:dyDescent="0.45"/>
    <row r="11950" ht="14.25" hidden="1" x14ac:dyDescent="0.45"/>
    <row r="11951" ht="14.25" hidden="1" x14ac:dyDescent="0.45"/>
    <row r="11952" ht="14.25" hidden="1" x14ac:dyDescent="0.45"/>
    <row r="11953" ht="14.25" hidden="1" x14ac:dyDescent="0.45"/>
    <row r="11954" ht="14.25" hidden="1" x14ac:dyDescent="0.45"/>
    <row r="11955" ht="14.25" hidden="1" x14ac:dyDescent="0.45"/>
    <row r="11956" ht="14.25" hidden="1" x14ac:dyDescent="0.45"/>
    <row r="11957" ht="14.25" hidden="1" x14ac:dyDescent="0.45"/>
    <row r="11958" ht="14.25" hidden="1" x14ac:dyDescent="0.45"/>
    <row r="11959" ht="14.25" hidden="1" x14ac:dyDescent="0.45"/>
    <row r="11960" ht="14.25" hidden="1" x14ac:dyDescent="0.45"/>
    <row r="11961" ht="14.25" hidden="1" x14ac:dyDescent="0.45"/>
    <row r="11962" ht="14.25" hidden="1" x14ac:dyDescent="0.45"/>
    <row r="11963" ht="14.25" hidden="1" x14ac:dyDescent="0.45"/>
    <row r="11964" ht="14.25" hidden="1" x14ac:dyDescent="0.45"/>
    <row r="11965" ht="14.25" hidden="1" x14ac:dyDescent="0.45"/>
    <row r="11966" ht="14.25" hidden="1" x14ac:dyDescent="0.45"/>
    <row r="11967" ht="14.25" hidden="1" x14ac:dyDescent="0.45"/>
    <row r="11968" ht="14.25" hidden="1" x14ac:dyDescent="0.45"/>
    <row r="11969" ht="14.25" hidden="1" x14ac:dyDescent="0.45"/>
    <row r="11970" ht="14.25" hidden="1" x14ac:dyDescent="0.45"/>
    <row r="11971" ht="14.25" hidden="1" x14ac:dyDescent="0.45"/>
    <row r="11972" ht="14.25" hidden="1" x14ac:dyDescent="0.45"/>
    <row r="11973" ht="14.25" hidden="1" x14ac:dyDescent="0.45"/>
    <row r="11974" ht="14.25" hidden="1" x14ac:dyDescent="0.45"/>
    <row r="11975" ht="14.25" hidden="1" x14ac:dyDescent="0.45"/>
    <row r="11976" ht="14.25" hidden="1" x14ac:dyDescent="0.45"/>
    <row r="11977" ht="14.25" hidden="1" x14ac:dyDescent="0.45"/>
    <row r="11978" ht="14.25" hidden="1" x14ac:dyDescent="0.45"/>
    <row r="11979" ht="14.25" hidden="1" x14ac:dyDescent="0.45"/>
    <row r="11980" ht="14.25" hidden="1" x14ac:dyDescent="0.45"/>
    <row r="11981" ht="14.25" hidden="1" x14ac:dyDescent="0.45"/>
    <row r="11982" ht="14.25" hidden="1" x14ac:dyDescent="0.45"/>
    <row r="11983" ht="14.25" hidden="1" x14ac:dyDescent="0.45"/>
    <row r="11984" ht="14.25" hidden="1" x14ac:dyDescent="0.45"/>
    <row r="11985" ht="14.25" hidden="1" x14ac:dyDescent="0.45"/>
    <row r="11986" ht="14.25" hidden="1" x14ac:dyDescent="0.45"/>
    <row r="11987" ht="14.25" hidden="1" x14ac:dyDescent="0.45"/>
    <row r="11988" ht="14.25" hidden="1" x14ac:dyDescent="0.45"/>
    <row r="11989" ht="14.25" hidden="1" x14ac:dyDescent="0.45"/>
    <row r="11990" ht="14.25" hidden="1" x14ac:dyDescent="0.45"/>
    <row r="11991" ht="14.25" hidden="1" x14ac:dyDescent="0.45"/>
    <row r="11992" ht="14.25" hidden="1" x14ac:dyDescent="0.45"/>
    <row r="11993" ht="14.25" hidden="1" x14ac:dyDescent="0.45"/>
    <row r="11994" ht="14.25" hidden="1" x14ac:dyDescent="0.45"/>
    <row r="11995" ht="14.25" hidden="1" x14ac:dyDescent="0.45"/>
    <row r="11996" ht="14.25" hidden="1" x14ac:dyDescent="0.45"/>
    <row r="11997" ht="14.25" hidden="1" x14ac:dyDescent="0.45"/>
    <row r="11998" ht="14.25" hidden="1" x14ac:dyDescent="0.45"/>
    <row r="11999" ht="14.25" hidden="1" x14ac:dyDescent="0.45"/>
    <row r="12000" ht="14.25" hidden="1" x14ac:dyDescent="0.45"/>
    <row r="12001" ht="14.25" hidden="1" x14ac:dyDescent="0.45"/>
    <row r="12002" ht="14.25" hidden="1" x14ac:dyDescent="0.45"/>
    <row r="12003" ht="14.25" hidden="1" x14ac:dyDescent="0.45"/>
    <row r="12004" ht="14.25" hidden="1" x14ac:dyDescent="0.45"/>
    <row r="12005" ht="14.25" hidden="1" x14ac:dyDescent="0.45"/>
    <row r="12006" ht="14.25" hidden="1" x14ac:dyDescent="0.45"/>
    <row r="12007" ht="14.25" hidden="1" x14ac:dyDescent="0.45"/>
    <row r="12008" ht="14.25" hidden="1" x14ac:dyDescent="0.45"/>
    <row r="12009" ht="14.25" hidden="1" x14ac:dyDescent="0.45"/>
    <row r="12010" ht="14.25" hidden="1" x14ac:dyDescent="0.45"/>
    <row r="12011" ht="14.25" hidden="1" x14ac:dyDescent="0.45"/>
    <row r="12012" ht="14.25" hidden="1" x14ac:dyDescent="0.45"/>
    <row r="12013" ht="14.25" hidden="1" x14ac:dyDescent="0.45"/>
    <row r="12014" ht="14.25" hidden="1" x14ac:dyDescent="0.45"/>
    <row r="12015" ht="14.25" hidden="1" x14ac:dyDescent="0.45"/>
    <row r="12016" ht="14.25" hidden="1" x14ac:dyDescent="0.45"/>
    <row r="12017" ht="14.25" hidden="1" x14ac:dyDescent="0.45"/>
    <row r="12018" ht="14.25" hidden="1" x14ac:dyDescent="0.45"/>
    <row r="12019" ht="14.25" hidden="1" x14ac:dyDescent="0.45"/>
    <row r="12020" ht="14.25" hidden="1" x14ac:dyDescent="0.45"/>
    <row r="12021" ht="14.25" hidden="1" x14ac:dyDescent="0.45"/>
    <row r="12022" ht="14.25" hidden="1" x14ac:dyDescent="0.45"/>
    <row r="12023" ht="14.25" hidden="1" x14ac:dyDescent="0.45"/>
    <row r="12024" ht="14.25" hidden="1" x14ac:dyDescent="0.45"/>
    <row r="12025" ht="14.25" hidden="1" x14ac:dyDescent="0.45"/>
    <row r="12026" ht="14.25" hidden="1" x14ac:dyDescent="0.45"/>
    <row r="12027" ht="14.25" hidden="1" x14ac:dyDescent="0.45"/>
    <row r="12028" ht="14.25" hidden="1" x14ac:dyDescent="0.45"/>
    <row r="12029" ht="14.25" hidden="1" x14ac:dyDescent="0.45"/>
    <row r="12030" ht="14.25" hidden="1" x14ac:dyDescent="0.45"/>
    <row r="12031" ht="14.25" hidden="1" x14ac:dyDescent="0.45"/>
    <row r="12032" ht="14.25" hidden="1" x14ac:dyDescent="0.45"/>
    <row r="12033" ht="14.25" hidden="1" x14ac:dyDescent="0.45"/>
    <row r="12034" ht="14.25" hidden="1" x14ac:dyDescent="0.45"/>
    <row r="12035" ht="14.25" hidden="1" x14ac:dyDescent="0.45"/>
    <row r="12036" ht="14.25" hidden="1" x14ac:dyDescent="0.45"/>
    <row r="12037" ht="14.25" hidden="1" x14ac:dyDescent="0.45"/>
    <row r="12038" ht="14.25" hidden="1" x14ac:dyDescent="0.45"/>
    <row r="12039" ht="14.25" hidden="1" x14ac:dyDescent="0.45"/>
    <row r="12040" ht="14.25" hidden="1" x14ac:dyDescent="0.45"/>
    <row r="12041" ht="14.25" hidden="1" x14ac:dyDescent="0.45"/>
    <row r="12042" ht="14.25" hidden="1" x14ac:dyDescent="0.45"/>
    <row r="12043" ht="14.25" hidden="1" x14ac:dyDescent="0.45"/>
    <row r="12044" ht="14.25" hidden="1" x14ac:dyDescent="0.45"/>
    <row r="12045" ht="14.25" hidden="1" x14ac:dyDescent="0.45"/>
    <row r="12046" ht="14.25" hidden="1" x14ac:dyDescent="0.45"/>
    <row r="12047" ht="14.25" hidden="1" x14ac:dyDescent="0.45"/>
    <row r="12048" ht="14.25" hidden="1" x14ac:dyDescent="0.45"/>
    <row r="12049" ht="14.25" hidden="1" x14ac:dyDescent="0.45"/>
    <row r="12050" ht="14.25" hidden="1" x14ac:dyDescent="0.45"/>
    <row r="12051" ht="14.25" hidden="1" x14ac:dyDescent="0.45"/>
    <row r="12052" ht="14.25" hidden="1" x14ac:dyDescent="0.45"/>
    <row r="12053" ht="14.25" hidden="1" x14ac:dyDescent="0.45"/>
    <row r="12054" ht="14.25" hidden="1" x14ac:dyDescent="0.45"/>
    <row r="12055" ht="14.25" hidden="1" x14ac:dyDescent="0.45"/>
    <row r="12056" ht="14.25" hidden="1" x14ac:dyDescent="0.45"/>
    <row r="12057" ht="14.25" hidden="1" x14ac:dyDescent="0.45"/>
    <row r="12058" ht="14.25" hidden="1" x14ac:dyDescent="0.45"/>
    <row r="12059" ht="14.25" hidden="1" x14ac:dyDescent="0.45"/>
    <row r="12060" ht="14.25" hidden="1" x14ac:dyDescent="0.45"/>
    <row r="12061" ht="14.25" hidden="1" x14ac:dyDescent="0.45"/>
    <row r="12062" ht="14.25" hidden="1" x14ac:dyDescent="0.45"/>
    <row r="12063" ht="14.25" hidden="1" x14ac:dyDescent="0.45"/>
    <row r="12064" ht="14.25" hidden="1" x14ac:dyDescent="0.45"/>
    <row r="12065" ht="14.25" hidden="1" x14ac:dyDescent="0.45"/>
    <row r="12066" ht="14.25" hidden="1" x14ac:dyDescent="0.45"/>
    <row r="12067" ht="14.25" hidden="1" x14ac:dyDescent="0.45"/>
    <row r="12068" ht="14.25" hidden="1" x14ac:dyDescent="0.45"/>
    <row r="12069" ht="14.25" hidden="1" x14ac:dyDescent="0.45"/>
    <row r="12070" ht="14.25" hidden="1" x14ac:dyDescent="0.45"/>
    <row r="12071" ht="14.25" hidden="1" x14ac:dyDescent="0.45"/>
    <row r="12072" ht="14.25" hidden="1" x14ac:dyDescent="0.45"/>
    <row r="12073" ht="14.25" hidden="1" x14ac:dyDescent="0.45"/>
    <row r="12074" ht="14.25" hidden="1" x14ac:dyDescent="0.45"/>
    <row r="12075" ht="14.25" hidden="1" x14ac:dyDescent="0.45"/>
    <row r="12076" ht="14.25" hidden="1" x14ac:dyDescent="0.45"/>
    <row r="12077" ht="14.25" hidden="1" x14ac:dyDescent="0.45"/>
    <row r="12078" ht="14.25" hidden="1" x14ac:dyDescent="0.45"/>
    <row r="12079" ht="14.25" hidden="1" x14ac:dyDescent="0.45"/>
    <row r="12080" ht="14.25" hidden="1" x14ac:dyDescent="0.45"/>
    <row r="12081" ht="14.25" hidden="1" x14ac:dyDescent="0.45"/>
    <row r="12082" ht="14.25" hidden="1" x14ac:dyDescent="0.45"/>
    <row r="12083" ht="14.25" hidden="1" x14ac:dyDescent="0.45"/>
    <row r="12084" ht="14.25" hidden="1" x14ac:dyDescent="0.45"/>
    <row r="12085" ht="14.25" hidden="1" x14ac:dyDescent="0.45"/>
    <row r="12086" ht="14.25" hidden="1" x14ac:dyDescent="0.45"/>
    <row r="12087" ht="14.25" hidden="1" x14ac:dyDescent="0.45"/>
    <row r="12088" ht="14.25" hidden="1" x14ac:dyDescent="0.45"/>
    <row r="12089" ht="14.25" hidden="1" x14ac:dyDescent="0.45"/>
    <row r="12090" ht="14.25" hidden="1" x14ac:dyDescent="0.45"/>
    <row r="12091" ht="14.25" hidden="1" x14ac:dyDescent="0.45"/>
    <row r="12092" ht="14.25" hidden="1" x14ac:dyDescent="0.45"/>
    <row r="12093" ht="14.25" hidden="1" x14ac:dyDescent="0.45"/>
    <row r="12094" ht="14.25" hidden="1" x14ac:dyDescent="0.45"/>
    <row r="12095" ht="14.25" hidden="1" x14ac:dyDescent="0.45"/>
    <row r="12096" ht="14.25" hidden="1" x14ac:dyDescent="0.45"/>
    <row r="12097" ht="14.25" hidden="1" x14ac:dyDescent="0.45"/>
    <row r="12098" ht="14.25" hidden="1" x14ac:dyDescent="0.45"/>
    <row r="12099" ht="14.25" hidden="1" x14ac:dyDescent="0.45"/>
    <row r="12100" ht="14.25" hidden="1" x14ac:dyDescent="0.45"/>
    <row r="12101" ht="14.25" hidden="1" x14ac:dyDescent="0.45"/>
    <row r="12102" ht="14.25" hidden="1" x14ac:dyDescent="0.45"/>
    <row r="12103" ht="14.25" hidden="1" x14ac:dyDescent="0.45"/>
    <row r="12104" ht="14.25" hidden="1" x14ac:dyDescent="0.45"/>
    <row r="12105" ht="14.25" hidden="1" x14ac:dyDescent="0.45"/>
    <row r="12106" ht="14.25" hidden="1" x14ac:dyDescent="0.45"/>
    <row r="12107" ht="14.25" hidden="1" x14ac:dyDescent="0.45"/>
    <row r="12108" ht="14.25" hidden="1" x14ac:dyDescent="0.45"/>
    <row r="12109" ht="14.25" hidden="1" x14ac:dyDescent="0.45"/>
    <row r="12110" ht="14.25" hidden="1" x14ac:dyDescent="0.45"/>
    <row r="12111" ht="14.25" hidden="1" x14ac:dyDescent="0.45"/>
    <row r="12112" ht="14.25" hidden="1" x14ac:dyDescent="0.45"/>
    <row r="12113" ht="14.25" hidden="1" x14ac:dyDescent="0.45"/>
    <row r="12114" ht="14.25" hidden="1" x14ac:dyDescent="0.45"/>
    <row r="12115" ht="14.25" hidden="1" x14ac:dyDescent="0.45"/>
    <row r="12116" ht="14.25" hidden="1" x14ac:dyDescent="0.45"/>
    <row r="12117" ht="14.25" hidden="1" x14ac:dyDescent="0.45"/>
    <row r="12118" ht="14.25" hidden="1" x14ac:dyDescent="0.45"/>
    <row r="12119" ht="14.25" hidden="1" x14ac:dyDescent="0.45"/>
    <row r="12120" ht="14.25" hidden="1" x14ac:dyDescent="0.45"/>
    <row r="12121" ht="14.25" hidden="1" x14ac:dyDescent="0.45"/>
    <row r="12122" ht="14.25" hidden="1" x14ac:dyDescent="0.45"/>
    <row r="12123" ht="14.25" hidden="1" x14ac:dyDescent="0.45"/>
    <row r="12124" ht="14.25" hidden="1" x14ac:dyDescent="0.45"/>
    <row r="12125" ht="14.25" hidden="1" x14ac:dyDescent="0.45"/>
    <row r="12126" ht="14.25" hidden="1" x14ac:dyDescent="0.45"/>
    <row r="12127" ht="14.25" hidden="1" x14ac:dyDescent="0.45"/>
    <row r="12128" ht="14.25" hidden="1" x14ac:dyDescent="0.45"/>
    <row r="12129" ht="14.25" hidden="1" x14ac:dyDescent="0.45"/>
    <row r="12130" ht="14.25" hidden="1" x14ac:dyDescent="0.45"/>
    <row r="12131" ht="14.25" hidden="1" x14ac:dyDescent="0.45"/>
    <row r="12132" ht="14.25" hidden="1" x14ac:dyDescent="0.45"/>
    <row r="12133" ht="14.25" hidden="1" x14ac:dyDescent="0.45"/>
    <row r="12134" ht="14.25" hidden="1" x14ac:dyDescent="0.45"/>
    <row r="12135" ht="14.25" hidden="1" x14ac:dyDescent="0.45"/>
    <row r="12136" ht="14.25" hidden="1" x14ac:dyDescent="0.45"/>
    <row r="12137" ht="14.25" hidden="1" x14ac:dyDescent="0.45"/>
    <row r="12138" ht="14.25" hidden="1" x14ac:dyDescent="0.45"/>
    <row r="12139" ht="14.25" hidden="1" x14ac:dyDescent="0.45"/>
    <row r="12140" ht="14.25" hidden="1" x14ac:dyDescent="0.45"/>
    <row r="12141" ht="14.25" hidden="1" x14ac:dyDescent="0.45"/>
    <row r="12142" ht="14.25" hidden="1" x14ac:dyDescent="0.45"/>
    <row r="12143" ht="14.25" hidden="1" x14ac:dyDescent="0.45"/>
    <row r="12144" ht="14.25" hidden="1" x14ac:dyDescent="0.45"/>
    <row r="12145" ht="14.25" hidden="1" x14ac:dyDescent="0.45"/>
    <row r="12146" ht="14.25" hidden="1" x14ac:dyDescent="0.45"/>
    <row r="12147" ht="14.25" hidden="1" x14ac:dyDescent="0.45"/>
    <row r="12148" ht="14.25" hidden="1" x14ac:dyDescent="0.45"/>
    <row r="12149" ht="14.25" hidden="1" x14ac:dyDescent="0.45"/>
    <row r="12150" ht="14.25" hidden="1" x14ac:dyDescent="0.45"/>
    <row r="12151" ht="14.25" hidden="1" x14ac:dyDescent="0.45"/>
    <row r="12152" ht="14.25" hidden="1" x14ac:dyDescent="0.45"/>
    <row r="12153" ht="14.25" hidden="1" x14ac:dyDescent="0.45"/>
    <row r="12154" ht="14.25" hidden="1" x14ac:dyDescent="0.45"/>
    <row r="12155" ht="14.25" hidden="1" x14ac:dyDescent="0.45"/>
    <row r="12156" ht="14.25" hidden="1" x14ac:dyDescent="0.45"/>
    <row r="12157" ht="14.25" hidden="1" x14ac:dyDescent="0.45"/>
    <row r="12158" ht="14.25" hidden="1" x14ac:dyDescent="0.45"/>
    <row r="12159" ht="14.25" hidden="1" x14ac:dyDescent="0.45"/>
    <row r="12160" ht="14.25" hidden="1" x14ac:dyDescent="0.45"/>
    <row r="12161" ht="14.25" hidden="1" x14ac:dyDescent="0.45"/>
    <row r="12162" ht="14.25" hidden="1" x14ac:dyDescent="0.45"/>
    <row r="12163" ht="14.25" hidden="1" x14ac:dyDescent="0.45"/>
    <row r="12164" ht="14.25" hidden="1" x14ac:dyDescent="0.45"/>
    <row r="12165" ht="14.25" hidden="1" x14ac:dyDescent="0.45"/>
    <row r="12166" ht="14.25" hidden="1" x14ac:dyDescent="0.45"/>
    <row r="12167" ht="14.25" hidden="1" x14ac:dyDescent="0.45"/>
    <row r="12168" ht="14.25" hidden="1" x14ac:dyDescent="0.45"/>
    <row r="12169" ht="14.25" hidden="1" x14ac:dyDescent="0.45"/>
    <row r="12170" ht="14.25" hidden="1" x14ac:dyDescent="0.45"/>
    <row r="12171" ht="14.25" hidden="1" x14ac:dyDescent="0.45"/>
    <row r="12172" ht="14.25" hidden="1" x14ac:dyDescent="0.45"/>
    <row r="12173" ht="14.25" hidden="1" x14ac:dyDescent="0.45"/>
    <row r="12174" ht="14.25" hidden="1" x14ac:dyDescent="0.45"/>
    <row r="12175" ht="14.25" hidden="1" x14ac:dyDescent="0.45"/>
    <row r="12176" ht="14.25" hidden="1" x14ac:dyDescent="0.45"/>
    <row r="12177" ht="14.25" hidden="1" x14ac:dyDescent="0.45"/>
    <row r="12178" ht="14.25" hidden="1" x14ac:dyDescent="0.45"/>
    <row r="12179" ht="14.25" hidden="1" x14ac:dyDescent="0.45"/>
    <row r="12180" ht="14.25" hidden="1" x14ac:dyDescent="0.45"/>
    <row r="12181" ht="14.25" hidden="1" x14ac:dyDescent="0.45"/>
    <row r="12182" ht="14.25" hidden="1" x14ac:dyDescent="0.45"/>
    <row r="12183" ht="14.25" hidden="1" x14ac:dyDescent="0.45"/>
    <row r="12184" ht="14.25" hidden="1" x14ac:dyDescent="0.45"/>
    <row r="12185" ht="14.25" hidden="1" x14ac:dyDescent="0.45"/>
    <row r="12186" ht="14.25" hidden="1" x14ac:dyDescent="0.45"/>
    <row r="12187" ht="14.25" hidden="1" x14ac:dyDescent="0.45"/>
    <row r="12188" ht="14.25" hidden="1" x14ac:dyDescent="0.45"/>
    <row r="12189" ht="14.25" hidden="1" x14ac:dyDescent="0.45"/>
    <row r="12190" ht="14.25" hidden="1" x14ac:dyDescent="0.45"/>
    <row r="12191" ht="14.25" hidden="1" x14ac:dyDescent="0.45"/>
    <row r="12192" ht="14.25" hidden="1" x14ac:dyDescent="0.45"/>
    <row r="12193" ht="14.25" hidden="1" x14ac:dyDescent="0.45"/>
    <row r="12194" ht="14.25" hidden="1" x14ac:dyDescent="0.45"/>
    <row r="12195" ht="14.25" hidden="1" x14ac:dyDescent="0.45"/>
    <row r="12196" ht="14.25" hidden="1" x14ac:dyDescent="0.45"/>
    <row r="12197" ht="14.25" hidden="1" x14ac:dyDescent="0.45"/>
    <row r="12198" ht="14.25" hidden="1" x14ac:dyDescent="0.45"/>
    <row r="12199" ht="14.25" hidden="1" x14ac:dyDescent="0.45"/>
    <row r="12200" ht="14.25" hidden="1" x14ac:dyDescent="0.45"/>
    <row r="12201" ht="14.25" hidden="1" x14ac:dyDescent="0.45"/>
    <row r="12202" ht="14.25" hidden="1" x14ac:dyDescent="0.45"/>
    <row r="12203" ht="14.25" hidden="1" x14ac:dyDescent="0.45"/>
    <row r="12204" ht="14.25" hidden="1" x14ac:dyDescent="0.45"/>
    <row r="12205" ht="14.25" hidden="1" x14ac:dyDescent="0.45"/>
    <row r="12206" ht="14.25" hidden="1" x14ac:dyDescent="0.45"/>
    <row r="12207" ht="14.25" hidden="1" x14ac:dyDescent="0.45"/>
    <row r="12208" ht="14.25" hidden="1" x14ac:dyDescent="0.45"/>
    <row r="12209" ht="14.25" hidden="1" x14ac:dyDescent="0.45"/>
    <row r="12210" ht="14.25" hidden="1" x14ac:dyDescent="0.45"/>
    <row r="12211" ht="14.25" hidden="1" x14ac:dyDescent="0.45"/>
    <row r="12212" ht="14.25" hidden="1" x14ac:dyDescent="0.45"/>
    <row r="12213" ht="14.25" hidden="1" x14ac:dyDescent="0.45"/>
    <row r="12214" ht="14.25" hidden="1" x14ac:dyDescent="0.45"/>
    <row r="12215" ht="14.25" hidden="1" x14ac:dyDescent="0.45"/>
    <row r="12216" ht="14.25" hidden="1" x14ac:dyDescent="0.45"/>
    <row r="12217" ht="14.25" hidden="1" x14ac:dyDescent="0.45"/>
    <row r="12218" ht="14.25" hidden="1" x14ac:dyDescent="0.45"/>
    <row r="12219" ht="14.25" hidden="1" x14ac:dyDescent="0.45"/>
    <row r="12220" ht="14.25" hidden="1" x14ac:dyDescent="0.45"/>
    <row r="12221" ht="14.25" hidden="1" x14ac:dyDescent="0.45"/>
    <row r="12222" ht="14.25" hidden="1" x14ac:dyDescent="0.45"/>
    <row r="12223" ht="14.25" hidden="1" x14ac:dyDescent="0.45"/>
    <row r="12224" ht="14.25" hidden="1" x14ac:dyDescent="0.45"/>
    <row r="12225" ht="14.25" hidden="1" x14ac:dyDescent="0.45"/>
    <row r="12226" ht="14.25" hidden="1" x14ac:dyDescent="0.45"/>
    <row r="12227" ht="14.25" hidden="1" x14ac:dyDescent="0.45"/>
    <row r="12228" ht="14.25" hidden="1" x14ac:dyDescent="0.45"/>
    <row r="12229" ht="14.25" hidden="1" x14ac:dyDescent="0.45"/>
    <row r="12230" ht="14.25" hidden="1" x14ac:dyDescent="0.45"/>
    <row r="12231" ht="14.25" hidden="1" x14ac:dyDescent="0.45"/>
    <row r="12232" ht="14.25" hidden="1" x14ac:dyDescent="0.45"/>
    <row r="12233" ht="14.25" hidden="1" x14ac:dyDescent="0.45"/>
    <row r="12234" ht="14.25" hidden="1" x14ac:dyDescent="0.45"/>
    <row r="12235" ht="14.25" hidden="1" x14ac:dyDescent="0.45"/>
    <row r="12236" ht="14.25" hidden="1" x14ac:dyDescent="0.45"/>
    <row r="12237" ht="14.25" hidden="1" x14ac:dyDescent="0.45"/>
    <row r="12238" ht="14.25" hidden="1" x14ac:dyDescent="0.45"/>
    <row r="12239" ht="14.25" hidden="1" x14ac:dyDescent="0.45"/>
    <row r="12240" ht="14.25" hidden="1" x14ac:dyDescent="0.45"/>
    <row r="12241" ht="14.25" hidden="1" x14ac:dyDescent="0.45"/>
    <row r="12242" ht="14.25" hidden="1" x14ac:dyDescent="0.45"/>
    <row r="12243" ht="14.25" hidden="1" x14ac:dyDescent="0.45"/>
    <row r="12244" ht="14.25" hidden="1" x14ac:dyDescent="0.45"/>
    <row r="12245" ht="14.25" hidden="1" x14ac:dyDescent="0.45"/>
    <row r="12246" ht="14.25" hidden="1" x14ac:dyDescent="0.45"/>
    <row r="12247" ht="14.25" hidden="1" x14ac:dyDescent="0.45"/>
    <row r="12248" ht="14.25" hidden="1" x14ac:dyDescent="0.45"/>
    <row r="12249" ht="14.25" hidden="1" x14ac:dyDescent="0.45"/>
    <row r="12250" ht="14.25" hidden="1" x14ac:dyDescent="0.45"/>
    <row r="12251" ht="14.25" hidden="1" x14ac:dyDescent="0.45"/>
    <row r="12252" ht="14.25" hidden="1" x14ac:dyDescent="0.45"/>
    <row r="12253" ht="14.25" hidden="1" x14ac:dyDescent="0.45"/>
    <row r="12254" ht="14.25" hidden="1" x14ac:dyDescent="0.45"/>
    <row r="12255" ht="14.25" hidden="1" x14ac:dyDescent="0.45"/>
    <row r="12256" ht="14.25" hidden="1" x14ac:dyDescent="0.45"/>
    <row r="12257" ht="14.25" hidden="1" x14ac:dyDescent="0.45"/>
    <row r="12258" ht="14.25" hidden="1" x14ac:dyDescent="0.45"/>
    <row r="12259" ht="14.25" hidden="1" x14ac:dyDescent="0.45"/>
    <row r="12260" ht="14.25" hidden="1" x14ac:dyDescent="0.45"/>
    <row r="12261" ht="14.25" hidden="1" x14ac:dyDescent="0.45"/>
    <row r="12262" ht="14.25" hidden="1" x14ac:dyDescent="0.45"/>
    <row r="12263" ht="14.25" hidden="1" x14ac:dyDescent="0.45"/>
    <row r="12264" ht="14.25" hidden="1" x14ac:dyDescent="0.45"/>
    <row r="12265" ht="14.25" hidden="1" x14ac:dyDescent="0.45"/>
    <row r="12266" ht="14.25" hidden="1" x14ac:dyDescent="0.45"/>
    <row r="12267" ht="14.25" hidden="1" x14ac:dyDescent="0.45"/>
    <row r="12268" ht="14.25" hidden="1" x14ac:dyDescent="0.45"/>
    <row r="12269" ht="14.25" hidden="1" x14ac:dyDescent="0.45"/>
    <row r="12270" ht="14.25" hidden="1" x14ac:dyDescent="0.45"/>
    <row r="12271" ht="14.25" hidden="1" x14ac:dyDescent="0.45"/>
    <row r="12272" ht="14.25" hidden="1" x14ac:dyDescent="0.45"/>
    <row r="12273" ht="14.25" hidden="1" x14ac:dyDescent="0.45"/>
    <row r="12274" ht="14.25" hidden="1" x14ac:dyDescent="0.45"/>
    <row r="12275" ht="14.25" hidden="1" x14ac:dyDescent="0.45"/>
    <row r="12276" ht="14.25" hidden="1" x14ac:dyDescent="0.45"/>
    <row r="12277" ht="14.25" hidden="1" x14ac:dyDescent="0.45"/>
    <row r="12278" ht="14.25" hidden="1" x14ac:dyDescent="0.45"/>
    <row r="12279" ht="14.25" hidden="1" x14ac:dyDescent="0.45"/>
    <row r="12280" ht="14.25" hidden="1" x14ac:dyDescent="0.45"/>
    <row r="12281" ht="14.25" hidden="1" x14ac:dyDescent="0.45"/>
    <row r="12282" ht="14.25" hidden="1" x14ac:dyDescent="0.45"/>
    <row r="12283" ht="14.25" hidden="1" x14ac:dyDescent="0.45"/>
    <row r="12284" ht="14.25" hidden="1" x14ac:dyDescent="0.45"/>
    <row r="12285" ht="14.25" hidden="1" x14ac:dyDescent="0.45"/>
    <row r="12286" ht="14.25" hidden="1" x14ac:dyDescent="0.45"/>
    <row r="12287" ht="14.25" hidden="1" x14ac:dyDescent="0.45"/>
    <row r="12288" ht="14.25" hidden="1" x14ac:dyDescent="0.45"/>
    <row r="12289" ht="14.25" hidden="1" x14ac:dyDescent="0.45"/>
    <row r="12290" ht="14.25" hidden="1" x14ac:dyDescent="0.45"/>
    <row r="12291" ht="14.25" hidden="1" x14ac:dyDescent="0.45"/>
    <row r="12292" ht="14.25" hidden="1" x14ac:dyDescent="0.45"/>
    <row r="12293" ht="14.25" hidden="1" x14ac:dyDescent="0.45"/>
    <row r="12294" ht="14.25" hidden="1" x14ac:dyDescent="0.45"/>
    <row r="12295" ht="14.25" hidden="1" x14ac:dyDescent="0.45"/>
    <row r="12296" ht="14.25" hidden="1" x14ac:dyDescent="0.45"/>
    <row r="12297" ht="14.25" hidden="1" x14ac:dyDescent="0.45"/>
    <row r="12298" ht="14.25" hidden="1" x14ac:dyDescent="0.45"/>
    <row r="12299" ht="14.25" hidden="1" x14ac:dyDescent="0.45"/>
    <row r="12300" ht="14.25" hidden="1" x14ac:dyDescent="0.45"/>
    <row r="12301" ht="14.25" hidden="1" x14ac:dyDescent="0.45"/>
    <row r="12302" ht="14.25" hidden="1" x14ac:dyDescent="0.45"/>
    <row r="12303" ht="14.25" hidden="1" x14ac:dyDescent="0.45"/>
    <row r="12304" ht="14.25" hidden="1" x14ac:dyDescent="0.45"/>
    <row r="12305" ht="14.25" hidden="1" x14ac:dyDescent="0.45"/>
    <row r="12306" ht="14.25" hidden="1" x14ac:dyDescent="0.45"/>
    <row r="12307" ht="14.25" hidden="1" x14ac:dyDescent="0.45"/>
    <row r="12308" ht="14.25" hidden="1" x14ac:dyDescent="0.45"/>
    <row r="12309" ht="14.25" hidden="1" x14ac:dyDescent="0.45"/>
    <row r="12310" ht="14.25" hidden="1" x14ac:dyDescent="0.45"/>
    <row r="12311" ht="14.25" hidden="1" x14ac:dyDescent="0.45"/>
    <row r="12312" ht="14.25" hidden="1" x14ac:dyDescent="0.45"/>
    <row r="12313" ht="14.25" hidden="1" x14ac:dyDescent="0.45"/>
    <row r="12314" ht="14.25" hidden="1" x14ac:dyDescent="0.45"/>
    <row r="12315" ht="14.25" hidden="1" x14ac:dyDescent="0.45"/>
    <row r="12316" ht="14.25" hidden="1" x14ac:dyDescent="0.45"/>
    <row r="12317" ht="14.25" hidden="1" x14ac:dyDescent="0.45"/>
    <row r="12318" ht="14.25" hidden="1" x14ac:dyDescent="0.45"/>
    <row r="12319" ht="14.25" hidden="1" x14ac:dyDescent="0.45"/>
    <row r="12320" ht="14.25" hidden="1" x14ac:dyDescent="0.45"/>
    <row r="12321" ht="14.25" hidden="1" x14ac:dyDescent="0.45"/>
    <row r="12322" ht="14.25" hidden="1" x14ac:dyDescent="0.45"/>
    <row r="12323" ht="14.25" hidden="1" x14ac:dyDescent="0.45"/>
    <row r="12324" ht="14.25" hidden="1" x14ac:dyDescent="0.45"/>
    <row r="12325" ht="14.25" hidden="1" x14ac:dyDescent="0.45"/>
    <row r="12326" ht="14.25" hidden="1" x14ac:dyDescent="0.45"/>
    <row r="12327" ht="14.25" hidden="1" x14ac:dyDescent="0.45"/>
    <row r="12328" ht="14.25" hidden="1" x14ac:dyDescent="0.45"/>
    <row r="12329" ht="14.25" hidden="1" x14ac:dyDescent="0.45"/>
    <row r="12330" ht="14.25" hidden="1" x14ac:dyDescent="0.45"/>
    <row r="12331" ht="14.25" hidden="1" x14ac:dyDescent="0.45"/>
    <row r="12332" ht="14.25" hidden="1" x14ac:dyDescent="0.45"/>
    <row r="12333" ht="14.25" hidden="1" x14ac:dyDescent="0.45"/>
    <row r="12334" ht="14.25" hidden="1" x14ac:dyDescent="0.45"/>
    <row r="12335" ht="14.25" hidden="1" x14ac:dyDescent="0.45"/>
    <row r="12336" ht="14.25" hidden="1" x14ac:dyDescent="0.45"/>
    <row r="12337" ht="14.25" hidden="1" x14ac:dyDescent="0.45"/>
    <row r="12338" ht="14.25" hidden="1" x14ac:dyDescent="0.45"/>
    <row r="12339" ht="14.25" hidden="1" x14ac:dyDescent="0.45"/>
    <row r="12340" ht="14.25" hidden="1" x14ac:dyDescent="0.45"/>
    <row r="12341" ht="14.25" hidden="1" x14ac:dyDescent="0.45"/>
    <row r="12342" ht="14.25" hidden="1" x14ac:dyDescent="0.45"/>
    <row r="12343" ht="14.25" hidden="1" x14ac:dyDescent="0.45"/>
    <row r="12344" ht="14.25" hidden="1" x14ac:dyDescent="0.45"/>
    <row r="12345" ht="14.25" hidden="1" x14ac:dyDescent="0.45"/>
    <row r="12346" ht="14.25" hidden="1" x14ac:dyDescent="0.45"/>
    <row r="12347" ht="14.25" hidden="1" x14ac:dyDescent="0.45"/>
    <row r="12348" ht="14.25" hidden="1" x14ac:dyDescent="0.45"/>
    <row r="12349" ht="14.25" hidden="1" x14ac:dyDescent="0.45"/>
    <row r="12350" ht="14.25" hidden="1" x14ac:dyDescent="0.45"/>
    <row r="12351" ht="14.25" hidden="1" x14ac:dyDescent="0.45"/>
    <row r="12352" ht="14.25" hidden="1" x14ac:dyDescent="0.45"/>
    <row r="12353" ht="14.25" hidden="1" x14ac:dyDescent="0.45"/>
    <row r="12354" ht="14.25" hidden="1" x14ac:dyDescent="0.45"/>
    <row r="12355" ht="14.25" hidden="1" x14ac:dyDescent="0.45"/>
    <row r="12356" ht="14.25" hidden="1" x14ac:dyDescent="0.45"/>
    <row r="12357" ht="14.25" hidden="1" x14ac:dyDescent="0.45"/>
    <row r="12358" ht="14.25" hidden="1" x14ac:dyDescent="0.45"/>
    <row r="12359" ht="14.25" hidden="1" x14ac:dyDescent="0.45"/>
    <row r="12360" ht="14.25" hidden="1" x14ac:dyDescent="0.45"/>
    <row r="12361" ht="14.25" hidden="1" x14ac:dyDescent="0.45"/>
    <row r="12362" ht="14.25" hidden="1" x14ac:dyDescent="0.45"/>
    <row r="12363" ht="14.25" hidden="1" x14ac:dyDescent="0.45"/>
    <row r="12364" ht="14.25" hidden="1" x14ac:dyDescent="0.45"/>
    <row r="12365" ht="14.25" hidden="1" x14ac:dyDescent="0.45"/>
    <row r="12366" ht="14.25" hidden="1" x14ac:dyDescent="0.45"/>
    <row r="12367" ht="14.25" hidden="1" x14ac:dyDescent="0.45"/>
    <row r="12368" ht="14.25" hidden="1" x14ac:dyDescent="0.45"/>
    <row r="12369" ht="14.25" hidden="1" x14ac:dyDescent="0.45"/>
    <row r="12370" ht="14.25" hidden="1" x14ac:dyDescent="0.45"/>
    <row r="12371" ht="14.25" hidden="1" x14ac:dyDescent="0.45"/>
    <row r="12372" ht="14.25" hidden="1" x14ac:dyDescent="0.45"/>
    <row r="12373" ht="14.25" hidden="1" x14ac:dyDescent="0.45"/>
    <row r="12374" ht="14.25" hidden="1" x14ac:dyDescent="0.45"/>
    <row r="12375" ht="14.25" hidden="1" x14ac:dyDescent="0.45"/>
    <row r="12376" ht="14.25" hidden="1" x14ac:dyDescent="0.45"/>
    <row r="12377" ht="14.25" hidden="1" x14ac:dyDescent="0.45"/>
    <row r="12378" ht="14.25" hidden="1" x14ac:dyDescent="0.45"/>
    <row r="12379" ht="14.25" hidden="1" x14ac:dyDescent="0.45"/>
    <row r="12380" ht="14.25" hidden="1" x14ac:dyDescent="0.45"/>
    <row r="12381" ht="14.25" hidden="1" x14ac:dyDescent="0.45"/>
    <row r="12382" ht="14.25" hidden="1" x14ac:dyDescent="0.45"/>
    <row r="12383" ht="14.25" hidden="1" x14ac:dyDescent="0.45"/>
    <row r="12384" ht="14.25" hidden="1" x14ac:dyDescent="0.45"/>
    <row r="12385" ht="14.25" hidden="1" x14ac:dyDescent="0.45"/>
    <row r="12386" ht="14.25" hidden="1" x14ac:dyDescent="0.45"/>
    <row r="12387" ht="14.25" hidden="1" x14ac:dyDescent="0.45"/>
    <row r="12388" ht="14.25" hidden="1" x14ac:dyDescent="0.45"/>
    <row r="12389" ht="14.25" hidden="1" x14ac:dyDescent="0.45"/>
    <row r="12390" ht="14.25" hidden="1" x14ac:dyDescent="0.45"/>
    <row r="12391" ht="14.25" hidden="1" x14ac:dyDescent="0.45"/>
    <row r="12392" ht="14.25" hidden="1" x14ac:dyDescent="0.45"/>
    <row r="12393" ht="14.25" hidden="1" x14ac:dyDescent="0.45"/>
    <row r="12394" ht="14.25" hidden="1" x14ac:dyDescent="0.45"/>
    <row r="12395" ht="14.25" hidden="1" x14ac:dyDescent="0.45"/>
    <row r="12396" ht="14.25" hidden="1" x14ac:dyDescent="0.45"/>
    <row r="12397" ht="14.25" hidden="1" x14ac:dyDescent="0.45"/>
    <row r="12398" ht="14.25" hidden="1" x14ac:dyDescent="0.45"/>
    <row r="12399" ht="14.25" hidden="1" x14ac:dyDescent="0.45"/>
    <row r="12400" ht="14.25" hidden="1" x14ac:dyDescent="0.45"/>
    <row r="12401" ht="14.25" hidden="1" x14ac:dyDescent="0.45"/>
    <row r="12402" ht="14.25" hidden="1" x14ac:dyDescent="0.45"/>
    <row r="12403" ht="14.25" hidden="1" x14ac:dyDescent="0.45"/>
    <row r="12404" ht="14.25" hidden="1" x14ac:dyDescent="0.45"/>
    <row r="12405" ht="14.25" hidden="1" x14ac:dyDescent="0.45"/>
    <row r="12406" ht="14.25" hidden="1" x14ac:dyDescent="0.45"/>
    <row r="12407" ht="14.25" hidden="1" x14ac:dyDescent="0.45"/>
    <row r="12408" ht="14.25" hidden="1" x14ac:dyDescent="0.45"/>
    <row r="12409" ht="14.25" hidden="1" x14ac:dyDescent="0.45"/>
    <row r="12410" ht="14.25" hidden="1" x14ac:dyDescent="0.45"/>
    <row r="12411" ht="14.25" hidden="1" x14ac:dyDescent="0.45"/>
    <row r="12412" ht="14.25" hidden="1" x14ac:dyDescent="0.45"/>
    <row r="12413" ht="14.25" hidden="1" x14ac:dyDescent="0.45"/>
    <row r="12414" ht="14.25" hidden="1" x14ac:dyDescent="0.45"/>
    <row r="12415" ht="14.25" hidden="1" x14ac:dyDescent="0.45"/>
    <row r="12416" ht="14.25" hidden="1" x14ac:dyDescent="0.45"/>
    <row r="12417" ht="14.25" hidden="1" x14ac:dyDescent="0.45"/>
    <row r="12418" ht="14.25" hidden="1" x14ac:dyDescent="0.45"/>
    <row r="12419" ht="14.25" hidden="1" x14ac:dyDescent="0.45"/>
    <row r="12420" ht="14.25" hidden="1" x14ac:dyDescent="0.45"/>
    <row r="12421" ht="14.25" hidden="1" x14ac:dyDescent="0.45"/>
    <row r="12422" ht="14.25" hidden="1" x14ac:dyDescent="0.45"/>
    <row r="12423" ht="14.25" hidden="1" x14ac:dyDescent="0.45"/>
    <row r="12424" ht="14.25" hidden="1" x14ac:dyDescent="0.45"/>
    <row r="12425" ht="14.25" hidden="1" x14ac:dyDescent="0.45"/>
    <row r="12426" ht="14.25" hidden="1" x14ac:dyDescent="0.45"/>
    <row r="12427" ht="14.25" hidden="1" x14ac:dyDescent="0.45"/>
    <row r="12428" ht="14.25" hidden="1" x14ac:dyDescent="0.45"/>
    <row r="12429" ht="14.25" hidden="1" x14ac:dyDescent="0.45"/>
    <row r="12430" ht="14.25" hidden="1" x14ac:dyDescent="0.45"/>
    <row r="12431" ht="14.25" hidden="1" x14ac:dyDescent="0.45"/>
    <row r="12432" ht="14.25" hidden="1" x14ac:dyDescent="0.45"/>
    <row r="12433" ht="14.25" hidden="1" x14ac:dyDescent="0.45"/>
    <row r="12434" ht="14.25" hidden="1" x14ac:dyDescent="0.45"/>
    <row r="12435" ht="14.25" hidden="1" x14ac:dyDescent="0.45"/>
    <row r="12436" ht="14.25" hidden="1" x14ac:dyDescent="0.45"/>
    <row r="12437" ht="14.25" hidden="1" x14ac:dyDescent="0.45"/>
    <row r="12438" ht="14.25" hidden="1" x14ac:dyDescent="0.45"/>
    <row r="12439" ht="14.25" hidden="1" x14ac:dyDescent="0.45"/>
    <row r="12440" ht="14.25" hidden="1" x14ac:dyDescent="0.45"/>
    <row r="12441" ht="14.25" hidden="1" x14ac:dyDescent="0.45"/>
    <row r="12442" ht="14.25" hidden="1" x14ac:dyDescent="0.45"/>
    <row r="12443" ht="14.25" hidden="1" x14ac:dyDescent="0.45"/>
    <row r="12444" ht="14.25" hidden="1" x14ac:dyDescent="0.45"/>
    <row r="12445" ht="14.25" hidden="1" x14ac:dyDescent="0.45"/>
    <row r="12446" ht="14.25" hidden="1" x14ac:dyDescent="0.45"/>
    <row r="12447" ht="14.25" hidden="1" x14ac:dyDescent="0.45"/>
    <row r="12448" ht="14.25" hidden="1" x14ac:dyDescent="0.45"/>
    <row r="12449" ht="14.25" hidden="1" x14ac:dyDescent="0.45"/>
    <row r="12450" ht="14.25" hidden="1" x14ac:dyDescent="0.45"/>
    <row r="12451" ht="14.25" hidden="1" x14ac:dyDescent="0.45"/>
    <row r="12452" ht="14.25" hidden="1" x14ac:dyDescent="0.45"/>
    <row r="12453" ht="14.25" hidden="1" x14ac:dyDescent="0.45"/>
    <row r="12454" ht="14.25" hidden="1" x14ac:dyDescent="0.45"/>
    <row r="12455" ht="14.25" hidden="1" x14ac:dyDescent="0.45"/>
    <row r="12456" ht="14.25" hidden="1" x14ac:dyDescent="0.45"/>
    <row r="12457" ht="14.25" hidden="1" x14ac:dyDescent="0.45"/>
    <row r="12458" ht="14.25" hidden="1" x14ac:dyDescent="0.45"/>
    <row r="12459" ht="14.25" hidden="1" x14ac:dyDescent="0.45"/>
    <row r="12460" ht="14.25" hidden="1" x14ac:dyDescent="0.45"/>
    <row r="12461" ht="14.25" hidden="1" x14ac:dyDescent="0.45"/>
    <row r="12462" ht="14.25" hidden="1" x14ac:dyDescent="0.45"/>
    <row r="12463" ht="14.25" hidden="1" x14ac:dyDescent="0.45"/>
    <row r="12464" ht="14.25" hidden="1" x14ac:dyDescent="0.45"/>
    <row r="12465" ht="14.25" hidden="1" x14ac:dyDescent="0.45"/>
    <row r="12466" ht="14.25" hidden="1" x14ac:dyDescent="0.45"/>
    <row r="12467" ht="14.25" hidden="1" x14ac:dyDescent="0.45"/>
    <row r="12468" ht="14.25" hidden="1" x14ac:dyDescent="0.45"/>
    <row r="12469" ht="14.25" hidden="1" x14ac:dyDescent="0.45"/>
    <row r="12470" ht="14.25" hidden="1" x14ac:dyDescent="0.45"/>
    <row r="12471" ht="14.25" hidden="1" x14ac:dyDescent="0.45"/>
    <row r="12472" ht="14.25" hidden="1" x14ac:dyDescent="0.45"/>
    <row r="12473" ht="14.25" hidden="1" x14ac:dyDescent="0.45"/>
    <row r="12474" ht="14.25" hidden="1" x14ac:dyDescent="0.45"/>
    <row r="12475" ht="14.25" hidden="1" x14ac:dyDescent="0.45"/>
    <row r="12476" ht="14.25" hidden="1" x14ac:dyDescent="0.45"/>
    <row r="12477" ht="14.25" hidden="1" x14ac:dyDescent="0.45"/>
    <row r="12478" ht="14.25" hidden="1" x14ac:dyDescent="0.45"/>
    <row r="12479" ht="14.25" hidden="1" x14ac:dyDescent="0.45"/>
    <row r="12480" ht="14.25" hidden="1" x14ac:dyDescent="0.45"/>
    <row r="12481" ht="14.25" hidden="1" x14ac:dyDescent="0.45"/>
    <row r="12482" ht="14.25" hidden="1" x14ac:dyDescent="0.45"/>
    <row r="12483" ht="14.25" hidden="1" x14ac:dyDescent="0.45"/>
    <row r="12484" ht="14.25" hidden="1" x14ac:dyDescent="0.45"/>
    <row r="12485" ht="14.25" hidden="1" x14ac:dyDescent="0.45"/>
    <row r="12486" ht="14.25" hidden="1" x14ac:dyDescent="0.45"/>
    <row r="12487" ht="14.25" hidden="1" x14ac:dyDescent="0.45"/>
    <row r="12488" ht="14.25" hidden="1" x14ac:dyDescent="0.45"/>
    <row r="12489" ht="14.25" hidden="1" x14ac:dyDescent="0.45"/>
    <row r="12490" ht="14.25" hidden="1" x14ac:dyDescent="0.45"/>
    <row r="12491" ht="14.25" hidden="1" x14ac:dyDescent="0.45"/>
    <row r="12492" ht="14.25" hidden="1" x14ac:dyDescent="0.45"/>
    <row r="12493" ht="14.25" hidden="1" x14ac:dyDescent="0.45"/>
    <row r="12494" ht="14.25" hidden="1" x14ac:dyDescent="0.45"/>
    <row r="12495" ht="14.25" hidden="1" x14ac:dyDescent="0.45"/>
    <row r="12496" ht="14.25" hidden="1" x14ac:dyDescent="0.45"/>
    <row r="12497" ht="14.25" hidden="1" x14ac:dyDescent="0.45"/>
    <row r="12498" ht="14.25" hidden="1" x14ac:dyDescent="0.45"/>
    <row r="12499" ht="14.25" hidden="1" x14ac:dyDescent="0.45"/>
    <row r="12500" ht="14.25" hidden="1" x14ac:dyDescent="0.45"/>
    <row r="12501" ht="14.25" hidden="1" x14ac:dyDescent="0.45"/>
    <row r="12502" ht="14.25" hidden="1" x14ac:dyDescent="0.45"/>
    <row r="12503" ht="14.25" hidden="1" x14ac:dyDescent="0.45"/>
    <row r="12504" ht="14.25" hidden="1" x14ac:dyDescent="0.45"/>
    <row r="12505" ht="14.25" hidden="1" x14ac:dyDescent="0.45"/>
    <row r="12506" ht="14.25" hidden="1" x14ac:dyDescent="0.45"/>
    <row r="12507" ht="14.25" hidden="1" x14ac:dyDescent="0.45"/>
    <row r="12508" ht="14.25" hidden="1" x14ac:dyDescent="0.45"/>
    <row r="12509" ht="14.25" hidden="1" x14ac:dyDescent="0.45"/>
    <row r="12510" ht="14.25" hidden="1" x14ac:dyDescent="0.45"/>
    <row r="12511" ht="14.25" hidden="1" x14ac:dyDescent="0.45"/>
    <row r="12512" ht="14.25" hidden="1" x14ac:dyDescent="0.45"/>
    <row r="12513" ht="14.25" hidden="1" x14ac:dyDescent="0.45"/>
    <row r="12514" ht="14.25" hidden="1" x14ac:dyDescent="0.45"/>
    <row r="12515" ht="14.25" hidden="1" x14ac:dyDescent="0.45"/>
    <row r="12516" ht="14.25" hidden="1" x14ac:dyDescent="0.45"/>
    <row r="12517" ht="14.25" hidden="1" x14ac:dyDescent="0.45"/>
    <row r="12518" ht="14.25" hidden="1" x14ac:dyDescent="0.45"/>
    <row r="12519" ht="14.25" hidden="1" x14ac:dyDescent="0.45"/>
    <row r="12520" ht="14.25" hidden="1" x14ac:dyDescent="0.45"/>
    <row r="12521" ht="14.25" hidden="1" x14ac:dyDescent="0.45"/>
    <row r="12522" ht="14.25" hidden="1" x14ac:dyDescent="0.45"/>
    <row r="12523" ht="14.25" hidden="1" x14ac:dyDescent="0.45"/>
    <row r="12524" ht="14.25" hidden="1" x14ac:dyDescent="0.45"/>
    <row r="12525" ht="14.25" hidden="1" x14ac:dyDescent="0.45"/>
    <row r="12526" ht="14.25" hidden="1" x14ac:dyDescent="0.45"/>
    <row r="12527" ht="14.25" hidden="1" x14ac:dyDescent="0.45"/>
    <row r="12528" ht="14.25" hidden="1" x14ac:dyDescent="0.45"/>
    <row r="12529" ht="14.25" hidden="1" x14ac:dyDescent="0.45"/>
    <row r="12530" ht="14.25" hidden="1" x14ac:dyDescent="0.45"/>
    <row r="12531" ht="14.25" hidden="1" x14ac:dyDescent="0.45"/>
    <row r="12532" ht="14.25" hidden="1" x14ac:dyDescent="0.45"/>
    <row r="12533" ht="14.25" hidden="1" x14ac:dyDescent="0.45"/>
    <row r="12534" ht="14.25" hidden="1" x14ac:dyDescent="0.45"/>
    <row r="12535" ht="14.25" hidden="1" x14ac:dyDescent="0.45"/>
    <row r="12536" ht="14.25" hidden="1" x14ac:dyDescent="0.45"/>
    <row r="12537" ht="14.25" hidden="1" x14ac:dyDescent="0.45"/>
    <row r="12538" ht="14.25" hidden="1" x14ac:dyDescent="0.45"/>
    <row r="12539" ht="14.25" hidden="1" x14ac:dyDescent="0.45"/>
    <row r="12540" ht="14.25" hidden="1" x14ac:dyDescent="0.45"/>
    <row r="12541" ht="14.25" hidden="1" x14ac:dyDescent="0.45"/>
    <row r="12542" ht="14.25" hidden="1" x14ac:dyDescent="0.45"/>
    <row r="12543" ht="14.25" hidden="1" x14ac:dyDescent="0.45"/>
    <row r="12544" ht="14.25" hidden="1" x14ac:dyDescent="0.45"/>
    <row r="12545" ht="14.25" hidden="1" x14ac:dyDescent="0.45"/>
    <row r="12546" ht="14.25" hidden="1" x14ac:dyDescent="0.45"/>
    <row r="12547" ht="14.25" hidden="1" x14ac:dyDescent="0.45"/>
    <row r="12548" ht="14.25" hidden="1" x14ac:dyDescent="0.45"/>
    <row r="12549" ht="14.25" hidden="1" x14ac:dyDescent="0.45"/>
    <row r="12550" ht="14.25" hidden="1" x14ac:dyDescent="0.45"/>
    <row r="12551" ht="14.25" hidden="1" x14ac:dyDescent="0.45"/>
    <row r="12552" ht="14.25" hidden="1" x14ac:dyDescent="0.45"/>
    <row r="12553" ht="14.25" hidden="1" x14ac:dyDescent="0.45"/>
    <row r="12554" ht="14.25" hidden="1" x14ac:dyDescent="0.45"/>
    <row r="12555" ht="14.25" hidden="1" x14ac:dyDescent="0.45"/>
    <row r="12556" ht="14.25" hidden="1" x14ac:dyDescent="0.45"/>
    <row r="12557" ht="14.25" hidden="1" x14ac:dyDescent="0.45"/>
    <row r="12558" ht="14.25" hidden="1" x14ac:dyDescent="0.45"/>
    <row r="12559" ht="14.25" hidden="1" x14ac:dyDescent="0.45"/>
    <row r="12560" ht="14.25" hidden="1" x14ac:dyDescent="0.45"/>
    <row r="12561" ht="14.25" hidden="1" x14ac:dyDescent="0.45"/>
    <row r="12562" ht="14.25" hidden="1" x14ac:dyDescent="0.45"/>
    <row r="12563" ht="14.25" hidden="1" x14ac:dyDescent="0.45"/>
    <row r="12564" ht="14.25" hidden="1" x14ac:dyDescent="0.45"/>
    <row r="12565" ht="14.25" hidden="1" x14ac:dyDescent="0.45"/>
    <row r="12566" ht="14.25" hidden="1" x14ac:dyDescent="0.45"/>
    <row r="12567" ht="14.25" hidden="1" x14ac:dyDescent="0.45"/>
    <row r="12568" ht="14.25" hidden="1" x14ac:dyDescent="0.45"/>
    <row r="12569" ht="14.25" hidden="1" x14ac:dyDescent="0.45"/>
    <row r="12570" ht="14.25" hidden="1" x14ac:dyDescent="0.45"/>
    <row r="12571" ht="14.25" hidden="1" x14ac:dyDescent="0.45"/>
    <row r="12572" ht="14.25" hidden="1" x14ac:dyDescent="0.45"/>
    <row r="12573" ht="14.25" hidden="1" x14ac:dyDescent="0.45"/>
    <row r="12574" ht="14.25" hidden="1" x14ac:dyDescent="0.45"/>
    <row r="12575" ht="14.25" hidden="1" x14ac:dyDescent="0.45"/>
    <row r="12576" ht="14.25" hidden="1" x14ac:dyDescent="0.45"/>
    <row r="12577" ht="14.25" hidden="1" x14ac:dyDescent="0.45"/>
    <row r="12578" ht="14.25" hidden="1" x14ac:dyDescent="0.45"/>
    <row r="12579" ht="14.25" hidden="1" x14ac:dyDescent="0.45"/>
    <row r="12580" ht="14.25" hidden="1" x14ac:dyDescent="0.45"/>
    <row r="12581" ht="14.25" hidden="1" x14ac:dyDescent="0.45"/>
    <row r="12582" ht="14.25" hidden="1" x14ac:dyDescent="0.45"/>
    <row r="12583" ht="14.25" hidden="1" x14ac:dyDescent="0.45"/>
    <row r="12584" ht="14.25" hidden="1" x14ac:dyDescent="0.45"/>
    <row r="12585" ht="14.25" hidden="1" x14ac:dyDescent="0.45"/>
    <row r="12586" ht="14.25" hidden="1" x14ac:dyDescent="0.45"/>
    <row r="12587" ht="14.25" hidden="1" x14ac:dyDescent="0.45"/>
    <row r="12588" ht="14.25" hidden="1" x14ac:dyDescent="0.45"/>
    <row r="12589" ht="14.25" hidden="1" x14ac:dyDescent="0.45"/>
    <row r="12590" ht="14.25" hidden="1" x14ac:dyDescent="0.45"/>
    <row r="12591" ht="14.25" hidden="1" x14ac:dyDescent="0.45"/>
    <row r="12592" ht="14.25" hidden="1" x14ac:dyDescent="0.45"/>
    <row r="12593" ht="14.25" hidden="1" x14ac:dyDescent="0.45"/>
    <row r="12594" ht="14.25" hidden="1" x14ac:dyDescent="0.45"/>
    <row r="12595" ht="14.25" hidden="1" x14ac:dyDescent="0.45"/>
    <row r="12596" ht="14.25" hidden="1" x14ac:dyDescent="0.45"/>
    <row r="12597" ht="14.25" hidden="1" x14ac:dyDescent="0.45"/>
    <row r="12598" ht="14.25" hidden="1" x14ac:dyDescent="0.45"/>
    <row r="12599" ht="14.25" hidden="1" x14ac:dyDescent="0.45"/>
    <row r="12600" ht="14.25" hidden="1" x14ac:dyDescent="0.45"/>
    <row r="12601" ht="14.25" hidden="1" x14ac:dyDescent="0.45"/>
    <row r="12602" ht="14.25" hidden="1" x14ac:dyDescent="0.45"/>
    <row r="12603" ht="14.25" hidden="1" x14ac:dyDescent="0.45"/>
    <row r="12604" ht="14.25" hidden="1" x14ac:dyDescent="0.45"/>
    <row r="12605" ht="14.25" hidden="1" x14ac:dyDescent="0.45"/>
    <row r="12606" ht="14.25" hidden="1" x14ac:dyDescent="0.45"/>
    <row r="12607" ht="14.25" hidden="1" x14ac:dyDescent="0.45"/>
    <row r="12608" ht="14.25" hidden="1" x14ac:dyDescent="0.45"/>
    <row r="12609" ht="14.25" hidden="1" x14ac:dyDescent="0.45"/>
    <row r="12610" ht="14.25" hidden="1" x14ac:dyDescent="0.45"/>
    <row r="12611" ht="14.25" hidden="1" x14ac:dyDescent="0.45"/>
    <row r="12612" ht="14.25" hidden="1" x14ac:dyDescent="0.45"/>
    <row r="12613" ht="14.25" hidden="1" x14ac:dyDescent="0.45"/>
    <row r="12614" ht="14.25" hidden="1" x14ac:dyDescent="0.45"/>
    <row r="12615" ht="14.25" hidden="1" x14ac:dyDescent="0.45"/>
    <row r="12616" ht="14.25" hidden="1" x14ac:dyDescent="0.45"/>
    <row r="12617" ht="14.25" hidden="1" x14ac:dyDescent="0.45"/>
    <row r="12618" ht="14.25" hidden="1" x14ac:dyDescent="0.45"/>
    <row r="12619" ht="14.25" hidden="1" x14ac:dyDescent="0.45"/>
    <row r="12620" ht="14.25" hidden="1" x14ac:dyDescent="0.45"/>
    <row r="12621" ht="14.25" hidden="1" x14ac:dyDescent="0.45"/>
    <row r="12622" ht="14.25" hidden="1" x14ac:dyDescent="0.45"/>
    <row r="12623" ht="14.25" hidden="1" x14ac:dyDescent="0.45"/>
    <row r="12624" ht="14.25" hidden="1" x14ac:dyDescent="0.45"/>
    <row r="12625" ht="14.25" hidden="1" x14ac:dyDescent="0.45"/>
    <row r="12626" ht="14.25" hidden="1" x14ac:dyDescent="0.45"/>
    <row r="12627" ht="14.25" hidden="1" x14ac:dyDescent="0.45"/>
    <row r="12628" ht="14.25" hidden="1" x14ac:dyDescent="0.45"/>
    <row r="12629" ht="14.25" hidden="1" x14ac:dyDescent="0.45"/>
    <row r="12630" ht="14.25" hidden="1" x14ac:dyDescent="0.45"/>
    <row r="12631" ht="14.25" hidden="1" x14ac:dyDescent="0.45"/>
    <row r="12632" ht="14.25" hidden="1" x14ac:dyDescent="0.45"/>
    <row r="12633" ht="14.25" hidden="1" x14ac:dyDescent="0.45"/>
    <row r="12634" ht="14.25" hidden="1" x14ac:dyDescent="0.45"/>
    <row r="12635" ht="14.25" hidden="1" x14ac:dyDescent="0.45"/>
    <row r="12636" ht="14.25" hidden="1" x14ac:dyDescent="0.45"/>
    <row r="12637" ht="14.25" hidden="1" x14ac:dyDescent="0.45"/>
    <row r="12638" ht="14.25" hidden="1" x14ac:dyDescent="0.45"/>
    <row r="12639" ht="14.25" hidden="1" x14ac:dyDescent="0.45"/>
    <row r="12640" ht="14.25" hidden="1" x14ac:dyDescent="0.45"/>
    <row r="12641" ht="14.25" hidden="1" x14ac:dyDescent="0.45"/>
    <row r="12642" ht="14.25" hidden="1" x14ac:dyDescent="0.45"/>
    <row r="12643" ht="14.25" hidden="1" x14ac:dyDescent="0.45"/>
    <row r="12644" ht="14.25" hidden="1" x14ac:dyDescent="0.45"/>
    <row r="12645" ht="14.25" hidden="1" x14ac:dyDescent="0.45"/>
    <row r="12646" ht="14.25" hidden="1" x14ac:dyDescent="0.45"/>
    <row r="12647" ht="14.25" hidden="1" x14ac:dyDescent="0.45"/>
    <row r="12648" ht="14.25" hidden="1" x14ac:dyDescent="0.45"/>
    <row r="12649" ht="14.25" hidden="1" x14ac:dyDescent="0.45"/>
    <row r="12650" ht="14.25" hidden="1" x14ac:dyDescent="0.45"/>
    <row r="12651" ht="14.25" hidden="1" x14ac:dyDescent="0.45"/>
    <row r="12652" ht="14.25" hidden="1" x14ac:dyDescent="0.45"/>
    <row r="12653" ht="14.25" hidden="1" x14ac:dyDescent="0.45"/>
    <row r="12654" ht="14.25" hidden="1" x14ac:dyDescent="0.45"/>
    <row r="12655" ht="14.25" hidden="1" x14ac:dyDescent="0.45"/>
    <row r="12656" ht="14.25" hidden="1" x14ac:dyDescent="0.45"/>
    <row r="12657" ht="14.25" hidden="1" x14ac:dyDescent="0.45"/>
    <row r="12658" ht="14.25" hidden="1" x14ac:dyDescent="0.45"/>
    <row r="12659" ht="14.25" hidden="1" x14ac:dyDescent="0.45"/>
    <row r="12660" ht="14.25" hidden="1" x14ac:dyDescent="0.45"/>
    <row r="12661" ht="14.25" hidden="1" x14ac:dyDescent="0.45"/>
    <row r="12662" ht="14.25" hidden="1" x14ac:dyDescent="0.45"/>
    <row r="12663" ht="14.25" hidden="1" x14ac:dyDescent="0.45"/>
    <row r="12664" ht="14.25" hidden="1" x14ac:dyDescent="0.45"/>
    <row r="12665" ht="14.25" hidden="1" x14ac:dyDescent="0.45"/>
    <row r="12666" ht="14.25" hidden="1" x14ac:dyDescent="0.45"/>
    <row r="12667" ht="14.25" hidden="1" x14ac:dyDescent="0.45"/>
    <row r="12668" ht="14.25" hidden="1" x14ac:dyDescent="0.45"/>
    <row r="12669" ht="14.25" hidden="1" x14ac:dyDescent="0.45"/>
    <row r="12670" ht="14.25" hidden="1" x14ac:dyDescent="0.45"/>
    <row r="12671" ht="14.25" hidden="1" x14ac:dyDescent="0.45"/>
    <row r="12672" ht="14.25" hidden="1" x14ac:dyDescent="0.45"/>
    <row r="12673" ht="14.25" hidden="1" x14ac:dyDescent="0.45"/>
    <row r="12674" ht="14.25" hidden="1" x14ac:dyDescent="0.45"/>
    <row r="12675" ht="14.25" hidden="1" x14ac:dyDescent="0.45"/>
    <row r="12676" ht="14.25" hidden="1" x14ac:dyDescent="0.45"/>
    <row r="12677" ht="14.25" hidden="1" x14ac:dyDescent="0.45"/>
    <row r="12678" ht="14.25" hidden="1" x14ac:dyDescent="0.45"/>
    <row r="12679" ht="14.25" hidden="1" x14ac:dyDescent="0.45"/>
    <row r="12680" ht="14.25" hidden="1" x14ac:dyDescent="0.45"/>
    <row r="12681" ht="14.25" hidden="1" x14ac:dyDescent="0.45"/>
    <row r="12682" ht="14.25" hidden="1" x14ac:dyDescent="0.45"/>
    <row r="12683" ht="14.25" hidden="1" x14ac:dyDescent="0.45"/>
    <row r="12684" ht="14.25" hidden="1" x14ac:dyDescent="0.45"/>
    <row r="12685" ht="14.25" hidden="1" x14ac:dyDescent="0.45"/>
    <row r="12686" ht="14.25" hidden="1" x14ac:dyDescent="0.45"/>
    <row r="12687" ht="14.25" hidden="1" x14ac:dyDescent="0.45"/>
    <row r="12688" ht="14.25" hidden="1" x14ac:dyDescent="0.45"/>
    <row r="12689" ht="14.25" hidden="1" x14ac:dyDescent="0.45"/>
    <row r="12690" ht="14.25" hidden="1" x14ac:dyDescent="0.45"/>
    <row r="12691" ht="14.25" hidden="1" x14ac:dyDescent="0.45"/>
    <row r="12692" ht="14.25" hidden="1" x14ac:dyDescent="0.45"/>
    <row r="12693" ht="14.25" hidden="1" x14ac:dyDescent="0.45"/>
    <row r="12694" ht="14.25" hidden="1" x14ac:dyDescent="0.45"/>
    <row r="12695" ht="14.25" hidden="1" x14ac:dyDescent="0.45"/>
    <row r="12696" ht="14.25" hidden="1" x14ac:dyDescent="0.45"/>
    <row r="12697" ht="14.25" hidden="1" x14ac:dyDescent="0.45"/>
    <row r="12698" ht="14.25" hidden="1" x14ac:dyDescent="0.45"/>
    <row r="12699" ht="14.25" hidden="1" x14ac:dyDescent="0.45"/>
    <row r="12700" ht="14.25" hidden="1" x14ac:dyDescent="0.45"/>
    <row r="12701" ht="14.25" hidden="1" x14ac:dyDescent="0.45"/>
    <row r="12702" ht="14.25" hidden="1" x14ac:dyDescent="0.45"/>
    <row r="12703" ht="14.25" hidden="1" x14ac:dyDescent="0.45"/>
    <row r="12704" ht="14.25" hidden="1" x14ac:dyDescent="0.45"/>
    <row r="12705" ht="14.25" hidden="1" x14ac:dyDescent="0.45"/>
    <row r="12706" ht="14.25" hidden="1" x14ac:dyDescent="0.45"/>
    <row r="12707" ht="14.25" hidden="1" x14ac:dyDescent="0.45"/>
    <row r="12708" ht="14.25" hidden="1" x14ac:dyDescent="0.45"/>
    <row r="12709" ht="14.25" hidden="1" x14ac:dyDescent="0.45"/>
    <row r="12710" ht="14.25" hidden="1" x14ac:dyDescent="0.45"/>
    <row r="12711" ht="14.25" hidden="1" x14ac:dyDescent="0.45"/>
    <row r="12712" ht="14.25" hidden="1" x14ac:dyDescent="0.45"/>
    <row r="12713" ht="14.25" hidden="1" x14ac:dyDescent="0.45"/>
    <row r="12714" ht="14.25" hidden="1" x14ac:dyDescent="0.45"/>
    <row r="12715" ht="14.25" hidden="1" x14ac:dyDescent="0.45"/>
    <row r="12716" ht="14.25" hidden="1" x14ac:dyDescent="0.45"/>
    <row r="12717" ht="14.25" hidden="1" x14ac:dyDescent="0.45"/>
    <row r="12718" ht="14.25" hidden="1" x14ac:dyDescent="0.45"/>
    <row r="12719" ht="14.25" hidden="1" x14ac:dyDescent="0.45"/>
    <row r="12720" ht="14.25" hidden="1" x14ac:dyDescent="0.45"/>
    <row r="12721" ht="14.25" hidden="1" x14ac:dyDescent="0.45"/>
    <row r="12722" ht="14.25" hidden="1" x14ac:dyDescent="0.45"/>
    <row r="12723" ht="14.25" hidden="1" x14ac:dyDescent="0.45"/>
    <row r="12724" ht="14.25" hidden="1" x14ac:dyDescent="0.45"/>
    <row r="12725" ht="14.25" hidden="1" x14ac:dyDescent="0.45"/>
    <row r="12726" ht="14.25" hidden="1" x14ac:dyDescent="0.45"/>
    <row r="12727" ht="14.25" hidden="1" x14ac:dyDescent="0.45"/>
    <row r="12728" ht="14.25" hidden="1" x14ac:dyDescent="0.45"/>
    <row r="12729" ht="14.25" hidden="1" x14ac:dyDescent="0.45"/>
    <row r="12730" ht="14.25" hidden="1" x14ac:dyDescent="0.45"/>
    <row r="12731" ht="14.25" hidden="1" x14ac:dyDescent="0.45"/>
    <row r="12732" ht="14.25" hidden="1" x14ac:dyDescent="0.45"/>
    <row r="12733" ht="14.25" hidden="1" x14ac:dyDescent="0.45"/>
    <row r="12734" ht="14.25" hidden="1" x14ac:dyDescent="0.45"/>
    <row r="12735" ht="14.25" hidden="1" x14ac:dyDescent="0.45"/>
    <row r="12736" ht="14.25" hidden="1" x14ac:dyDescent="0.45"/>
    <row r="12737" ht="14.25" hidden="1" x14ac:dyDescent="0.45"/>
    <row r="12738" ht="14.25" hidden="1" x14ac:dyDescent="0.45"/>
    <row r="12739" ht="14.25" hidden="1" x14ac:dyDescent="0.45"/>
    <row r="12740" ht="14.25" hidden="1" x14ac:dyDescent="0.45"/>
    <row r="12741" ht="14.25" hidden="1" x14ac:dyDescent="0.45"/>
    <row r="12742" ht="14.25" hidden="1" x14ac:dyDescent="0.45"/>
    <row r="12743" ht="14.25" hidden="1" x14ac:dyDescent="0.45"/>
    <row r="12744" ht="14.25" hidden="1" x14ac:dyDescent="0.45"/>
    <row r="12745" ht="14.25" hidden="1" x14ac:dyDescent="0.45"/>
    <row r="12746" ht="14.25" hidden="1" x14ac:dyDescent="0.45"/>
    <row r="12747" ht="14.25" hidden="1" x14ac:dyDescent="0.45"/>
    <row r="12748" ht="14.25" hidden="1" x14ac:dyDescent="0.45"/>
    <row r="12749" ht="14.25" hidden="1" x14ac:dyDescent="0.45"/>
    <row r="12750" ht="14.25" hidden="1" x14ac:dyDescent="0.45"/>
    <row r="12751" ht="14.25" hidden="1" x14ac:dyDescent="0.45"/>
    <row r="12752" ht="14.25" hidden="1" x14ac:dyDescent="0.45"/>
    <row r="12753" ht="14.25" hidden="1" x14ac:dyDescent="0.45"/>
    <row r="12754" ht="14.25" hidden="1" x14ac:dyDescent="0.45"/>
    <row r="12755" ht="14.25" hidden="1" x14ac:dyDescent="0.45"/>
    <row r="12756" ht="14.25" hidden="1" x14ac:dyDescent="0.45"/>
    <row r="12757" ht="14.25" hidden="1" x14ac:dyDescent="0.45"/>
    <row r="12758" ht="14.25" hidden="1" x14ac:dyDescent="0.45"/>
    <row r="12759" ht="14.25" hidden="1" x14ac:dyDescent="0.45"/>
    <row r="12760" ht="14.25" hidden="1" x14ac:dyDescent="0.45"/>
    <row r="12761" ht="14.25" hidden="1" x14ac:dyDescent="0.45"/>
    <row r="12762" ht="14.25" hidden="1" x14ac:dyDescent="0.45"/>
    <row r="12763" ht="14.25" hidden="1" x14ac:dyDescent="0.45"/>
    <row r="12764" ht="14.25" hidden="1" x14ac:dyDescent="0.45"/>
    <row r="12765" ht="14.25" hidden="1" x14ac:dyDescent="0.45"/>
    <row r="12766" ht="14.25" hidden="1" x14ac:dyDescent="0.45"/>
    <row r="12767" ht="14.25" hidden="1" x14ac:dyDescent="0.45"/>
    <row r="12768" ht="14.25" hidden="1" x14ac:dyDescent="0.45"/>
    <row r="12769" ht="14.25" hidden="1" x14ac:dyDescent="0.45"/>
    <row r="12770" ht="14.25" hidden="1" x14ac:dyDescent="0.45"/>
    <row r="12771" ht="14.25" hidden="1" x14ac:dyDescent="0.45"/>
    <row r="12772" ht="14.25" hidden="1" x14ac:dyDescent="0.45"/>
    <row r="12773" ht="14.25" hidden="1" x14ac:dyDescent="0.45"/>
    <row r="12774" ht="14.25" hidden="1" x14ac:dyDescent="0.45"/>
    <row r="12775" ht="14.25" hidden="1" x14ac:dyDescent="0.45"/>
    <row r="12776" ht="14.25" hidden="1" x14ac:dyDescent="0.45"/>
    <row r="12777" ht="14.25" hidden="1" x14ac:dyDescent="0.45"/>
    <row r="12778" ht="14.25" hidden="1" x14ac:dyDescent="0.45"/>
    <row r="12779" ht="14.25" hidden="1" x14ac:dyDescent="0.45"/>
    <row r="12780" ht="14.25" hidden="1" x14ac:dyDescent="0.45"/>
    <row r="12781" ht="14.25" hidden="1" x14ac:dyDescent="0.45"/>
    <row r="12782" ht="14.25" hidden="1" x14ac:dyDescent="0.45"/>
    <row r="12783" ht="14.25" hidden="1" x14ac:dyDescent="0.45"/>
    <row r="12784" ht="14.25" hidden="1" x14ac:dyDescent="0.45"/>
    <row r="12785" ht="14.25" hidden="1" x14ac:dyDescent="0.45"/>
    <row r="12786" ht="14.25" hidden="1" x14ac:dyDescent="0.45"/>
    <row r="12787" ht="14.25" hidden="1" x14ac:dyDescent="0.45"/>
    <row r="12788" ht="14.25" hidden="1" x14ac:dyDescent="0.45"/>
    <row r="12789" ht="14.25" hidden="1" x14ac:dyDescent="0.45"/>
    <row r="12790" ht="14.25" hidden="1" x14ac:dyDescent="0.45"/>
    <row r="12791" ht="14.25" hidden="1" x14ac:dyDescent="0.45"/>
    <row r="12792" ht="14.25" hidden="1" x14ac:dyDescent="0.45"/>
    <row r="12793" ht="14.25" hidden="1" x14ac:dyDescent="0.45"/>
    <row r="12794" ht="14.25" hidden="1" x14ac:dyDescent="0.45"/>
    <row r="12795" ht="14.25" hidden="1" x14ac:dyDescent="0.45"/>
    <row r="12796" ht="14.25" hidden="1" x14ac:dyDescent="0.45"/>
    <row r="12797" ht="14.25" hidden="1" x14ac:dyDescent="0.45"/>
    <row r="12798" ht="14.25" hidden="1" x14ac:dyDescent="0.45"/>
    <row r="12799" ht="14.25" hidden="1" x14ac:dyDescent="0.45"/>
    <row r="12800" ht="14.25" hidden="1" x14ac:dyDescent="0.45"/>
    <row r="12801" ht="14.25" hidden="1" x14ac:dyDescent="0.45"/>
    <row r="12802" ht="14.25" hidden="1" x14ac:dyDescent="0.45"/>
    <row r="12803" ht="14.25" hidden="1" x14ac:dyDescent="0.45"/>
    <row r="12804" ht="14.25" hidden="1" x14ac:dyDescent="0.45"/>
    <row r="12805" ht="14.25" hidden="1" x14ac:dyDescent="0.45"/>
    <row r="12806" ht="14.25" hidden="1" x14ac:dyDescent="0.45"/>
    <row r="12807" ht="14.25" hidden="1" x14ac:dyDescent="0.45"/>
    <row r="12808" ht="14.25" hidden="1" x14ac:dyDescent="0.45"/>
    <row r="12809" ht="14.25" hidden="1" x14ac:dyDescent="0.45"/>
    <row r="12810" ht="14.25" hidden="1" x14ac:dyDescent="0.45"/>
    <row r="12811" ht="14.25" hidden="1" x14ac:dyDescent="0.45"/>
    <row r="12812" ht="14.25" hidden="1" x14ac:dyDescent="0.45"/>
    <row r="12813" ht="14.25" hidden="1" x14ac:dyDescent="0.45"/>
    <row r="12814" ht="14.25" hidden="1" x14ac:dyDescent="0.45"/>
    <row r="12815" ht="14.25" hidden="1" x14ac:dyDescent="0.45"/>
    <row r="12816" ht="14.25" hidden="1" x14ac:dyDescent="0.45"/>
    <row r="12817" ht="14.25" hidden="1" x14ac:dyDescent="0.45"/>
    <row r="12818" ht="14.25" hidden="1" x14ac:dyDescent="0.45"/>
    <row r="12819" ht="14.25" hidden="1" x14ac:dyDescent="0.45"/>
    <row r="12820" ht="14.25" hidden="1" x14ac:dyDescent="0.45"/>
    <row r="12821" ht="14.25" hidden="1" x14ac:dyDescent="0.45"/>
    <row r="12822" ht="14.25" hidden="1" x14ac:dyDescent="0.45"/>
    <row r="12823" ht="14.25" hidden="1" x14ac:dyDescent="0.45"/>
    <row r="12824" ht="14.25" hidden="1" x14ac:dyDescent="0.45"/>
    <row r="12825" ht="14.25" hidden="1" x14ac:dyDescent="0.45"/>
    <row r="12826" ht="14.25" hidden="1" x14ac:dyDescent="0.45"/>
    <row r="12827" ht="14.25" hidden="1" x14ac:dyDescent="0.45"/>
    <row r="12828" ht="14.25" hidden="1" x14ac:dyDescent="0.45"/>
    <row r="12829" ht="14.25" hidden="1" x14ac:dyDescent="0.45"/>
    <row r="12830" ht="14.25" hidden="1" x14ac:dyDescent="0.45"/>
    <row r="12831" ht="14.25" hidden="1" x14ac:dyDescent="0.45"/>
    <row r="12832" ht="14.25" hidden="1" x14ac:dyDescent="0.45"/>
    <row r="12833" ht="14.25" hidden="1" x14ac:dyDescent="0.45"/>
    <row r="12834" ht="14.25" hidden="1" x14ac:dyDescent="0.45"/>
    <row r="12835" ht="14.25" hidden="1" x14ac:dyDescent="0.45"/>
    <row r="12836" ht="14.25" hidden="1" x14ac:dyDescent="0.45"/>
    <row r="12837" ht="14.25" hidden="1" x14ac:dyDescent="0.45"/>
    <row r="12838" ht="14.25" hidden="1" x14ac:dyDescent="0.45"/>
    <row r="12839" ht="14.25" hidden="1" x14ac:dyDescent="0.45"/>
    <row r="12840" ht="14.25" hidden="1" x14ac:dyDescent="0.45"/>
    <row r="12841" ht="14.25" hidden="1" x14ac:dyDescent="0.45"/>
    <row r="12842" ht="14.25" hidden="1" x14ac:dyDescent="0.45"/>
    <row r="12843" ht="14.25" hidden="1" x14ac:dyDescent="0.45"/>
    <row r="12844" ht="14.25" hidden="1" x14ac:dyDescent="0.45"/>
    <row r="12845" ht="14.25" hidden="1" x14ac:dyDescent="0.45"/>
    <row r="12846" ht="14.25" hidden="1" x14ac:dyDescent="0.45"/>
    <row r="12847" ht="14.25" hidden="1" x14ac:dyDescent="0.45"/>
    <row r="12848" ht="14.25" hidden="1" x14ac:dyDescent="0.45"/>
    <row r="12849" ht="14.25" hidden="1" x14ac:dyDescent="0.45"/>
    <row r="12850" ht="14.25" hidden="1" x14ac:dyDescent="0.45"/>
    <row r="12851" ht="14.25" hidden="1" x14ac:dyDescent="0.45"/>
    <row r="12852" ht="14.25" hidden="1" x14ac:dyDescent="0.45"/>
    <row r="12853" ht="14.25" hidden="1" x14ac:dyDescent="0.45"/>
    <row r="12854" ht="14.25" hidden="1" x14ac:dyDescent="0.45"/>
    <row r="12855" ht="14.25" hidden="1" x14ac:dyDescent="0.45"/>
    <row r="12856" ht="14.25" hidden="1" x14ac:dyDescent="0.45"/>
    <row r="12857" ht="14.25" hidden="1" x14ac:dyDescent="0.45"/>
    <row r="12858" ht="14.25" hidden="1" x14ac:dyDescent="0.45"/>
    <row r="12859" ht="14.25" hidden="1" x14ac:dyDescent="0.45"/>
    <row r="12860" ht="14.25" hidden="1" x14ac:dyDescent="0.45"/>
    <row r="12861" ht="14.25" hidden="1" x14ac:dyDescent="0.45"/>
    <row r="12862" ht="14.25" hidden="1" x14ac:dyDescent="0.45"/>
    <row r="12863" ht="14.25" hidden="1" x14ac:dyDescent="0.45"/>
    <row r="12864" ht="14.25" hidden="1" x14ac:dyDescent="0.45"/>
    <row r="12865" ht="14.25" hidden="1" x14ac:dyDescent="0.45"/>
    <row r="12866" ht="14.25" hidden="1" x14ac:dyDescent="0.45"/>
    <row r="12867" ht="14.25" hidden="1" x14ac:dyDescent="0.45"/>
    <row r="12868" ht="14.25" hidden="1" x14ac:dyDescent="0.45"/>
    <row r="12869" ht="14.25" hidden="1" x14ac:dyDescent="0.45"/>
    <row r="12870" ht="14.25" hidden="1" x14ac:dyDescent="0.45"/>
    <row r="12871" ht="14.25" hidden="1" x14ac:dyDescent="0.45"/>
    <row r="12872" ht="14.25" hidden="1" x14ac:dyDescent="0.45"/>
    <row r="12873" ht="14.25" hidden="1" x14ac:dyDescent="0.45"/>
    <row r="12874" ht="14.25" hidden="1" x14ac:dyDescent="0.45"/>
    <row r="12875" ht="14.25" hidden="1" x14ac:dyDescent="0.45"/>
    <row r="12876" ht="14.25" hidden="1" x14ac:dyDescent="0.45"/>
    <row r="12877" ht="14.25" hidden="1" x14ac:dyDescent="0.45"/>
    <row r="12878" ht="14.25" hidden="1" x14ac:dyDescent="0.45"/>
    <row r="12879" ht="14.25" hidden="1" x14ac:dyDescent="0.45"/>
    <row r="12880" ht="14.25" hidden="1" x14ac:dyDescent="0.45"/>
    <row r="12881" ht="14.25" hidden="1" x14ac:dyDescent="0.45"/>
    <row r="12882" ht="14.25" hidden="1" x14ac:dyDescent="0.45"/>
    <row r="12883" ht="14.25" hidden="1" x14ac:dyDescent="0.45"/>
    <row r="12884" ht="14.25" hidden="1" x14ac:dyDescent="0.45"/>
    <row r="12885" ht="14.25" hidden="1" x14ac:dyDescent="0.45"/>
    <row r="12886" ht="14.25" hidden="1" x14ac:dyDescent="0.45"/>
    <row r="12887" ht="14.25" hidden="1" x14ac:dyDescent="0.45"/>
    <row r="12888" ht="14.25" hidden="1" x14ac:dyDescent="0.45"/>
    <row r="12889" ht="14.25" hidden="1" x14ac:dyDescent="0.45"/>
    <row r="12890" ht="14.25" hidden="1" x14ac:dyDescent="0.45"/>
    <row r="12891" ht="14.25" hidden="1" x14ac:dyDescent="0.45"/>
    <row r="12892" ht="14.25" hidden="1" x14ac:dyDescent="0.45"/>
    <row r="12893" ht="14.25" hidden="1" x14ac:dyDescent="0.45"/>
    <row r="12894" ht="14.25" hidden="1" x14ac:dyDescent="0.45"/>
    <row r="12895" ht="14.25" hidden="1" x14ac:dyDescent="0.45"/>
    <row r="12896" ht="14.25" hidden="1" x14ac:dyDescent="0.45"/>
    <row r="12897" ht="14.25" hidden="1" x14ac:dyDescent="0.45"/>
    <row r="12898" ht="14.25" hidden="1" x14ac:dyDescent="0.45"/>
    <row r="12899" ht="14.25" hidden="1" x14ac:dyDescent="0.45"/>
    <row r="12900" ht="14.25" hidden="1" x14ac:dyDescent="0.45"/>
    <row r="12901" ht="14.25" hidden="1" x14ac:dyDescent="0.45"/>
    <row r="12902" ht="14.25" hidden="1" x14ac:dyDescent="0.45"/>
    <row r="12903" ht="14.25" hidden="1" x14ac:dyDescent="0.45"/>
    <row r="12904" ht="14.25" hidden="1" x14ac:dyDescent="0.45"/>
    <row r="12905" ht="14.25" hidden="1" x14ac:dyDescent="0.45"/>
    <row r="12906" ht="14.25" hidden="1" x14ac:dyDescent="0.45"/>
    <row r="12907" ht="14.25" hidden="1" x14ac:dyDescent="0.45"/>
    <row r="12908" ht="14.25" hidden="1" x14ac:dyDescent="0.45"/>
    <row r="12909" ht="14.25" hidden="1" x14ac:dyDescent="0.45"/>
    <row r="12910" ht="14.25" hidden="1" x14ac:dyDescent="0.45"/>
    <row r="12911" ht="14.25" hidden="1" x14ac:dyDescent="0.45"/>
    <row r="12912" ht="14.25" hidden="1" x14ac:dyDescent="0.45"/>
    <row r="12913" ht="14.25" hidden="1" x14ac:dyDescent="0.45"/>
    <row r="12914" ht="14.25" hidden="1" x14ac:dyDescent="0.45"/>
    <row r="12915" ht="14.25" hidden="1" x14ac:dyDescent="0.45"/>
    <row r="12916" ht="14.25" hidden="1" x14ac:dyDescent="0.45"/>
    <row r="12917" ht="14.25" hidden="1" x14ac:dyDescent="0.45"/>
    <row r="12918" ht="14.25" hidden="1" x14ac:dyDescent="0.45"/>
    <row r="12919" ht="14.25" hidden="1" x14ac:dyDescent="0.45"/>
    <row r="12920" ht="14.25" hidden="1" x14ac:dyDescent="0.45"/>
    <row r="12921" ht="14.25" hidden="1" x14ac:dyDescent="0.45"/>
    <row r="12922" ht="14.25" hidden="1" x14ac:dyDescent="0.45"/>
    <row r="12923" ht="14.25" hidden="1" x14ac:dyDescent="0.45"/>
    <row r="12924" ht="14.25" hidden="1" x14ac:dyDescent="0.45"/>
    <row r="12925" ht="14.25" hidden="1" x14ac:dyDescent="0.45"/>
    <row r="12926" ht="14.25" hidden="1" x14ac:dyDescent="0.45"/>
    <row r="12927" ht="14.25" hidden="1" x14ac:dyDescent="0.45"/>
    <row r="12928" ht="14.25" hidden="1" x14ac:dyDescent="0.45"/>
    <row r="12929" ht="14.25" hidden="1" x14ac:dyDescent="0.45"/>
    <row r="12930" ht="14.25" hidden="1" x14ac:dyDescent="0.45"/>
    <row r="12931" ht="14.25" hidden="1" x14ac:dyDescent="0.45"/>
    <row r="12932" ht="14.25" hidden="1" x14ac:dyDescent="0.45"/>
    <row r="12933" ht="14.25" hidden="1" x14ac:dyDescent="0.45"/>
    <row r="12934" ht="14.25" hidden="1" x14ac:dyDescent="0.45"/>
    <row r="12935" ht="14.25" hidden="1" x14ac:dyDescent="0.45"/>
    <row r="12936" ht="14.25" hidden="1" x14ac:dyDescent="0.45"/>
    <row r="12937" ht="14.25" hidden="1" x14ac:dyDescent="0.45"/>
    <row r="12938" ht="14.25" hidden="1" x14ac:dyDescent="0.45"/>
    <row r="12939" ht="14.25" hidden="1" x14ac:dyDescent="0.45"/>
    <row r="12940" ht="14.25" hidden="1" x14ac:dyDescent="0.45"/>
    <row r="12941" ht="14.25" hidden="1" x14ac:dyDescent="0.45"/>
    <row r="12942" ht="14.25" hidden="1" x14ac:dyDescent="0.45"/>
    <row r="12943" ht="14.25" hidden="1" x14ac:dyDescent="0.45"/>
    <row r="12944" ht="14.25" hidden="1" x14ac:dyDescent="0.45"/>
    <row r="12945" ht="14.25" hidden="1" x14ac:dyDescent="0.45"/>
    <row r="12946" ht="14.25" hidden="1" x14ac:dyDescent="0.45"/>
    <row r="12947" ht="14.25" hidden="1" x14ac:dyDescent="0.45"/>
    <row r="12948" ht="14.25" hidden="1" x14ac:dyDescent="0.45"/>
    <row r="12949" ht="14.25" hidden="1" x14ac:dyDescent="0.45"/>
    <row r="12950" ht="14.25" hidden="1" x14ac:dyDescent="0.45"/>
    <row r="12951" ht="14.25" hidden="1" x14ac:dyDescent="0.45"/>
    <row r="12952" ht="14.25" hidden="1" x14ac:dyDescent="0.45"/>
    <row r="12953" ht="14.25" hidden="1" x14ac:dyDescent="0.45"/>
    <row r="12954" ht="14.25" hidden="1" x14ac:dyDescent="0.45"/>
    <row r="12955" ht="14.25" hidden="1" x14ac:dyDescent="0.45"/>
    <row r="12956" ht="14.25" hidden="1" x14ac:dyDescent="0.45"/>
    <row r="12957" ht="14.25" hidden="1" x14ac:dyDescent="0.45"/>
    <row r="12958" ht="14.25" hidden="1" x14ac:dyDescent="0.45"/>
    <row r="12959" ht="14.25" hidden="1" x14ac:dyDescent="0.45"/>
    <row r="12960" ht="14.25" hidden="1" x14ac:dyDescent="0.45"/>
    <row r="12961" ht="14.25" hidden="1" x14ac:dyDescent="0.45"/>
    <row r="12962" ht="14.25" hidden="1" x14ac:dyDescent="0.45"/>
    <row r="12963" ht="14.25" hidden="1" x14ac:dyDescent="0.45"/>
    <row r="12964" ht="14.25" hidden="1" x14ac:dyDescent="0.45"/>
    <row r="12965" ht="14.25" hidden="1" x14ac:dyDescent="0.45"/>
    <row r="12966" ht="14.25" hidden="1" x14ac:dyDescent="0.45"/>
    <row r="12967" ht="14.25" hidden="1" x14ac:dyDescent="0.45"/>
    <row r="12968" ht="14.25" hidden="1" x14ac:dyDescent="0.45"/>
    <row r="12969" ht="14.25" hidden="1" x14ac:dyDescent="0.45"/>
    <row r="12970" ht="14.25" hidden="1" x14ac:dyDescent="0.45"/>
    <row r="12971" ht="14.25" hidden="1" x14ac:dyDescent="0.45"/>
    <row r="12972" ht="14.25" hidden="1" x14ac:dyDescent="0.45"/>
    <row r="12973" ht="14.25" hidden="1" x14ac:dyDescent="0.45"/>
    <row r="12974" ht="14.25" hidden="1" x14ac:dyDescent="0.45"/>
    <row r="12975" ht="14.25" hidden="1" x14ac:dyDescent="0.45"/>
    <row r="12976" ht="14.25" hidden="1" x14ac:dyDescent="0.45"/>
    <row r="12977" ht="14.25" hidden="1" x14ac:dyDescent="0.45"/>
    <row r="12978" ht="14.25" hidden="1" x14ac:dyDescent="0.45"/>
    <row r="12979" ht="14.25" hidden="1" x14ac:dyDescent="0.45"/>
    <row r="12980" ht="14.25" hidden="1" x14ac:dyDescent="0.45"/>
    <row r="12981" ht="14.25" hidden="1" x14ac:dyDescent="0.45"/>
    <row r="12982" ht="14.25" hidden="1" x14ac:dyDescent="0.45"/>
    <row r="12983" ht="14.25" hidden="1" x14ac:dyDescent="0.45"/>
    <row r="12984" ht="14.25" hidden="1" x14ac:dyDescent="0.45"/>
    <row r="12985" ht="14.25" hidden="1" x14ac:dyDescent="0.45"/>
    <row r="12986" ht="14.25" hidden="1" x14ac:dyDescent="0.45"/>
    <row r="12987" ht="14.25" hidden="1" x14ac:dyDescent="0.45"/>
    <row r="12988" ht="14.25" hidden="1" x14ac:dyDescent="0.45"/>
    <row r="12989" ht="14.25" hidden="1" x14ac:dyDescent="0.45"/>
    <row r="12990" ht="14.25" hidden="1" x14ac:dyDescent="0.45"/>
    <row r="12991" ht="14.25" hidden="1" x14ac:dyDescent="0.45"/>
    <row r="12992" ht="14.25" hidden="1" x14ac:dyDescent="0.45"/>
    <row r="12993" ht="14.25" hidden="1" x14ac:dyDescent="0.45"/>
    <row r="12994" ht="14.25" hidden="1" x14ac:dyDescent="0.45"/>
    <row r="12995" ht="14.25" hidden="1" x14ac:dyDescent="0.45"/>
    <row r="12996" ht="14.25" hidden="1" x14ac:dyDescent="0.45"/>
    <row r="12997" ht="14.25" hidden="1" x14ac:dyDescent="0.45"/>
    <row r="12998" ht="14.25" hidden="1" x14ac:dyDescent="0.45"/>
    <row r="12999" ht="14.25" hidden="1" x14ac:dyDescent="0.45"/>
    <row r="13000" ht="14.25" hidden="1" x14ac:dyDescent="0.45"/>
    <row r="13001" ht="14.25" hidden="1" x14ac:dyDescent="0.45"/>
    <row r="13002" ht="14.25" hidden="1" x14ac:dyDescent="0.45"/>
    <row r="13003" ht="14.25" hidden="1" x14ac:dyDescent="0.45"/>
    <row r="13004" ht="14.25" hidden="1" x14ac:dyDescent="0.45"/>
    <row r="13005" ht="14.25" hidden="1" x14ac:dyDescent="0.45"/>
    <row r="13006" ht="14.25" hidden="1" x14ac:dyDescent="0.45"/>
    <row r="13007" ht="14.25" hidden="1" x14ac:dyDescent="0.45"/>
    <row r="13008" ht="14.25" hidden="1" x14ac:dyDescent="0.45"/>
    <row r="13009" ht="14.25" hidden="1" x14ac:dyDescent="0.45"/>
    <row r="13010" ht="14.25" hidden="1" x14ac:dyDescent="0.45"/>
    <row r="13011" ht="14.25" hidden="1" x14ac:dyDescent="0.45"/>
    <row r="13012" ht="14.25" hidden="1" x14ac:dyDescent="0.45"/>
    <row r="13013" ht="14.25" hidden="1" x14ac:dyDescent="0.45"/>
    <row r="13014" ht="14.25" hidden="1" x14ac:dyDescent="0.45"/>
    <row r="13015" ht="14.25" hidden="1" x14ac:dyDescent="0.45"/>
    <row r="13016" ht="14.25" hidden="1" x14ac:dyDescent="0.45"/>
    <row r="13017" ht="14.25" hidden="1" x14ac:dyDescent="0.45"/>
    <row r="13018" ht="14.25" hidden="1" x14ac:dyDescent="0.45"/>
    <row r="13019" ht="14.25" hidden="1" x14ac:dyDescent="0.45"/>
    <row r="13020" ht="14.25" hidden="1" x14ac:dyDescent="0.45"/>
    <row r="13021" ht="14.25" hidden="1" x14ac:dyDescent="0.45"/>
    <row r="13022" ht="14.25" hidden="1" x14ac:dyDescent="0.45"/>
    <row r="13023" ht="14.25" hidden="1" x14ac:dyDescent="0.45"/>
    <row r="13024" ht="14.25" hidden="1" x14ac:dyDescent="0.45"/>
    <row r="13025" ht="14.25" hidden="1" x14ac:dyDescent="0.45"/>
    <row r="13026" ht="14.25" hidden="1" x14ac:dyDescent="0.45"/>
    <row r="13027" ht="14.25" hidden="1" x14ac:dyDescent="0.45"/>
    <row r="13028" ht="14.25" hidden="1" x14ac:dyDescent="0.45"/>
    <row r="13029" ht="14.25" hidden="1" x14ac:dyDescent="0.45"/>
    <row r="13030" ht="14.25" hidden="1" x14ac:dyDescent="0.45"/>
    <row r="13031" ht="14.25" hidden="1" x14ac:dyDescent="0.45"/>
    <row r="13032" ht="14.25" hidden="1" x14ac:dyDescent="0.45"/>
    <row r="13033" ht="14.25" hidden="1" x14ac:dyDescent="0.45"/>
    <row r="13034" ht="14.25" hidden="1" x14ac:dyDescent="0.45"/>
    <row r="13035" ht="14.25" hidden="1" x14ac:dyDescent="0.45"/>
    <row r="13036" ht="14.25" hidden="1" x14ac:dyDescent="0.45"/>
    <row r="13037" ht="14.25" hidden="1" x14ac:dyDescent="0.45"/>
    <row r="13038" ht="14.25" hidden="1" x14ac:dyDescent="0.45"/>
    <row r="13039" ht="14.25" hidden="1" x14ac:dyDescent="0.45"/>
    <row r="13040" ht="14.25" hidden="1" x14ac:dyDescent="0.45"/>
    <row r="13041" ht="14.25" hidden="1" x14ac:dyDescent="0.45"/>
    <row r="13042" ht="14.25" hidden="1" x14ac:dyDescent="0.45"/>
    <row r="13043" ht="14.25" hidden="1" x14ac:dyDescent="0.45"/>
    <row r="13044" ht="14.25" hidden="1" x14ac:dyDescent="0.45"/>
    <row r="13045" ht="14.25" hidden="1" x14ac:dyDescent="0.45"/>
    <row r="13046" ht="14.25" hidden="1" x14ac:dyDescent="0.45"/>
    <row r="13047" ht="14.25" hidden="1" x14ac:dyDescent="0.45"/>
    <row r="13048" ht="14.25" hidden="1" x14ac:dyDescent="0.45"/>
    <row r="13049" ht="14.25" hidden="1" x14ac:dyDescent="0.45"/>
    <row r="13050" ht="14.25" hidden="1" x14ac:dyDescent="0.45"/>
    <row r="13051" ht="14.25" hidden="1" x14ac:dyDescent="0.45"/>
    <row r="13052" ht="14.25" hidden="1" x14ac:dyDescent="0.45"/>
    <row r="13053" ht="14.25" hidden="1" x14ac:dyDescent="0.45"/>
    <row r="13054" ht="14.25" hidden="1" x14ac:dyDescent="0.45"/>
    <row r="13055" ht="14.25" hidden="1" x14ac:dyDescent="0.45"/>
    <row r="13056" ht="14.25" hidden="1" x14ac:dyDescent="0.45"/>
    <row r="13057" ht="14.25" hidden="1" x14ac:dyDescent="0.45"/>
    <row r="13058" ht="14.25" hidden="1" x14ac:dyDescent="0.45"/>
    <row r="13059" ht="14.25" hidden="1" x14ac:dyDescent="0.45"/>
    <row r="13060" ht="14.25" hidden="1" x14ac:dyDescent="0.45"/>
    <row r="13061" ht="14.25" hidden="1" x14ac:dyDescent="0.45"/>
    <row r="13062" ht="14.25" hidden="1" x14ac:dyDescent="0.45"/>
    <row r="13063" ht="14.25" hidden="1" x14ac:dyDescent="0.45"/>
    <row r="13064" ht="14.25" hidden="1" x14ac:dyDescent="0.45"/>
    <row r="13065" ht="14.25" hidden="1" x14ac:dyDescent="0.45"/>
    <row r="13066" ht="14.25" hidden="1" x14ac:dyDescent="0.45"/>
    <row r="13067" ht="14.25" hidden="1" x14ac:dyDescent="0.45"/>
    <row r="13068" ht="14.25" hidden="1" x14ac:dyDescent="0.45"/>
    <row r="13069" ht="14.25" hidden="1" x14ac:dyDescent="0.45"/>
    <row r="13070" ht="14.25" hidden="1" x14ac:dyDescent="0.45"/>
    <row r="13071" ht="14.25" hidden="1" x14ac:dyDescent="0.45"/>
    <row r="13072" ht="14.25" hidden="1" x14ac:dyDescent="0.45"/>
    <row r="13073" ht="14.25" hidden="1" x14ac:dyDescent="0.45"/>
    <row r="13074" ht="14.25" hidden="1" x14ac:dyDescent="0.45"/>
    <row r="13075" ht="14.25" hidden="1" x14ac:dyDescent="0.45"/>
    <row r="13076" ht="14.25" hidden="1" x14ac:dyDescent="0.45"/>
    <row r="13077" ht="14.25" hidden="1" x14ac:dyDescent="0.45"/>
    <row r="13078" ht="14.25" hidden="1" x14ac:dyDescent="0.45"/>
    <row r="13079" ht="14.25" hidden="1" x14ac:dyDescent="0.45"/>
    <row r="13080" ht="14.25" hidden="1" x14ac:dyDescent="0.45"/>
    <row r="13081" ht="14.25" hidden="1" x14ac:dyDescent="0.45"/>
    <row r="13082" ht="14.25" hidden="1" x14ac:dyDescent="0.45"/>
    <row r="13083" ht="14.25" hidden="1" x14ac:dyDescent="0.45"/>
    <row r="13084" ht="14.25" hidden="1" x14ac:dyDescent="0.45"/>
    <row r="13085" ht="14.25" hidden="1" x14ac:dyDescent="0.45"/>
    <row r="13086" ht="14.25" hidden="1" x14ac:dyDescent="0.45"/>
    <row r="13087" ht="14.25" hidden="1" x14ac:dyDescent="0.45"/>
    <row r="13088" ht="14.25" hidden="1" x14ac:dyDescent="0.45"/>
    <row r="13089" ht="14.25" hidden="1" x14ac:dyDescent="0.45"/>
    <row r="13090" ht="14.25" hidden="1" x14ac:dyDescent="0.45"/>
    <row r="13091" ht="14.25" hidden="1" x14ac:dyDescent="0.45"/>
    <row r="13092" ht="14.25" hidden="1" x14ac:dyDescent="0.45"/>
    <row r="13093" ht="14.25" hidden="1" x14ac:dyDescent="0.45"/>
    <row r="13094" ht="14.25" hidden="1" x14ac:dyDescent="0.45"/>
    <row r="13095" ht="14.25" hidden="1" x14ac:dyDescent="0.45"/>
    <row r="13096" ht="14.25" hidden="1" x14ac:dyDescent="0.45"/>
    <row r="13097" ht="14.25" hidden="1" x14ac:dyDescent="0.45"/>
    <row r="13098" ht="14.25" hidden="1" x14ac:dyDescent="0.45"/>
    <row r="13099" ht="14.25" hidden="1" x14ac:dyDescent="0.45"/>
    <row r="13100" ht="14.25" hidden="1" x14ac:dyDescent="0.45"/>
    <row r="13101" ht="14.25" hidden="1" x14ac:dyDescent="0.45"/>
    <row r="13102" ht="14.25" hidden="1" x14ac:dyDescent="0.45"/>
    <row r="13103" ht="14.25" hidden="1" x14ac:dyDescent="0.45"/>
    <row r="13104" ht="14.25" hidden="1" x14ac:dyDescent="0.45"/>
    <row r="13105" ht="14.25" hidden="1" x14ac:dyDescent="0.45"/>
    <row r="13106" ht="14.25" hidden="1" x14ac:dyDescent="0.45"/>
    <row r="13107" ht="14.25" hidden="1" x14ac:dyDescent="0.45"/>
    <row r="13108" ht="14.25" hidden="1" x14ac:dyDescent="0.45"/>
    <row r="13109" ht="14.25" hidden="1" x14ac:dyDescent="0.45"/>
    <row r="13110" ht="14.25" hidden="1" x14ac:dyDescent="0.45"/>
    <row r="13111" ht="14.25" hidden="1" x14ac:dyDescent="0.45"/>
    <row r="13112" ht="14.25" hidden="1" x14ac:dyDescent="0.45"/>
    <row r="13113" ht="14.25" hidden="1" x14ac:dyDescent="0.45"/>
    <row r="13114" ht="14.25" hidden="1" x14ac:dyDescent="0.45"/>
    <row r="13115" ht="14.25" hidden="1" x14ac:dyDescent="0.45"/>
    <row r="13116" ht="14.25" hidden="1" x14ac:dyDescent="0.45"/>
    <row r="13117" ht="14.25" hidden="1" x14ac:dyDescent="0.45"/>
    <row r="13118" ht="14.25" hidden="1" x14ac:dyDescent="0.45"/>
    <row r="13119" ht="14.25" hidden="1" x14ac:dyDescent="0.45"/>
    <row r="13120" ht="14.25" hidden="1" x14ac:dyDescent="0.45"/>
    <row r="13121" ht="14.25" hidden="1" x14ac:dyDescent="0.45"/>
    <row r="13122" ht="14.25" hidden="1" x14ac:dyDescent="0.45"/>
    <row r="13123" ht="14.25" hidden="1" x14ac:dyDescent="0.45"/>
    <row r="13124" ht="14.25" hidden="1" x14ac:dyDescent="0.45"/>
    <row r="13125" ht="14.25" hidden="1" x14ac:dyDescent="0.45"/>
    <row r="13126" ht="14.25" hidden="1" x14ac:dyDescent="0.45"/>
    <row r="13127" ht="14.25" hidden="1" x14ac:dyDescent="0.45"/>
    <row r="13128" ht="14.25" hidden="1" x14ac:dyDescent="0.45"/>
    <row r="13129" ht="14.25" hidden="1" x14ac:dyDescent="0.45"/>
    <row r="13130" ht="14.25" hidden="1" x14ac:dyDescent="0.45"/>
    <row r="13131" ht="14.25" hidden="1" x14ac:dyDescent="0.45"/>
    <row r="13132" ht="14.25" hidden="1" x14ac:dyDescent="0.45"/>
    <row r="13133" ht="14.25" hidden="1" x14ac:dyDescent="0.45"/>
    <row r="13134" ht="14.25" hidden="1" x14ac:dyDescent="0.45"/>
    <row r="13135" ht="14.25" hidden="1" x14ac:dyDescent="0.45"/>
    <row r="13136" ht="14.25" hidden="1" x14ac:dyDescent="0.45"/>
    <row r="13137" ht="14.25" hidden="1" x14ac:dyDescent="0.45"/>
    <row r="13138" ht="14.25" hidden="1" x14ac:dyDescent="0.45"/>
    <row r="13139" ht="14.25" hidden="1" x14ac:dyDescent="0.45"/>
    <row r="13140" ht="14.25" hidden="1" x14ac:dyDescent="0.45"/>
    <row r="13141" ht="14.25" hidden="1" x14ac:dyDescent="0.45"/>
    <row r="13142" ht="14.25" hidden="1" x14ac:dyDescent="0.45"/>
    <row r="13143" ht="14.25" hidden="1" x14ac:dyDescent="0.45"/>
    <row r="13144" ht="14.25" hidden="1" x14ac:dyDescent="0.45"/>
    <row r="13145" ht="14.25" hidden="1" x14ac:dyDescent="0.45"/>
    <row r="13146" ht="14.25" hidden="1" x14ac:dyDescent="0.45"/>
    <row r="13147" ht="14.25" hidden="1" x14ac:dyDescent="0.45"/>
    <row r="13148" ht="14.25" hidden="1" x14ac:dyDescent="0.45"/>
    <row r="13149" ht="14.25" hidden="1" x14ac:dyDescent="0.45"/>
    <row r="13150" ht="14.25" hidden="1" x14ac:dyDescent="0.45"/>
    <row r="13151" ht="14.25" hidden="1" x14ac:dyDescent="0.45"/>
    <row r="13152" ht="14.25" hidden="1" x14ac:dyDescent="0.45"/>
    <row r="13153" ht="14.25" hidden="1" x14ac:dyDescent="0.45"/>
    <row r="13154" ht="14.25" hidden="1" x14ac:dyDescent="0.45"/>
    <row r="13155" ht="14.25" hidden="1" x14ac:dyDescent="0.45"/>
    <row r="13156" ht="14.25" hidden="1" x14ac:dyDescent="0.45"/>
    <row r="13157" ht="14.25" hidden="1" x14ac:dyDescent="0.45"/>
    <row r="13158" ht="14.25" hidden="1" x14ac:dyDescent="0.45"/>
    <row r="13159" ht="14.25" hidden="1" x14ac:dyDescent="0.45"/>
    <row r="13160" ht="14.25" hidden="1" x14ac:dyDescent="0.45"/>
    <row r="13161" ht="14.25" hidden="1" x14ac:dyDescent="0.45"/>
    <row r="13162" ht="14.25" hidden="1" x14ac:dyDescent="0.45"/>
    <row r="13163" ht="14.25" hidden="1" x14ac:dyDescent="0.45"/>
    <row r="13164" ht="14.25" hidden="1" x14ac:dyDescent="0.45"/>
    <row r="13165" ht="14.25" hidden="1" x14ac:dyDescent="0.45"/>
    <row r="13166" ht="14.25" hidden="1" x14ac:dyDescent="0.45"/>
    <row r="13167" ht="14.25" hidden="1" x14ac:dyDescent="0.45"/>
    <row r="13168" ht="14.25" hidden="1" x14ac:dyDescent="0.45"/>
    <row r="13169" ht="14.25" hidden="1" x14ac:dyDescent="0.45"/>
    <row r="13170" ht="14.25" hidden="1" x14ac:dyDescent="0.45"/>
    <row r="13171" ht="14.25" hidden="1" x14ac:dyDescent="0.45"/>
    <row r="13172" ht="14.25" hidden="1" x14ac:dyDescent="0.45"/>
    <row r="13173" ht="14.25" hidden="1" x14ac:dyDescent="0.45"/>
    <row r="13174" ht="14.25" hidden="1" x14ac:dyDescent="0.45"/>
    <row r="13175" ht="14.25" hidden="1" x14ac:dyDescent="0.45"/>
    <row r="13176" ht="14.25" hidden="1" x14ac:dyDescent="0.45"/>
    <row r="13177" ht="14.25" hidden="1" x14ac:dyDescent="0.45"/>
    <row r="13178" ht="14.25" hidden="1" x14ac:dyDescent="0.45"/>
    <row r="13179" ht="14.25" hidden="1" x14ac:dyDescent="0.45"/>
    <row r="13180" ht="14.25" hidden="1" x14ac:dyDescent="0.45"/>
    <row r="13181" ht="14.25" hidden="1" x14ac:dyDescent="0.45"/>
    <row r="13182" ht="14.25" hidden="1" x14ac:dyDescent="0.45"/>
    <row r="13183" ht="14.25" hidden="1" x14ac:dyDescent="0.45"/>
    <row r="13184" ht="14.25" hidden="1" x14ac:dyDescent="0.45"/>
    <row r="13185" ht="14.25" hidden="1" x14ac:dyDescent="0.45"/>
    <row r="13186" ht="14.25" hidden="1" x14ac:dyDescent="0.45"/>
    <row r="13187" ht="14.25" hidden="1" x14ac:dyDescent="0.45"/>
    <row r="13188" ht="14.25" hidden="1" x14ac:dyDescent="0.45"/>
    <row r="13189" ht="14.25" hidden="1" x14ac:dyDescent="0.45"/>
    <row r="13190" ht="14.25" hidden="1" x14ac:dyDescent="0.45"/>
    <row r="13191" ht="14.25" hidden="1" x14ac:dyDescent="0.45"/>
    <row r="13192" ht="14.25" hidden="1" x14ac:dyDescent="0.45"/>
    <row r="13193" ht="14.25" hidden="1" x14ac:dyDescent="0.45"/>
    <row r="13194" ht="14.25" hidden="1" x14ac:dyDescent="0.45"/>
    <row r="13195" ht="14.25" hidden="1" x14ac:dyDescent="0.45"/>
    <row r="13196" ht="14.25" hidden="1" x14ac:dyDescent="0.45"/>
    <row r="13197" ht="14.25" hidden="1" x14ac:dyDescent="0.45"/>
    <row r="13198" ht="14.25" hidden="1" x14ac:dyDescent="0.45"/>
    <row r="13199" ht="14.25" hidden="1" x14ac:dyDescent="0.45"/>
    <row r="13200" ht="14.25" hidden="1" x14ac:dyDescent="0.45"/>
    <row r="13201" ht="14.25" hidden="1" x14ac:dyDescent="0.45"/>
    <row r="13202" ht="14.25" hidden="1" x14ac:dyDescent="0.45"/>
    <row r="13203" ht="14.25" hidden="1" x14ac:dyDescent="0.45"/>
    <row r="13204" ht="14.25" hidden="1" x14ac:dyDescent="0.45"/>
    <row r="13205" ht="14.25" hidden="1" x14ac:dyDescent="0.45"/>
    <row r="13206" ht="14.25" hidden="1" x14ac:dyDescent="0.45"/>
    <row r="13207" ht="14.25" hidden="1" x14ac:dyDescent="0.45"/>
    <row r="13208" ht="14.25" hidden="1" x14ac:dyDescent="0.45"/>
    <row r="13209" ht="14.25" hidden="1" x14ac:dyDescent="0.45"/>
    <row r="13210" ht="14.25" hidden="1" x14ac:dyDescent="0.45"/>
    <row r="13211" ht="14.25" hidden="1" x14ac:dyDescent="0.45"/>
    <row r="13212" ht="14.25" hidden="1" x14ac:dyDescent="0.45"/>
    <row r="13213" ht="14.25" hidden="1" x14ac:dyDescent="0.45"/>
    <row r="13214" ht="14.25" hidden="1" x14ac:dyDescent="0.45"/>
    <row r="13215" ht="14.25" hidden="1" x14ac:dyDescent="0.45"/>
    <row r="13216" ht="14.25" hidden="1" x14ac:dyDescent="0.45"/>
    <row r="13217" ht="14.25" hidden="1" x14ac:dyDescent="0.45"/>
    <row r="13218" ht="14.25" hidden="1" x14ac:dyDescent="0.45"/>
    <row r="13219" ht="14.25" hidden="1" x14ac:dyDescent="0.45"/>
    <row r="13220" ht="14.25" hidden="1" x14ac:dyDescent="0.45"/>
    <row r="13221" ht="14.25" hidden="1" x14ac:dyDescent="0.45"/>
    <row r="13222" ht="14.25" hidden="1" x14ac:dyDescent="0.45"/>
    <row r="13223" ht="14.25" hidden="1" x14ac:dyDescent="0.45"/>
    <row r="13224" ht="14.25" hidden="1" x14ac:dyDescent="0.45"/>
    <row r="13225" ht="14.25" hidden="1" x14ac:dyDescent="0.45"/>
    <row r="13226" ht="14.25" hidden="1" x14ac:dyDescent="0.45"/>
    <row r="13227" ht="14.25" hidden="1" x14ac:dyDescent="0.45"/>
    <row r="13228" ht="14.25" hidden="1" x14ac:dyDescent="0.45"/>
    <row r="13229" ht="14.25" hidden="1" x14ac:dyDescent="0.45"/>
    <row r="13230" ht="14.25" hidden="1" x14ac:dyDescent="0.45"/>
    <row r="13231" ht="14.25" hidden="1" x14ac:dyDescent="0.45"/>
    <row r="13232" ht="14.25" hidden="1" x14ac:dyDescent="0.45"/>
    <row r="13233" ht="14.25" hidden="1" x14ac:dyDescent="0.45"/>
    <row r="13234" ht="14.25" hidden="1" x14ac:dyDescent="0.45"/>
    <row r="13235" ht="14.25" hidden="1" x14ac:dyDescent="0.45"/>
    <row r="13236" ht="14.25" hidden="1" x14ac:dyDescent="0.45"/>
    <row r="13237" ht="14.25" hidden="1" x14ac:dyDescent="0.45"/>
    <row r="13238" ht="14.25" hidden="1" x14ac:dyDescent="0.45"/>
    <row r="13239" ht="14.25" hidden="1" x14ac:dyDescent="0.45"/>
    <row r="13240" ht="14.25" hidden="1" x14ac:dyDescent="0.45"/>
    <row r="13241" ht="14.25" hidden="1" x14ac:dyDescent="0.45"/>
    <row r="13242" ht="14.25" hidden="1" x14ac:dyDescent="0.45"/>
    <row r="13243" ht="14.25" hidden="1" x14ac:dyDescent="0.45"/>
    <row r="13244" ht="14.25" hidden="1" x14ac:dyDescent="0.45"/>
    <row r="13245" ht="14.25" hidden="1" x14ac:dyDescent="0.45"/>
    <row r="13246" ht="14.25" hidden="1" x14ac:dyDescent="0.45"/>
    <row r="13247" ht="14.25" hidden="1" x14ac:dyDescent="0.45"/>
    <row r="13248" ht="14.25" hidden="1" x14ac:dyDescent="0.45"/>
    <row r="13249" ht="14.25" hidden="1" x14ac:dyDescent="0.45"/>
    <row r="13250" ht="14.25" hidden="1" x14ac:dyDescent="0.45"/>
    <row r="13251" ht="14.25" hidden="1" x14ac:dyDescent="0.45"/>
    <row r="13252" ht="14.25" hidden="1" x14ac:dyDescent="0.45"/>
    <row r="13253" ht="14.25" hidden="1" x14ac:dyDescent="0.45"/>
    <row r="13254" ht="14.25" hidden="1" x14ac:dyDescent="0.45"/>
    <row r="13255" ht="14.25" hidden="1" x14ac:dyDescent="0.45"/>
    <row r="13256" ht="14.25" hidden="1" x14ac:dyDescent="0.45"/>
    <row r="13257" ht="14.25" hidden="1" x14ac:dyDescent="0.45"/>
    <row r="13258" ht="14.25" hidden="1" x14ac:dyDescent="0.45"/>
    <row r="13259" ht="14.25" hidden="1" x14ac:dyDescent="0.45"/>
    <row r="13260" ht="14.25" hidden="1" x14ac:dyDescent="0.45"/>
    <row r="13261" ht="14.25" hidden="1" x14ac:dyDescent="0.45"/>
    <row r="13262" ht="14.25" hidden="1" x14ac:dyDescent="0.45"/>
    <row r="13263" ht="14.25" hidden="1" x14ac:dyDescent="0.45"/>
    <row r="13264" ht="14.25" hidden="1" x14ac:dyDescent="0.45"/>
    <row r="13265" ht="14.25" hidden="1" x14ac:dyDescent="0.45"/>
    <row r="13266" ht="14.25" hidden="1" x14ac:dyDescent="0.45"/>
    <row r="13267" ht="14.25" hidden="1" x14ac:dyDescent="0.45"/>
    <row r="13268" ht="14.25" hidden="1" x14ac:dyDescent="0.45"/>
    <row r="13269" ht="14.25" hidden="1" x14ac:dyDescent="0.45"/>
    <row r="13270" ht="14.25" hidden="1" x14ac:dyDescent="0.45"/>
    <row r="13271" ht="14.25" hidden="1" x14ac:dyDescent="0.45"/>
    <row r="13272" ht="14.25" hidden="1" x14ac:dyDescent="0.45"/>
    <row r="13273" ht="14.25" hidden="1" x14ac:dyDescent="0.45"/>
    <row r="13274" ht="14.25" hidden="1" x14ac:dyDescent="0.45"/>
    <row r="13275" ht="14.25" hidden="1" x14ac:dyDescent="0.45"/>
    <row r="13276" ht="14.25" hidden="1" x14ac:dyDescent="0.45"/>
    <row r="13277" ht="14.25" hidden="1" x14ac:dyDescent="0.45"/>
    <row r="13278" ht="14.25" hidden="1" x14ac:dyDescent="0.45"/>
    <row r="13279" ht="14.25" hidden="1" x14ac:dyDescent="0.45"/>
    <row r="13280" ht="14.25" hidden="1" x14ac:dyDescent="0.45"/>
    <row r="13281" ht="14.25" hidden="1" x14ac:dyDescent="0.45"/>
    <row r="13282" ht="14.25" hidden="1" x14ac:dyDescent="0.45"/>
    <row r="13283" ht="14.25" hidden="1" x14ac:dyDescent="0.45"/>
    <row r="13284" ht="14.25" hidden="1" x14ac:dyDescent="0.45"/>
    <row r="13285" ht="14.25" hidden="1" x14ac:dyDescent="0.45"/>
    <row r="13286" ht="14.25" hidden="1" x14ac:dyDescent="0.45"/>
    <row r="13287" ht="14.25" hidden="1" x14ac:dyDescent="0.45"/>
    <row r="13288" ht="14.25" hidden="1" x14ac:dyDescent="0.45"/>
    <row r="13289" ht="14.25" hidden="1" x14ac:dyDescent="0.45"/>
    <row r="13290" ht="14.25" hidden="1" x14ac:dyDescent="0.45"/>
    <row r="13291" ht="14.25" hidden="1" x14ac:dyDescent="0.45"/>
    <row r="13292" ht="14.25" hidden="1" x14ac:dyDescent="0.45"/>
    <row r="13293" ht="14.25" hidden="1" x14ac:dyDescent="0.45"/>
    <row r="13294" ht="14.25" hidden="1" x14ac:dyDescent="0.45"/>
    <row r="13295" ht="14.25" hidden="1" x14ac:dyDescent="0.45"/>
    <row r="13296" ht="14.25" hidden="1" x14ac:dyDescent="0.45"/>
    <row r="13297" ht="14.25" hidden="1" x14ac:dyDescent="0.45"/>
    <row r="13298" ht="14.25" hidden="1" x14ac:dyDescent="0.45"/>
    <row r="13299" ht="14.25" hidden="1" x14ac:dyDescent="0.45"/>
    <row r="13300" ht="14.25" hidden="1" x14ac:dyDescent="0.45"/>
    <row r="13301" ht="14.25" hidden="1" x14ac:dyDescent="0.45"/>
    <row r="13302" ht="14.25" hidden="1" x14ac:dyDescent="0.45"/>
    <row r="13303" ht="14.25" hidden="1" x14ac:dyDescent="0.45"/>
    <row r="13304" ht="14.25" hidden="1" x14ac:dyDescent="0.45"/>
    <row r="13305" ht="14.25" hidden="1" x14ac:dyDescent="0.45"/>
    <row r="13306" ht="14.25" hidden="1" x14ac:dyDescent="0.45"/>
    <row r="13307" ht="14.25" hidden="1" x14ac:dyDescent="0.45"/>
    <row r="13308" ht="14.25" hidden="1" x14ac:dyDescent="0.45"/>
    <row r="13309" ht="14.25" hidden="1" x14ac:dyDescent="0.45"/>
    <row r="13310" ht="14.25" hidden="1" x14ac:dyDescent="0.45"/>
    <row r="13311" ht="14.25" hidden="1" x14ac:dyDescent="0.45"/>
    <row r="13312" ht="14.25" hidden="1" x14ac:dyDescent="0.45"/>
    <row r="13313" ht="14.25" hidden="1" x14ac:dyDescent="0.45"/>
    <row r="13314" ht="14.25" hidden="1" x14ac:dyDescent="0.45"/>
    <row r="13315" ht="14.25" hidden="1" x14ac:dyDescent="0.45"/>
    <row r="13316" ht="14.25" hidden="1" x14ac:dyDescent="0.45"/>
    <row r="13317" ht="14.25" hidden="1" x14ac:dyDescent="0.45"/>
    <row r="13318" ht="14.25" hidden="1" x14ac:dyDescent="0.45"/>
    <row r="13319" ht="14.25" hidden="1" x14ac:dyDescent="0.45"/>
    <row r="13320" ht="14.25" hidden="1" x14ac:dyDescent="0.45"/>
    <row r="13321" ht="14.25" hidden="1" x14ac:dyDescent="0.45"/>
    <row r="13322" ht="14.25" hidden="1" x14ac:dyDescent="0.45"/>
    <row r="13323" ht="14.25" hidden="1" x14ac:dyDescent="0.45"/>
    <row r="13324" ht="14.25" hidden="1" x14ac:dyDescent="0.45"/>
    <row r="13325" ht="14.25" hidden="1" x14ac:dyDescent="0.45"/>
    <row r="13326" ht="14.25" hidden="1" x14ac:dyDescent="0.45"/>
    <row r="13327" ht="14.25" hidden="1" x14ac:dyDescent="0.45"/>
    <row r="13328" ht="14.25" hidden="1" x14ac:dyDescent="0.45"/>
    <row r="13329" ht="14.25" hidden="1" x14ac:dyDescent="0.45"/>
    <row r="13330" ht="14.25" hidden="1" x14ac:dyDescent="0.45"/>
    <row r="13331" ht="14.25" hidden="1" x14ac:dyDescent="0.45"/>
    <row r="13332" ht="14.25" hidden="1" x14ac:dyDescent="0.45"/>
    <row r="13333" ht="14.25" hidden="1" x14ac:dyDescent="0.45"/>
    <row r="13334" ht="14.25" hidden="1" x14ac:dyDescent="0.45"/>
    <row r="13335" ht="14.25" hidden="1" x14ac:dyDescent="0.45"/>
    <row r="13336" ht="14.25" hidden="1" x14ac:dyDescent="0.45"/>
    <row r="13337" ht="14.25" hidden="1" x14ac:dyDescent="0.45"/>
    <row r="13338" ht="14.25" hidden="1" x14ac:dyDescent="0.45"/>
    <row r="13339" ht="14.25" hidden="1" x14ac:dyDescent="0.45"/>
    <row r="13340" ht="14.25" hidden="1" x14ac:dyDescent="0.45"/>
    <row r="13341" ht="14.25" hidden="1" x14ac:dyDescent="0.45"/>
    <row r="13342" ht="14.25" hidden="1" x14ac:dyDescent="0.45"/>
    <row r="13343" ht="14.25" hidden="1" x14ac:dyDescent="0.45"/>
    <row r="13344" ht="14.25" hidden="1" x14ac:dyDescent="0.45"/>
    <row r="13345" ht="14.25" hidden="1" x14ac:dyDescent="0.45"/>
    <row r="13346" ht="14.25" hidden="1" x14ac:dyDescent="0.45"/>
    <row r="13347" ht="14.25" hidden="1" x14ac:dyDescent="0.45"/>
    <row r="13348" ht="14.25" hidden="1" x14ac:dyDescent="0.45"/>
    <row r="13349" ht="14.25" hidden="1" x14ac:dyDescent="0.45"/>
    <row r="13350" ht="14.25" hidden="1" x14ac:dyDescent="0.45"/>
    <row r="13351" ht="14.25" hidden="1" x14ac:dyDescent="0.45"/>
    <row r="13352" ht="14.25" hidden="1" x14ac:dyDescent="0.45"/>
    <row r="13353" ht="14.25" hidden="1" x14ac:dyDescent="0.45"/>
    <row r="13354" ht="14.25" hidden="1" x14ac:dyDescent="0.45"/>
    <row r="13355" ht="14.25" hidden="1" x14ac:dyDescent="0.45"/>
    <row r="13356" ht="14.25" hidden="1" x14ac:dyDescent="0.45"/>
    <row r="13357" ht="14.25" hidden="1" x14ac:dyDescent="0.45"/>
    <row r="13358" ht="14.25" hidden="1" x14ac:dyDescent="0.45"/>
    <row r="13359" ht="14.25" hidden="1" x14ac:dyDescent="0.45"/>
    <row r="13360" ht="14.25" hidden="1" x14ac:dyDescent="0.45"/>
    <row r="13361" ht="14.25" hidden="1" x14ac:dyDescent="0.45"/>
    <row r="13362" ht="14.25" hidden="1" x14ac:dyDescent="0.45"/>
    <row r="13363" ht="14.25" hidden="1" x14ac:dyDescent="0.45"/>
    <row r="13364" ht="14.25" hidden="1" x14ac:dyDescent="0.45"/>
    <row r="13365" ht="14.25" hidden="1" x14ac:dyDescent="0.45"/>
    <row r="13366" ht="14.25" hidden="1" x14ac:dyDescent="0.45"/>
    <row r="13367" ht="14.25" hidden="1" x14ac:dyDescent="0.45"/>
    <row r="13368" ht="14.25" hidden="1" x14ac:dyDescent="0.45"/>
    <row r="13369" ht="14.25" hidden="1" x14ac:dyDescent="0.45"/>
    <row r="13370" ht="14.25" hidden="1" x14ac:dyDescent="0.45"/>
    <row r="13371" ht="14.25" hidden="1" x14ac:dyDescent="0.45"/>
    <row r="13372" ht="14.25" hidden="1" x14ac:dyDescent="0.45"/>
    <row r="13373" ht="14.25" hidden="1" x14ac:dyDescent="0.45"/>
    <row r="13374" ht="14.25" hidden="1" x14ac:dyDescent="0.45"/>
    <row r="13375" ht="14.25" hidden="1" x14ac:dyDescent="0.45"/>
    <row r="13376" ht="14.25" hidden="1" x14ac:dyDescent="0.45"/>
    <row r="13377" ht="14.25" hidden="1" x14ac:dyDescent="0.45"/>
    <row r="13378" ht="14.25" hidden="1" x14ac:dyDescent="0.45"/>
    <row r="13379" ht="14.25" hidden="1" x14ac:dyDescent="0.45"/>
    <row r="13380" ht="14.25" hidden="1" x14ac:dyDescent="0.45"/>
    <row r="13381" ht="14.25" hidden="1" x14ac:dyDescent="0.45"/>
    <row r="13382" ht="14.25" hidden="1" x14ac:dyDescent="0.45"/>
    <row r="13383" ht="14.25" hidden="1" x14ac:dyDescent="0.45"/>
    <row r="13384" ht="14.25" hidden="1" x14ac:dyDescent="0.45"/>
    <row r="13385" ht="14.25" hidden="1" x14ac:dyDescent="0.45"/>
    <row r="13386" ht="14.25" hidden="1" x14ac:dyDescent="0.45"/>
    <row r="13387" ht="14.25" hidden="1" x14ac:dyDescent="0.45"/>
    <row r="13388" ht="14.25" hidden="1" x14ac:dyDescent="0.45"/>
    <row r="13389" ht="14.25" hidden="1" x14ac:dyDescent="0.45"/>
    <row r="13390" ht="14.25" hidden="1" x14ac:dyDescent="0.45"/>
    <row r="13391" ht="14.25" hidden="1" x14ac:dyDescent="0.45"/>
    <row r="13392" ht="14.25" hidden="1" x14ac:dyDescent="0.45"/>
    <row r="13393" ht="14.25" hidden="1" x14ac:dyDescent="0.45"/>
    <row r="13394" ht="14.25" hidden="1" x14ac:dyDescent="0.45"/>
    <row r="13395" ht="14.25" hidden="1" x14ac:dyDescent="0.45"/>
    <row r="13396" ht="14.25" hidden="1" x14ac:dyDescent="0.45"/>
    <row r="13397" ht="14.25" hidden="1" x14ac:dyDescent="0.45"/>
    <row r="13398" ht="14.25" hidden="1" x14ac:dyDescent="0.45"/>
    <row r="13399" ht="14.25" hidden="1" x14ac:dyDescent="0.45"/>
    <row r="13400" ht="14.25" hidden="1" x14ac:dyDescent="0.45"/>
    <row r="13401" ht="14.25" hidden="1" x14ac:dyDescent="0.45"/>
    <row r="13402" ht="14.25" hidden="1" x14ac:dyDescent="0.45"/>
    <row r="13403" ht="14.25" hidden="1" x14ac:dyDescent="0.45"/>
    <row r="13404" ht="14.25" hidden="1" x14ac:dyDescent="0.45"/>
    <row r="13405" ht="14.25" hidden="1" x14ac:dyDescent="0.45"/>
    <row r="13406" ht="14.25" hidden="1" x14ac:dyDescent="0.45"/>
    <row r="13407" ht="14.25" hidden="1" x14ac:dyDescent="0.45"/>
    <row r="13408" ht="14.25" hidden="1" x14ac:dyDescent="0.45"/>
    <row r="13409" ht="14.25" hidden="1" x14ac:dyDescent="0.45"/>
    <row r="13410" ht="14.25" hidden="1" x14ac:dyDescent="0.45"/>
    <row r="13411" ht="14.25" hidden="1" x14ac:dyDescent="0.45"/>
    <row r="13412" ht="14.25" hidden="1" x14ac:dyDescent="0.45"/>
    <row r="13413" ht="14.25" hidden="1" x14ac:dyDescent="0.45"/>
    <row r="13414" ht="14.25" hidden="1" x14ac:dyDescent="0.45"/>
    <row r="13415" ht="14.25" hidden="1" x14ac:dyDescent="0.45"/>
    <row r="13416" ht="14.25" hidden="1" x14ac:dyDescent="0.45"/>
    <row r="13417" ht="14.25" hidden="1" x14ac:dyDescent="0.45"/>
    <row r="13418" ht="14.25" hidden="1" x14ac:dyDescent="0.45"/>
    <row r="13419" ht="14.25" hidden="1" x14ac:dyDescent="0.45"/>
    <row r="13420" ht="14.25" hidden="1" x14ac:dyDescent="0.45"/>
    <row r="13421" ht="14.25" hidden="1" x14ac:dyDescent="0.45"/>
    <row r="13422" ht="14.25" hidden="1" x14ac:dyDescent="0.45"/>
    <row r="13423" ht="14.25" hidden="1" x14ac:dyDescent="0.45"/>
    <row r="13424" ht="14.25" hidden="1" x14ac:dyDescent="0.45"/>
    <row r="13425" ht="14.25" hidden="1" x14ac:dyDescent="0.45"/>
    <row r="13426" ht="14.25" hidden="1" x14ac:dyDescent="0.45"/>
    <row r="13427" ht="14.25" hidden="1" x14ac:dyDescent="0.45"/>
    <row r="13428" ht="14.25" hidden="1" x14ac:dyDescent="0.45"/>
    <row r="13429" ht="14.25" hidden="1" x14ac:dyDescent="0.45"/>
    <row r="13430" ht="14.25" hidden="1" x14ac:dyDescent="0.45"/>
    <row r="13431" ht="14.25" hidden="1" x14ac:dyDescent="0.45"/>
    <row r="13432" ht="14.25" hidden="1" x14ac:dyDescent="0.45"/>
    <row r="13433" ht="14.25" hidden="1" x14ac:dyDescent="0.45"/>
    <row r="13434" ht="14.25" hidden="1" x14ac:dyDescent="0.45"/>
    <row r="13435" ht="14.25" hidden="1" x14ac:dyDescent="0.45"/>
    <row r="13436" ht="14.25" hidden="1" x14ac:dyDescent="0.45"/>
    <row r="13437" ht="14.25" hidden="1" x14ac:dyDescent="0.45"/>
    <row r="13438" ht="14.25" hidden="1" x14ac:dyDescent="0.45"/>
    <row r="13439" ht="14.25" hidden="1" x14ac:dyDescent="0.45"/>
    <row r="13440" ht="14.25" hidden="1" x14ac:dyDescent="0.45"/>
    <row r="13441" ht="14.25" hidden="1" x14ac:dyDescent="0.45"/>
    <row r="13442" ht="14.25" hidden="1" x14ac:dyDescent="0.45"/>
    <row r="13443" ht="14.25" hidden="1" x14ac:dyDescent="0.45"/>
    <row r="13444" ht="14.25" hidden="1" x14ac:dyDescent="0.45"/>
    <row r="13445" ht="14.25" hidden="1" x14ac:dyDescent="0.45"/>
    <row r="13446" ht="14.25" hidden="1" x14ac:dyDescent="0.45"/>
    <row r="13447" ht="14.25" hidden="1" x14ac:dyDescent="0.45"/>
    <row r="13448" ht="14.25" hidden="1" x14ac:dyDescent="0.45"/>
    <row r="13449" ht="14.25" hidden="1" x14ac:dyDescent="0.45"/>
    <row r="13450" ht="14.25" hidden="1" x14ac:dyDescent="0.45"/>
    <row r="13451" ht="14.25" hidden="1" x14ac:dyDescent="0.45"/>
    <row r="13452" ht="14.25" hidden="1" x14ac:dyDescent="0.45"/>
    <row r="13453" ht="14.25" hidden="1" x14ac:dyDescent="0.45"/>
    <row r="13454" ht="14.25" hidden="1" x14ac:dyDescent="0.45"/>
    <row r="13455" ht="14.25" hidden="1" x14ac:dyDescent="0.45"/>
    <row r="13456" ht="14.25" hidden="1" x14ac:dyDescent="0.45"/>
    <row r="13457" ht="14.25" hidden="1" x14ac:dyDescent="0.45"/>
    <row r="13458" ht="14.25" hidden="1" x14ac:dyDescent="0.45"/>
    <row r="13459" ht="14.25" hidden="1" x14ac:dyDescent="0.45"/>
    <row r="13460" ht="14.25" hidden="1" x14ac:dyDescent="0.45"/>
    <row r="13461" ht="14.25" hidden="1" x14ac:dyDescent="0.45"/>
    <row r="13462" ht="14.25" hidden="1" x14ac:dyDescent="0.45"/>
    <row r="13463" ht="14.25" hidden="1" x14ac:dyDescent="0.45"/>
    <row r="13464" ht="14.25" hidden="1" x14ac:dyDescent="0.45"/>
    <row r="13465" ht="14.25" hidden="1" x14ac:dyDescent="0.45"/>
    <row r="13466" ht="14.25" hidden="1" x14ac:dyDescent="0.45"/>
    <row r="13467" ht="14.25" hidden="1" x14ac:dyDescent="0.45"/>
    <row r="13468" ht="14.25" hidden="1" x14ac:dyDescent="0.45"/>
    <row r="13469" ht="14.25" hidden="1" x14ac:dyDescent="0.45"/>
    <row r="13470" ht="14.25" hidden="1" x14ac:dyDescent="0.45"/>
    <row r="13471" ht="14.25" hidden="1" x14ac:dyDescent="0.45"/>
    <row r="13472" ht="14.25" hidden="1" x14ac:dyDescent="0.45"/>
    <row r="13473" ht="14.25" hidden="1" x14ac:dyDescent="0.45"/>
    <row r="13474" ht="14.25" hidden="1" x14ac:dyDescent="0.45"/>
    <row r="13475" ht="14.25" hidden="1" x14ac:dyDescent="0.45"/>
    <row r="13476" ht="14.25" hidden="1" x14ac:dyDescent="0.45"/>
    <row r="13477" ht="14.25" hidden="1" x14ac:dyDescent="0.45"/>
    <row r="13478" ht="14.25" hidden="1" x14ac:dyDescent="0.45"/>
    <row r="13479" ht="14.25" hidden="1" x14ac:dyDescent="0.45"/>
    <row r="13480" ht="14.25" hidden="1" x14ac:dyDescent="0.45"/>
    <row r="13481" ht="14.25" hidden="1" x14ac:dyDescent="0.45"/>
    <row r="13482" ht="14.25" hidden="1" x14ac:dyDescent="0.45"/>
    <row r="13483" ht="14.25" hidden="1" x14ac:dyDescent="0.45"/>
    <row r="13484" ht="14.25" hidden="1" x14ac:dyDescent="0.45"/>
    <row r="13485" ht="14.25" hidden="1" x14ac:dyDescent="0.45"/>
    <row r="13486" ht="14.25" hidden="1" x14ac:dyDescent="0.45"/>
    <row r="13487" ht="14.25" hidden="1" x14ac:dyDescent="0.45"/>
    <row r="13488" ht="14.25" hidden="1" x14ac:dyDescent="0.45"/>
    <row r="13489" ht="14.25" hidden="1" x14ac:dyDescent="0.45"/>
    <row r="13490" ht="14.25" hidden="1" x14ac:dyDescent="0.45"/>
    <row r="13491" ht="14.25" hidden="1" x14ac:dyDescent="0.45"/>
    <row r="13492" ht="14.25" hidden="1" x14ac:dyDescent="0.45"/>
    <row r="13493" ht="14.25" hidden="1" x14ac:dyDescent="0.45"/>
    <row r="13494" ht="14.25" hidden="1" x14ac:dyDescent="0.45"/>
    <row r="13495" ht="14.25" hidden="1" x14ac:dyDescent="0.45"/>
    <row r="13496" ht="14.25" hidden="1" x14ac:dyDescent="0.45"/>
    <row r="13497" ht="14.25" hidden="1" x14ac:dyDescent="0.45"/>
    <row r="13498" ht="14.25" hidden="1" x14ac:dyDescent="0.45"/>
    <row r="13499" ht="14.25" hidden="1" x14ac:dyDescent="0.45"/>
    <row r="13500" ht="14.25" hidden="1" x14ac:dyDescent="0.45"/>
    <row r="13501" ht="14.25" hidden="1" x14ac:dyDescent="0.45"/>
    <row r="13502" ht="14.25" hidden="1" x14ac:dyDescent="0.45"/>
    <row r="13503" ht="14.25" hidden="1" x14ac:dyDescent="0.45"/>
    <row r="13504" ht="14.25" hidden="1" x14ac:dyDescent="0.45"/>
    <row r="13505" ht="14.25" hidden="1" x14ac:dyDescent="0.45"/>
    <row r="13506" ht="14.25" hidden="1" x14ac:dyDescent="0.45"/>
    <row r="13507" ht="14.25" hidden="1" x14ac:dyDescent="0.45"/>
    <row r="13508" ht="14.25" hidden="1" x14ac:dyDescent="0.45"/>
    <row r="13509" ht="14.25" hidden="1" x14ac:dyDescent="0.45"/>
    <row r="13510" ht="14.25" hidden="1" x14ac:dyDescent="0.45"/>
    <row r="13511" ht="14.25" hidden="1" x14ac:dyDescent="0.45"/>
    <row r="13512" ht="14.25" hidden="1" x14ac:dyDescent="0.45"/>
    <row r="13513" ht="14.25" hidden="1" x14ac:dyDescent="0.45"/>
    <row r="13514" ht="14.25" hidden="1" x14ac:dyDescent="0.45"/>
    <row r="13515" ht="14.25" hidden="1" x14ac:dyDescent="0.45"/>
    <row r="13516" ht="14.25" hidden="1" x14ac:dyDescent="0.45"/>
    <row r="13517" ht="14.25" hidden="1" x14ac:dyDescent="0.45"/>
    <row r="13518" ht="14.25" hidden="1" x14ac:dyDescent="0.45"/>
    <row r="13519" ht="14.25" hidden="1" x14ac:dyDescent="0.45"/>
    <row r="13520" ht="14.25" hidden="1" x14ac:dyDescent="0.45"/>
    <row r="13521" ht="14.25" hidden="1" x14ac:dyDescent="0.45"/>
    <row r="13522" ht="14.25" hidden="1" x14ac:dyDescent="0.45"/>
    <row r="13523" ht="14.25" hidden="1" x14ac:dyDescent="0.45"/>
    <row r="13524" ht="14.25" hidden="1" x14ac:dyDescent="0.45"/>
    <row r="13525" ht="14.25" hidden="1" x14ac:dyDescent="0.45"/>
    <row r="13526" ht="14.25" hidden="1" x14ac:dyDescent="0.45"/>
    <row r="13527" ht="14.25" hidden="1" x14ac:dyDescent="0.45"/>
    <row r="13528" ht="14.25" hidden="1" x14ac:dyDescent="0.45"/>
    <row r="13529" ht="14.25" hidden="1" x14ac:dyDescent="0.45"/>
    <row r="13530" ht="14.25" hidden="1" x14ac:dyDescent="0.45"/>
    <row r="13531" ht="14.25" hidden="1" x14ac:dyDescent="0.45"/>
    <row r="13532" ht="14.25" hidden="1" x14ac:dyDescent="0.45"/>
    <row r="13533" ht="14.25" hidden="1" x14ac:dyDescent="0.45"/>
    <row r="13534" ht="14.25" hidden="1" x14ac:dyDescent="0.45"/>
    <row r="13535" ht="14.25" hidden="1" x14ac:dyDescent="0.45"/>
    <row r="13536" ht="14.25" hidden="1" x14ac:dyDescent="0.45"/>
    <row r="13537" ht="14.25" hidden="1" x14ac:dyDescent="0.45"/>
    <row r="13538" ht="14.25" hidden="1" x14ac:dyDescent="0.45"/>
    <row r="13539" ht="14.25" hidden="1" x14ac:dyDescent="0.45"/>
    <row r="13540" ht="14.25" hidden="1" x14ac:dyDescent="0.45"/>
    <row r="13541" ht="14.25" hidden="1" x14ac:dyDescent="0.45"/>
    <row r="13542" ht="14.25" hidden="1" x14ac:dyDescent="0.45"/>
    <row r="13543" ht="14.25" hidden="1" x14ac:dyDescent="0.45"/>
    <row r="13544" ht="14.25" hidden="1" x14ac:dyDescent="0.45"/>
    <row r="13545" ht="14.25" hidden="1" x14ac:dyDescent="0.45"/>
    <row r="13546" ht="14.25" hidden="1" x14ac:dyDescent="0.45"/>
    <row r="13547" ht="14.25" hidden="1" x14ac:dyDescent="0.45"/>
    <row r="13548" ht="14.25" hidden="1" x14ac:dyDescent="0.45"/>
    <row r="13549" ht="14.25" hidden="1" x14ac:dyDescent="0.45"/>
    <row r="13550" ht="14.25" hidden="1" x14ac:dyDescent="0.45"/>
    <row r="13551" ht="14.25" hidden="1" x14ac:dyDescent="0.45"/>
    <row r="13552" ht="14.25" hidden="1" x14ac:dyDescent="0.45"/>
    <row r="13553" ht="14.25" hidden="1" x14ac:dyDescent="0.45"/>
    <row r="13554" ht="14.25" hidden="1" x14ac:dyDescent="0.45"/>
    <row r="13555" ht="14.25" hidden="1" x14ac:dyDescent="0.45"/>
    <row r="13556" ht="14.25" hidden="1" x14ac:dyDescent="0.45"/>
    <row r="13557" ht="14.25" hidden="1" x14ac:dyDescent="0.45"/>
    <row r="13558" ht="14.25" hidden="1" x14ac:dyDescent="0.45"/>
    <row r="13559" ht="14.25" hidden="1" x14ac:dyDescent="0.45"/>
    <row r="13560" ht="14.25" hidden="1" x14ac:dyDescent="0.45"/>
    <row r="13561" ht="14.25" hidden="1" x14ac:dyDescent="0.45"/>
    <row r="13562" ht="14.25" hidden="1" x14ac:dyDescent="0.45"/>
    <row r="13563" ht="14.25" hidden="1" x14ac:dyDescent="0.45"/>
    <row r="13564" ht="14.25" hidden="1" x14ac:dyDescent="0.45"/>
    <row r="13565" ht="14.25" hidden="1" x14ac:dyDescent="0.45"/>
    <row r="13566" ht="14.25" hidden="1" x14ac:dyDescent="0.45"/>
    <row r="13567" ht="14.25" hidden="1" x14ac:dyDescent="0.45"/>
    <row r="13568" ht="14.25" hidden="1" x14ac:dyDescent="0.45"/>
    <row r="13569" ht="14.25" hidden="1" x14ac:dyDescent="0.45"/>
    <row r="13570" ht="14.25" hidden="1" x14ac:dyDescent="0.45"/>
    <row r="13571" ht="14.25" hidden="1" x14ac:dyDescent="0.45"/>
    <row r="13572" ht="14.25" hidden="1" x14ac:dyDescent="0.45"/>
    <row r="13573" ht="14.25" hidden="1" x14ac:dyDescent="0.45"/>
    <row r="13574" ht="14.25" hidden="1" x14ac:dyDescent="0.45"/>
    <row r="13575" ht="14.25" hidden="1" x14ac:dyDescent="0.45"/>
    <row r="13576" ht="14.25" hidden="1" x14ac:dyDescent="0.45"/>
    <row r="13577" ht="14.25" hidden="1" x14ac:dyDescent="0.45"/>
    <row r="13578" ht="14.25" hidden="1" x14ac:dyDescent="0.45"/>
    <row r="13579" ht="14.25" hidden="1" x14ac:dyDescent="0.45"/>
    <row r="13580" ht="14.25" hidden="1" x14ac:dyDescent="0.45"/>
    <row r="13581" ht="14.25" hidden="1" x14ac:dyDescent="0.45"/>
    <row r="13582" ht="14.25" hidden="1" x14ac:dyDescent="0.45"/>
    <row r="13583" ht="14.25" hidden="1" x14ac:dyDescent="0.45"/>
    <row r="13584" ht="14.25" hidden="1" x14ac:dyDescent="0.45"/>
    <row r="13585" ht="14.25" hidden="1" x14ac:dyDescent="0.45"/>
    <row r="13586" ht="14.25" hidden="1" x14ac:dyDescent="0.45"/>
    <row r="13587" ht="14.25" hidden="1" x14ac:dyDescent="0.45"/>
    <row r="13588" ht="14.25" hidden="1" x14ac:dyDescent="0.45"/>
    <row r="13589" ht="14.25" hidden="1" x14ac:dyDescent="0.45"/>
    <row r="13590" ht="14.25" hidden="1" x14ac:dyDescent="0.45"/>
    <row r="13591" ht="14.25" hidden="1" x14ac:dyDescent="0.45"/>
    <row r="13592" ht="14.25" hidden="1" x14ac:dyDescent="0.45"/>
    <row r="13593" ht="14.25" hidden="1" x14ac:dyDescent="0.45"/>
    <row r="13594" ht="14.25" hidden="1" x14ac:dyDescent="0.45"/>
    <row r="13595" ht="14.25" hidden="1" x14ac:dyDescent="0.45"/>
    <row r="13596" ht="14.25" hidden="1" x14ac:dyDescent="0.45"/>
    <row r="13597" ht="14.25" hidden="1" x14ac:dyDescent="0.45"/>
    <row r="13598" ht="14.25" hidden="1" x14ac:dyDescent="0.45"/>
    <row r="13599" ht="14.25" hidden="1" x14ac:dyDescent="0.45"/>
    <row r="13600" ht="14.25" hidden="1" x14ac:dyDescent="0.45"/>
    <row r="13601" ht="14.25" hidden="1" x14ac:dyDescent="0.45"/>
    <row r="13602" ht="14.25" hidden="1" x14ac:dyDescent="0.45"/>
    <row r="13603" ht="14.25" hidden="1" x14ac:dyDescent="0.45"/>
    <row r="13604" ht="14.25" hidden="1" x14ac:dyDescent="0.45"/>
    <row r="13605" ht="14.25" hidden="1" x14ac:dyDescent="0.45"/>
    <row r="13606" ht="14.25" hidden="1" x14ac:dyDescent="0.45"/>
    <row r="13607" ht="14.25" hidden="1" x14ac:dyDescent="0.45"/>
    <row r="13608" ht="14.25" hidden="1" x14ac:dyDescent="0.45"/>
    <row r="13609" ht="14.25" hidden="1" x14ac:dyDescent="0.45"/>
    <row r="13610" ht="14.25" hidden="1" x14ac:dyDescent="0.45"/>
    <row r="13611" ht="14.25" hidden="1" x14ac:dyDescent="0.45"/>
    <row r="13612" ht="14.25" hidden="1" x14ac:dyDescent="0.45"/>
    <row r="13613" ht="14.25" hidden="1" x14ac:dyDescent="0.45"/>
    <row r="13614" ht="14.25" hidden="1" x14ac:dyDescent="0.45"/>
    <row r="13615" ht="14.25" hidden="1" x14ac:dyDescent="0.45"/>
    <row r="13616" ht="14.25" hidden="1" x14ac:dyDescent="0.45"/>
    <row r="13617" ht="14.25" hidden="1" x14ac:dyDescent="0.45"/>
    <row r="13618" ht="14.25" hidden="1" x14ac:dyDescent="0.45"/>
    <row r="13619" ht="14.25" hidden="1" x14ac:dyDescent="0.45"/>
    <row r="13620" ht="14.25" hidden="1" x14ac:dyDescent="0.45"/>
    <row r="13621" ht="14.25" hidden="1" x14ac:dyDescent="0.45"/>
    <row r="13622" ht="14.25" hidden="1" x14ac:dyDescent="0.45"/>
    <row r="13623" ht="14.25" hidden="1" x14ac:dyDescent="0.45"/>
    <row r="13624" ht="14.25" hidden="1" x14ac:dyDescent="0.45"/>
    <row r="13625" ht="14.25" hidden="1" x14ac:dyDescent="0.45"/>
    <row r="13626" ht="14.25" hidden="1" x14ac:dyDescent="0.45"/>
    <row r="13627" ht="14.25" hidden="1" x14ac:dyDescent="0.45"/>
    <row r="13628" ht="14.25" hidden="1" x14ac:dyDescent="0.45"/>
    <row r="13629" ht="14.25" hidden="1" x14ac:dyDescent="0.45"/>
    <row r="13630" ht="14.25" hidden="1" x14ac:dyDescent="0.45"/>
    <row r="13631" ht="14.25" hidden="1" x14ac:dyDescent="0.45"/>
    <row r="13632" ht="14.25" hidden="1" x14ac:dyDescent="0.45"/>
    <row r="13633" ht="14.25" hidden="1" x14ac:dyDescent="0.45"/>
    <row r="13634" ht="14.25" hidden="1" x14ac:dyDescent="0.45"/>
    <row r="13635" ht="14.25" hidden="1" x14ac:dyDescent="0.45"/>
    <row r="13636" ht="14.25" hidden="1" x14ac:dyDescent="0.45"/>
    <row r="13637" ht="14.25" hidden="1" x14ac:dyDescent="0.45"/>
    <row r="13638" ht="14.25" hidden="1" x14ac:dyDescent="0.45"/>
    <row r="13639" ht="14.25" hidden="1" x14ac:dyDescent="0.45"/>
    <row r="13640" ht="14.25" hidden="1" x14ac:dyDescent="0.45"/>
    <row r="13641" ht="14.25" hidden="1" x14ac:dyDescent="0.45"/>
    <row r="13642" ht="14.25" hidden="1" x14ac:dyDescent="0.45"/>
    <row r="13643" ht="14.25" hidden="1" x14ac:dyDescent="0.45"/>
    <row r="13644" ht="14.25" hidden="1" x14ac:dyDescent="0.45"/>
    <row r="13645" ht="14.25" hidden="1" x14ac:dyDescent="0.45"/>
    <row r="13646" ht="14.25" hidden="1" x14ac:dyDescent="0.45"/>
    <row r="13647" ht="14.25" hidden="1" x14ac:dyDescent="0.45"/>
    <row r="13648" ht="14.25" hidden="1" x14ac:dyDescent="0.45"/>
    <row r="13649" ht="14.25" hidden="1" x14ac:dyDescent="0.45"/>
    <row r="13650" ht="14.25" hidden="1" x14ac:dyDescent="0.45"/>
    <row r="13651" ht="14.25" hidden="1" x14ac:dyDescent="0.45"/>
    <row r="13652" ht="14.25" hidden="1" x14ac:dyDescent="0.45"/>
    <row r="13653" ht="14.25" hidden="1" x14ac:dyDescent="0.45"/>
    <row r="13654" ht="14.25" hidden="1" x14ac:dyDescent="0.45"/>
    <row r="13655" ht="14.25" hidden="1" x14ac:dyDescent="0.45"/>
    <row r="13656" ht="14.25" hidden="1" x14ac:dyDescent="0.45"/>
    <row r="13657" ht="14.25" hidden="1" x14ac:dyDescent="0.45"/>
    <row r="13658" ht="14.25" hidden="1" x14ac:dyDescent="0.45"/>
    <row r="13659" ht="14.25" hidden="1" x14ac:dyDescent="0.45"/>
    <row r="13660" ht="14.25" hidden="1" x14ac:dyDescent="0.45"/>
    <row r="13661" ht="14.25" hidden="1" x14ac:dyDescent="0.45"/>
    <row r="13662" ht="14.25" hidden="1" x14ac:dyDescent="0.45"/>
    <row r="13663" ht="14.25" hidden="1" x14ac:dyDescent="0.45"/>
    <row r="13664" ht="14.25" hidden="1" x14ac:dyDescent="0.45"/>
    <row r="13665" ht="14.25" hidden="1" x14ac:dyDescent="0.45"/>
    <row r="13666" ht="14.25" hidden="1" x14ac:dyDescent="0.45"/>
    <row r="13667" ht="14.25" hidden="1" x14ac:dyDescent="0.45"/>
    <row r="13668" ht="14.25" hidden="1" x14ac:dyDescent="0.45"/>
    <row r="13669" ht="14.25" hidden="1" x14ac:dyDescent="0.45"/>
    <row r="13670" ht="14.25" hidden="1" x14ac:dyDescent="0.45"/>
    <row r="13671" ht="14.25" hidden="1" x14ac:dyDescent="0.45"/>
    <row r="13672" ht="14.25" hidden="1" x14ac:dyDescent="0.45"/>
    <row r="13673" ht="14.25" hidden="1" x14ac:dyDescent="0.45"/>
    <row r="13674" ht="14.25" hidden="1" x14ac:dyDescent="0.45"/>
    <row r="13675" ht="14.25" hidden="1" x14ac:dyDescent="0.45"/>
    <row r="13676" ht="14.25" hidden="1" x14ac:dyDescent="0.45"/>
    <row r="13677" ht="14.25" hidden="1" x14ac:dyDescent="0.45"/>
    <row r="13678" ht="14.25" hidden="1" x14ac:dyDescent="0.45"/>
    <row r="13679" ht="14.25" hidden="1" x14ac:dyDescent="0.45"/>
    <row r="13680" ht="14.25" hidden="1" x14ac:dyDescent="0.45"/>
    <row r="13681" ht="14.25" hidden="1" x14ac:dyDescent="0.45"/>
    <row r="13682" ht="14.25" hidden="1" x14ac:dyDescent="0.45"/>
    <row r="13683" ht="14.25" hidden="1" x14ac:dyDescent="0.45"/>
    <row r="13684" ht="14.25" hidden="1" x14ac:dyDescent="0.45"/>
    <row r="13685" ht="14.25" hidden="1" x14ac:dyDescent="0.45"/>
    <row r="13686" ht="14.25" hidden="1" x14ac:dyDescent="0.45"/>
    <row r="13687" ht="14.25" hidden="1" x14ac:dyDescent="0.45"/>
    <row r="13688" ht="14.25" hidden="1" x14ac:dyDescent="0.45"/>
    <row r="13689" ht="14.25" hidden="1" x14ac:dyDescent="0.45"/>
    <row r="13690" ht="14.25" hidden="1" x14ac:dyDescent="0.45"/>
    <row r="13691" ht="14.25" hidden="1" x14ac:dyDescent="0.45"/>
    <row r="13692" ht="14.25" hidden="1" x14ac:dyDescent="0.45"/>
    <row r="13693" ht="14.25" hidden="1" x14ac:dyDescent="0.45"/>
    <row r="13694" ht="14.25" hidden="1" x14ac:dyDescent="0.45"/>
    <row r="13695" ht="14.25" hidden="1" x14ac:dyDescent="0.45"/>
    <row r="13696" ht="14.25" hidden="1" x14ac:dyDescent="0.45"/>
    <row r="13697" ht="14.25" hidden="1" x14ac:dyDescent="0.45"/>
    <row r="13698" ht="14.25" hidden="1" x14ac:dyDescent="0.45"/>
    <row r="13699" ht="14.25" hidden="1" x14ac:dyDescent="0.45"/>
    <row r="13700" ht="14.25" hidden="1" x14ac:dyDescent="0.45"/>
    <row r="13701" ht="14.25" hidden="1" x14ac:dyDescent="0.45"/>
    <row r="13702" ht="14.25" hidden="1" x14ac:dyDescent="0.45"/>
    <row r="13703" ht="14.25" hidden="1" x14ac:dyDescent="0.45"/>
    <row r="13704" ht="14.25" hidden="1" x14ac:dyDescent="0.45"/>
    <row r="13705" ht="14.25" hidden="1" x14ac:dyDescent="0.45"/>
    <row r="13706" ht="14.25" hidden="1" x14ac:dyDescent="0.45"/>
    <row r="13707" ht="14.25" hidden="1" x14ac:dyDescent="0.45"/>
    <row r="13708" ht="14.25" hidden="1" x14ac:dyDescent="0.45"/>
    <row r="13709" ht="14.25" hidden="1" x14ac:dyDescent="0.45"/>
    <row r="13710" ht="14.25" hidden="1" x14ac:dyDescent="0.45"/>
    <row r="13711" ht="14.25" hidden="1" x14ac:dyDescent="0.45"/>
    <row r="13712" ht="14.25" hidden="1" x14ac:dyDescent="0.45"/>
    <row r="13713" ht="14.25" hidden="1" x14ac:dyDescent="0.45"/>
    <row r="13714" ht="14.25" hidden="1" x14ac:dyDescent="0.45"/>
    <row r="13715" ht="14.25" hidden="1" x14ac:dyDescent="0.45"/>
    <row r="13716" ht="14.25" hidden="1" x14ac:dyDescent="0.45"/>
    <row r="13717" ht="14.25" hidden="1" x14ac:dyDescent="0.45"/>
    <row r="13718" ht="14.25" hidden="1" x14ac:dyDescent="0.45"/>
    <row r="13719" ht="14.25" hidden="1" x14ac:dyDescent="0.45"/>
    <row r="13720" ht="14.25" hidden="1" x14ac:dyDescent="0.45"/>
    <row r="13721" ht="14.25" hidden="1" x14ac:dyDescent="0.45"/>
    <row r="13722" ht="14.25" hidden="1" x14ac:dyDescent="0.45"/>
    <row r="13723" ht="14.25" hidden="1" x14ac:dyDescent="0.45"/>
    <row r="13724" ht="14.25" hidden="1" x14ac:dyDescent="0.45"/>
    <row r="13725" ht="14.25" hidden="1" x14ac:dyDescent="0.45"/>
    <row r="13726" ht="14.25" hidden="1" x14ac:dyDescent="0.45"/>
    <row r="13727" ht="14.25" hidden="1" x14ac:dyDescent="0.45"/>
    <row r="13728" ht="14.25" hidden="1" x14ac:dyDescent="0.45"/>
    <row r="13729" ht="14.25" hidden="1" x14ac:dyDescent="0.45"/>
    <row r="13730" ht="14.25" hidden="1" x14ac:dyDescent="0.45"/>
    <row r="13731" ht="14.25" hidden="1" x14ac:dyDescent="0.45"/>
    <row r="13732" ht="14.25" hidden="1" x14ac:dyDescent="0.45"/>
    <row r="13733" ht="14.25" hidden="1" x14ac:dyDescent="0.45"/>
    <row r="13734" ht="14.25" hidden="1" x14ac:dyDescent="0.45"/>
    <row r="13735" ht="14.25" hidden="1" x14ac:dyDescent="0.45"/>
    <row r="13736" ht="14.25" hidden="1" x14ac:dyDescent="0.45"/>
    <row r="13737" ht="14.25" hidden="1" x14ac:dyDescent="0.45"/>
    <row r="13738" ht="14.25" hidden="1" x14ac:dyDescent="0.45"/>
    <row r="13739" ht="14.25" hidden="1" x14ac:dyDescent="0.45"/>
    <row r="13740" ht="14.25" hidden="1" x14ac:dyDescent="0.45"/>
    <row r="13741" ht="14.25" hidden="1" x14ac:dyDescent="0.45"/>
    <row r="13742" ht="14.25" hidden="1" x14ac:dyDescent="0.45"/>
    <row r="13743" ht="14.25" hidden="1" x14ac:dyDescent="0.45"/>
    <row r="13744" ht="14.25" hidden="1" x14ac:dyDescent="0.45"/>
    <row r="13745" ht="14.25" hidden="1" x14ac:dyDescent="0.45"/>
    <row r="13746" ht="14.25" hidden="1" x14ac:dyDescent="0.45"/>
    <row r="13747" ht="14.25" hidden="1" x14ac:dyDescent="0.45"/>
    <row r="13748" ht="14.25" hidden="1" x14ac:dyDescent="0.45"/>
    <row r="13749" ht="14.25" hidden="1" x14ac:dyDescent="0.45"/>
    <row r="13750" ht="14.25" hidden="1" x14ac:dyDescent="0.45"/>
    <row r="13751" ht="14.25" hidden="1" x14ac:dyDescent="0.45"/>
    <row r="13752" ht="14.25" hidden="1" x14ac:dyDescent="0.45"/>
    <row r="13753" ht="14.25" hidden="1" x14ac:dyDescent="0.45"/>
    <row r="13754" ht="14.25" hidden="1" x14ac:dyDescent="0.45"/>
    <row r="13755" ht="14.25" hidden="1" x14ac:dyDescent="0.45"/>
    <row r="13756" ht="14.25" hidden="1" x14ac:dyDescent="0.45"/>
    <row r="13757" ht="14.25" hidden="1" x14ac:dyDescent="0.45"/>
    <row r="13758" ht="14.25" hidden="1" x14ac:dyDescent="0.45"/>
    <row r="13759" ht="14.25" hidden="1" x14ac:dyDescent="0.45"/>
    <row r="13760" ht="14.25" hidden="1" x14ac:dyDescent="0.45"/>
    <row r="13761" ht="14.25" hidden="1" x14ac:dyDescent="0.45"/>
    <row r="13762" ht="14.25" hidden="1" x14ac:dyDescent="0.45"/>
    <row r="13763" ht="14.25" hidden="1" x14ac:dyDescent="0.45"/>
    <row r="13764" ht="14.25" hidden="1" x14ac:dyDescent="0.45"/>
    <row r="13765" ht="14.25" hidden="1" x14ac:dyDescent="0.45"/>
    <row r="13766" ht="14.25" hidden="1" x14ac:dyDescent="0.45"/>
    <row r="13767" ht="14.25" hidden="1" x14ac:dyDescent="0.45"/>
    <row r="13768" ht="14.25" hidden="1" x14ac:dyDescent="0.45"/>
    <row r="13769" ht="14.25" hidden="1" x14ac:dyDescent="0.45"/>
    <row r="13770" ht="14.25" hidden="1" x14ac:dyDescent="0.45"/>
    <row r="13771" ht="14.25" hidden="1" x14ac:dyDescent="0.45"/>
    <row r="13772" ht="14.25" hidden="1" x14ac:dyDescent="0.45"/>
    <row r="13773" ht="14.25" hidden="1" x14ac:dyDescent="0.45"/>
    <row r="13774" ht="14.25" hidden="1" x14ac:dyDescent="0.45"/>
    <row r="13775" ht="14.25" hidden="1" x14ac:dyDescent="0.45"/>
    <row r="13776" ht="14.25" hidden="1" x14ac:dyDescent="0.45"/>
    <row r="13777" ht="14.25" hidden="1" x14ac:dyDescent="0.45"/>
    <row r="13778" ht="14.25" hidden="1" x14ac:dyDescent="0.45"/>
    <row r="13779" ht="14.25" hidden="1" x14ac:dyDescent="0.45"/>
    <row r="13780" ht="14.25" hidden="1" x14ac:dyDescent="0.45"/>
    <row r="13781" ht="14.25" hidden="1" x14ac:dyDescent="0.45"/>
    <row r="13782" ht="14.25" hidden="1" x14ac:dyDescent="0.45"/>
    <row r="13783" ht="14.25" hidden="1" x14ac:dyDescent="0.45"/>
    <row r="13784" ht="14.25" hidden="1" x14ac:dyDescent="0.45"/>
    <row r="13785" ht="14.25" hidden="1" x14ac:dyDescent="0.45"/>
    <row r="13786" ht="14.25" hidden="1" x14ac:dyDescent="0.45"/>
    <row r="13787" ht="14.25" hidden="1" x14ac:dyDescent="0.45"/>
    <row r="13788" ht="14.25" hidden="1" x14ac:dyDescent="0.45"/>
    <row r="13789" ht="14.25" hidden="1" x14ac:dyDescent="0.45"/>
    <row r="13790" ht="14.25" hidden="1" x14ac:dyDescent="0.45"/>
    <row r="13791" ht="14.25" hidden="1" x14ac:dyDescent="0.45"/>
    <row r="13792" ht="14.25" hidden="1" x14ac:dyDescent="0.45"/>
    <row r="13793" ht="14.25" hidden="1" x14ac:dyDescent="0.45"/>
    <row r="13794" ht="14.25" hidden="1" x14ac:dyDescent="0.45"/>
    <row r="13795" ht="14.25" hidden="1" x14ac:dyDescent="0.45"/>
    <row r="13796" ht="14.25" hidden="1" x14ac:dyDescent="0.45"/>
    <row r="13797" ht="14.25" hidden="1" x14ac:dyDescent="0.45"/>
    <row r="13798" ht="14.25" hidden="1" x14ac:dyDescent="0.45"/>
    <row r="13799" ht="14.25" hidden="1" x14ac:dyDescent="0.45"/>
    <row r="13800" ht="14.25" hidden="1" x14ac:dyDescent="0.45"/>
    <row r="13801" ht="14.25" hidden="1" x14ac:dyDescent="0.45"/>
    <row r="13802" ht="14.25" hidden="1" x14ac:dyDescent="0.45"/>
    <row r="13803" ht="14.25" hidden="1" x14ac:dyDescent="0.45"/>
    <row r="13804" ht="14.25" hidden="1" x14ac:dyDescent="0.45"/>
    <row r="13805" ht="14.25" hidden="1" x14ac:dyDescent="0.45"/>
    <row r="13806" ht="14.25" hidden="1" x14ac:dyDescent="0.45"/>
    <row r="13807" ht="14.25" hidden="1" x14ac:dyDescent="0.45"/>
    <row r="13808" ht="14.25" hidden="1" x14ac:dyDescent="0.45"/>
    <row r="13809" ht="14.25" hidden="1" x14ac:dyDescent="0.45"/>
    <row r="13810" ht="14.25" hidden="1" x14ac:dyDescent="0.45"/>
    <row r="13811" ht="14.25" hidden="1" x14ac:dyDescent="0.45"/>
    <row r="13812" ht="14.25" hidden="1" x14ac:dyDescent="0.45"/>
    <row r="13813" ht="14.25" hidden="1" x14ac:dyDescent="0.45"/>
    <row r="13814" ht="14.25" hidden="1" x14ac:dyDescent="0.45"/>
    <row r="13815" ht="14.25" hidden="1" x14ac:dyDescent="0.45"/>
    <row r="13816" ht="14.25" hidden="1" x14ac:dyDescent="0.45"/>
    <row r="13817" ht="14.25" hidden="1" x14ac:dyDescent="0.45"/>
    <row r="13818" ht="14.25" hidden="1" x14ac:dyDescent="0.45"/>
    <row r="13819" ht="14.25" hidden="1" x14ac:dyDescent="0.45"/>
    <row r="13820" ht="14.25" hidden="1" x14ac:dyDescent="0.45"/>
    <row r="13821" ht="14.25" hidden="1" x14ac:dyDescent="0.45"/>
    <row r="13822" ht="14.25" hidden="1" x14ac:dyDescent="0.45"/>
    <row r="13823" ht="14.25" hidden="1" x14ac:dyDescent="0.45"/>
    <row r="13824" ht="14.25" hidden="1" x14ac:dyDescent="0.45"/>
    <row r="13825" ht="14.25" hidden="1" x14ac:dyDescent="0.45"/>
    <row r="13826" ht="14.25" hidden="1" x14ac:dyDescent="0.45"/>
    <row r="13827" ht="14.25" hidden="1" x14ac:dyDescent="0.45"/>
    <row r="13828" ht="14.25" hidden="1" x14ac:dyDescent="0.45"/>
    <row r="13829" ht="14.25" hidden="1" x14ac:dyDescent="0.45"/>
    <row r="13830" ht="14.25" hidden="1" x14ac:dyDescent="0.45"/>
    <row r="13831" ht="14.25" hidden="1" x14ac:dyDescent="0.45"/>
    <row r="13832" ht="14.25" hidden="1" x14ac:dyDescent="0.45"/>
    <row r="13833" ht="14.25" hidden="1" x14ac:dyDescent="0.45"/>
    <row r="13834" ht="14.25" hidden="1" x14ac:dyDescent="0.45"/>
    <row r="13835" ht="14.25" hidden="1" x14ac:dyDescent="0.45"/>
    <row r="13836" ht="14.25" hidden="1" x14ac:dyDescent="0.45"/>
    <row r="13837" ht="14.25" hidden="1" x14ac:dyDescent="0.45"/>
    <row r="13838" ht="14.25" hidden="1" x14ac:dyDescent="0.45"/>
    <row r="13839" ht="14.25" hidden="1" x14ac:dyDescent="0.45"/>
    <row r="13840" ht="14.25" hidden="1" x14ac:dyDescent="0.45"/>
    <row r="13841" ht="14.25" hidden="1" x14ac:dyDescent="0.45"/>
    <row r="13842" ht="14.25" hidden="1" x14ac:dyDescent="0.45"/>
    <row r="13843" ht="14.25" hidden="1" x14ac:dyDescent="0.45"/>
    <row r="13844" ht="14.25" hidden="1" x14ac:dyDescent="0.45"/>
    <row r="13845" ht="14.25" hidden="1" x14ac:dyDescent="0.45"/>
    <row r="13846" ht="14.25" hidden="1" x14ac:dyDescent="0.45"/>
    <row r="13847" ht="14.25" hidden="1" x14ac:dyDescent="0.45"/>
    <row r="13848" ht="14.25" hidden="1" x14ac:dyDescent="0.45"/>
    <row r="13849" ht="14.25" hidden="1" x14ac:dyDescent="0.45"/>
    <row r="13850" ht="14.25" hidden="1" x14ac:dyDescent="0.45"/>
    <row r="13851" ht="14.25" hidden="1" x14ac:dyDescent="0.45"/>
    <row r="13852" ht="14.25" hidden="1" x14ac:dyDescent="0.45"/>
    <row r="13853" ht="14.25" hidden="1" x14ac:dyDescent="0.45"/>
    <row r="13854" ht="14.25" hidden="1" x14ac:dyDescent="0.45"/>
    <row r="13855" ht="14.25" hidden="1" x14ac:dyDescent="0.45"/>
    <row r="13856" ht="14.25" hidden="1" x14ac:dyDescent="0.45"/>
    <row r="13857" ht="14.25" hidden="1" x14ac:dyDescent="0.45"/>
    <row r="13858" ht="14.25" hidden="1" x14ac:dyDescent="0.45"/>
    <row r="13859" ht="14.25" hidden="1" x14ac:dyDescent="0.45"/>
    <row r="13860" ht="14.25" hidden="1" x14ac:dyDescent="0.45"/>
    <row r="13861" ht="14.25" hidden="1" x14ac:dyDescent="0.45"/>
    <row r="13862" ht="14.25" hidden="1" x14ac:dyDescent="0.45"/>
    <row r="13863" ht="14.25" hidden="1" x14ac:dyDescent="0.45"/>
    <row r="13864" ht="14.25" hidden="1" x14ac:dyDescent="0.45"/>
    <row r="13865" ht="14.25" hidden="1" x14ac:dyDescent="0.45"/>
    <row r="13866" ht="14.25" hidden="1" x14ac:dyDescent="0.45"/>
    <row r="13867" ht="14.25" hidden="1" x14ac:dyDescent="0.45"/>
    <row r="13868" ht="14.25" hidden="1" x14ac:dyDescent="0.45"/>
    <row r="13869" ht="14.25" hidden="1" x14ac:dyDescent="0.45"/>
    <row r="13870" ht="14.25" hidden="1" x14ac:dyDescent="0.45"/>
    <row r="13871" ht="14.25" hidden="1" x14ac:dyDescent="0.45"/>
    <row r="13872" ht="14.25" hidden="1" x14ac:dyDescent="0.45"/>
    <row r="13873" ht="14.25" hidden="1" x14ac:dyDescent="0.45"/>
    <row r="13874" ht="14.25" hidden="1" x14ac:dyDescent="0.45"/>
    <row r="13875" ht="14.25" hidden="1" x14ac:dyDescent="0.45"/>
    <row r="13876" ht="14.25" hidden="1" x14ac:dyDescent="0.45"/>
    <row r="13877" ht="14.25" hidden="1" x14ac:dyDescent="0.45"/>
    <row r="13878" ht="14.25" hidden="1" x14ac:dyDescent="0.45"/>
    <row r="13879" ht="14.25" hidden="1" x14ac:dyDescent="0.45"/>
    <row r="13880" ht="14.25" hidden="1" x14ac:dyDescent="0.45"/>
    <row r="13881" ht="14.25" hidden="1" x14ac:dyDescent="0.45"/>
    <row r="13882" ht="14.25" hidden="1" x14ac:dyDescent="0.45"/>
    <row r="13883" ht="14.25" hidden="1" x14ac:dyDescent="0.45"/>
    <row r="13884" ht="14.25" hidden="1" x14ac:dyDescent="0.45"/>
    <row r="13885" ht="14.25" hidden="1" x14ac:dyDescent="0.45"/>
    <row r="13886" ht="14.25" hidden="1" x14ac:dyDescent="0.45"/>
    <row r="13887" ht="14.25" hidden="1" x14ac:dyDescent="0.45"/>
    <row r="13888" ht="14.25" hidden="1" x14ac:dyDescent="0.45"/>
    <row r="13889" ht="14.25" hidden="1" x14ac:dyDescent="0.45"/>
    <row r="13890" ht="14.25" hidden="1" x14ac:dyDescent="0.45"/>
    <row r="13891" ht="14.25" hidden="1" x14ac:dyDescent="0.45"/>
    <row r="13892" ht="14.25" hidden="1" x14ac:dyDescent="0.45"/>
    <row r="13893" ht="14.25" hidden="1" x14ac:dyDescent="0.45"/>
    <row r="13894" ht="14.25" hidden="1" x14ac:dyDescent="0.45"/>
    <row r="13895" ht="14.25" hidden="1" x14ac:dyDescent="0.45"/>
    <row r="13896" ht="14.25" hidden="1" x14ac:dyDescent="0.45"/>
    <row r="13897" ht="14.25" hidden="1" x14ac:dyDescent="0.45"/>
    <row r="13898" ht="14.25" hidden="1" x14ac:dyDescent="0.45"/>
    <row r="13899" ht="14.25" hidden="1" x14ac:dyDescent="0.45"/>
    <row r="13900" ht="14.25" hidden="1" x14ac:dyDescent="0.45"/>
    <row r="13901" ht="14.25" hidden="1" x14ac:dyDescent="0.45"/>
    <row r="13902" ht="14.25" hidden="1" x14ac:dyDescent="0.45"/>
    <row r="13903" ht="14.25" hidden="1" x14ac:dyDescent="0.45"/>
    <row r="13904" ht="14.25" hidden="1" x14ac:dyDescent="0.45"/>
    <row r="13905" ht="14.25" hidden="1" x14ac:dyDescent="0.45"/>
    <row r="13906" ht="14.25" hidden="1" x14ac:dyDescent="0.45"/>
    <row r="13907" ht="14.25" hidden="1" x14ac:dyDescent="0.45"/>
    <row r="13908" ht="14.25" hidden="1" x14ac:dyDescent="0.45"/>
    <row r="13909" ht="14.25" hidden="1" x14ac:dyDescent="0.45"/>
    <row r="13910" ht="14.25" hidden="1" x14ac:dyDescent="0.45"/>
    <row r="13911" ht="14.25" hidden="1" x14ac:dyDescent="0.45"/>
    <row r="13912" ht="14.25" hidden="1" x14ac:dyDescent="0.45"/>
    <row r="13913" ht="14.25" hidden="1" x14ac:dyDescent="0.45"/>
    <row r="13914" ht="14.25" hidden="1" x14ac:dyDescent="0.45"/>
    <row r="13915" ht="14.25" hidden="1" x14ac:dyDescent="0.45"/>
    <row r="13916" ht="14.25" hidden="1" x14ac:dyDescent="0.45"/>
    <row r="13917" ht="14.25" hidden="1" x14ac:dyDescent="0.45"/>
    <row r="13918" ht="14.25" hidden="1" x14ac:dyDescent="0.45"/>
    <row r="13919" ht="14.25" hidden="1" x14ac:dyDescent="0.45"/>
    <row r="13920" ht="14.25" hidden="1" x14ac:dyDescent="0.45"/>
    <row r="13921" ht="14.25" hidden="1" x14ac:dyDescent="0.45"/>
    <row r="13922" ht="14.25" hidden="1" x14ac:dyDescent="0.45"/>
    <row r="13923" ht="14.25" hidden="1" x14ac:dyDescent="0.45"/>
    <row r="13924" ht="14.25" hidden="1" x14ac:dyDescent="0.45"/>
    <row r="13925" ht="14.25" hidden="1" x14ac:dyDescent="0.45"/>
    <row r="13926" ht="14.25" hidden="1" x14ac:dyDescent="0.45"/>
    <row r="13927" ht="14.25" hidden="1" x14ac:dyDescent="0.45"/>
    <row r="13928" ht="14.25" hidden="1" x14ac:dyDescent="0.45"/>
    <row r="13929" ht="14.25" hidden="1" x14ac:dyDescent="0.45"/>
    <row r="13930" ht="14.25" hidden="1" x14ac:dyDescent="0.45"/>
    <row r="13931" ht="14.25" hidden="1" x14ac:dyDescent="0.45"/>
    <row r="13932" ht="14.25" hidden="1" x14ac:dyDescent="0.45"/>
    <row r="13933" ht="14.25" hidden="1" x14ac:dyDescent="0.45"/>
    <row r="13934" ht="14.25" hidden="1" x14ac:dyDescent="0.45"/>
    <row r="13935" ht="14.25" hidden="1" x14ac:dyDescent="0.45"/>
    <row r="13936" ht="14.25" hidden="1" x14ac:dyDescent="0.45"/>
    <row r="13937" ht="14.25" hidden="1" x14ac:dyDescent="0.45"/>
    <row r="13938" ht="14.25" hidden="1" x14ac:dyDescent="0.45"/>
    <row r="13939" ht="14.25" hidden="1" x14ac:dyDescent="0.45"/>
    <row r="13940" ht="14.25" hidden="1" x14ac:dyDescent="0.45"/>
    <row r="13941" ht="14.25" hidden="1" x14ac:dyDescent="0.45"/>
    <row r="13942" ht="14.25" hidden="1" x14ac:dyDescent="0.45"/>
    <row r="13943" ht="14.25" hidden="1" x14ac:dyDescent="0.45"/>
    <row r="13944" ht="14.25" hidden="1" x14ac:dyDescent="0.45"/>
    <row r="13945" ht="14.25" hidden="1" x14ac:dyDescent="0.45"/>
    <row r="13946" ht="14.25" hidden="1" x14ac:dyDescent="0.45"/>
    <row r="13947" ht="14.25" hidden="1" x14ac:dyDescent="0.45"/>
    <row r="13948" ht="14.25" hidden="1" x14ac:dyDescent="0.45"/>
    <row r="13949" ht="14.25" hidden="1" x14ac:dyDescent="0.45"/>
    <row r="13950" ht="14.25" hidden="1" x14ac:dyDescent="0.45"/>
    <row r="13951" ht="14.25" hidden="1" x14ac:dyDescent="0.45"/>
    <row r="13952" ht="14.25" hidden="1" x14ac:dyDescent="0.45"/>
    <row r="13953" ht="14.25" hidden="1" x14ac:dyDescent="0.45"/>
    <row r="13954" ht="14.25" hidden="1" x14ac:dyDescent="0.45"/>
    <row r="13955" ht="14.25" hidden="1" x14ac:dyDescent="0.45"/>
    <row r="13956" ht="14.25" hidden="1" x14ac:dyDescent="0.45"/>
    <row r="13957" ht="14.25" hidden="1" x14ac:dyDescent="0.45"/>
    <row r="13958" ht="14.25" hidden="1" x14ac:dyDescent="0.45"/>
    <row r="13959" ht="14.25" hidden="1" x14ac:dyDescent="0.45"/>
    <row r="13960" ht="14.25" hidden="1" x14ac:dyDescent="0.45"/>
    <row r="13961" ht="14.25" hidden="1" x14ac:dyDescent="0.45"/>
    <row r="13962" ht="14.25" hidden="1" x14ac:dyDescent="0.45"/>
    <row r="13963" ht="14.25" hidden="1" x14ac:dyDescent="0.45"/>
    <row r="13964" ht="14.25" hidden="1" x14ac:dyDescent="0.45"/>
    <row r="13965" ht="14.25" hidden="1" x14ac:dyDescent="0.45"/>
    <row r="13966" ht="14.25" hidden="1" x14ac:dyDescent="0.45"/>
    <row r="13967" ht="14.25" hidden="1" x14ac:dyDescent="0.45"/>
    <row r="13968" ht="14.25" hidden="1" x14ac:dyDescent="0.45"/>
    <row r="13969" ht="14.25" hidden="1" x14ac:dyDescent="0.45"/>
    <row r="13970" ht="14.25" hidden="1" x14ac:dyDescent="0.45"/>
    <row r="13971" ht="14.25" hidden="1" x14ac:dyDescent="0.45"/>
    <row r="13972" ht="14.25" hidden="1" x14ac:dyDescent="0.45"/>
    <row r="13973" ht="14.25" hidden="1" x14ac:dyDescent="0.45"/>
    <row r="13974" ht="14.25" hidden="1" x14ac:dyDescent="0.45"/>
    <row r="13975" ht="14.25" hidden="1" x14ac:dyDescent="0.45"/>
    <row r="13976" ht="14.25" hidden="1" x14ac:dyDescent="0.45"/>
    <row r="13977" ht="14.25" hidden="1" x14ac:dyDescent="0.45"/>
    <row r="13978" ht="14.25" hidden="1" x14ac:dyDescent="0.45"/>
    <row r="13979" ht="14.25" hidden="1" x14ac:dyDescent="0.45"/>
    <row r="13980" ht="14.25" hidden="1" x14ac:dyDescent="0.45"/>
    <row r="13981" ht="14.25" hidden="1" x14ac:dyDescent="0.45"/>
    <row r="13982" ht="14.25" hidden="1" x14ac:dyDescent="0.45"/>
    <row r="13983" ht="14.25" hidden="1" x14ac:dyDescent="0.45"/>
    <row r="13984" ht="14.25" hidden="1" x14ac:dyDescent="0.45"/>
    <row r="13985" ht="14.25" hidden="1" x14ac:dyDescent="0.45"/>
    <row r="13986" ht="14.25" hidden="1" x14ac:dyDescent="0.45"/>
    <row r="13987" ht="14.25" hidden="1" x14ac:dyDescent="0.45"/>
    <row r="13988" ht="14.25" hidden="1" x14ac:dyDescent="0.45"/>
    <row r="13989" ht="14.25" hidden="1" x14ac:dyDescent="0.45"/>
    <row r="13990" ht="14.25" hidden="1" x14ac:dyDescent="0.45"/>
    <row r="13991" ht="14.25" hidden="1" x14ac:dyDescent="0.45"/>
    <row r="13992" ht="14.25" hidden="1" x14ac:dyDescent="0.45"/>
    <row r="13993" ht="14.25" hidden="1" x14ac:dyDescent="0.45"/>
    <row r="13994" ht="14.25" hidden="1" x14ac:dyDescent="0.45"/>
    <row r="13995" ht="14.25" hidden="1" x14ac:dyDescent="0.45"/>
    <row r="13996" ht="14.25" hidden="1" x14ac:dyDescent="0.45"/>
    <row r="13997" ht="14.25" hidden="1" x14ac:dyDescent="0.45"/>
    <row r="13998" ht="14.25" hidden="1" x14ac:dyDescent="0.45"/>
    <row r="13999" ht="14.25" hidden="1" x14ac:dyDescent="0.45"/>
    <row r="14000" ht="14.25" hidden="1" x14ac:dyDescent="0.45"/>
    <row r="14001" ht="14.25" hidden="1" x14ac:dyDescent="0.45"/>
    <row r="14002" ht="14.25" hidden="1" x14ac:dyDescent="0.45"/>
    <row r="14003" ht="14.25" hidden="1" x14ac:dyDescent="0.45"/>
    <row r="14004" ht="14.25" hidden="1" x14ac:dyDescent="0.45"/>
    <row r="14005" ht="14.25" hidden="1" x14ac:dyDescent="0.45"/>
    <row r="14006" ht="14.25" hidden="1" x14ac:dyDescent="0.45"/>
    <row r="14007" ht="14.25" hidden="1" x14ac:dyDescent="0.45"/>
    <row r="14008" ht="14.25" hidden="1" x14ac:dyDescent="0.45"/>
    <row r="14009" ht="14.25" hidden="1" x14ac:dyDescent="0.45"/>
    <row r="14010" ht="14.25" hidden="1" x14ac:dyDescent="0.45"/>
    <row r="14011" ht="14.25" hidden="1" x14ac:dyDescent="0.45"/>
    <row r="14012" ht="14.25" hidden="1" x14ac:dyDescent="0.45"/>
    <row r="14013" ht="14.25" hidden="1" x14ac:dyDescent="0.45"/>
    <row r="14014" ht="14.25" hidden="1" x14ac:dyDescent="0.45"/>
    <row r="14015" ht="14.25" hidden="1" x14ac:dyDescent="0.45"/>
    <row r="14016" ht="14.25" hidden="1" x14ac:dyDescent="0.45"/>
    <row r="14017" ht="14.25" hidden="1" x14ac:dyDescent="0.45"/>
    <row r="14018" ht="14.25" hidden="1" x14ac:dyDescent="0.45"/>
    <row r="14019" ht="14.25" hidden="1" x14ac:dyDescent="0.45"/>
    <row r="14020" ht="14.25" hidden="1" x14ac:dyDescent="0.45"/>
    <row r="14021" ht="14.25" hidden="1" x14ac:dyDescent="0.45"/>
    <row r="14022" ht="14.25" hidden="1" x14ac:dyDescent="0.45"/>
    <row r="14023" ht="14.25" hidden="1" x14ac:dyDescent="0.45"/>
    <row r="14024" ht="14.25" hidden="1" x14ac:dyDescent="0.45"/>
    <row r="14025" ht="14.25" hidden="1" x14ac:dyDescent="0.45"/>
    <row r="14026" ht="14.25" hidden="1" x14ac:dyDescent="0.45"/>
    <row r="14027" ht="14.25" hidden="1" x14ac:dyDescent="0.45"/>
    <row r="14028" ht="14.25" hidden="1" x14ac:dyDescent="0.45"/>
    <row r="14029" ht="14.25" hidden="1" x14ac:dyDescent="0.45"/>
    <row r="14030" ht="14.25" hidden="1" x14ac:dyDescent="0.45"/>
    <row r="14031" ht="14.25" hidden="1" x14ac:dyDescent="0.45"/>
    <row r="14032" ht="14.25" hidden="1" x14ac:dyDescent="0.45"/>
    <row r="14033" ht="14.25" hidden="1" x14ac:dyDescent="0.45"/>
    <row r="14034" ht="14.25" hidden="1" x14ac:dyDescent="0.45"/>
    <row r="14035" ht="14.25" hidden="1" x14ac:dyDescent="0.45"/>
    <row r="14036" ht="14.25" hidden="1" x14ac:dyDescent="0.45"/>
    <row r="14037" ht="14.25" hidden="1" x14ac:dyDescent="0.45"/>
    <row r="14038" ht="14.25" hidden="1" x14ac:dyDescent="0.45"/>
    <row r="14039" ht="14.25" hidden="1" x14ac:dyDescent="0.45"/>
    <row r="14040" ht="14.25" hidden="1" x14ac:dyDescent="0.45"/>
    <row r="14041" ht="14.25" hidden="1" x14ac:dyDescent="0.45"/>
    <row r="14042" ht="14.25" hidden="1" x14ac:dyDescent="0.45"/>
    <row r="14043" ht="14.25" hidden="1" x14ac:dyDescent="0.45"/>
    <row r="14044" ht="14.25" hidden="1" x14ac:dyDescent="0.45"/>
    <row r="14045" ht="14.25" hidden="1" x14ac:dyDescent="0.45"/>
    <row r="14046" ht="14.25" hidden="1" x14ac:dyDescent="0.45"/>
    <row r="14047" ht="14.25" hidden="1" x14ac:dyDescent="0.45"/>
    <row r="14048" ht="14.25" hidden="1" x14ac:dyDescent="0.45"/>
    <row r="14049" ht="14.25" hidden="1" x14ac:dyDescent="0.45"/>
    <row r="14050" ht="14.25" hidden="1" x14ac:dyDescent="0.45"/>
    <row r="14051" ht="14.25" hidden="1" x14ac:dyDescent="0.45"/>
    <row r="14052" ht="14.25" hidden="1" x14ac:dyDescent="0.45"/>
    <row r="14053" ht="14.25" hidden="1" x14ac:dyDescent="0.45"/>
    <row r="14054" ht="14.25" hidden="1" x14ac:dyDescent="0.45"/>
    <row r="14055" ht="14.25" hidden="1" x14ac:dyDescent="0.45"/>
    <row r="14056" ht="14.25" hidden="1" x14ac:dyDescent="0.45"/>
    <row r="14057" ht="14.25" hidden="1" x14ac:dyDescent="0.45"/>
    <row r="14058" ht="14.25" hidden="1" x14ac:dyDescent="0.45"/>
    <row r="14059" ht="14.25" hidden="1" x14ac:dyDescent="0.45"/>
    <row r="14060" ht="14.25" hidden="1" x14ac:dyDescent="0.45"/>
    <row r="14061" ht="14.25" hidden="1" x14ac:dyDescent="0.45"/>
    <row r="14062" ht="14.25" hidden="1" x14ac:dyDescent="0.45"/>
    <row r="14063" ht="14.25" hidden="1" x14ac:dyDescent="0.45"/>
    <row r="14064" ht="14.25" hidden="1" x14ac:dyDescent="0.45"/>
    <row r="14065" ht="14.25" hidden="1" x14ac:dyDescent="0.45"/>
    <row r="14066" ht="14.25" hidden="1" x14ac:dyDescent="0.45"/>
    <row r="14067" ht="14.25" hidden="1" x14ac:dyDescent="0.45"/>
    <row r="14068" ht="14.25" hidden="1" x14ac:dyDescent="0.45"/>
    <row r="14069" ht="14.25" hidden="1" x14ac:dyDescent="0.45"/>
    <row r="14070" ht="14.25" hidden="1" x14ac:dyDescent="0.45"/>
    <row r="14071" ht="14.25" hidden="1" x14ac:dyDescent="0.45"/>
    <row r="14072" ht="14.25" hidden="1" x14ac:dyDescent="0.45"/>
    <row r="14073" ht="14.25" hidden="1" x14ac:dyDescent="0.45"/>
    <row r="14074" ht="14.25" hidden="1" x14ac:dyDescent="0.45"/>
    <row r="14075" ht="14.25" hidden="1" x14ac:dyDescent="0.45"/>
    <row r="14076" ht="14.25" hidden="1" x14ac:dyDescent="0.45"/>
    <row r="14077" ht="14.25" hidden="1" x14ac:dyDescent="0.45"/>
    <row r="14078" ht="14.25" hidden="1" x14ac:dyDescent="0.45"/>
    <row r="14079" ht="14.25" hidden="1" x14ac:dyDescent="0.45"/>
    <row r="14080" ht="14.25" hidden="1" x14ac:dyDescent="0.45"/>
    <row r="14081" ht="14.25" hidden="1" x14ac:dyDescent="0.45"/>
    <row r="14082" ht="14.25" hidden="1" x14ac:dyDescent="0.45"/>
    <row r="14083" ht="14.25" hidden="1" x14ac:dyDescent="0.45"/>
    <row r="14084" ht="14.25" hidden="1" x14ac:dyDescent="0.45"/>
    <row r="14085" ht="14.25" hidden="1" x14ac:dyDescent="0.45"/>
    <row r="14086" ht="14.25" hidden="1" x14ac:dyDescent="0.45"/>
    <row r="14087" ht="14.25" hidden="1" x14ac:dyDescent="0.45"/>
    <row r="14088" ht="14.25" hidden="1" x14ac:dyDescent="0.45"/>
    <row r="14089" ht="14.25" hidden="1" x14ac:dyDescent="0.45"/>
    <row r="14090" ht="14.25" hidden="1" x14ac:dyDescent="0.45"/>
    <row r="14091" ht="14.25" hidden="1" x14ac:dyDescent="0.45"/>
    <row r="14092" ht="14.25" hidden="1" x14ac:dyDescent="0.45"/>
    <row r="14093" ht="14.25" hidden="1" x14ac:dyDescent="0.45"/>
    <row r="14094" ht="14.25" hidden="1" x14ac:dyDescent="0.45"/>
    <row r="14095" ht="14.25" hidden="1" x14ac:dyDescent="0.45"/>
    <row r="14096" ht="14.25" hidden="1" x14ac:dyDescent="0.45"/>
    <row r="14097" ht="14.25" hidden="1" x14ac:dyDescent="0.45"/>
    <row r="14098" ht="14.25" hidden="1" x14ac:dyDescent="0.45"/>
    <row r="14099" ht="14.25" hidden="1" x14ac:dyDescent="0.45"/>
    <row r="14100" ht="14.25" hidden="1" x14ac:dyDescent="0.45"/>
    <row r="14101" ht="14.25" hidden="1" x14ac:dyDescent="0.45"/>
    <row r="14102" ht="14.25" hidden="1" x14ac:dyDescent="0.45"/>
    <row r="14103" ht="14.25" hidden="1" x14ac:dyDescent="0.45"/>
    <row r="14104" ht="14.25" hidden="1" x14ac:dyDescent="0.45"/>
    <row r="14105" ht="14.25" hidden="1" x14ac:dyDescent="0.45"/>
    <row r="14106" ht="14.25" hidden="1" x14ac:dyDescent="0.45"/>
    <row r="14107" ht="14.25" hidden="1" x14ac:dyDescent="0.45"/>
    <row r="14108" ht="14.25" hidden="1" x14ac:dyDescent="0.45"/>
    <row r="14109" ht="14.25" hidden="1" x14ac:dyDescent="0.45"/>
    <row r="14110" ht="14.25" hidden="1" x14ac:dyDescent="0.45"/>
    <row r="14111" ht="14.25" hidden="1" x14ac:dyDescent="0.45"/>
    <row r="14112" ht="14.25" hidden="1" x14ac:dyDescent="0.45"/>
    <row r="14113" ht="14.25" hidden="1" x14ac:dyDescent="0.45"/>
    <row r="14114" ht="14.25" hidden="1" x14ac:dyDescent="0.45"/>
    <row r="14115" ht="14.25" hidden="1" x14ac:dyDescent="0.45"/>
    <row r="14116" ht="14.25" hidden="1" x14ac:dyDescent="0.45"/>
    <row r="14117" ht="14.25" hidden="1" x14ac:dyDescent="0.45"/>
    <row r="14118" ht="14.25" hidden="1" x14ac:dyDescent="0.45"/>
    <row r="14119" ht="14.25" hidden="1" x14ac:dyDescent="0.45"/>
    <row r="14120" ht="14.25" hidden="1" x14ac:dyDescent="0.45"/>
    <row r="14121" ht="14.25" hidden="1" x14ac:dyDescent="0.45"/>
    <row r="14122" ht="14.25" hidden="1" x14ac:dyDescent="0.45"/>
    <row r="14123" ht="14.25" hidden="1" x14ac:dyDescent="0.45"/>
    <row r="14124" ht="14.25" hidden="1" x14ac:dyDescent="0.45"/>
    <row r="14125" ht="14.25" hidden="1" x14ac:dyDescent="0.45"/>
    <row r="14126" ht="14.25" hidden="1" x14ac:dyDescent="0.45"/>
    <row r="14127" ht="14.25" hidden="1" x14ac:dyDescent="0.45"/>
    <row r="14128" ht="14.25" hidden="1" x14ac:dyDescent="0.45"/>
    <row r="14129" ht="14.25" hidden="1" x14ac:dyDescent="0.45"/>
    <row r="14130" ht="14.25" hidden="1" x14ac:dyDescent="0.45"/>
    <row r="14131" ht="14.25" hidden="1" x14ac:dyDescent="0.45"/>
    <row r="14132" ht="14.25" hidden="1" x14ac:dyDescent="0.45"/>
    <row r="14133" ht="14.25" hidden="1" x14ac:dyDescent="0.45"/>
    <row r="14134" ht="14.25" hidden="1" x14ac:dyDescent="0.45"/>
    <row r="14135" ht="14.25" hidden="1" x14ac:dyDescent="0.45"/>
    <row r="14136" ht="14.25" hidden="1" x14ac:dyDescent="0.45"/>
    <row r="14137" ht="14.25" hidden="1" x14ac:dyDescent="0.45"/>
    <row r="14138" ht="14.25" hidden="1" x14ac:dyDescent="0.45"/>
    <row r="14139" ht="14.25" hidden="1" x14ac:dyDescent="0.45"/>
    <row r="14140" ht="14.25" hidden="1" x14ac:dyDescent="0.45"/>
    <row r="14141" ht="14.25" hidden="1" x14ac:dyDescent="0.45"/>
    <row r="14142" ht="14.25" hidden="1" x14ac:dyDescent="0.45"/>
    <row r="14143" ht="14.25" hidden="1" x14ac:dyDescent="0.45"/>
    <row r="14144" ht="14.25" hidden="1" x14ac:dyDescent="0.45"/>
    <row r="14145" ht="14.25" hidden="1" x14ac:dyDescent="0.45"/>
    <row r="14146" ht="14.25" hidden="1" x14ac:dyDescent="0.45"/>
    <row r="14147" ht="14.25" hidden="1" x14ac:dyDescent="0.45"/>
    <row r="14148" ht="14.25" hidden="1" x14ac:dyDescent="0.45"/>
    <row r="14149" ht="14.25" hidden="1" x14ac:dyDescent="0.45"/>
    <row r="14150" ht="14.25" hidden="1" x14ac:dyDescent="0.45"/>
    <row r="14151" ht="14.25" hidden="1" x14ac:dyDescent="0.45"/>
    <row r="14152" ht="14.25" hidden="1" x14ac:dyDescent="0.45"/>
    <row r="14153" ht="14.25" hidden="1" x14ac:dyDescent="0.45"/>
    <row r="14154" ht="14.25" hidden="1" x14ac:dyDescent="0.45"/>
    <row r="14155" ht="14.25" hidden="1" x14ac:dyDescent="0.45"/>
    <row r="14156" ht="14.25" hidden="1" x14ac:dyDescent="0.45"/>
    <row r="14157" ht="14.25" hidden="1" x14ac:dyDescent="0.45"/>
    <row r="14158" ht="14.25" hidden="1" x14ac:dyDescent="0.45"/>
    <row r="14159" ht="14.25" hidden="1" x14ac:dyDescent="0.45"/>
    <row r="14160" ht="14.25" hidden="1" x14ac:dyDescent="0.45"/>
    <row r="14161" ht="14.25" hidden="1" x14ac:dyDescent="0.45"/>
    <row r="14162" ht="14.25" hidden="1" x14ac:dyDescent="0.45"/>
    <row r="14163" ht="14.25" hidden="1" x14ac:dyDescent="0.45"/>
    <row r="14164" ht="14.25" hidden="1" x14ac:dyDescent="0.45"/>
    <row r="14165" ht="14.25" hidden="1" x14ac:dyDescent="0.45"/>
    <row r="14166" ht="14.25" hidden="1" x14ac:dyDescent="0.45"/>
    <row r="14167" ht="14.25" hidden="1" x14ac:dyDescent="0.45"/>
    <row r="14168" ht="14.25" hidden="1" x14ac:dyDescent="0.45"/>
    <row r="14169" ht="14.25" hidden="1" x14ac:dyDescent="0.45"/>
    <row r="14170" ht="14.25" hidden="1" x14ac:dyDescent="0.45"/>
    <row r="14171" ht="14.25" hidden="1" x14ac:dyDescent="0.45"/>
    <row r="14172" ht="14.25" hidden="1" x14ac:dyDescent="0.45"/>
    <row r="14173" ht="14.25" hidden="1" x14ac:dyDescent="0.45"/>
    <row r="14174" ht="14.25" hidden="1" x14ac:dyDescent="0.45"/>
    <row r="14175" ht="14.25" hidden="1" x14ac:dyDescent="0.45"/>
    <row r="14176" ht="14.25" hidden="1" x14ac:dyDescent="0.45"/>
    <row r="14177" ht="14.25" hidden="1" x14ac:dyDescent="0.45"/>
    <row r="14178" ht="14.25" hidden="1" x14ac:dyDescent="0.45"/>
    <row r="14179" ht="14.25" hidden="1" x14ac:dyDescent="0.45"/>
    <row r="14180" ht="14.25" hidden="1" x14ac:dyDescent="0.45"/>
    <row r="14181" ht="14.25" hidden="1" x14ac:dyDescent="0.45"/>
    <row r="14182" ht="14.25" hidden="1" x14ac:dyDescent="0.45"/>
    <row r="14183" ht="14.25" hidden="1" x14ac:dyDescent="0.45"/>
    <row r="14184" ht="14.25" hidden="1" x14ac:dyDescent="0.45"/>
    <row r="14185" ht="14.25" hidden="1" x14ac:dyDescent="0.45"/>
    <row r="14186" ht="14.25" hidden="1" x14ac:dyDescent="0.45"/>
    <row r="14187" ht="14.25" hidden="1" x14ac:dyDescent="0.45"/>
    <row r="14188" ht="14.25" hidden="1" x14ac:dyDescent="0.45"/>
    <row r="14189" ht="14.25" hidden="1" x14ac:dyDescent="0.45"/>
    <row r="14190" ht="14.25" hidden="1" x14ac:dyDescent="0.45"/>
    <row r="14191" ht="14.25" hidden="1" x14ac:dyDescent="0.45"/>
    <row r="14192" ht="14.25" hidden="1" x14ac:dyDescent="0.45"/>
    <row r="14193" ht="14.25" hidden="1" x14ac:dyDescent="0.45"/>
    <row r="14194" ht="14.25" hidden="1" x14ac:dyDescent="0.45"/>
    <row r="14195" ht="14.25" hidden="1" x14ac:dyDescent="0.45"/>
    <row r="14196" ht="14.25" hidden="1" x14ac:dyDescent="0.45"/>
    <row r="14197" ht="14.25" hidden="1" x14ac:dyDescent="0.45"/>
    <row r="14198" ht="14.25" hidden="1" x14ac:dyDescent="0.45"/>
    <row r="14199" ht="14.25" hidden="1" x14ac:dyDescent="0.45"/>
    <row r="14200" ht="14.25" hidden="1" x14ac:dyDescent="0.45"/>
    <row r="14201" ht="14.25" hidden="1" x14ac:dyDescent="0.45"/>
    <row r="14202" ht="14.25" hidden="1" x14ac:dyDescent="0.45"/>
    <row r="14203" ht="14.25" hidden="1" x14ac:dyDescent="0.45"/>
    <row r="14204" ht="14.25" hidden="1" x14ac:dyDescent="0.45"/>
    <row r="14205" ht="14.25" hidden="1" x14ac:dyDescent="0.45"/>
    <row r="14206" ht="14.25" hidden="1" x14ac:dyDescent="0.45"/>
    <row r="14207" ht="14.25" hidden="1" x14ac:dyDescent="0.45"/>
    <row r="14208" ht="14.25" hidden="1" x14ac:dyDescent="0.45"/>
    <row r="14209" ht="14.25" hidden="1" x14ac:dyDescent="0.45"/>
    <row r="14210" ht="14.25" hidden="1" x14ac:dyDescent="0.45"/>
    <row r="14211" ht="14.25" hidden="1" x14ac:dyDescent="0.45"/>
    <row r="14212" ht="14.25" hidden="1" x14ac:dyDescent="0.45"/>
    <row r="14213" ht="14.25" hidden="1" x14ac:dyDescent="0.45"/>
    <row r="14214" ht="14.25" hidden="1" x14ac:dyDescent="0.45"/>
    <row r="14215" ht="14.25" hidden="1" x14ac:dyDescent="0.45"/>
    <row r="14216" ht="14.25" hidden="1" x14ac:dyDescent="0.45"/>
    <row r="14217" ht="14.25" hidden="1" x14ac:dyDescent="0.45"/>
    <row r="14218" ht="14.25" hidden="1" x14ac:dyDescent="0.45"/>
    <row r="14219" ht="14.25" hidden="1" x14ac:dyDescent="0.45"/>
    <row r="14220" ht="14.25" hidden="1" x14ac:dyDescent="0.45"/>
    <row r="14221" ht="14.25" hidden="1" x14ac:dyDescent="0.45"/>
    <row r="14222" ht="14.25" hidden="1" x14ac:dyDescent="0.45"/>
    <row r="14223" ht="14.25" hidden="1" x14ac:dyDescent="0.45"/>
    <row r="14224" ht="14.25" hidden="1" x14ac:dyDescent="0.45"/>
    <row r="14225" ht="14.25" hidden="1" x14ac:dyDescent="0.45"/>
    <row r="14226" ht="14.25" hidden="1" x14ac:dyDescent="0.45"/>
    <row r="14227" ht="14.25" hidden="1" x14ac:dyDescent="0.45"/>
    <row r="14228" ht="14.25" hidden="1" x14ac:dyDescent="0.45"/>
    <row r="14229" ht="14.25" hidden="1" x14ac:dyDescent="0.45"/>
    <row r="14230" ht="14.25" hidden="1" x14ac:dyDescent="0.45"/>
    <row r="14231" ht="14.25" hidden="1" x14ac:dyDescent="0.45"/>
    <row r="14232" ht="14.25" hidden="1" x14ac:dyDescent="0.45"/>
    <row r="14233" ht="14.25" hidden="1" x14ac:dyDescent="0.45"/>
    <row r="14234" ht="14.25" hidden="1" x14ac:dyDescent="0.45"/>
    <row r="14235" ht="14.25" hidden="1" x14ac:dyDescent="0.45"/>
    <row r="14236" ht="14.25" hidden="1" x14ac:dyDescent="0.45"/>
    <row r="14237" ht="14.25" hidden="1" x14ac:dyDescent="0.45"/>
    <row r="14238" ht="14.25" hidden="1" x14ac:dyDescent="0.45"/>
    <row r="14239" ht="14.25" hidden="1" x14ac:dyDescent="0.45"/>
    <row r="14240" ht="14.25" hidden="1" x14ac:dyDescent="0.45"/>
    <row r="14241" ht="14.25" hidden="1" x14ac:dyDescent="0.45"/>
    <row r="14242" ht="14.25" hidden="1" x14ac:dyDescent="0.45"/>
    <row r="14243" ht="14.25" hidden="1" x14ac:dyDescent="0.45"/>
    <row r="14244" ht="14.25" hidden="1" x14ac:dyDescent="0.45"/>
    <row r="14245" ht="14.25" hidden="1" x14ac:dyDescent="0.45"/>
    <row r="14246" ht="14.25" hidden="1" x14ac:dyDescent="0.45"/>
    <row r="14247" ht="14.25" hidden="1" x14ac:dyDescent="0.45"/>
    <row r="14248" ht="14.25" hidden="1" x14ac:dyDescent="0.45"/>
    <row r="14249" ht="14.25" hidden="1" x14ac:dyDescent="0.45"/>
    <row r="14250" ht="14.25" hidden="1" x14ac:dyDescent="0.45"/>
    <row r="14251" ht="14.25" hidden="1" x14ac:dyDescent="0.45"/>
    <row r="14252" ht="14.25" hidden="1" x14ac:dyDescent="0.45"/>
    <row r="14253" ht="14.25" hidden="1" x14ac:dyDescent="0.45"/>
    <row r="14254" ht="14.25" hidden="1" x14ac:dyDescent="0.45"/>
    <row r="14255" ht="14.25" hidden="1" x14ac:dyDescent="0.45"/>
    <row r="14256" ht="14.25" hidden="1" x14ac:dyDescent="0.45"/>
    <row r="14257" ht="14.25" hidden="1" x14ac:dyDescent="0.45"/>
    <row r="14258" ht="14.25" hidden="1" x14ac:dyDescent="0.45"/>
    <row r="14259" ht="14.25" hidden="1" x14ac:dyDescent="0.45"/>
    <row r="14260" ht="14.25" hidden="1" x14ac:dyDescent="0.45"/>
    <row r="14261" ht="14.25" hidden="1" x14ac:dyDescent="0.45"/>
    <row r="14262" ht="14.25" hidden="1" x14ac:dyDescent="0.45"/>
    <row r="14263" ht="14.25" hidden="1" x14ac:dyDescent="0.45"/>
    <row r="14264" ht="14.25" hidden="1" x14ac:dyDescent="0.45"/>
    <row r="14265" ht="14.25" hidden="1" x14ac:dyDescent="0.45"/>
    <row r="14266" ht="14.25" hidden="1" x14ac:dyDescent="0.45"/>
    <row r="14267" ht="14.25" hidden="1" x14ac:dyDescent="0.45"/>
    <row r="14268" ht="14.25" hidden="1" x14ac:dyDescent="0.45"/>
    <row r="14269" ht="14.25" hidden="1" x14ac:dyDescent="0.45"/>
    <row r="14270" ht="14.25" hidden="1" x14ac:dyDescent="0.45"/>
    <row r="14271" ht="14.25" hidden="1" x14ac:dyDescent="0.45"/>
    <row r="14272" ht="14.25" hidden="1" x14ac:dyDescent="0.45"/>
    <row r="14273" ht="14.25" hidden="1" x14ac:dyDescent="0.45"/>
    <row r="14274" ht="14.25" hidden="1" x14ac:dyDescent="0.45"/>
    <row r="14275" ht="14.25" hidden="1" x14ac:dyDescent="0.45"/>
    <row r="14276" ht="14.25" hidden="1" x14ac:dyDescent="0.45"/>
    <row r="14277" ht="14.25" hidden="1" x14ac:dyDescent="0.45"/>
    <row r="14278" ht="14.25" hidden="1" x14ac:dyDescent="0.45"/>
    <row r="14279" ht="14.25" hidden="1" x14ac:dyDescent="0.45"/>
    <row r="14280" ht="14.25" hidden="1" x14ac:dyDescent="0.45"/>
    <row r="14281" ht="14.25" hidden="1" x14ac:dyDescent="0.45"/>
    <row r="14282" ht="14.25" hidden="1" x14ac:dyDescent="0.45"/>
    <row r="14283" ht="14.25" hidden="1" x14ac:dyDescent="0.45"/>
    <row r="14284" ht="14.25" hidden="1" x14ac:dyDescent="0.45"/>
    <row r="14285" ht="14.25" hidden="1" x14ac:dyDescent="0.45"/>
    <row r="14286" ht="14.25" hidden="1" x14ac:dyDescent="0.45"/>
    <row r="14287" ht="14.25" hidden="1" x14ac:dyDescent="0.45"/>
    <row r="14288" ht="14.25" hidden="1" x14ac:dyDescent="0.45"/>
    <row r="14289" ht="14.25" hidden="1" x14ac:dyDescent="0.45"/>
    <row r="14290" ht="14.25" hidden="1" x14ac:dyDescent="0.45"/>
    <row r="14291" ht="14.25" hidden="1" x14ac:dyDescent="0.45"/>
    <row r="14292" ht="14.25" hidden="1" x14ac:dyDescent="0.45"/>
    <row r="14293" ht="14.25" hidden="1" x14ac:dyDescent="0.45"/>
    <row r="14294" ht="14.25" hidden="1" x14ac:dyDescent="0.45"/>
    <row r="14295" ht="14.25" hidden="1" x14ac:dyDescent="0.45"/>
    <row r="14296" ht="14.25" hidden="1" x14ac:dyDescent="0.45"/>
    <row r="14297" ht="14.25" hidden="1" x14ac:dyDescent="0.45"/>
    <row r="14298" ht="14.25" hidden="1" x14ac:dyDescent="0.45"/>
    <row r="14299" ht="14.25" hidden="1" x14ac:dyDescent="0.45"/>
    <row r="14300" ht="14.25" hidden="1" x14ac:dyDescent="0.45"/>
    <row r="14301" ht="14.25" hidden="1" x14ac:dyDescent="0.45"/>
    <row r="14302" ht="14.25" hidden="1" x14ac:dyDescent="0.45"/>
    <row r="14303" ht="14.25" hidden="1" x14ac:dyDescent="0.45"/>
    <row r="14304" ht="14.25" hidden="1" x14ac:dyDescent="0.45"/>
    <row r="14305" ht="14.25" hidden="1" x14ac:dyDescent="0.45"/>
    <row r="14306" ht="14.25" hidden="1" x14ac:dyDescent="0.45"/>
    <row r="14307" ht="14.25" hidden="1" x14ac:dyDescent="0.45"/>
    <row r="14308" ht="14.25" hidden="1" x14ac:dyDescent="0.45"/>
    <row r="14309" ht="14.25" hidden="1" x14ac:dyDescent="0.45"/>
    <row r="14310" ht="14.25" hidden="1" x14ac:dyDescent="0.45"/>
    <row r="14311" ht="14.25" hidden="1" x14ac:dyDescent="0.45"/>
    <row r="14312" ht="14.25" hidden="1" x14ac:dyDescent="0.45"/>
    <row r="14313" ht="14.25" hidden="1" x14ac:dyDescent="0.45"/>
    <row r="14314" ht="14.25" hidden="1" x14ac:dyDescent="0.45"/>
    <row r="14315" ht="14.25" hidden="1" x14ac:dyDescent="0.45"/>
    <row r="14316" ht="14.25" hidden="1" x14ac:dyDescent="0.45"/>
    <row r="14317" ht="14.25" hidden="1" x14ac:dyDescent="0.45"/>
    <row r="14318" ht="14.25" hidden="1" x14ac:dyDescent="0.45"/>
    <row r="14319" ht="14.25" hidden="1" x14ac:dyDescent="0.45"/>
    <row r="14320" ht="14.25" hidden="1" x14ac:dyDescent="0.45"/>
    <row r="14321" ht="14.25" hidden="1" x14ac:dyDescent="0.45"/>
    <row r="14322" ht="14.25" hidden="1" x14ac:dyDescent="0.45"/>
    <row r="14323" ht="14.25" hidden="1" x14ac:dyDescent="0.45"/>
    <row r="14324" ht="14.25" hidden="1" x14ac:dyDescent="0.45"/>
    <row r="14325" ht="14.25" hidden="1" x14ac:dyDescent="0.45"/>
    <row r="14326" ht="14.25" hidden="1" x14ac:dyDescent="0.45"/>
    <row r="14327" ht="14.25" hidden="1" x14ac:dyDescent="0.45"/>
    <row r="14328" ht="14.25" hidden="1" x14ac:dyDescent="0.45"/>
    <row r="14329" ht="14.25" hidden="1" x14ac:dyDescent="0.45"/>
    <row r="14330" ht="14.25" hidden="1" x14ac:dyDescent="0.45"/>
    <row r="14331" ht="14.25" hidden="1" x14ac:dyDescent="0.45"/>
    <row r="14332" ht="14.25" hidden="1" x14ac:dyDescent="0.45"/>
    <row r="14333" ht="14.25" hidden="1" x14ac:dyDescent="0.45"/>
    <row r="14334" ht="14.25" hidden="1" x14ac:dyDescent="0.45"/>
    <row r="14335" ht="14.25" hidden="1" x14ac:dyDescent="0.45"/>
    <row r="14336" ht="14.25" hidden="1" x14ac:dyDescent="0.45"/>
    <row r="14337" ht="14.25" hidden="1" x14ac:dyDescent="0.45"/>
    <row r="14338" ht="14.25" hidden="1" x14ac:dyDescent="0.45"/>
    <row r="14339" ht="14.25" hidden="1" x14ac:dyDescent="0.45"/>
    <row r="14340" ht="14.25" hidden="1" x14ac:dyDescent="0.45"/>
    <row r="14341" ht="14.25" hidden="1" x14ac:dyDescent="0.45"/>
    <row r="14342" ht="14.25" hidden="1" x14ac:dyDescent="0.45"/>
    <row r="14343" ht="14.25" hidden="1" x14ac:dyDescent="0.45"/>
    <row r="14344" ht="14.25" hidden="1" x14ac:dyDescent="0.45"/>
    <row r="14345" ht="14.25" hidden="1" x14ac:dyDescent="0.45"/>
    <row r="14346" ht="14.25" hidden="1" x14ac:dyDescent="0.45"/>
    <row r="14347" ht="14.25" hidden="1" x14ac:dyDescent="0.45"/>
    <row r="14348" ht="14.25" hidden="1" x14ac:dyDescent="0.45"/>
    <row r="14349" ht="14.25" hidden="1" x14ac:dyDescent="0.45"/>
    <row r="14350" ht="14.25" hidden="1" x14ac:dyDescent="0.45"/>
    <row r="14351" ht="14.25" hidden="1" x14ac:dyDescent="0.45"/>
    <row r="14352" ht="14.25" hidden="1" x14ac:dyDescent="0.45"/>
    <row r="14353" ht="14.25" hidden="1" x14ac:dyDescent="0.45"/>
    <row r="14354" ht="14.25" hidden="1" x14ac:dyDescent="0.45"/>
    <row r="14355" ht="14.25" hidden="1" x14ac:dyDescent="0.45"/>
    <row r="14356" ht="14.25" hidden="1" x14ac:dyDescent="0.45"/>
    <row r="14357" ht="14.25" hidden="1" x14ac:dyDescent="0.45"/>
    <row r="14358" ht="14.25" hidden="1" x14ac:dyDescent="0.45"/>
    <row r="14359" ht="14.25" hidden="1" x14ac:dyDescent="0.45"/>
    <row r="14360" ht="14.25" hidden="1" x14ac:dyDescent="0.45"/>
    <row r="14361" ht="14.25" hidden="1" x14ac:dyDescent="0.45"/>
    <row r="14362" ht="14.25" hidden="1" x14ac:dyDescent="0.45"/>
    <row r="14363" ht="14.25" hidden="1" x14ac:dyDescent="0.45"/>
    <row r="14364" ht="14.25" hidden="1" x14ac:dyDescent="0.45"/>
    <row r="14365" ht="14.25" hidden="1" x14ac:dyDescent="0.45"/>
    <row r="14366" ht="14.25" hidden="1" x14ac:dyDescent="0.45"/>
    <row r="14367" ht="14.25" hidden="1" x14ac:dyDescent="0.45"/>
    <row r="14368" ht="14.25" hidden="1" x14ac:dyDescent="0.45"/>
    <row r="14369" ht="14.25" hidden="1" x14ac:dyDescent="0.45"/>
    <row r="14370" ht="14.25" hidden="1" x14ac:dyDescent="0.45"/>
    <row r="14371" ht="14.25" hidden="1" x14ac:dyDescent="0.45"/>
    <row r="14372" ht="14.25" hidden="1" x14ac:dyDescent="0.45"/>
    <row r="14373" ht="14.25" hidden="1" x14ac:dyDescent="0.45"/>
    <row r="14374" ht="14.25" hidden="1" x14ac:dyDescent="0.45"/>
    <row r="14375" ht="14.25" hidden="1" x14ac:dyDescent="0.45"/>
    <row r="14376" ht="14.25" hidden="1" x14ac:dyDescent="0.45"/>
    <row r="14377" ht="14.25" hidden="1" x14ac:dyDescent="0.45"/>
    <row r="14378" ht="14.25" hidden="1" x14ac:dyDescent="0.45"/>
    <row r="14379" ht="14.25" hidden="1" x14ac:dyDescent="0.45"/>
    <row r="14380" ht="14.25" hidden="1" x14ac:dyDescent="0.45"/>
    <row r="14381" ht="14.25" hidden="1" x14ac:dyDescent="0.45"/>
    <row r="14382" ht="14.25" hidden="1" x14ac:dyDescent="0.45"/>
    <row r="14383" ht="14.25" hidden="1" x14ac:dyDescent="0.45"/>
    <row r="14384" ht="14.25" hidden="1" x14ac:dyDescent="0.45"/>
    <row r="14385" ht="14.25" hidden="1" x14ac:dyDescent="0.45"/>
    <row r="14386" ht="14.25" hidden="1" x14ac:dyDescent="0.45"/>
    <row r="14387" ht="14.25" hidden="1" x14ac:dyDescent="0.45"/>
    <row r="14388" ht="14.25" hidden="1" x14ac:dyDescent="0.45"/>
    <row r="14389" ht="14.25" hidden="1" x14ac:dyDescent="0.45"/>
    <row r="14390" ht="14.25" hidden="1" x14ac:dyDescent="0.45"/>
    <row r="14391" ht="14.25" hidden="1" x14ac:dyDescent="0.45"/>
    <row r="14392" ht="14.25" hidden="1" x14ac:dyDescent="0.45"/>
    <row r="14393" ht="14.25" hidden="1" x14ac:dyDescent="0.45"/>
    <row r="14394" ht="14.25" hidden="1" x14ac:dyDescent="0.45"/>
    <row r="14395" ht="14.25" hidden="1" x14ac:dyDescent="0.45"/>
    <row r="14396" ht="14.25" hidden="1" x14ac:dyDescent="0.45"/>
    <row r="14397" ht="14.25" hidden="1" x14ac:dyDescent="0.45"/>
    <row r="14398" ht="14.25" hidden="1" x14ac:dyDescent="0.45"/>
    <row r="14399" ht="14.25" hidden="1" x14ac:dyDescent="0.45"/>
    <row r="14400" ht="14.25" hidden="1" x14ac:dyDescent="0.45"/>
    <row r="14401" ht="14.25" hidden="1" x14ac:dyDescent="0.45"/>
    <row r="14402" ht="14.25" hidden="1" x14ac:dyDescent="0.45"/>
    <row r="14403" ht="14.25" hidden="1" x14ac:dyDescent="0.45"/>
    <row r="14404" ht="14.25" hidden="1" x14ac:dyDescent="0.45"/>
    <row r="14405" ht="14.25" hidden="1" x14ac:dyDescent="0.45"/>
    <row r="14406" ht="14.25" hidden="1" x14ac:dyDescent="0.45"/>
    <row r="14407" ht="14.25" hidden="1" x14ac:dyDescent="0.45"/>
    <row r="14408" ht="14.25" hidden="1" x14ac:dyDescent="0.45"/>
    <row r="14409" ht="14.25" hidden="1" x14ac:dyDescent="0.45"/>
    <row r="14410" ht="14.25" hidden="1" x14ac:dyDescent="0.45"/>
    <row r="14411" ht="14.25" hidden="1" x14ac:dyDescent="0.45"/>
    <row r="14412" ht="14.25" hidden="1" x14ac:dyDescent="0.45"/>
    <row r="14413" ht="14.25" hidden="1" x14ac:dyDescent="0.45"/>
    <row r="14414" ht="14.25" hidden="1" x14ac:dyDescent="0.45"/>
    <row r="14415" ht="14.25" hidden="1" x14ac:dyDescent="0.45"/>
    <row r="14416" ht="14.25" hidden="1" x14ac:dyDescent="0.45"/>
    <row r="14417" ht="14.25" hidden="1" x14ac:dyDescent="0.45"/>
    <row r="14418" ht="14.25" hidden="1" x14ac:dyDescent="0.45"/>
    <row r="14419" ht="14.25" hidden="1" x14ac:dyDescent="0.45"/>
    <row r="14420" ht="14.25" hidden="1" x14ac:dyDescent="0.45"/>
    <row r="14421" ht="14.25" hidden="1" x14ac:dyDescent="0.45"/>
    <row r="14422" ht="14.25" hidden="1" x14ac:dyDescent="0.45"/>
    <row r="14423" ht="14.25" hidden="1" x14ac:dyDescent="0.45"/>
    <row r="14424" ht="14.25" hidden="1" x14ac:dyDescent="0.45"/>
    <row r="14425" ht="14.25" hidden="1" x14ac:dyDescent="0.45"/>
    <row r="14426" ht="14.25" hidden="1" x14ac:dyDescent="0.45"/>
    <row r="14427" ht="14.25" hidden="1" x14ac:dyDescent="0.45"/>
    <row r="14428" ht="14.25" hidden="1" x14ac:dyDescent="0.45"/>
    <row r="14429" ht="14.25" hidden="1" x14ac:dyDescent="0.45"/>
    <row r="14430" ht="14.25" hidden="1" x14ac:dyDescent="0.45"/>
    <row r="14431" ht="14.25" hidden="1" x14ac:dyDescent="0.45"/>
    <row r="14432" ht="14.25" hidden="1" x14ac:dyDescent="0.45"/>
    <row r="14433" ht="14.25" hidden="1" x14ac:dyDescent="0.45"/>
    <row r="14434" ht="14.25" hidden="1" x14ac:dyDescent="0.45"/>
    <row r="14435" ht="14.25" hidden="1" x14ac:dyDescent="0.45"/>
    <row r="14436" ht="14.25" hidden="1" x14ac:dyDescent="0.45"/>
    <row r="14437" ht="14.25" hidden="1" x14ac:dyDescent="0.45"/>
    <row r="14438" ht="14.25" hidden="1" x14ac:dyDescent="0.45"/>
    <row r="14439" ht="14.25" hidden="1" x14ac:dyDescent="0.45"/>
    <row r="14440" ht="14.25" hidden="1" x14ac:dyDescent="0.45"/>
    <row r="14441" ht="14.25" hidden="1" x14ac:dyDescent="0.45"/>
    <row r="14442" ht="14.25" hidden="1" x14ac:dyDescent="0.45"/>
    <row r="14443" ht="14.25" hidden="1" x14ac:dyDescent="0.45"/>
    <row r="14444" ht="14.25" hidden="1" x14ac:dyDescent="0.45"/>
    <row r="14445" ht="14.25" hidden="1" x14ac:dyDescent="0.45"/>
    <row r="14446" ht="14.25" hidden="1" x14ac:dyDescent="0.45"/>
    <row r="14447" ht="14.25" hidden="1" x14ac:dyDescent="0.45"/>
    <row r="14448" ht="14.25" hidden="1" x14ac:dyDescent="0.45"/>
    <row r="14449" ht="14.25" hidden="1" x14ac:dyDescent="0.45"/>
    <row r="14450" ht="14.25" hidden="1" x14ac:dyDescent="0.45"/>
    <row r="14451" ht="14.25" hidden="1" x14ac:dyDescent="0.45"/>
    <row r="14452" ht="14.25" hidden="1" x14ac:dyDescent="0.45"/>
    <row r="14453" ht="14.25" hidden="1" x14ac:dyDescent="0.45"/>
    <row r="14454" ht="14.25" hidden="1" x14ac:dyDescent="0.45"/>
    <row r="14455" ht="14.25" hidden="1" x14ac:dyDescent="0.45"/>
    <row r="14456" ht="14.25" hidden="1" x14ac:dyDescent="0.45"/>
    <row r="14457" ht="14.25" hidden="1" x14ac:dyDescent="0.45"/>
    <row r="14458" ht="14.25" hidden="1" x14ac:dyDescent="0.45"/>
    <row r="14459" ht="14.25" hidden="1" x14ac:dyDescent="0.45"/>
    <row r="14460" ht="14.25" hidden="1" x14ac:dyDescent="0.45"/>
    <row r="14461" ht="14.25" hidden="1" x14ac:dyDescent="0.45"/>
    <row r="14462" ht="14.25" hidden="1" x14ac:dyDescent="0.45"/>
    <row r="14463" ht="14.25" hidden="1" x14ac:dyDescent="0.45"/>
    <row r="14464" ht="14.25" hidden="1" x14ac:dyDescent="0.45"/>
    <row r="14465" ht="14.25" hidden="1" x14ac:dyDescent="0.45"/>
    <row r="14466" ht="14.25" hidden="1" x14ac:dyDescent="0.45"/>
    <row r="14467" ht="14.25" hidden="1" x14ac:dyDescent="0.45"/>
    <row r="14468" ht="14.25" hidden="1" x14ac:dyDescent="0.45"/>
    <row r="14469" ht="14.25" hidden="1" x14ac:dyDescent="0.45"/>
    <row r="14470" ht="14.25" hidden="1" x14ac:dyDescent="0.45"/>
    <row r="14471" ht="14.25" hidden="1" x14ac:dyDescent="0.45"/>
    <row r="14472" ht="14.25" hidden="1" x14ac:dyDescent="0.45"/>
    <row r="14473" ht="14.25" hidden="1" x14ac:dyDescent="0.45"/>
    <row r="14474" ht="14.25" hidden="1" x14ac:dyDescent="0.45"/>
    <row r="14475" ht="14.25" hidden="1" x14ac:dyDescent="0.45"/>
    <row r="14476" ht="14.25" hidden="1" x14ac:dyDescent="0.45"/>
    <row r="14477" ht="14.25" hidden="1" x14ac:dyDescent="0.45"/>
    <row r="14478" ht="14.25" hidden="1" x14ac:dyDescent="0.45"/>
    <row r="14479" ht="14.25" hidden="1" x14ac:dyDescent="0.45"/>
    <row r="14480" ht="14.25" hidden="1" x14ac:dyDescent="0.45"/>
    <row r="14481" ht="14.25" hidden="1" x14ac:dyDescent="0.45"/>
    <row r="14482" ht="14.25" hidden="1" x14ac:dyDescent="0.45"/>
    <row r="14483" ht="14.25" hidden="1" x14ac:dyDescent="0.45"/>
    <row r="14484" ht="14.25" hidden="1" x14ac:dyDescent="0.45"/>
    <row r="14485" ht="14.25" hidden="1" x14ac:dyDescent="0.45"/>
    <row r="14486" ht="14.25" hidden="1" x14ac:dyDescent="0.45"/>
    <row r="14487" ht="14.25" hidden="1" x14ac:dyDescent="0.45"/>
    <row r="14488" ht="14.25" hidden="1" x14ac:dyDescent="0.45"/>
    <row r="14489" ht="14.25" hidden="1" x14ac:dyDescent="0.45"/>
    <row r="14490" ht="14.25" hidden="1" x14ac:dyDescent="0.45"/>
    <row r="14491" ht="14.25" hidden="1" x14ac:dyDescent="0.45"/>
    <row r="14492" ht="14.25" hidden="1" x14ac:dyDescent="0.45"/>
    <row r="14493" ht="14.25" hidden="1" x14ac:dyDescent="0.45"/>
    <row r="14494" ht="14.25" hidden="1" x14ac:dyDescent="0.45"/>
    <row r="14495" ht="14.25" hidden="1" x14ac:dyDescent="0.45"/>
    <row r="14496" ht="14.25" hidden="1" x14ac:dyDescent="0.45"/>
    <row r="14497" ht="14.25" hidden="1" x14ac:dyDescent="0.45"/>
    <row r="14498" ht="14.25" hidden="1" x14ac:dyDescent="0.45"/>
    <row r="14499" ht="14.25" hidden="1" x14ac:dyDescent="0.45"/>
    <row r="14500" ht="14.25" hidden="1" x14ac:dyDescent="0.45"/>
    <row r="14501" ht="14.25" hidden="1" x14ac:dyDescent="0.45"/>
    <row r="14502" ht="14.25" hidden="1" x14ac:dyDescent="0.45"/>
    <row r="14503" ht="14.25" hidden="1" x14ac:dyDescent="0.45"/>
    <row r="14504" ht="14.25" hidden="1" x14ac:dyDescent="0.45"/>
    <row r="14505" ht="14.25" hidden="1" x14ac:dyDescent="0.45"/>
    <row r="14506" ht="14.25" hidden="1" x14ac:dyDescent="0.45"/>
    <row r="14507" ht="14.25" hidden="1" x14ac:dyDescent="0.45"/>
    <row r="14508" ht="14.25" hidden="1" x14ac:dyDescent="0.45"/>
    <row r="14509" ht="14.25" hidden="1" x14ac:dyDescent="0.45"/>
    <row r="14510" ht="14.25" hidden="1" x14ac:dyDescent="0.45"/>
    <row r="14511" ht="14.25" hidden="1" x14ac:dyDescent="0.45"/>
    <row r="14512" ht="14.25" hidden="1" x14ac:dyDescent="0.45"/>
    <row r="14513" ht="14.25" hidden="1" x14ac:dyDescent="0.45"/>
    <row r="14514" ht="14.25" hidden="1" x14ac:dyDescent="0.45"/>
    <row r="14515" ht="14.25" hidden="1" x14ac:dyDescent="0.45"/>
    <row r="14516" ht="14.25" hidden="1" x14ac:dyDescent="0.45"/>
    <row r="14517" ht="14.25" hidden="1" x14ac:dyDescent="0.45"/>
    <row r="14518" ht="14.25" hidden="1" x14ac:dyDescent="0.45"/>
    <row r="14519" ht="14.25" hidden="1" x14ac:dyDescent="0.45"/>
    <row r="14520" ht="14.25" hidden="1" x14ac:dyDescent="0.45"/>
    <row r="14521" ht="14.25" hidden="1" x14ac:dyDescent="0.45"/>
    <row r="14522" ht="14.25" hidden="1" x14ac:dyDescent="0.45"/>
    <row r="14523" ht="14.25" hidden="1" x14ac:dyDescent="0.45"/>
    <row r="14524" ht="14.25" hidden="1" x14ac:dyDescent="0.45"/>
    <row r="14525" ht="14.25" hidden="1" x14ac:dyDescent="0.45"/>
    <row r="14526" ht="14.25" hidden="1" x14ac:dyDescent="0.45"/>
    <row r="14527" ht="14.25" hidden="1" x14ac:dyDescent="0.45"/>
    <row r="14528" ht="14.25" hidden="1" x14ac:dyDescent="0.45"/>
    <row r="14529" ht="14.25" hidden="1" x14ac:dyDescent="0.45"/>
    <row r="14530" ht="14.25" hidden="1" x14ac:dyDescent="0.45"/>
    <row r="14531" ht="14.25" hidden="1" x14ac:dyDescent="0.45"/>
    <row r="14532" ht="14.25" hidden="1" x14ac:dyDescent="0.45"/>
    <row r="14533" ht="14.25" hidden="1" x14ac:dyDescent="0.45"/>
    <row r="14534" ht="14.25" hidden="1" x14ac:dyDescent="0.45"/>
    <row r="14535" ht="14.25" hidden="1" x14ac:dyDescent="0.45"/>
    <row r="14536" ht="14.25" hidden="1" x14ac:dyDescent="0.45"/>
    <row r="14537" ht="14.25" hidden="1" x14ac:dyDescent="0.45"/>
    <row r="14538" ht="14.25" hidden="1" x14ac:dyDescent="0.45"/>
    <row r="14539" ht="14.25" hidden="1" x14ac:dyDescent="0.45"/>
    <row r="14540" ht="14.25" hidden="1" x14ac:dyDescent="0.45"/>
    <row r="14541" ht="14.25" hidden="1" x14ac:dyDescent="0.45"/>
    <row r="14542" ht="14.25" hidden="1" x14ac:dyDescent="0.45"/>
    <row r="14543" ht="14.25" hidden="1" x14ac:dyDescent="0.45"/>
    <row r="14544" ht="14.25" hidden="1" x14ac:dyDescent="0.45"/>
    <row r="14545" ht="14.25" hidden="1" x14ac:dyDescent="0.45"/>
    <row r="14546" ht="14.25" hidden="1" x14ac:dyDescent="0.45"/>
    <row r="14547" ht="14.25" hidden="1" x14ac:dyDescent="0.45"/>
    <row r="14548" ht="14.25" hidden="1" x14ac:dyDescent="0.45"/>
    <row r="14549" ht="14.25" hidden="1" x14ac:dyDescent="0.45"/>
    <row r="14550" ht="14.25" hidden="1" x14ac:dyDescent="0.45"/>
    <row r="14551" ht="14.25" hidden="1" x14ac:dyDescent="0.45"/>
    <row r="14552" ht="14.25" hidden="1" x14ac:dyDescent="0.45"/>
    <row r="14553" ht="14.25" hidden="1" x14ac:dyDescent="0.45"/>
    <row r="14554" ht="14.25" hidden="1" x14ac:dyDescent="0.45"/>
    <row r="14555" ht="14.25" hidden="1" x14ac:dyDescent="0.45"/>
    <row r="14556" ht="14.25" hidden="1" x14ac:dyDescent="0.45"/>
    <row r="14557" ht="14.25" hidden="1" x14ac:dyDescent="0.45"/>
    <row r="14558" ht="14.25" hidden="1" x14ac:dyDescent="0.45"/>
    <row r="14559" ht="14.25" hidden="1" x14ac:dyDescent="0.45"/>
    <row r="14560" ht="14.25" hidden="1" x14ac:dyDescent="0.45"/>
    <row r="14561" ht="14.25" hidden="1" x14ac:dyDescent="0.45"/>
    <row r="14562" ht="14.25" hidden="1" x14ac:dyDescent="0.45"/>
    <row r="14563" ht="14.25" hidden="1" x14ac:dyDescent="0.45"/>
    <row r="14564" ht="14.25" hidden="1" x14ac:dyDescent="0.45"/>
    <row r="14565" ht="14.25" hidden="1" x14ac:dyDescent="0.45"/>
    <row r="14566" ht="14.25" hidden="1" x14ac:dyDescent="0.45"/>
    <row r="14567" ht="14.25" hidden="1" x14ac:dyDescent="0.45"/>
    <row r="14568" ht="14.25" hidden="1" x14ac:dyDescent="0.45"/>
    <row r="14569" ht="14.25" hidden="1" x14ac:dyDescent="0.45"/>
    <row r="14570" ht="14.25" hidden="1" x14ac:dyDescent="0.45"/>
    <row r="14571" ht="14.25" hidden="1" x14ac:dyDescent="0.45"/>
    <row r="14572" ht="14.25" hidden="1" x14ac:dyDescent="0.45"/>
    <row r="14573" ht="14.25" hidden="1" x14ac:dyDescent="0.45"/>
    <row r="14574" ht="14.25" hidden="1" x14ac:dyDescent="0.45"/>
    <row r="14575" ht="14.25" hidden="1" x14ac:dyDescent="0.45"/>
    <row r="14576" ht="14.25" hidden="1" x14ac:dyDescent="0.45"/>
    <row r="14577" ht="14.25" hidden="1" x14ac:dyDescent="0.45"/>
    <row r="14578" ht="14.25" hidden="1" x14ac:dyDescent="0.45"/>
    <row r="14579" ht="14.25" hidden="1" x14ac:dyDescent="0.45"/>
    <row r="14580" ht="14.25" hidden="1" x14ac:dyDescent="0.45"/>
    <row r="14581" ht="14.25" hidden="1" x14ac:dyDescent="0.45"/>
    <row r="14582" ht="14.25" hidden="1" x14ac:dyDescent="0.45"/>
    <row r="14583" ht="14.25" hidden="1" x14ac:dyDescent="0.45"/>
    <row r="14584" ht="14.25" hidden="1" x14ac:dyDescent="0.45"/>
    <row r="14585" ht="14.25" hidden="1" x14ac:dyDescent="0.45"/>
    <row r="14586" ht="14.25" hidden="1" x14ac:dyDescent="0.45"/>
    <row r="14587" ht="14.25" hidden="1" x14ac:dyDescent="0.45"/>
    <row r="14588" ht="14.25" hidden="1" x14ac:dyDescent="0.45"/>
    <row r="14589" ht="14.25" hidden="1" x14ac:dyDescent="0.45"/>
    <row r="14590" ht="14.25" hidden="1" x14ac:dyDescent="0.45"/>
    <row r="14591" ht="14.25" hidden="1" x14ac:dyDescent="0.45"/>
    <row r="14592" ht="14.25" hidden="1" x14ac:dyDescent="0.45"/>
    <row r="14593" ht="14.25" hidden="1" x14ac:dyDescent="0.45"/>
    <row r="14594" ht="14.25" hidden="1" x14ac:dyDescent="0.45"/>
    <row r="14595" ht="14.25" hidden="1" x14ac:dyDescent="0.45"/>
    <row r="14596" ht="14.25" hidden="1" x14ac:dyDescent="0.45"/>
    <row r="14597" ht="14.25" hidden="1" x14ac:dyDescent="0.45"/>
    <row r="14598" ht="14.25" hidden="1" x14ac:dyDescent="0.45"/>
    <row r="14599" ht="14.25" hidden="1" x14ac:dyDescent="0.45"/>
    <row r="14600" ht="14.25" hidden="1" x14ac:dyDescent="0.45"/>
    <row r="14601" ht="14.25" hidden="1" x14ac:dyDescent="0.45"/>
    <row r="14602" ht="14.25" hidden="1" x14ac:dyDescent="0.45"/>
    <row r="14603" ht="14.25" hidden="1" x14ac:dyDescent="0.45"/>
    <row r="14604" ht="14.25" hidden="1" x14ac:dyDescent="0.45"/>
    <row r="14605" ht="14.25" hidden="1" x14ac:dyDescent="0.45"/>
    <row r="14606" ht="14.25" hidden="1" x14ac:dyDescent="0.45"/>
    <row r="14607" ht="14.25" hidden="1" x14ac:dyDescent="0.45"/>
    <row r="14608" ht="14.25" hidden="1" x14ac:dyDescent="0.45"/>
    <row r="14609" ht="14.25" hidden="1" x14ac:dyDescent="0.45"/>
    <row r="14610" ht="14.25" hidden="1" x14ac:dyDescent="0.45"/>
    <row r="14611" ht="14.25" hidden="1" x14ac:dyDescent="0.45"/>
    <row r="14612" ht="14.25" hidden="1" x14ac:dyDescent="0.45"/>
    <row r="14613" ht="14.25" hidden="1" x14ac:dyDescent="0.45"/>
    <row r="14614" ht="14.25" hidden="1" x14ac:dyDescent="0.45"/>
    <row r="14615" ht="14.25" hidden="1" x14ac:dyDescent="0.45"/>
    <row r="14616" ht="14.25" hidden="1" x14ac:dyDescent="0.45"/>
    <row r="14617" ht="14.25" hidden="1" x14ac:dyDescent="0.45"/>
    <row r="14618" ht="14.25" hidden="1" x14ac:dyDescent="0.45"/>
    <row r="14619" ht="14.25" hidden="1" x14ac:dyDescent="0.45"/>
    <row r="14620" ht="14.25" hidden="1" x14ac:dyDescent="0.45"/>
    <row r="14621" ht="14.25" hidden="1" x14ac:dyDescent="0.45"/>
    <row r="14622" ht="14.25" hidden="1" x14ac:dyDescent="0.45"/>
    <row r="14623" ht="14.25" hidden="1" x14ac:dyDescent="0.45"/>
    <row r="14624" ht="14.25" hidden="1" x14ac:dyDescent="0.45"/>
    <row r="14625" ht="14.25" hidden="1" x14ac:dyDescent="0.45"/>
    <row r="14626" ht="14.25" hidden="1" x14ac:dyDescent="0.45"/>
    <row r="14627" ht="14.25" hidden="1" x14ac:dyDescent="0.45"/>
    <row r="14628" ht="14.25" hidden="1" x14ac:dyDescent="0.45"/>
    <row r="14629" ht="14.25" hidden="1" x14ac:dyDescent="0.45"/>
    <row r="14630" ht="14.25" hidden="1" x14ac:dyDescent="0.45"/>
    <row r="14631" ht="14.25" hidden="1" x14ac:dyDescent="0.45"/>
    <row r="14632" ht="14.25" hidden="1" x14ac:dyDescent="0.45"/>
    <row r="14633" ht="14.25" hidden="1" x14ac:dyDescent="0.45"/>
    <row r="14634" ht="14.25" hidden="1" x14ac:dyDescent="0.45"/>
    <row r="14635" ht="14.25" hidden="1" x14ac:dyDescent="0.45"/>
    <row r="14636" ht="14.25" hidden="1" x14ac:dyDescent="0.45"/>
    <row r="14637" ht="14.25" hidden="1" x14ac:dyDescent="0.45"/>
    <row r="14638" ht="14.25" hidden="1" x14ac:dyDescent="0.45"/>
    <row r="14639" ht="14.25" hidden="1" x14ac:dyDescent="0.45"/>
    <row r="14640" ht="14.25" hidden="1" x14ac:dyDescent="0.45"/>
    <row r="14641" ht="14.25" hidden="1" x14ac:dyDescent="0.45"/>
    <row r="14642" ht="14.25" hidden="1" x14ac:dyDescent="0.45"/>
    <row r="14643" ht="14.25" hidden="1" x14ac:dyDescent="0.45"/>
    <row r="14644" ht="14.25" hidden="1" x14ac:dyDescent="0.45"/>
    <row r="14645" ht="14.25" hidden="1" x14ac:dyDescent="0.45"/>
    <row r="14646" ht="14.25" hidden="1" x14ac:dyDescent="0.45"/>
    <row r="14647" ht="14.25" hidden="1" x14ac:dyDescent="0.45"/>
    <row r="14648" ht="14.25" hidden="1" x14ac:dyDescent="0.45"/>
    <row r="14649" ht="14.25" hidden="1" x14ac:dyDescent="0.45"/>
    <row r="14650" ht="14.25" hidden="1" x14ac:dyDescent="0.45"/>
    <row r="14651" ht="14.25" hidden="1" x14ac:dyDescent="0.45"/>
    <row r="14652" ht="14.25" hidden="1" x14ac:dyDescent="0.45"/>
    <row r="14653" ht="14.25" hidden="1" x14ac:dyDescent="0.45"/>
    <row r="14654" ht="14.25" hidden="1" x14ac:dyDescent="0.45"/>
    <row r="14655" ht="14.25" hidden="1" x14ac:dyDescent="0.45"/>
    <row r="14656" ht="14.25" hidden="1" x14ac:dyDescent="0.45"/>
    <row r="14657" ht="14.25" hidden="1" x14ac:dyDescent="0.45"/>
    <row r="14658" ht="14.25" hidden="1" x14ac:dyDescent="0.45"/>
    <row r="14659" ht="14.25" hidden="1" x14ac:dyDescent="0.45"/>
    <row r="14660" ht="14.25" hidden="1" x14ac:dyDescent="0.45"/>
    <row r="14661" ht="14.25" hidden="1" x14ac:dyDescent="0.45"/>
    <row r="14662" ht="14.25" hidden="1" x14ac:dyDescent="0.45"/>
    <row r="14663" ht="14.25" hidden="1" x14ac:dyDescent="0.45"/>
    <row r="14664" ht="14.25" hidden="1" x14ac:dyDescent="0.45"/>
    <row r="14665" ht="14.25" hidden="1" x14ac:dyDescent="0.45"/>
    <row r="14666" ht="14.25" hidden="1" x14ac:dyDescent="0.45"/>
    <row r="14667" ht="14.25" hidden="1" x14ac:dyDescent="0.45"/>
    <row r="14668" ht="14.25" hidden="1" x14ac:dyDescent="0.45"/>
    <row r="14669" ht="14.25" hidden="1" x14ac:dyDescent="0.45"/>
    <row r="14670" ht="14.25" hidden="1" x14ac:dyDescent="0.45"/>
    <row r="14671" ht="14.25" hidden="1" x14ac:dyDescent="0.45"/>
    <row r="14672" ht="14.25" hidden="1" x14ac:dyDescent="0.45"/>
    <row r="14673" ht="14.25" hidden="1" x14ac:dyDescent="0.45"/>
    <row r="14674" ht="14.25" hidden="1" x14ac:dyDescent="0.45"/>
    <row r="14675" ht="14.25" hidden="1" x14ac:dyDescent="0.45"/>
    <row r="14676" ht="14.25" hidden="1" x14ac:dyDescent="0.45"/>
    <row r="14677" ht="14.25" hidden="1" x14ac:dyDescent="0.45"/>
    <row r="14678" ht="14.25" hidden="1" x14ac:dyDescent="0.45"/>
    <row r="14679" ht="14.25" hidden="1" x14ac:dyDescent="0.45"/>
    <row r="14680" ht="14.25" hidden="1" x14ac:dyDescent="0.45"/>
    <row r="14681" ht="14.25" hidden="1" x14ac:dyDescent="0.45"/>
    <row r="14682" ht="14.25" hidden="1" x14ac:dyDescent="0.45"/>
    <row r="14683" ht="14.25" hidden="1" x14ac:dyDescent="0.45"/>
    <row r="14684" ht="14.25" hidden="1" x14ac:dyDescent="0.45"/>
    <row r="14685" ht="14.25" hidden="1" x14ac:dyDescent="0.45"/>
    <row r="14686" ht="14.25" hidden="1" x14ac:dyDescent="0.45"/>
    <row r="14687" ht="14.25" hidden="1" x14ac:dyDescent="0.45"/>
    <row r="14688" ht="14.25" hidden="1" x14ac:dyDescent="0.45"/>
    <row r="14689" ht="14.25" hidden="1" x14ac:dyDescent="0.45"/>
    <row r="14690" ht="14.25" hidden="1" x14ac:dyDescent="0.45"/>
    <row r="14691" ht="14.25" hidden="1" x14ac:dyDescent="0.45"/>
    <row r="14692" ht="14.25" hidden="1" x14ac:dyDescent="0.45"/>
    <row r="14693" ht="14.25" hidden="1" x14ac:dyDescent="0.45"/>
    <row r="14694" ht="14.25" hidden="1" x14ac:dyDescent="0.45"/>
    <row r="14695" ht="14.25" hidden="1" x14ac:dyDescent="0.45"/>
    <row r="14696" ht="14.25" hidden="1" x14ac:dyDescent="0.45"/>
    <row r="14697" ht="14.25" hidden="1" x14ac:dyDescent="0.45"/>
    <row r="14698" ht="14.25" hidden="1" x14ac:dyDescent="0.45"/>
    <row r="14699" ht="14.25" hidden="1" x14ac:dyDescent="0.45"/>
    <row r="14700" ht="14.25" hidden="1" x14ac:dyDescent="0.45"/>
    <row r="14701" ht="14.25" hidden="1" x14ac:dyDescent="0.45"/>
    <row r="14702" ht="14.25" hidden="1" x14ac:dyDescent="0.45"/>
    <row r="14703" ht="14.25" hidden="1" x14ac:dyDescent="0.45"/>
    <row r="14704" ht="14.25" hidden="1" x14ac:dyDescent="0.45"/>
    <row r="14705" ht="14.25" hidden="1" x14ac:dyDescent="0.45"/>
    <row r="14706" ht="14.25" hidden="1" x14ac:dyDescent="0.45"/>
    <row r="14707" ht="14.25" hidden="1" x14ac:dyDescent="0.45"/>
    <row r="14708" ht="14.25" hidden="1" x14ac:dyDescent="0.45"/>
    <row r="14709" ht="14.25" hidden="1" x14ac:dyDescent="0.45"/>
    <row r="14710" ht="14.25" hidden="1" x14ac:dyDescent="0.45"/>
    <row r="14711" ht="14.25" hidden="1" x14ac:dyDescent="0.45"/>
    <row r="14712" ht="14.25" hidden="1" x14ac:dyDescent="0.45"/>
    <row r="14713" ht="14.25" hidden="1" x14ac:dyDescent="0.45"/>
    <row r="14714" ht="14.25" hidden="1" x14ac:dyDescent="0.45"/>
    <row r="14715" ht="14.25" hidden="1" x14ac:dyDescent="0.45"/>
    <row r="14716" ht="14.25" hidden="1" x14ac:dyDescent="0.45"/>
    <row r="14717" ht="14.25" hidden="1" x14ac:dyDescent="0.45"/>
    <row r="14718" ht="14.25" hidden="1" x14ac:dyDescent="0.45"/>
    <row r="14719" ht="14.25" hidden="1" x14ac:dyDescent="0.45"/>
    <row r="14720" ht="14.25" hidden="1" x14ac:dyDescent="0.45"/>
    <row r="14721" ht="14.25" hidden="1" x14ac:dyDescent="0.45"/>
    <row r="14722" ht="14.25" hidden="1" x14ac:dyDescent="0.45"/>
    <row r="14723" ht="14.25" hidden="1" x14ac:dyDescent="0.45"/>
    <row r="14724" ht="14.25" hidden="1" x14ac:dyDescent="0.45"/>
    <row r="14725" ht="14.25" hidden="1" x14ac:dyDescent="0.45"/>
    <row r="14726" ht="14.25" hidden="1" x14ac:dyDescent="0.45"/>
    <row r="14727" ht="14.25" hidden="1" x14ac:dyDescent="0.45"/>
    <row r="14728" ht="14.25" hidden="1" x14ac:dyDescent="0.45"/>
    <row r="14729" ht="14.25" hidden="1" x14ac:dyDescent="0.45"/>
    <row r="14730" ht="14.25" hidden="1" x14ac:dyDescent="0.45"/>
    <row r="14731" ht="14.25" hidden="1" x14ac:dyDescent="0.45"/>
    <row r="14732" ht="14.25" hidden="1" x14ac:dyDescent="0.45"/>
    <row r="14733" ht="14.25" hidden="1" x14ac:dyDescent="0.45"/>
    <row r="14734" ht="14.25" hidden="1" x14ac:dyDescent="0.45"/>
    <row r="14735" ht="14.25" hidden="1" x14ac:dyDescent="0.45"/>
    <row r="14736" ht="14.25" hidden="1" x14ac:dyDescent="0.45"/>
    <row r="14737" ht="14.25" hidden="1" x14ac:dyDescent="0.45"/>
    <row r="14738" ht="14.25" hidden="1" x14ac:dyDescent="0.45"/>
    <row r="14739" ht="14.25" hidden="1" x14ac:dyDescent="0.45"/>
    <row r="14740" ht="14.25" hidden="1" x14ac:dyDescent="0.45"/>
    <row r="14741" ht="14.25" hidden="1" x14ac:dyDescent="0.45"/>
    <row r="14742" ht="14.25" hidden="1" x14ac:dyDescent="0.45"/>
    <row r="14743" ht="14.25" hidden="1" x14ac:dyDescent="0.45"/>
    <row r="14744" ht="14.25" hidden="1" x14ac:dyDescent="0.45"/>
    <row r="14745" ht="14.25" hidden="1" x14ac:dyDescent="0.45"/>
    <row r="14746" ht="14.25" hidden="1" x14ac:dyDescent="0.45"/>
    <row r="14747" ht="14.25" hidden="1" x14ac:dyDescent="0.45"/>
    <row r="14748" ht="14.25" hidden="1" x14ac:dyDescent="0.45"/>
    <row r="14749" ht="14.25" hidden="1" x14ac:dyDescent="0.45"/>
    <row r="14750" ht="14.25" hidden="1" x14ac:dyDescent="0.45"/>
    <row r="14751" ht="14.25" hidden="1" x14ac:dyDescent="0.45"/>
    <row r="14752" ht="14.25" hidden="1" x14ac:dyDescent="0.45"/>
    <row r="14753" ht="14.25" hidden="1" x14ac:dyDescent="0.45"/>
    <row r="14754" ht="14.25" hidden="1" x14ac:dyDescent="0.45"/>
    <row r="14755" ht="14.25" hidden="1" x14ac:dyDescent="0.45"/>
    <row r="14756" ht="14.25" hidden="1" x14ac:dyDescent="0.45"/>
    <row r="14757" ht="14.25" hidden="1" x14ac:dyDescent="0.45"/>
    <row r="14758" ht="14.25" hidden="1" x14ac:dyDescent="0.45"/>
    <row r="14759" ht="14.25" hidden="1" x14ac:dyDescent="0.45"/>
    <row r="14760" ht="14.25" hidden="1" x14ac:dyDescent="0.45"/>
    <row r="14761" ht="14.25" hidden="1" x14ac:dyDescent="0.45"/>
    <row r="14762" ht="14.25" hidden="1" x14ac:dyDescent="0.45"/>
    <row r="14763" ht="14.25" hidden="1" x14ac:dyDescent="0.45"/>
    <row r="14764" ht="14.25" hidden="1" x14ac:dyDescent="0.45"/>
    <row r="14765" ht="14.25" hidden="1" x14ac:dyDescent="0.45"/>
    <row r="14766" ht="14.25" hidden="1" x14ac:dyDescent="0.45"/>
    <row r="14767" ht="14.25" hidden="1" x14ac:dyDescent="0.45"/>
    <row r="14768" ht="14.25" hidden="1" x14ac:dyDescent="0.45"/>
    <row r="14769" ht="14.25" hidden="1" x14ac:dyDescent="0.45"/>
    <row r="14770" ht="14.25" hidden="1" x14ac:dyDescent="0.45"/>
    <row r="14771" ht="14.25" hidden="1" x14ac:dyDescent="0.45"/>
    <row r="14772" ht="14.25" hidden="1" x14ac:dyDescent="0.45"/>
    <row r="14773" ht="14.25" hidden="1" x14ac:dyDescent="0.45"/>
    <row r="14774" ht="14.25" hidden="1" x14ac:dyDescent="0.45"/>
    <row r="14775" ht="14.25" hidden="1" x14ac:dyDescent="0.45"/>
    <row r="14776" ht="14.25" hidden="1" x14ac:dyDescent="0.45"/>
    <row r="14777" ht="14.25" hidden="1" x14ac:dyDescent="0.45"/>
    <row r="14778" ht="14.25" hidden="1" x14ac:dyDescent="0.45"/>
    <row r="14779" ht="14.25" hidden="1" x14ac:dyDescent="0.45"/>
    <row r="14780" ht="14.25" hidden="1" x14ac:dyDescent="0.45"/>
    <row r="14781" ht="14.25" hidden="1" x14ac:dyDescent="0.45"/>
    <row r="14782" ht="14.25" hidden="1" x14ac:dyDescent="0.45"/>
    <row r="14783" ht="14.25" hidden="1" x14ac:dyDescent="0.45"/>
    <row r="14784" ht="14.25" hidden="1" x14ac:dyDescent="0.45"/>
    <row r="14785" ht="14.25" hidden="1" x14ac:dyDescent="0.45"/>
    <row r="14786" ht="14.25" hidden="1" x14ac:dyDescent="0.45"/>
    <row r="14787" ht="14.25" hidden="1" x14ac:dyDescent="0.45"/>
    <row r="14788" ht="14.25" hidden="1" x14ac:dyDescent="0.45"/>
    <row r="14789" ht="14.25" hidden="1" x14ac:dyDescent="0.45"/>
    <row r="14790" ht="14.25" hidden="1" x14ac:dyDescent="0.45"/>
    <row r="14791" ht="14.25" hidden="1" x14ac:dyDescent="0.45"/>
    <row r="14792" ht="14.25" hidden="1" x14ac:dyDescent="0.45"/>
    <row r="14793" ht="14.25" hidden="1" x14ac:dyDescent="0.45"/>
    <row r="14794" ht="14.25" hidden="1" x14ac:dyDescent="0.45"/>
    <row r="14795" ht="14.25" hidden="1" x14ac:dyDescent="0.45"/>
    <row r="14796" ht="14.25" hidden="1" x14ac:dyDescent="0.45"/>
    <row r="14797" ht="14.25" hidden="1" x14ac:dyDescent="0.45"/>
    <row r="14798" ht="14.25" hidden="1" x14ac:dyDescent="0.45"/>
    <row r="14799" ht="14.25" hidden="1" x14ac:dyDescent="0.45"/>
    <row r="14800" ht="14.25" hidden="1" x14ac:dyDescent="0.45"/>
    <row r="14801" ht="14.25" hidden="1" x14ac:dyDescent="0.45"/>
    <row r="14802" ht="14.25" hidden="1" x14ac:dyDescent="0.45"/>
    <row r="14803" ht="14.25" hidden="1" x14ac:dyDescent="0.45"/>
    <row r="14804" ht="14.25" hidden="1" x14ac:dyDescent="0.45"/>
    <row r="14805" ht="14.25" hidden="1" x14ac:dyDescent="0.45"/>
    <row r="14806" ht="14.25" hidden="1" x14ac:dyDescent="0.45"/>
    <row r="14807" ht="14.25" hidden="1" x14ac:dyDescent="0.45"/>
    <row r="14808" ht="14.25" hidden="1" x14ac:dyDescent="0.45"/>
    <row r="14809" ht="14.25" hidden="1" x14ac:dyDescent="0.45"/>
    <row r="14810" ht="14.25" hidden="1" x14ac:dyDescent="0.45"/>
    <row r="14811" ht="14.25" hidden="1" x14ac:dyDescent="0.45"/>
    <row r="14812" ht="14.25" hidden="1" x14ac:dyDescent="0.45"/>
    <row r="14813" ht="14.25" hidden="1" x14ac:dyDescent="0.45"/>
    <row r="14814" ht="14.25" hidden="1" x14ac:dyDescent="0.45"/>
    <row r="14815" ht="14.25" hidden="1" x14ac:dyDescent="0.45"/>
    <row r="14816" ht="14.25" hidden="1" x14ac:dyDescent="0.45"/>
    <row r="14817" ht="14.25" hidden="1" x14ac:dyDescent="0.45"/>
    <row r="14818" ht="14.25" hidden="1" x14ac:dyDescent="0.45"/>
    <row r="14819" ht="14.25" hidden="1" x14ac:dyDescent="0.45"/>
    <row r="14820" ht="14.25" hidden="1" x14ac:dyDescent="0.45"/>
    <row r="14821" ht="14.25" hidden="1" x14ac:dyDescent="0.45"/>
    <row r="14822" ht="14.25" hidden="1" x14ac:dyDescent="0.45"/>
    <row r="14823" ht="14.25" hidden="1" x14ac:dyDescent="0.45"/>
    <row r="14824" ht="14.25" hidden="1" x14ac:dyDescent="0.45"/>
    <row r="14825" ht="14.25" hidden="1" x14ac:dyDescent="0.45"/>
    <row r="14826" ht="14.25" hidden="1" x14ac:dyDescent="0.45"/>
    <row r="14827" ht="14.25" hidden="1" x14ac:dyDescent="0.45"/>
    <row r="14828" ht="14.25" hidden="1" x14ac:dyDescent="0.45"/>
    <row r="14829" ht="14.25" hidden="1" x14ac:dyDescent="0.45"/>
    <row r="14830" ht="14.25" hidden="1" x14ac:dyDescent="0.45"/>
    <row r="14831" ht="14.25" hidden="1" x14ac:dyDescent="0.45"/>
    <row r="14832" ht="14.25" hidden="1" x14ac:dyDescent="0.45"/>
    <row r="14833" ht="14.25" hidden="1" x14ac:dyDescent="0.45"/>
    <row r="14834" ht="14.25" hidden="1" x14ac:dyDescent="0.45"/>
    <row r="14835" ht="14.25" hidden="1" x14ac:dyDescent="0.45"/>
    <row r="14836" ht="14.25" hidden="1" x14ac:dyDescent="0.45"/>
    <row r="14837" ht="14.25" hidden="1" x14ac:dyDescent="0.45"/>
    <row r="14838" ht="14.25" hidden="1" x14ac:dyDescent="0.45"/>
    <row r="14839" ht="14.25" hidden="1" x14ac:dyDescent="0.45"/>
    <row r="14840" ht="14.25" hidden="1" x14ac:dyDescent="0.45"/>
    <row r="14841" ht="14.25" hidden="1" x14ac:dyDescent="0.45"/>
    <row r="14842" ht="14.25" hidden="1" x14ac:dyDescent="0.45"/>
    <row r="14843" ht="14.25" hidden="1" x14ac:dyDescent="0.45"/>
    <row r="14844" ht="14.25" hidden="1" x14ac:dyDescent="0.45"/>
    <row r="14845" ht="14.25" hidden="1" x14ac:dyDescent="0.45"/>
    <row r="14846" ht="14.25" hidden="1" x14ac:dyDescent="0.45"/>
    <row r="14847" ht="14.25" hidden="1" x14ac:dyDescent="0.45"/>
    <row r="14848" ht="14.25" hidden="1" x14ac:dyDescent="0.45"/>
    <row r="14849" ht="14.25" hidden="1" x14ac:dyDescent="0.45"/>
    <row r="14850" ht="14.25" hidden="1" x14ac:dyDescent="0.45"/>
    <row r="14851" ht="14.25" hidden="1" x14ac:dyDescent="0.45"/>
    <row r="14852" ht="14.25" hidden="1" x14ac:dyDescent="0.45"/>
    <row r="14853" ht="14.25" hidden="1" x14ac:dyDescent="0.45"/>
    <row r="14854" ht="14.25" hidden="1" x14ac:dyDescent="0.45"/>
    <row r="14855" ht="14.25" hidden="1" x14ac:dyDescent="0.45"/>
    <row r="14856" ht="14.25" hidden="1" x14ac:dyDescent="0.45"/>
    <row r="14857" ht="14.25" hidden="1" x14ac:dyDescent="0.45"/>
    <row r="14858" ht="14.25" hidden="1" x14ac:dyDescent="0.45"/>
    <row r="14859" ht="14.25" hidden="1" x14ac:dyDescent="0.45"/>
    <row r="14860" ht="14.25" hidden="1" x14ac:dyDescent="0.45"/>
    <row r="14861" ht="14.25" hidden="1" x14ac:dyDescent="0.45"/>
    <row r="14862" ht="14.25" hidden="1" x14ac:dyDescent="0.45"/>
    <row r="14863" ht="14.25" hidden="1" x14ac:dyDescent="0.45"/>
    <row r="14864" ht="14.25" hidden="1" x14ac:dyDescent="0.45"/>
    <row r="14865" ht="14.25" hidden="1" x14ac:dyDescent="0.45"/>
    <row r="14866" ht="14.25" hidden="1" x14ac:dyDescent="0.45"/>
    <row r="14867" ht="14.25" hidden="1" x14ac:dyDescent="0.45"/>
    <row r="14868" ht="14.25" hidden="1" x14ac:dyDescent="0.45"/>
    <row r="14869" ht="14.25" hidden="1" x14ac:dyDescent="0.45"/>
    <row r="14870" ht="14.25" hidden="1" x14ac:dyDescent="0.45"/>
    <row r="14871" ht="14.25" hidden="1" x14ac:dyDescent="0.45"/>
    <row r="14872" ht="14.25" hidden="1" x14ac:dyDescent="0.45"/>
    <row r="14873" ht="14.25" hidden="1" x14ac:dyDescent="0.45"/>
    <row r="14874" ht="14.25" hidden="1" x14ac:dyDescent="0.45"/>
    <row r="14875" ht="14.25" hidden="1" x14ac:dyDescent="0.45"/>
    <row r="14876" ht="14.25" hidden="1" x14ac:dyDescent="0.45"/>
    <row r="14877" ht="14.25" hidden="1" x14ac:dyDescent="0.45"/>
    <row r="14878" ht="14.25" hidden="1" x14ac:dyDescent="0.45"/>
    <row r="14879" ht="14.25" hidden="1" x14ac:dyDescent="0.45"/>
    <row r="14880" ht="14.25" hidden="1" x14ac:dyDescent="0.45"/>
    <row r="14881" ht="14.25" hidden="1" x14ac:dyDescent="0.45"/>
    <row r="14882" ht="14.25" hidden="1" x14ac:dyDescent="0.45"/>
    <row r="14883" ht="14.25" hidden="1" x14ac:dyDescent="0.45"/>
    <row r="14884" ht="14.25" hidden="1" x14ac:dyDescent="0.45"/>
    <row r="14885" ht="14.25" hidden="1" x14ac:dyDescent="0.45"/>
    <row r="14886" ht="14.25" hidden="1" x14ac:dyDescent="0.45"/>
    <row r="14887" ht="14.25" hidden="1" x14ac:dyDescent="0.45"/>
    <row r="14888" ht="14.25" hidden="1" x14ac:dyDescent="0.45"/>
    <row r="14889" ht="14.25" hidden="1" x14ac:dyDescent="0.45"/>
    <row r="14890" ht="14.25" hidden="1" x14ac:dyDescent="0.45"/>
    <row r="14891" ht="14.25" hidden="1" x14ac:dyDescent="0.45"/>
    <row r="14892" ht="14.25" hidden="1" x14ac:dyDescent="0.45"/>
    <row r="14893" ht="14.25" hidden="1" x14ac:dyDescent="0.45"/>
    <row r="14894" ht="14.25" hidden="1" x14ac:dyDescent="0.45"/>
    <row r="14895" ht="14.25" hidden="1" x14ac:dyDescent="0.45"/>
    <row r="14896" ht="14.25" hidden="1" x14ac:dyDescent="0.45"/>
    <row r="14897" ht="14.25" hidden="1" x14ac:dyDescent="0.45"/>
    <row r="14898" ht="14.25" hidden="1" x14ac:dyDescent="0.45"/>
    <row r="14899" ht="14.25" hidden="1" x14ac:dyDescent="0.45"/>
    <row r="14900" ht="14.25" hidden="1" x14ac:dyDescent="0.45"/>
    <row r="14901" ht="14.25" hidden="1" x14ac:dyDescent="0.45"/>
    <row r="14902" ht="14.25" hidden="1" x14ac:dyDescent="0.45"/>
    <row r="14903" ht="14.25" hidden="1" x14ac:dyDescent="0.45"/>
    <row r="14904" ht="14.25" hidden="1" x14ac:dyDescent="0.45"/>
    <row r="14905" ht="14.25" hidden="1" x14ac:dyDescent="0.45"/>
    <row r="14906" ht="14.25" hidden="1" x14ac:dyDescent="0.45"/>
    <row r="14907" ht="14.25" hidden="1" x14ac:dyDescent="0.45"/>
    <row r="14908" ht="14.25" hidden="1" x14ac:dyDescent="0.45"/>
    <row r="14909" ht="14.25" hidden="1" x14ac:dyDescent="0.45"/>
    <row r="14910" ht="14.25" hidden="1" x14ac:dyDescent="0.45"/>
    <row r="14911" ht="14.25" hidden="1" x14ac:dyDescent="0.45"/>
    <row r="14912" ht="14.25" hidden="1" x14ac:dyDescent="0.45"/>
    <row r="14913" ht="14.25" hidden="1" x14ac:dyDescent="0.45"/>
    <row r="14914" ht="14.25" hidden="1" x14ac:dyDescent="0.45"/>
    <row r="14915" ht="14.25" hidden="1" x14ac:dyDescent="0.45"/>
    <row r="14916" ht="14.25" hidden="1" x14ac:dyDescent="0.45"/>
    <row r="14917" ht="14.25" hidden="1" x14ac:dyDescent="0.45"/>
    <row r="14918" ht="14.25" hidden="1" x14ac:dyDescent="0.45"/>
    <row r="14919" ht="14.25" hidden="1" x14ac:dyDescent="0.45"/>
    <row r="14920" ht="14.25" hidden="1" x14ac:dyDescent="0.45"/>
    <row r="14921" ht="14.25" hidden="1" x14ac:dyDescent="0.45"/>
    <row r="14922" ht="14.25" hidden="1" x14ac:dyDescent="0.45"/>
    <row r="14923" ht="14.25" hidden="1" x14ac:dyDescent="0.45"/>
    <row r="14924" ht="14.25" hidden="1" x14ac:dyDescent="0.45"/>
    <row r="14925" ht="14.25" hidden="1" x14ac:dyDescent="0.45"/>
    <row r="14926" ht="14.25" hidden="1" x14ac:dyDescent="0.45"/>
    <row r="14927" ht="14.25" hidden="1" x14ac:dyDescent="0.45"/>
    <row r="14928" ht="14.25" hidden="1" x14ac:dyDescent="0.45"/>
    <row r="14929" ht="14.25" hidden="1" x14ac:dyDescent="0.45"/>
    <row r="14930" ht="14.25" hidden="1" x14ac:dyDescent="0.45"/>
    <row r="14931" ht="14.25" hidden="1" x14ac:dyDescent="0.45"/>
    <row r="14932" ht="14.25" hidden="1" x14ac:dyDescent="0.45"/>
    <row r="14933" ht="14.25" hidden="1" x14ac:dyDescent="0.45"/>
    <row r="14934" ht="14.25" hidden="1" x14ac:dyDescent="0.45"/>
    <row r="14935" ht="14.25" hidden="1" x14ac:dyDescent="0.45"/>
    <row r="14936" ht="14.25" hidden="1" x14ac:dyDescent="0.45"/>
    <row r="14937" ht="14.25" hidden="1" x14ac:dyDescent="0.45"/>
    <row r="14938" ht="14.25" hidden="1" x14ac:dyDescent="0.45"/>
    <row r="14939" ht="14.25" hidden="1" x14ac:dyDescent="0.45"/>
    <row r="14940" ht="14.25" hidden="1" x14ac:dyDescent="0.45"/>
    <row r="14941" ht="14.25" hidden="1" x14ac:dyDescent="0.45"/>
    <row r="14942" ht="14.25" hidden="1" x14ac:dyDescent="0.45"/>
    <row r="14943" ht="14.25" hidden="1" x14ac:dyDescent="0.45"/>
    <row r="14944" ht="14.25" hidden="1" x14ac:dyDescent="0.45"/>
    <row r="14945" ht="14.25" hidden="1" x14ac:dyDescent="0.45"/>
    <row r="14946" ht="14.25" hidden="1" x14ac:dyDescent="0.45"/>
    <row r="14947" ht="14.25" hidden="1" x14ac:dyDescent="0.45"/>
    <row r="14948" ht="14.25" hidden="1" x14ac:dyDescent="0.45"/>
    <row r="14949" ht="14.25" hidden="1" x14ac:dyDescent="0.45"/>
    <row r="14950" ht="14.25" hidden="1" x14ac:dyDescent="0.45"/>
    <row r="14951" ht="14.25" hidden="1" x14ac:dyDescent="0.45"/>
    <row r="14952" ht="14.25" hidden="1" x14ac:dyDescent="0.45"/>
    <row r="14953" ht="14.25" hidden="1" x14ac:dyDescent="0.45"/>
    <row r="14954" ht="14.25" hidden="1" x14ac:dyDescent="0.45"/>
    <row r="14955" ht="14.25" hidden="1" x14ac:dyDescent="0.45"/>
    <row r="14956" ht="14.25" hidden="1" x14ac:dyDescent="0.45"/>
    <row r="14957" ht="14.25" hidden="1" x14ac:dyDescent="0.45"/>
    <row r="14958" ht="14.25" hidden="1" x14ac:dyDescent="0.45"/>
    <row r="14959" ht="14.25" hidden="1" x14ac:dyDescent="0.45"/>
    <row r="14960" ht="14.25" hidden="1" x14ac:dyDescent="0.45"/>
    <row r="14961" ht="14.25" hidden="1" x14ac:dyDescent="0.45"/>
    <row r="14962" ht="14.25" hidden="1" x14ac:dyDescent="0.45"/>
    <row r="14963" ht="14.25" hidden="1" x14ac:dyDescent="0.45"/>
    <row r="14964" ht="14.25" hidden="1" x14ac:dyDescent="0.45"/>
    <row r="14965" ht="14.25" hidden="1" x14ac:dyDescent="0.45"/>
    <row r="14966" ht="14.25" hidden="1" x14ac:dyDescent="0.45"/>
    <row r="14967" ht="14.25" hidden="1" x14ac:dyDescent="0.45"/>
    <row r="14968" ht="14.25" hidden="1" x14ac:dyDescent="0.45"/>
    <row r="14969" ht="14.25" hidden="1" x14ac:dyDescent="0.45"/>
    <row r="14970" ht="14.25" hidden="1" x14ac:dyDescent="0.45"/>
    <row r="14971" ht="14.25" hidden="1" x14ac:dyDescent="0.45"/>
    <row r="14972" ht="14.25" hidden="1" x14ac:dyDescent="0.45"/>
    <row r="14973" ht="14.25" hidden="1" x14ac:dyDescent="0.45"/>
    <row r="14974" ht="14.25" hidden="1" x14ac:dyDescent="0.45"/>
    <row r="14975" ht="14.25" hidden="1" x14ac:dyDescent="0.45"/>
    <row r="14976" ht="14.25" hidden="1" x14ac:dyDescent="0.45"/>
    <row r="14977" ht="14.25" hidden="1" x14ac:dyDescent="0.45"/>
    <row r="14978" ht="14.25" hidden="1" x14ac:dyDescent="0.45"/>
    <row r="14979" ht="14.25" hidden="1" x14ac:dyDescent="0.45"/>
    <row r="14980" ht="14.25" hidden="1" x14ac:dyDescent="0.45"/>
    <row r="14981" ht="14.25" hidden="1" x14ac:dyDescent="0.45"/>
    <row r="14982" ht="14.25" hidden="1" x14ac:dyDescent="0.45"/>
    <row r="14983" ht="14.25" hidden="1" x14ac:dyDescent="0.45"/>
    <row r="14984" ht="14.25" hidden="1" x14ac:dyDescent="0.45"/>
    <row r="14985" ht="14.25" hidden="1" x14ac:dyDescent="0.45"/>
    <row r="14986" ht="14.25" hidden="1" x14ac:dyDescent="0.45"/>
    <row r="14987" ht="14.25" hidden="1" x14ac:dyDescent="0.45"/>
    <row r="14988" ht="14.25" hidden="1" x14ac:dyDescent="0.45"/>
    <row r="14989" ht="14.25" hidden="1" x14ac:dyDescent="0.45"/>
    <row r="14990" ht="14.25" hidden="1" x14ac:dyDescent="0.45"/>
    <row r="14991" ht="14.25" hidden="1" x14ac:dyDescent="0.45"/>
    <row r="14992" ht="14.25" hidden="1" x14ac:dyDescent="0.45"/>
    <row r="14993" ht="14.25" hidden="1" x14ac:dyDescent="0.45"/>
    <row r="14994" ht="14.25" hidden="1" x14ac:dyDescent="0.45"/>
    <row r="14995" ht="14.25" hidden="1" x14ac:dyDescent="0.45"/>
    <row r="14996" ht="14.25" hidden="1" x14ac:dyDescent="0.45"/>
    <row r="14997" ht="14.25" hidden="1" x14ac:dyDescent="0.45"/>
    <row r="14998" ht="14.25" hidden="1" x14ac:dyDescent="0.45"/>
    <row r="14999" ht="14.25" hidden="1" x14ac:dyDescent="0.45"/>
    <row r="15000" ht="14.25" hidden="1" x14ac:dyDescent="0.45"/>
    <row r="15001" ht="14.25" hidden="1" x14ac:dyDescent="0.45"/>
    <row r="15002" ht="14.25" hidden="1" x14ac:dyDescent="0.45"/>
    <row r="15003" ht="14.25" hidden="1" x14ac:dyDescent="0.45"/>
    <row r="15004" ht="14.25" hidden="1" x14ac:dyDescent="0.45"/>
    <row r="15005" ht="14.25" hidden="1" x14ac:dyDescent="0.45"/>
    <row r="15006" ht="14.25" hidden="1" x14ac:dyDescent="0.45"/>
    <row r="15007" ht="14.25" hidden="1" x14ac:dyDescent="0.45"/>
    <row r="15008" ht="14.25" hidden="1" x14ac:dyDescent="0.45"/>
    <row r="15009" ht="14.25" hidden="1" x14ac:dyDescent="0.45"/>
    <row r="15010" ht="14.25" hidden="1" x14ac:dyDescent="0.45"/>
    <row r="15011" ht="14.25" hidden="1" x14ac:dyDescent="0.45"/>
    <row r="15012" ht="14.25" hidden="1" x14ac:dyDescent="0.45"/>
    <row r="15013" ht="14.25" hidden="1" x14ac:dyDescent="0.45"/>
    <row r="15014" ht="14.25" hidden="1" x14ac:dyDescent="0.45"/>
    <row r="15015" ht="14.25" hidden="1" x14ac:dyDescent="0.45"/>
    <row r="15016" ht="14.25" hidden="1" x14ac:dyDescent="0.45"/>
    <row r="15017" ht="14.25" hidden="1" x14ac:dyDescent="0.45"/>
    <row r="15018" ht="14.25" hidden="1" x14ac:dyDescent="0.45"/>
    <row r="15019" ht="14.25" hidden="1" x14ac:dyDescent="0.45"/>
    <row r="15020" ht="14.25" hidden="1" x14ac:dyDescent="0.45"/>
    <row r="15021" ht="14.25" hidden="1" x14ac:dyDescent="0.45"/>
    <row r="15022" ht="14.25" hidden="1" x14ac:dyDescent="0.45"/>
    <row r="15023" ht="14.25" hidden="1" x14ac:dyDescent="0.45"/>
    <row r="15024" ht="14.25" hidden="1" x14ac:dyDescent="0.45"/>
    <row r="15025" ht="14.25" hidden="1" x14ac:dyDescent="0.45"/>
    <row r="15026" ht="14.25" hidden="1" x14ac:dyDescent="0.45"/>
    <row r="15027" ht="14.25" hidden="1" x14ac:dyDescent="0.45"/>
    <row r="15028" ht="14.25" hidden="1" x14ac:dyDescent="0.45"/>
    <row r="15029" ht="14.25" hidden="1" x14ac:dyDescent="0.45"/>
    <row r="15030" ht="14.25" hidden="1" x14ac:dyDescent="0.45"/>
    <row r="15031" ht="14.25" hidden="1" x14ac:dyDescent="0.45"/>
    <row r="15032" ht="14.25" hidden="1" x14ac:dyDescent="0.45"/>
    <row r="15033" ht="14.25" hidden="1" x14ac:dyDescent="0.45"/>
    <row r="15034" ht="14.25" hidden="1" x14ac:dyDescent="0.45"/>
    <row r="15035" ht="14.25" hidden="1" x14ac:dyDescent="0.45"/>
    <row r="15036" ht="14.25" hidden="1" x14ac:dyDescent="0.45"/>
    <row r="15037" ht="14.25" hidden="1" x14ac:dyDescent="0.45"/>
    <row r="15038" ht="14.25" hidden="1" x14ac:dyDescent="0.45"/>
    <row r="15039" ht="14.25" hidden="1" x14ac:dyDescent="0.45"/>
    <row r="15040" ht="14.25" hidden="1" x14ac:dyDescent="0.45"/>
    <row r="15041" ht="14.25" hidden="1" x14ac:dyDescent="0.45"/>
    <row r="15042" ht="14.25" hidden="1" x14ac:dyDescent="0.45"/>
    <row r="15043" ht="14.25" hidden="1" x14ac:dyDescent="0.45"/>
    <row r="15044" ht="14.25" hidden="1" x14ac:dyDescent="0.45"/>
    <row r="15045" ht="14.25" hidden="1" x14ac:dyDescent="0.45"/>
    <row r="15046" ht="14.25" hidden="1" x14ac:dyDescent="0.45"/>
    <row r="15047" ht="14.25" hidden="1" x14ac:dyDescent="0.45"/>
    <row r="15048" ht="14.25" hidden="1" x14ac:dyDescent="0.45"/>
    <row r="15049" ht="14.25" hidden="1" x14ac:dyDescent="0.45"/>
    <row r="15050" ht="14.25" hidden="1" x14ac:dyDescent="0.45"/>
    <row r="15051" ht="14.25" hidden="1" x14ac:dyDescent="0.45"/>
    <row r="15052" ht="14.25" hidden="1" x14ac:dyDescent="0.45"/>
    <row r="15053" ht="14.25" hidden="1" x14ac:dyDescent="0.45"/>
    <row r="15054" ht="14.25" hidden="1" x14ac:dyDescent="0.45"/>
    <row r="15055" ht="14.25" hidden="1" x14ac:dyDescent="0.45"/>
    <row r="15056" ht="14.25" hidden="1" x14ac:dyDescent="0.45"/>
    <row r="15057" ht="14.25" hidden="1" x14ac:dyDescent="0.45"/>
    <row r="15058" ht="14.25" hidden="1" x14ac:dyDescent="0.45"/>
    <row r="15059" ht="14.25" hidden="1" x14ac:dyDescent="0.45"/>
    <row r="15060" ht="14.25" hidden="1" x14ac:dyDescent="0.45"/>
    <row r="15061" ht="14.25" hidden="1" x14ac:dyDescent="0.45"/>
    <row r="15062" ht="14.25" hidden="1" x14ac:dyDescent="0.45"/>
    <row r="15063" ht="14.25" hidden="1" x14ac:dyDescent="0.45"/>
    <row r="15064" ht="14.25" hidden="1" x14ac:dyDescent="0.45"/>
    <row r="15065" ht="14.25" hidden="1" x14ac:dyDescent="0.45"/>
    <row r="15066" ht="14.25" hidden="1" x14ac:dyDescent="0.45"/>
    <row r="15067" ht="14.25" hidden="1" x14ac:dyDescent="0.45"/>
    <row r="15068" ht="14.25" hidden="1" x14ac:dyDescent="0.45"/>
    <row r="15069" ht="14.25" hidden="1" x14ac:dyDescent="0.45"/>
    <row r="15070" ht="14.25" hidden="1" x14ac:dyDescent="0.45"/>
    <row r="15071" ht="14.25" hidden="1" x14ac:dyDescent="0.45"/>
    <row r="15072" ht="14.25" hidden="1" x14ac:dyDescent="0.45"/>
    <row r="15073" ht="14.25" hidden="1" x14ac:dyDescent="0.45"/>
    <row r="15074" ht="14.25" hidden="1" x14ac:dyDescent="0.45"/>
    <row r="15075" ht="14.25" hidden="1" x14ac:dyDescent="0.45"/>
    <row r="15076" ht="14.25" hidden="1" x14ac:dyDescent="0.45"/>
    <row r="15077" ht="14.25" hidden="1" x14ac:dyDescent="0.45"/>
    <row r="15078" ht="14.25" hidden="1" x14ac:dyDescent="0.45"/>
    <row r="15079" ht="14.25" hidden="1" x14ac:dyDescent="0.45"/>
    <row r="15080" ht="14.25" hidden="1" x14ac:dyDescent="0.45"/>
    <row r="15081" ht="14.25" hidden="1" x14ac:dyDescent="0.45"/>
    <row r="15082" ht="14.25" hidden="1" x14ac:dyDescent="0.45"/>
    <row r="15083" ht="14.25" hidden="1" x14ac:dyDescent="0.45"/>
    <row r="15084" ht="14.25" hidden="1" x14ac:dyDescent="0.45"/>
    <row r="15085" ht="14.25" hidden="1" x14ac:dyDescent="0.45"/>
    <row r="15086" ht="14.25" hidden="1" x14ac:dyDescent="0.45"/>
    <row r="15087" ht="14.25" hidden="1" x14ac:dyDescent="0.45"/>
    <row r="15088" ht="14.25" hidden="1" x14ac:dyDescent="0.45"/>
    <row r="15089" ht="14.25" hidden="1" x14ac:dyDescent="0.45"/>
    <row r="15090" ht="14.25" hidden="1" x14ac:dyDescent="0.45"/>
    <row r="15091" ht="14.25" hidden="1" x14ac:dyDescent="0.45"/>
    <row r="15092" ht="14.25" hidden="1" x14ac:dyDescent="0.45"/>
    <row r="15093" ht="14.25" hidden="1" x14ac:dyDescent="0.45"/>
    <row r="15094" ht="14.25" hidden="1" x14ac:dyDescent="0.45"/>
    <row r="15095" ht="14.25" hidden="1" x14ac:dyDescent="0.45"/>
    <row r="15096" ht="14.25" hidden="1" x14ac:dyDescent="0.45"/>
    <row r="15097" ht="14.25" hidden="1" x14ac:dyDescent="0.45"/>
    <row r="15098" ht="14.25" hidden="1" x14ac:dyDescent="0.45"/>
    <row r="15099" ht="14.25" hidden="1" x14ac:dyDescent="0.45"/>
    <row r="15100" ht="14.25" hidden="1" x14ac:dyDescent="0.45"/>
    <row r="15101" ht="14.25" hidden="1" x14ac:dyDescent="0.45"/>
    <row r="15102" ht="14.25" hidden="1" x14ac:dyDescent="0.45"/>
    <row r="15103" ht="14.25" hidden="1" x14ac:dyDescent="0.45"/>
    <row r="15104" ht="14.25" hidden="1" x14ac:dyDescent="0.45"/>
    <row r="15105" ht="14.25" hidden="1" x14ac:dyDescent="0.45"/>
    <row r="15106" ht="14.25" hidden="1" x14ac:dyDescent="0.45"/>
    <row r="15107" ht="14.25" hidden="1" x14ac:dyDescent="0.45"/>
    <row r="15108" ht="14.25" hidden="1" x14ac:dyDescent="0.45"/>
    <row r="15109" ht="14.25" hidden="1" x14ac:dyDescent="0.45"/>
    <row r="15110" ht="14.25" hidden="1" x14ac:dyDescent="0.45"/>
    <row r="15111" ht="14.25" hidden="1" x14ac:dyDescent="0.45"/>
    <row r="15112" ht="14.25" hidden="1" x14ac:dyDescent="0.45"/>
    <row r="15113" ht="14.25" hidden="1" x14ac:dyDescent="0.45"/>
    <row r="15114" ht="14.25" hidden="1" x14ac:dyDescent="0.45"/>
    <row r="15115" ht="14.25" hidden="1" x14ac:dyDescent="0.45"/>
    <row r="15116" ht="14.25" hidden="1" x14ac:dyDescent="0.45"/>
    <row r="15117" ht="14.25" hidden="1" x14ac:dyDescent="0.45"/>
    <row r="15118" ht="14.25" hidden="1" x14ac:dyDescent="0.45"/>
    <row r="15119" ht="14.25" hidden="1" x14ac:dyDescent="0.45"/>
    <row r="15120" ht="14.25" hidden="1" x14ac:dyDescent="0.45"/>
    <row r="15121" ht="14.25" hidden="1" x14ac:dyDescent="0.45"/>
    <row r="15122" ht="14.25" hidden="1" x14ac:dyDescent="0.45"/>
    <row r="15123" ht="14.25" hidden="1" x14ac:dyDescent="0.45"/>
    <row r="15124" ht="14.25" hidden="1" x14ac:dyDescent="0.45"/>
    <row r="15125" ht="14.25" hidden="1" x14ac:dyDescent="0.45"/>
    <row r="15126" ht="14.25" hidden="1" x14ac:dyDescent="0.45"/>
    <row r="15127" ht="14.25" hidden="1" x14ac:dyDescent="0.45"/>
    <row r="15128" ht="14.25" hidden="1" x14ac:dyDescent="0.45"/>
    <row r="15129" ht="14.25" hidden="1" x14ac:dyDescent="0.45"/>
    <row r="15130" ht="14.25" hidden="1" x14ac:dyDescent="0.45"/>
    <row r="15131" ht="14.25" hidden="1" x14ac:dyDescent="0.45"/>
    <row r="15132" ht="14.25" hidden="1" x14ac:dyDescent="0.45"/>
    <row r="15133" ht="14.25" hidden="1" x14ac:dyDescent="0.45"/>
    <row r="15134" ht="14.25" hidden="1" x14ac:dyDescent="0.45"/>
    <row r="15135" ht="14.25" hidden="1" x14ac:dyDescent="0.45"/>
    <row r="15136" ht="14.25" hidden="1" x14ac:dyDescent="0.45"/>
    <row r="15137" ht="14.25" hidden="1" x14ac:dyDescent="0.45"/>
    <row r="15138" ht="14.25" hidden="1" x14ac:dyDescent="0.45"/>
    <row r="15139" ht="14.25" hidden="1" x14ac:dyDescent="0.45"/>
    <row r="15140" ht="14.25" hidden="1" x14ac:dyDescent="0.45"/>
    <row r="15141" ht="14.25" hidden="1" x14ac:dyDescent="0.45"/>
    <row r="15142" ht="14.25" hidden="1" x14ac:dyDescent="0.45"/>
    <row r="15143" ht="14.25" hidden="1" x14ac:dyDescent="0.45"/>
    <row r="15144" ht="14.25" hidden="1" x14ac:dyDescent="0.45"/>
    <row r="15145" ht="14.25" hidden="1" x14ac:dyDescent="0.45"/>
    <row r="15146" ht="14.25" hidden="1" x14ac:dyDescent="0.45"/>
    <row r="15147" ht="14.25" hidden="1" x14ac:dyDescent="0.45"/>
    <row r="15148" ht="14.25" hidden="1" x14ac:dyDescent="0.45"/>
    <row r="15149" ht="14.25" hidden="1" x14ac:dyDescent="0.45"/>
    <row r="15150" ht="14.25" hidden="1" x14ac:dyDescent="0.45"/>
    <row r="15151" ht="14.25" hidden="1" x14ac:dyDescent="0.45"/>
    <row r="15152" ht="14.25" hidden="1" x14ac:dyDescent="0.45"/>
    <row r="15153" ht="14.25" hidden="1" x14ac:dyDescent="0.45"/>
    <row r="15154" ht="14.25" hidden="1" x14ac:dyDescent="0.45"/>
    <row r="15155" ht="14.25" hidden="1" x14ac:dyDescent="0.45"/>
    <row r="15156" ht="14.25" hidden="1" x14ac:dyDescent="0.45"/>
    <row r="15157" ht="14.25" hidden="1" x14ac:dyDescent="0.45"/>
    <row r="15158" ht="14.25" hidden="1" x14ac:dyDescent="0.45"/>
    <row r="15159" ht="14.25" hidden="1" x14ac:dyDescent="0.45"/>
    <row r="15160" ht="14.25" hidden="1" x14ac:dyDescent="0.45"/>
    <row r="15161" ht="14.25" hidden="1" x14ac:dyDescent="0.45"/>
    <row r="15162" ht="14.25" hidden="1" x14ac:dyDescent="0.45"/>
    <row r="15163" ht="14.25" hidden="1" x14ac:dyDescent="0.45"/>
    <row r="15164" ht="14.25" hidden="1" x14ac:dyDescent="0.45"/>
    <row r="15165" ht="14.25" hidden="1" x14ac:dyDescent="0.45"/>
    <row r="15166" ht="14.25" hidden="1" x14ac:dyDescent="0.45"/>
    <row r="15167" ht="14.25" hidden="1" x14ac:dyDescent="0.45"/>
    <row r="15168" ht="14.25" hidden="1" x14ac:dyDescent="0.45"/>
    <row r="15169" ht="14.25" hidden="1" x14ac:dyDescent="0.45"/>
    <row r="15170" ht="14.25" hidden="1" x14ac:dyDescent="0.45"/>
    <row r="15171" ht="14.25" hidden="1" x14ac:dyDescent="0.45"/>
    <row r="15172" ht="14.25" hidden="1" x14ac:dyDescent="0.45"/>
    <row r="15173" ht="14.25" hidden="1" x14ac:dyDescent="0.45"/>
    <row r="15174" ht="14.25" hidden="1" x14ac:dyDescent="0.45"/>
    <row r="15175" ht="14.25" hidden="1" x14ac:dyDescent="0.45"/>
    <row r="15176" ht="14.25" hidden="1" x14ac:dyDescent="0.45"/>
    <row r="15177" ht="14.25" hidden="1" x14ac:dyDescent="0.45"/>
    <row r="15178" ht="14.25" hidden="1" x14ac:dyDescent="0.45"/>
    <row r="15179" ht="14.25" hidden="1" x14ac:dyDescent="0.45"/>
    <row r="15180" ht="14.25" hidden="1" x14ac:dyDescent="0.45"/>
    <row r="15181" ht="14.25" hidden="1" x14ac:dyDescent="0.45"/>
    <row r="15182" ht="14.25" hidden="1" x14ac:dyDescent="0.45"/>
    <row r="15183" ht="14.25" hidden="1" x14ac:dyDescent="0.45"/>
    <row r="15184" ht="14.25" hidden="1" x14ac:dyDescent="0.45"/>
    <row r="15185" ht="14.25" hidden="1" x14ac:dyDescent="0.45"/>
    <row r="15186" ht="14.25" hidden="1" x14ac:dyDescent="0.45"/>
    <row r="15187" ht="14.25" hidden="1" x14ac:dyDescent="0.45"/>
    <row r="15188" ht="14.25" hidden="1" x14ac:dyDescent="0.45"/>
    <row r="15189" ht="14.25" hidden="1" x14ac:dyDescent="0.45"/>
    <row r="15190" ht="14.25" hidden="1" x14ac:dyDescent="0.45"/>
    <row r="15191" ht="14.25" hidden="1" x14ac:dyDescent="0.45"/>
    <row r="15192" ht="14.25" hidden="1" x14ac:dyDescent="0.45"/>
    <row r="15193" ht="14.25" hidden="1" x14ac:dyDescent="0.45"/>
    <row r="15194" ht="14.25" hidden="1" x14ac:dyDescent="0.45"/>
    <row r="15195" ht="14.25" hidden="1" x14ac:dyDescent="0.45"/>
    <row r="15196" ht="14.25" hidden="1" x14ac:dyDescent="0.45"/>
    <row r="15197" ht="14.25" hidden="1" x14ac:dyDescent="0.45"/>
    <row r="15198" ht="14.25" hidden="1" x14ac:dyDescent="0.45"/>
    <row r="15199" ht="14.25" hidden="1" x14ac:dyDescent="0.45"/>
    <row r="15200" ht="14.25" hidden="1" x14ac:dyDescent="0.45"/>
    <row r="15201" ht="14.25" hidden="1" x14ac:dyDescent="0.45"/>
    <row r="15202" ht="14.25" hidden="1" x14ac:dyDescent="0.45"/>
    <row r="15203" ht="14.25" hidden="1" x14ac:dyDescent="0.45"/>
    <row r="15204" ht="14.25" hidden="1" x14ac:dyDescent="0.45"/>
    <row r="15205" ht="14.25" hidden="1" x14ac:dyDescent="0.45"/>
    <row r="15206" ht="14.25" hidden="1" x14ac:dyDescent="0.45"/>
    <row r="15207" ht="14.25" hidden="1" x14ac:dyDescent="0.45"/>
    <row r="15208" ht="14.25" hidden="1" x14ac:dyDescent="0.45"/>
    <row r="15209" ht="14.25" hidden="1" x14ac:dyDescent="0.45"/>
    <row r="15210" ht="14.25" hidden="1" x14ac:dyDescent="0.45"/>
    <row r="15211" ht="14.25" hidden="1" x14ac:dyDescent="0.45"/>
    <row r="15212" ht="14.25" hidden="1" x14ac:dyDescent="0.45"/>
    <row r="15213" ht="14.25" hidden="1" x14ac:dyDescent="0.45"/>
    <row r="15214" ht="14.25" hidden="1" x14ac:dyDescent="0.45"/>
    <row r="15215" ht="14.25" hidden="1" x14ac:dyDescent="0.45"/>
    <row r="15216" ht="14.25" hidden="1" x14ac:dyDescent="0.45"/>
    <row r="15217" ht="14.25" hidden="1" x14ac:dyDescent="0.45"/>
    <row r="15218" ht="14.25" hidden="1" x14ac:dyDescent="0.45"/>
    <row r="15219" ht="14.25" hidden="1" x14ac:dyDescent="0.45"/>
    <row r="15220" ht="14.25" hidden="1" x14ac:dyDescent="0.45"/>
    <row r="15221" ht="14.25" hidden="1" x14ac:dyDescent="0.45"/>
    <row r="15222" ht="14.25" hidden="1" x14ac:dyDescent="0.45"/>
    <row r="15223" ht="14.25" hidden="1" x14ac:dyDescent="0.45"/>
    <row r="15224" ht="14.25" hidden="1" x14ac:dyDescent="0.45"/>
    <row r="15225" ht="14.25" hidden="1" x14ac:dyDescent="0.45"/>
    <row r="15226" ht="14.25" hidden="1" x14ac:dyDescent="0.45"/>
    <row r="15227" ht="14.25" hidden="1" x14ac:dyDescent="0.45"/>
    <row r="15228" ht="14.25" hidden="1" x14ac:dyDescent="0.45"/>
    <row r="15229" ht="14.25" hidden="1" x14ac:dyDescent="0.45"/>
    <row r="15230" ht="14.25" hidden="1" x14ac:dyDescent="0.45"/>
    <row r="15231" ht="14.25" hidden="1" x14ac:dyDescent="0.45"/>
    <row r="15232" ht="14.25" hidden="1" x14ac:dyDescent="0.45"/>
    <row r="15233" ht="14.25" hidden="1" x14ac:dyDescent="0.45"/>
    <row r="15234" ht="14.25" hidden="1" x14ac:dyDescent="0.45"/>
    <row r="15235" ht="14.25" hidden="1" x14ac:dyDescent="0.45"/>
    <row r="15236" ht="14.25" hidden="1" x14ac:dyDescent="0.45"/>
    <row r="15237" ht="14.25" hidden="1" x14ac:dyDescent="0.45"/>
    <row r="15238" ht="14.25" hidden="1" x14ac:dyDescent="0.45"/>
    <row r="15239" ht="14.25" hidden="1" x14ac:dyDescent="0.45"/>
    <row r="15240" ht="14.25" hidden="1" x14ac:dyDescent="0.45"/>
    <row r="15241" ht="14.25" hidden="1" x14ac:dyDescent="0.45"/>
    <row r="15242" ht="14.25" hidden="1" x14ac:dyDescent="0.45"/>
    <row r="15243" ht="14.25" hidden="1" x14ac:dyDescent="0.45"/>
    <row r="15244" ht="14.25" hidden="1" x14ac:dyDescent="0.45"/>
    <row r="15245" ht="14.25" hidden="1" x14ac:dyDescent="0.45"/>
    <row r="15246" ht="14.25" hidden="1" x14ac:dyDescent="0.45"/>
    <row r="15247" ht="14.25" hidden="1" x14ac:dyDescent="0.45"/>
    <row r="15248" ht="14.25" hidden="1" x14ac:dyDescent="0.45"/>
    <row r="15249" ht="14.25" hidden="1" x14ac:dyDescent="0.45"/>
    <row r="15250" ht="14.25" hidden="1" x14ac:dyDescent="0.45"/>
    <row r="15251" ht="14.25" hidden="1" x14ac:dyDescent="0.45"/>
    <row r="15252" ht="14.25" hidden="1" x14ac:dyDescent="0.45"/>
    <row r="15253" ht="14.25" hidden="1" x14ac:dyDescent="0.45"/>
    <row r="15254" ht="14.25" hidden="1" x14ac:dyDescent="0.45"/>
    <row r="15255" ht="14.25" hidden="1" x14ac:dyDescent="0.45"/>
    <row r="15256" ht="14.25" hidden="1" x14ac:dyDescent="0.45"/>
    <row r="15257" ht="14.25" hidden="1" x14ac:dyDescent="0.45"/>
    <row r="15258" ht="14.25" hidden="1" x14ac:dyDescent="0.45"/>
    <row r="15259" ht="14.25" hidden="1" x14ac:dyDescent="0.45"/>
    <row r="15260" ht="14.25" hidden="1" x14ac:dyDescent="0.45"/>
    <row r="15261" ht="14.25" hidden="1" x14ac:dyDescent="0.45"/>
    <row r="15262" ht="14.25" hidden="1" x14ac:dyDescent="0.45"/>
    <row r="15263" ht="14.25" hidden="1" x14ac:dyDescent="0.45"/>
    <row r="15264" ht="14.25" hidden="1" x14ac:dyDescent="0.45"/>
    <row r="15265" ht="14.25" hidden="1" x14ac:dyDescent="0.45"/>
    <row r="15266" ht="14.25" hidden="1" x14ac:dyDescent="0.45"/>
    <row r="15267" ht="14.25" hidden="1" x14ac:dyDescent="0.45"/>
    <row r="15268" ht="14.25" hidden="1" x14ac:dyDescent="0.45"/>
    <row r="15269" ht="14.25" hidden="1" x14ac:dyDescent="0.45"/>
    <row r="15270" ht="14.25" hidden="1" x14ac:dyDescent="0.45"/>
    <row r="15271" ht="14.25" hidden="1" x14ac:dyDescent="0.45"/>
    <row r="15272" ht="14.25" hidden="1" x14ac:dyDescent="0.45"/>
    <row r="15273" ht="14.25" hidden="1" x14ac:dyDescent="0.45"/>
    <row r="15274" ht="14.25" hidden="1" x14ac:dyDescent="0.45"/>
    <row r="15275" ht="14.25" hidden="1" x14ac:dyDescent="0.45"/>
    <row r="15276" ht="14.25" hidden="1" x14ac:dyDescent="0.45"/>
    <row r="15277" ht="14.25" hidden="1" x14ac:dyDescent="0.45"/>
    <row r="15278" ht="14.25" hidden="1" x14ac:dyDescent="0.45"/>
    <row r="15279" ht="14.25" hidden="1" x14ac:dyDescent="0.45"/>
    <row r="15280" ht="14.25" hidden="1" x14ac:dyDescent="0.45"/>
    <row r="15281" ht="14.25" hidden="1" x14ac:dyDescent="0.45"/>
    <row r="15282" ht="14.25" hidden="1" x14ac:dyDescent="0.45"/>
    <row r="15283" ht="14.25" hidden="1" x14ac:dyDescent="0.45"/>
    <row r="15284" ht="14.25" hidden="1" x14ac:dyDescent="0.45"/>
    <row r="15285" ht="14.25" hidden="1" x14ac:dyDescent="0.45"/>
    <row r="15286" ht="14.25" hidden="1" x14ac:dyDescent="0.45"/>
    <row r="15287" ht="14.25" hidden="1" x14ac:dyDescent="0.45"/>
    <row r="15288" ht="14.25" hidden="1" x14ac:dyDescent="0.45"/>
    <row r="15289" ht="14.25" hidden="1" x14ac:dyDescent="0.45"/>
    <row r="15290" ht="14.25" hidden="1" x14ac:dyDescent="0.45"/>
    <row r="15291" ht="14.25" hidden="1" x14ac:dyDescent="0.45"/>
    <row r="15292" ht="14.25" hidden="1" x14ac:dyDescent="0.45"/>
    <row r="15293" ht="14.25" hidden="1" x14ac:dyDescent="0.45"/>
    <row r="15294" ht="14.25" hidden="1" x14ac:dyDescent="0.45"/>
    <row r="15295" ht="14.25" hidden="1" x14ac:dyDescent="0.45"/>
    <row r="15296" ht="14.25" hidden="1" x14ac:dyDescent="0.45"/>
    <row r="15297" ht="14.25" hidden="1" x14ac:dyDescent="0.45"/>
    <row r="15298" ht="14.25" hidden="1" x14ac:dyDescent="0.45"/>
    <row r="15299" ht="14.25" hidden="1" x14ac:dyDescent="0.45"/>
    <row r="15300" ht="14.25" hidden="1" x14ac:dyDescent="0.45"/>
    <row r="15301" ht="14.25" hidden="1" x14ac:dyDescent="0.45"/>
    <row r="15302" ht="14.25" hidden="1" x14ac:dyDescent="0.45"/>
    <row r="15303" ht="14.25" hidden="1" x14ac:dyDescent="0.45"/>
    <row r="15304" ht="14.25" hidden="1" x14ac:dyDescent="0.45"/>
    <row r="15305" ht="14.25" hidden="1" x14ac:dyDescent="0.45"/>
    <row r="15306" ht="14.25" hidden="1" x14ac:dyDescent="0.45"/>
    <row r="15307" ht="14.25" hidden="1" x14ac:dyDescent="0.45"/>
    <row r="15308" ht="14.25" hidden="1" x14ac:dyDescent="0.45"/>
    <row r="15309" ht="14.25" hidden="1" x14ac:dyDescent="0.45"/>
    <row r="15310" ht="14.25" hidden="1" x14ac:dyDescent="0.45"/>
    <row r="15311" ht="14.25" hidden="1" x14ac:dyDescent="0.45"/>
    <row r="15312" ht="14.25" hidden="1" x14ac:dyDescent="0.45"/>
    <row r="15313" ht="14.25" hidden="1" x14ac:dyDescent="0.45"/>
    <row r="15314" ht="14.25" hidden="1" x14ac:dyDescent="0.45"/>
    <row r="15315" ht="14.25" hidden="1" x14ac:dyDescent="0.45"/>
    <row r="15316" ht="14.25" hidden="1" x14ac:dyDescent="0.45"/>
    <row r="15317" ht="14.25" hidden="1" x14ac:dyDescent="0.45"/>
    <row r="15318" ht="14.25" hidden="1" x14ac:dyDescent="0.45"/>
    <row r="15319" ht="14.25" hidden="1" x14ac:dyDescent="0.45"/>
    <row r="15320" ht="14.25" hidden="1" x14ac:dyDescent="0.45"/>
    <row r="15321" ht="14.25" hidden="1" x14ac:dyDescent="0.45"/>
    <row r="15322" ht="14.25" hidden="1" x14ac:dyDescent="0.45"/>
    <row r="15323" ht="14.25" hidden="1" x14ac:dyDescent="0.45"/>
    <row r="15324" ht="14.25" hidden="1" x14ac:dyDescent="0.45"/>
    <row r="15325" ht="14.25" hidden="1" x14ac:dyDescent="0.45"/>
    <row r="15326" ht="14.25" hidden="1" x14ac:dyDescent="0.45"/>
    <row r="15327" ht="14.25" hidden="1" x14ac:dyDescent="0.45"/>
    <row r="15328" ht="14.25" hidden="1" x14ac:dyDescent="0.45"/>
    <row r="15329" ht="14.25" hidden="1" x14ac:dyDescent="0.45"/>
    <row r="15330" ht="14.25" hidden="1" x14ac:dyDescent="0.45"/>
    <row r="15331" ht="14.25" hidden="1" x14ac:dyDescent="0.45"/>
    <row r="15332" ht="14.25" hidden="1" x14ac:dyDescent="0.45"/>
    <row r="15333" ht="14.25" hidden="1" x14ac:dyDescent="0.45"/>
    <row r="15334" ht="14.25" hidden="1" x14ac:dyDescent="0.45"/>
    <row r="15335" ht="14.25" hidden="1" x14ac:dyDescent="0.45"/>
    <row r="15336" ht="14.25" hidden="1" x14ac:dyDescent="0.45"/>
    <row r="15337" ht="14.25" hidden="1" x14ac:dyDescent="0.45"/>
    <row r="15338" ht="14.25" hidden="1" x14ac:dyDescent="0.45"/>
    <row r="15339" ht="14.25" hidden="1" x14ac:dyDescent="0.45"/>
    <row r="15340" ht="14.25" hidden="1" x14ac:dyDescent="0.45"/>
    <row r="15341" ht="14.25" hidden="1" x14ac:dyDescent="0.45"/>
    <row r="15342" ht="14.25" hidden="1" x14ac:dyDescent="0.45"/>
    <row r="15343" ht="14.25" hidden="1" x14ac:dyDescent="0.45"/>
    <row r="15344" ht="14.25" hidden="1" x14ac:dyDescent="0.45"/>
    <row r="15345" ht="14.25" hidden="1" x14ac:dyDescent="0.45"/>
    <row r="15346" ht="14.25" hidden="1" x14ac:dyDescent="0.45"/>
    <row r="15347" ht="14.25" hidden="1" x14ac:dyDescent="0.45"/>
    <row r="15348" ht="14.25" hidden="1" x14ac:dyDescent="0.45"/>
    <row r="15349" ht="14.25" hidden="1" x14ac:dyDescent="0.45"/>
    <row r="15350" ht="14.25" hidden="1" x14ac:dyDescent="0.45"/>
    <row r="15351" ht="14.25" hidden="1" x14ac:dyDescent="0.45"/>
    <row r="15352" ht="14.25" hidden="1" x14ac:dyDescent="0.45"/>
    <row r="15353" ht="14.25" hidden="1" x14ac:dyDescent="0.45"/>
    <row r="15354" ht="14.25" hidden="1" x14ac:dyDescent="0.45"/>
    <row r="15355" ht="14.25" hidden="1" x14ac:dyDescent="0.45"/>
    <row r="15356" ht="14.25" hidden="1" x14ac:dyDescent="0.45"/>
    <row r="15357" ht="14.25" hidden="1" x14ac:dyDescent="0.45"/>
    <row r="15358" ht="14.25" hidden="1" x14ac:dyDescent="0.45"/>
    <row r="15359" ht="14.25" hidden="1" x14ac:dyDescent="0.45"/>
    <row r="15360" ht="14.25" hidden="1" x14ac:dyDescent="0.45"/>
    <row r="15361" ht="14.25" hidden="1" x14ac:dyDescent="0.45"/>
    <row r="15362" ht="14.25" hidden="1" x14ac:dyDescent="0.45"/>
    <row r="15363" ht="14.25" hidden="1" x14ac:dyDescent="0.45"/>
    <row r="15364" ht="14.25" hidden="1" x14ac:dyDescent="0.45"/>
    <row r="15365" ht="14.25" hidden="1" x14ac:dyDescent="0.45"/>
    <row r="15366" ht="14.25" hidden="1" x14ac:dyDescent="0.45"/>
    <row r="15367" ht="14.25" hidden="1" x14ac:dyDescent="0.45"/>
    <row r="15368" ht="14.25" hidden="1" x14ac:dyDescent="0.45"/>
    <row r="15369" ht="14.25" hidden="1" x14ac:dyDescent="0.45"/>
    <row r="15370" ht="14.25" hidden="1" x14ac:dyDescent="0.45"/>
    <row r="15371" ht="14.25" hidden="1" x14ac:dyDescent="0.45"/>
    <row r="15372" ht="14.25" hidden="1" x14ac:dyDescent="0.45"/>
    <row r="15373" ht="14.25" hidden="1" x14ac:dyDescent="0.45"/>
    <row r="15374" ht="14.25" hidden="1" x14ac:dyDescent="0.45"/>
    <row r="15375" ht="14.25" hidden="1" x14ac:dyDescent="0.45"/>
    <row r="15376" ht="14.25" hidden="1" x14ac:dyDescent="0.45"/>
    <row r="15377" ht="14.25" hidden="1" x14ac:dyDescent="0.45"/>
    <row r="15378" ht="14.25" hidden="1" x14ac:dyDescent="0.45"/>
    <row r="15379" ht="14.25" hidden="1" x14ac:dyDescent="0.45"/>
    <row r="15380" ht="14.25" hidden="1" x14ac:dyDescent="0.45"/>
    <row r="15381" ht="14.25" hidden="1" x14ac:dyDescent="0.45"/>
    <row r="15382" ht="14.25" hidden="1" x14ac:dyDescent="0.45"/>
    <row r="15383" ht="14.25" hidden="1" x14ac:dyDescent="0.45"/>
    <row r="15384" ht="14.25" hidden="1" x14ac:dyDescent="0.45"/>
    <row r="15385" ht="14.25" hidden="1" x14ac:dyDescent="0.45"/>
    <row r="15386" ht="14.25" hidden="1" x14ac:dyDescent="0.45"/>
    <row r="15387" ht="14.25" hidden="1" x14ac:dyDescent="0.45"/>
    <row r="15388" ht="14.25" hidden="1" x14ac:dyDescent="0.45"/>
    <row r="15389" ht="14.25" hidden="1" x14ac:dyDescent="0.45"/>
    <row r="15390" ht="14.25" hidden="1" x14ac:dyDescent="0.45"/>
    <row r="15391" ht="14.25" hidden="1" x14ac:dyDescent="0.45"/>
    <row r="15392" ht="14.25" hidden="1" x14ac:dyDescent="0.45"/>
    <row r="15393" ht="14.25" hidden="1" x14ac:dyDescent="0.45"/>
    <row r="15394" ht="14.25" hidden="1" x14ac:dyDescent="0.45"/>
    <row r="15395" ht="14.25" hidden="1" x14ac:dyDescent="0.45"/>
    <row r="15396" ht="14.25" hidden="1" x14ac:dyDescent="0.45"/>
    <row r="15397" ht="14.25" hidden="1" x14ac:dyDescent="0.45"/>
    <row r="15398" ht="14.25" hidden="1" x14ac:dyDescent="0.45"/>
    <row r="15399" ht="14.25" hidden="1" x14ac:dyDescent="0.45"/>
    <row r="15400" ht="14.25" hidden="1" x14ac:dyDescent="0.45"/>
    <row r="15401" ht="14.25" hidden="1" x14ac:dyDescent="0.45"/>
    <row r="15402" ht="14.25" hidden="1" x14ac:dyDescent="0.45"/>
    <row r="15403" ht="14.25" hidden="1" x14ac:dyDescent="0.45"/>
    <row r="15404" ht="14.25" hidden="1" x14ac:dyDescent="0.45"/>
    <row r="15405" ht="14.25" hidden="1" x14ac:dyDescent="0.45"/>
    <row r="15406" ht="14.25" hidden="1" x14ac:dyDescent="0.45"/>
    <row r="15407" ht="14.25" hidden="1" x14ac:dyDescent="0.45"/>
    <row r="15408" ht="14.25" hidden="1" x14ac:dyDescent="0.45"/>
    <row r="15409" ht="14.25" hidden="1" x14ac:dyDescent="0.45"/>
    <row r="15410" ht="14.25" hidden="1" x14ac:dyDescent="0.45"/>
    <row r="15411" ht="14.25" hidden="1" x14ac:dyDescent="0.45"/>
    <row r="15412" ht="14.25" hidden="1" x14ac:dyDescent="0.45"/>
    <row r="15413" ht="14.25" hidden="1" x14ac:dyDescent="0.45"/>
    <row r="15414" ht="14.25" hidden="1" x14ac:dyDescent="0.45"/>
    <row r="15415" ht="14.25" hidden="1" x14ac:dyDescent="0.45"/>
    <row r="15416" ht="14.25" hidden="1" x14ac:dyDescent="0.45"/>
    <row r="15417" ht="14.25" hidden="1" x14ac:dyDescent="0.45"/>
    <row r="15418" ht="14.25" hidden="1" x14ac:dyDescent="0.45"/>
    <row r="15419" ht="14.25" hidden="1" x14ac:dyDescent="0.45"/>
    <row r="15420" ht="14.25" hidden="1" x14ac:dyDescent="0.45"/>
    <row r="15421" ht="14.25" hidden="1" x14ac:dyDescent="0.45"/>
    <row r="15422" ht="14.25" hidden="1" x14ac:dyDescent="0.45"/>
    <row r="15423" ht="14.25" hidden="1" x14ac:dyDescent="0.45"/>
    <row r="15424" ht="14.25" hidden="1" x14ac:dyDescent="0.45"/>
    <row r="15425" ht="14.25" hidden="1" x14ac:dyDescent="0.45"/>
    <row r="15426" ht="14.25" hidden="1" x14ac:dyDescent="0.45"/>
    <row r="15427" ht="14.25" hidden="1" x14ac:dyDescent="0.45"/>
    <row r="15428" ht="14.25" hidden="1" x14ac:dyDescent="0.45"/>
    <row r="15429" ht="14.25" hidden="1" x14ac:dyDescent="0.45"/>
    <row r="15430" ht="14.25" hidden="1" x14ac:dyDescent="0.45"/>
    <row r="15431" ht="14.25" hidden="1" x14ac:dyDescent="0.45"/>
    <row r="15432" ht="14.25" hidden="1" x14ac:dyDescent="0.45"/>
    <row r="15433" ht="14.25" hidden="1" x14ac:dyDescent="0.45"/>
    <row r="15434" ht="14.25" hidden="1" x14ac:dyDescent="0.45"/>
    <row r="15435" ht="14.25" hidden="1" x14ac:dyDescent="0.45"/>
    <row r="15436" ht="14.25" hidden="1" x14ac:dyDescent="0.45"/>
    <row r="15437" ht="14.25" hidden="1" x14ac:dyDescent="0.45"/>
    <row r="15438" ht="14.25" hidden="1" x14ac:dyDescent="0.45"/>
    <row r="15439" ht="14.25" hidden="1" x14ac:dyDescent="0.45"/>
    <row r="15440" ht="14.25" hidden="1" x14ac:dyDescent="0.45"/>
    <row r="15441" ht="14.25" hidden="1" x14ac:dyDescent="0.45"/>
    <row r="15442" ht="14.25" hidden="1" x14ac:dyDescent="0.45"/>
    <row r="15443" ht="14.25" hidden="1" x14ac:dyDescent="0.45"/>
    <row r="15444" ht="14.25" hidden="1" x14ac:dyDescent="0.45"/>
    <row r="15445" ht="14.25" hidden="1" x14ac:dyDescent="0.45"/>
    <row r="15446" ht="14.25" hidden="1" x14ac:dyDescent="0.45"/>
    <row r="15447" ht="14.25" hidden="1" x14ac:dyDescent="0.45"/>
    <row r="15448" ht="14.25" hidden="1" x14ac:dyDescent="0.45"/>
    <row r="15449" ht="14.25" hidden="1" x14ac:dyDescent="0.45"/>
    <row r="15450" ht="14.25" hidden="1" x14ac:dyDescent="0.45"/>
    <row r="15451" ht="14.25" hidden="1" x14ac:dyDescent="0.45"/>
    <row r="15452" ht="14.25" hidden="1" x14ac:dyDescent="0.45"/>
    <row r="15453" ht="14.25" hidden="1" x14ac:dyDescent="0.45"/>
    <row r="15454" ht="14.25" hidden="1" x14ac:dyDescent="0.45"/>
    <row r="15455" ht="14.25" hidden="1" x14ac:dyDescent="0.45"/>
    <row r="15456" ht="14.25" hidden="1" x14ac:dyDescent="0.45"/>
    <row r="15457" ht="14.25" hidden="1" x14ac:dyDescent="0.45"/>
    <row r="15458" ht="14.25" hidden="1" x14ac:dyDescent="0.45"/>
    <row r="15459" ht="14.25" hidden="1" x14ac:dyDescent="0.45"/>
    <row r="15460" ht="14.25" hidden="1" x14ac:dyDescent="0.45"/>
    <row r="15461" ht="14.25" hidden="1" x14ac:dyDescent="0.45"/>
    <row r="15462" ht="14.25" hidden="1" x14ac:dyDescent="0.45"/>
    <row r="15463" ht="14.25" hidden="1" x14ac:dyDescent="0.45"/>
    <row r="15464" ht="14.25" hidden="1" x14ac:dyDescent="0.45"/>
    <row r="15465" ht="14.25" hidden="1" x14ac:dyDescent="0.45"/>
    <row r="15466" ht="14.25" hidden="1" x14ac:dyDescent="0.45"/>
    <row r="15467" ht="14.25" hidden="1" x14ac:dyDescent="0.45"/>
    <row r="15468" ht="14.25" hidden="1" x14ac:dyDescent="0.45"/>
    <row r="15469" ht="14.25" hidden="1" x14ac:dyDescent="0.45"/>
    <row r="15470" ht="14.25" hidden="1" x14ac:dyDescent="0.45"/>
    <row r="15471" ht="14.25" hidden="1" x14ac:dyDescent="0.45"/>
    <row r="15472" ht="14.25" hidden="1" x14ac:dyDescent="0.45"/>
    <row r="15473" ht="14.25" hidden="1" x14ac:dyDescent="0.45"/>
    <row r="15474" ht="14.25" hidden="1" x14ac:dyDescent="0.45"/>
    <row r="15475" ht="14.25" hidden="1" x14ac:dyDescent="0.45"/>
    <row r="15476" ht="14.25" hidden="1" x14ac:dyDescent="0.45"/>
    <row r="15477" ht="14.25" hidden="1" x14ac:dyDescent="0.45"/>
    <row r="15478" ht="14.25" hidden="1" x14ac:dyDescent="0.45"/>
    <row r="15479" ht="14.25" hidden="1" x14ac:dyDescent="0.45"/>
    <row r="15480" ht="14.25" hidden="1" x14ac:dyDescent="0.45"/>
    <row r="15481" ht="14.25" hidden="1" x14ac:dyDescent="0.45"/>
    <row r="15482" ht="14.25" hidden="1" x14ac:dyDescent="0.45"/>
    <row r="15483" ht="14.25" hidden="1" x14ac:dyDescent="0.45"/>
    <row r="15484" ht="14.25" hidden="1" x14ac:dyDescent="0.45"/>
    <row r="15485" ht="14.25" hidden="1" x14ac:dyDescent="0.45"/>
    <row r="15486" ht="14.25" hidden="1" x14ac:dyDescent="0.45"/>
    <row r="15487" ht="14.25" hidden="1" x14ac:dyDescent="0.45"/>
    <row r="15488" ht="14.25" hidden="1" x14ac:dyDescent="0.45"/>
    <row r="15489" ht="14.25" hidden="1" x14ac:dyDescent="0.45"/>
    <row r="15490" ht="14.25" hidden="1" x14ac:dyDescent="0.45"/>
    <row r="15491" ht="14.25" hidden="1" x14ac:dyDescent="0.45"/>
    <row r="15492" ht="14.25" hidden="1" x14ac:dyDescent="0.45"/>
    <row r="15493" ht="14.25" hidden="1" x14ac:dyDescent="0.45"/>
    <row r="15494" ht="14.25" hidden="1" x14ac:dyDescent="0.45"/>
    <row r="15495" ht="14.25" hidden="1" x14ac:dyDescent="0.45"/>
    <row r="15496" ht="14.25" hidden="1" x14ac:dyDescent="0.45"/>
    <row r="15497" ht="14.25" hidden="1" x14ac:dyDescent="0.45"/>
    <row r="15498" ht="14.25" hidden="1" x14ac:dyDescent="0.45"/>
    <row r="15499" ht="14.25" hidden="1" x14ac:dyDescent="0.45"/>
    <row r="15500" ht="14.25" hidden="1" x14ac:dyDescent="0.45"/>
    <row r="15501" ht="14.25" hidden="1" x14ac:dyDescent="0.45"/>
    <row r="15502" ht="14.25" hidden="1" x14ac:dyDescent="0.45"/>
    <row r="15503" ht="14.25" hidden="1" x14ac:dyDescent="0.45"/>
    <row r="15504" ht="14.25" hidden="1" x14ac:dyDescent="0.45"/>
    <row r="15505" ht="14.25" hidden="1" x14ac:dyDescent="0.45"/>
    <row r="15506" ht="14.25" hidden="1" x14ac:dyDescent="0.45"/>
    <row r="15507" ht="14.25" hidden="1" x14ac:dyDescent="0.45"/>
    <row r="15508" ht="14.25" hidden="1" x14ac:dyDescent="0.45"/>
    <row r="15509" ht="14.25" hidden="1" x14ac:dyDescent="0.45"/>
    <row r="15510" ht="14.25" hidden="1" x14ac:dyDescent="0.45"/>
    <row r="15511" ht="14.25" hidden="1" x14ac:dyDescent="0.45"/>
    <row r="15512" ht="14.25" hidden="1" x14ac:dyDescent="0.45"/>
    <row r="15513" ht="14.25" hidden="1" x14ac:dyDescent="0.45"/>
    <row r="15514" ht="14.25" hidden="1" x14ac:dyDescent="0.45"/>
    <row r="15515" ht="14.25" hidden="1" x14ac:dyDescent="0.45"/>
    <row r="15516" ht="14.25" hidden="1" x14ac:dyDescent="0.45"/>
    <row r="15517" ht="14.25" hidden="1" x14ac:dyDescent="0.45"/>
    <row r="15518" ht="14.25" hidden="1" x14ac:dyDescent="0.45"/>
    <row r="15519" ht="14.25" hidden="1" x14ac:dyDescent="0.45"/>
    <row r="15520" ht="14.25" hidden="1" x14ac:dyDescent="0.45"/>
    <row r="15521" ht="14.25" hidden="1" x14ac:dyDescent="0.45"/>
    <row r="15522" ht="14.25" hidden="1" x14ac:dyDescent="0.45"/>
    <row r="15523" ht="14.25" hidden="1" x14ac:dyDescent="0.45"/>
    <row r="15524" ht="14.25" hidden="1" x14ac:dyDescent="0.45"/>
    <row r="15525" ht="14.25" hidden="1" x14ac:dyDescent="0.45"/>
    <row r="15526" ht="14.25" hidden="1" x14ac:dyDescent="0.45"/>
    <row r="15527" ht="14.25" hidden="1" x14ac:dyDescent="0.45"/>
    <row r="15528" ht="14.25" hidden="1" x14ac:dyDescent="0.45"/>
    <row r="15529" ht="14.25" hidden="1" x14ac:dyDescent="0.45"/>
    <row r="15530" ht="14.25" hidden="1" x14ac:dyDescent="0.45"/>
    <row r="15531" ht="14.25" hidden="1" x14ac:dyDescent="0.45"/>
    <row r="15532" ht="14.25" hidden="1" x14ac:dyDescent="0.45"/>
    <row r="15533" ht="14.25" hidden="1" x14ac:dyDescent="0.45"/>
    <row r="15534" ht="14.25" hidden="1" x14ac:dyDescent="0.45"/>
    <row r="15535" ht="14.25" hidden="1" x14ac:dyDescent="0.45"/>
    <row r="15536" ht="14.25" hidden="1" x14ac:dyDescent="0.45"/>
    <row r="15537" ht="14.25" hidden="1" x14ac:dyDescent="0.45"/>
    <row r="15538" ht="14.25" hidden="1" x14ac:dyDescent="0.45"/>
    <row r="15539" ht="14.25" hidden="1" x14ac:dyDescent="0.45"/>
    <row r="15540" ht="14.25" hidden="1" x14ac:dyDescent="0.45"/>
    <row r="15541" ht="14.25" hidden="1" x14ac:dyDescent="0.45"/>
    <row r="15542" ht="14.25" hidden="1" x14ac:dyDescent="0.45"/>
    <row r="15543" ht="14.25" hidden="1" x14ac:dyDescent="0.45"/>
    <row r="15544" ht="14.25" hidden="1" x14ac:dyDescent="0.45"/>
    <row r="15545" ht="14.25" hidden="1" x14ac:dyDescent="0.45"/>
    <row r="15546" ht="14.25" hidden="1" x14ac:dyDescent="0.45"/>
    <row r="15547" ht="14.25" hidden="1" x14ac:dyDescent="0.45"/>
    <row r="15548" ht="14.25" hidden="1" x14ac:dyDescent="0.45"/>
    <row r="15549" ht="14.25" hidden="1" x14ac:dyDescent="0.45"/>
    <row r="15550" ht="14.25" hidden="1" x14ac:dyDescent="0.45"/>
    <row r="15551" ht="14.25" hidden="1" x14ac:dyDescent="0.45"/>
    <row r="15552" ht="14.25" hidden="1" x14ac:dyDescent="0.45"/>
    <row r="15553" ht="14.25" hidden="1" x14ac:dyDescent="0.45"/>
    <row r="15554" ht="14.25" hidden="1" x14ac:dyDescent="0.45"/>
    <row r="15555" ht="14.25" hidden="1" x14ac:dyDescent="0.45"/>
    <row r="15556" ht="14.25" hidden="1" x14ac:dyDescent="0.45"/>
    <row r="15557" ht="14.25" hidden="1" x14ac:dyDescent="0.45"/>
    <row r="15558" ht="14.25" hidden="1" x14ac:dyDescent="0.45"/>
    <row r="15559" ht="14.25" hidden="1" x14ac:dyDescent="0.45"/>
    <row r="15560" ht="14.25" hidden="1" x14ac:dyDescent="0.45"/>
    <row r="15561" ht="14.25" hidden="1" x14ac:dyDescent="0.45"/>
    <row r="15562" ht="14.25" hidden="1" x14ac:dyDescent="0.45"/>
    <row r="15563" ht="14.25" hidden="1" x14ac:dyDescent="0.45"/>
    <row r="15564" ht="14.25" hidden="1" x14ac:dyDescent="0.45"/>
    <row r="15565" ht="14.25" hidden="1" x14ac:dyDescent="0.45"/>
    <row r="15566" ht="14.25" hidden="1" x14ac:dyDescent="0.45"/>
    <row r="15567" ht="14.25" hidden="1" x14ac:dyDescent="0.45"/>
    <row r="15568" ht="14.25" hidden="1" x14ac:dyDescent="0.45"/>
    <row r="15569" ht="14.25" hidden="1" x14ac:dyDescent="0.45"/>
    <row r="15570" ht="14.25" hidden="1" x14ac:dyDescent="0.45"/>
    <row r="15571" ht="14.25" hidden="1" x14ac:dyDescent="0.45"/>
    <row r="15572" ht="14.25" hidden="1" x14ac:dyDescent="0.45"/>
    <row r="15573" ht="14.25" hidden="1" x14ac:dyDescent="0.45"/>
    <row r="15574" ht="14.25" hidden="1" x14ac:dyDescent="0.45"/>
    <row r="15575" ht="14.25" hidden="1" x14ac:dyDescent="0.45"/>
    <row r="15576" ht="14.25" hidden="1" x14ac:dyDescent="0.45"/>
    <row r="15577" ht="14.25" hidden="1" x14ac:dyDescent="0.45"/>
    <row r="15578" ht="14.25" hidden="1" x14ac:dyDescent="0.45"/>
    <row r="15579" ht="14.25" hidden="1" x14ac:dyDescent="0.45"/>
    <row r="15580" ht="14.25" hidden="1" x14ac:dyDescent="0.45"/>
    <row r="15581" ht="14.25" hidden="1" x14ac:dyDescent="0.45"/>
    <row r="15582" ht="14.25" hidden="1" x14ac:dyDescent="0.45"/>
    <row r="15583" ht="14.25" hidden="1" x14ac:dyDescent="0.45"/>
    <row r="15584" ht="14.25" hidden="1" x14ac:dyDescent="0.45"/>
    <row r="15585" ht="14.25" hidden="1" x14ac:dyDescent="0.45"/>
    <row r="15586" ht="14.25" hidden="1" x14ac:dyDescent="0.45"/>
    <row r="15587" ht="14.25" hidden="1" x14ac:dyDescent="0.45"/>
    <row r="15588" ht="14.25" hidden="1" x14ac:dyDescent="0.45"/>
    <row r="15589" ht="14.25" hidden="1" x14ac:dyDescent="0.45"/>
    <row r="15590" ht="14.25" hidden="1" x14ac:dyDescent="0.45"/>
    <row r="15591" ht="14.25" hidden="1" x14ac:dyDescent="0.45"/>
    <row r="15592" ht="14.25" hidden="1" x14ac:dyDescent="0.45"/>
    <row r="15593" ht="14.25" hidden="1" x14ac:dyDescent="0.45"/>
    <row r="15594" ht="14.25" hidden="1" x14ac:dyDescent="0.45"/>
    <row r="15595" ht="14.25" hidden="1" x14ac:dyDescent="0.45"/>
    <row r="15596" ht="14.25" hidden="1" x14ac:dyDescent="0.45"/>
    <row r="15597" ht="14.25" hidden="1" x14ac:dyDescent="0.45"/>
    <row r="15598" ht="14.25" hidden="1" x14ac:dyDescent="0.45"/>
    <row r="15599" ht="14.25" hidden="1" x14ac:dyDescent="0.45"/>
    <row r="15600" ht="14.25" hidden="1" x14ac:dyDescent="0.45"/>
    <row r="15601" ht="14.25" hidden="1" x14ac:dyDescent="0.45"/>
    <row r="15602" ht="14.25" hidden="1" x14ac:dyDescent="0.45"/>
    <row r="15603" ht="14.25" hidden="1" x14ac:dyDescent="0.45"/>
    <row r="15604" ht="14.25" hidden="1" x14ac:dyDescent="0.45"/>
    <row r="15605" ht="14.25" hidden="1" x14ac:dyDescent="0.45"/>
    <row r="15606" ht="14.25" hidden="1" x14ac:dyDescent="0.45"/>
    <row r="15607" ht="14.25" hidden="1" x14ac:dyDescent="0.45"/>
    <row r="15608" ht="14.25" hidden="1" x14ac:dyDescent="0.45"/>
    <row r="15609" ht="14.25" hidden="1" x14ac:dyDescent="0.45"/>
    <row r="15610" ht="14.25" hidden="1" x14ac:dyDescent="0.45"/>
    <row r="15611" ht="14.25" hidden="1" x14ac:dyDescent="0.45"/>
    <row r="15612" ht="14.25" hidden="1" x14ac:dyDescent="0.45"/>
    <row r="15613" ht="14.25" hidden="1" x14ac:dyDescent="0.45"/>
    <row r="15614" ht="14.25" hidden="1" x14ac:dyDescent="0.45"/>
    <row r="15615" ht="14.25" hidden="1" x14ac:dyDescent="0.45"/>
    <row r="15616" ht="14.25" hidden="1" x14ac:dyDescent="0.45"/>
    <row r="15617" ht="14.25" hidden="1" x14ac:dyDescent="0.45"/>
    <row r="15618" ht="14.25" hidden="1" x14ac:dyDescent="0.45"/>
    <row r="15619" ht="14.25" hidden="1" x14ac:dyDescent="0.45"/>
    <row r="15620" ht="14.25" hidden="1" x14ac:dyDescent="0.45"/>
    <row r="15621" ht="14.25" hidden="1" x14ac:dyDescent="0.45"/>
    <row r="15622" ht="14.25" hidden="1" x14ac:dyDescent="0.45"/>
    <row r="15623" ht="14.25" hidden="1" x14ac:dyDescent="0.45"/>
    <row r="15624" ht="14.25" hidden="1" x14ac:dyDescent="0.45"/>
    <row r="15625" ht="14.25" hidden="1" x14ac:dyDescent="0.45"/>
    <row r="15626" ht="14.25" hidden="1" x14ac:dyDescent="0.45"/>
    <row r="15627" ht="14.25" hidden="1" x14ac:dyDescent="0.45"/>
    <row r="15628" ht="14.25" hidden="1" x14ac:dyDescent="0.45"/>
    <row r="15629" ht="14.25" hidden="1" x14ac:dyDescent="0.45"/>
    <row r="15630" ht="14.25" hidden="1" x14ac:dyDescent="0.45"/>
    <row r="15631" ht="14.25" hidden="1" x14ac:dyDescent="0.45"/>
    <row r="15632" ht="14.25" hidden="1" x14ac:dyDescent="0.45"/>
    <row r="15633" ht="14.25" hidden="1" x14ac:dyDescent="0.45"/>
    <row r="15634" ht="14.25" hidden="1" x14ac:dyDescent="0.45"/>
    <row r="15635" ht="14.25" hidden="1" x14ac:dyDescent="0.45"/>
    <row r="15636" ht="14.25" hidden="1" x14ac:dyDescent="0.45"/>
    <row r="15637" ht="14.25" hidden="1" x14ac:dyDescent="0.45"/>
    <row r="15638" ht="14.25" hidden="1" x14ac:dyDescent="0.45"/>
    <row r="15639" ht="14.25" hidden="1" x14ac:dyDescent="0.45"/>
    <row r="15640" ht="14.25" hidden="1" x14ac:dyDescent="0.45"/>
    <row r="15641" ht="14.25" hidden="1" x14ac:dyDescent="0.45"/>
    <row r="15642" ht="14.25" hidden="1" x14ac:dyDescent="0.45"/>
    <row r="15643" ht="14.25" hidden="1" x14ac:dyDescent="0.45"/>
    <row r="15644" ht="14.25" hidden="1" x14ac:dyDescent="0.45"/>
    <row r="15645" ht="14.25" hidden="1" x14ac:dyDescent="0.45"/>
    <row r="15646" ht="14.25" hidden="1" x14ac:dyDescent="0.45"/>
    <row r="15647" ht="14.25" hidden="1" x14ac:dyDescent="0.45"/>
    <row r="15648" ht="14.25" hidden="1" x14ac:dyDescent="0.45"/>
    <row r="15649" ht="14.25" hidden="1" x14ac:dyDescent="0.45"/>
    <row r="15650" ht="14.25" hidden="1" x14ac:dyDescent="0.45"/>
    <row r="15651" ht="14.25" hidden="1" x14ac:dyDescent="0.45"/>
    <row r="15652" ht="14.25" hidden="1" x14ac:dyDescent="0.45"/>
    <row r="15653" ht="14.25" hidden="1" x14ac:dyDescent="0.45"/>
    <row r="15654" ht="14.25" hidden="1" x14ac:dyDescent="0.45"/>
    <row r="15655" ht="14.25" hidden="1" x14ac:dyDescent="0.45"/>
    <row r="15656" ht="14.25" hidden="1" x14ac:dyDescent="0.45"/>
    <row r="15657" ht="14.25" hidden="1" x14ac:dyDescent="0.45"/>
    <row r="15658" ht="14.25" hidden="1" x14ac:dyDescent="0.45"/>
    <row r="15659" ht="14.25" hidden="1" x14ac:dyDescent="0.45"/>
    <row r="15660" ht="14.25" hidden="1" x14ac:dyDescent="0.45"/>
    <row r="15661" ht="14.25" hidden="1" x14ac:dyDescent="0.45"/>
    <row r="15662" ht="14.25" hidden="1" x14ac:dyDescent="0.45"/>
    <row r="15663" ht="14.25" hidden="1" x14ac:dyDescent="0.45"/>
    <row r="15664" ht="14.25" hidden="1" x14ac:dyDescent="0.45"/>
    <row r="15665" ht="14.25" hidden="1" x14ac:dyDescent="0.45"/>
    <row r="15666" ht="14.25" hidden="1" x14ac:dyDescent="0.45"/>
    <row r="15667" ht="14.25" hidden="1" x14ac:dyDescent="0.45"/>
    <row r="15668" ht="14.25" hidden="1" x14ac:dyDescent="0.45"/>
    <row r="15669" ht="14.25" hidden="1" x14ac:dyDescent="0.45"/>
    <row r="15670" ht="14.25" hidden="1" x14ac:dyDescent="0.45"/>
    <row r="15671" ht="14.25" hidden="1" x14ac:dyDescent="0.45"/>
    <row r="15672" ht="14.25" hidden="1" x14ac:dyDescent="0.45"/>
    <row r="15673" ht="14.25" hidden="1" x14ac:dyDescent="0.45"/>
    <row r="15674" ht="14.25" hidden="1" x14ac:dyDescent="0.45"/>
    <row r="15675" ht="14.25" hidden="1" x14ac:dyDescent="0.45"/>
    <row r="15676" ht="14.25" hidden="1" x14ac:dyDescent="0.45"/>
    <row r="15677" ht="14.25" hidden="1" x14ac:dyDescent="0.45"/>
    <row r="15678" ht="14.25" hidden="1" x14ac:dyDescent="0.45"/>
    <row r="15679" ht="14.25" hidden="1" x14ac:dyDescent="0.45"/>
    <row r="15680" ht="14.25" hidden="1" x14ac:dyDescent="0.45"/>
    <row r="15681" ht="14.25" hidden="1" x14ac:dyDescent="0.45"/>
    <row r="15682" ht="14.25" hidden="1" x14ac:dyDescent="0.45"/>
    <row r="15683" ht="14.25" hidden="1" x14ac:dyDescent="0.45"/>
    <row r="15684" ht="14.25" hidden="1" x14ac:dyDescent="0.45"/>
    <row r="15685" ht="14.25" hidden="1" x14ac:dyDescent="0.45"/>
    <row r="15686" ht="14.25" hidden="1" x14ac:dyDescent="0.45"/>
    <row r="15687" ht="14.25" hidden="1" x14ac:dyDescent="0.45"/>
    <row r="15688" ht="14.25" hidden="1" x14ac:dyDescent="0.45"/>
    <row r="15689" ht="14.25" hidden="1" x14ac:dyDescent="0.45"/>
    <row r="15690" ht="14.25" hidden="1" x14ac:dyDescent="0.45"/>
    <row r="15691" ht="14.25" hidden="1" x14ac:dyDescent="0.45"/>
    <row r="15692" ht="14.25" hidden="1" x14ac:dyDescent="0.45"/>
    <row r="15693" ht="14.25" hidden="1" x14ac:dyDescent="0.45"/>
    <row r="15694" ht="14.25" hidden="1" x14ac:dyDescent="0.45"/>
    <row r="15695" ht="14.25" hidden="1" x14ac:dyDescent="0.45"/>
    <row r="15696" ht="14.25" hidden="1" x14ac:dyDescent="0.45"/>
    <row r="15697" ht="14.25" hidden="1" x14ac:dyDescent="0.45"/>
    <row r="15698" ht="14.25" hidden="1" x14ac:dyDescent="0.45"/>
    <row r="15699" ht="14.25" hidden="1" x14ac:dyDescent="0.45"/>
    <row r="15700" ht="14.25" hidden="1" x14ac:dyDescent="0.45"/>
    <row r="15701" ht="14.25" hidden="1" x14ac:dyDescent="0.45"/>
    <row r="15702" ht="14.25" hidden="1" x14ac:dyDescent="0.45"/>
    <row r="15703" ht="14.25" hidden="1" x14ac:dyDescent="0.45"/>
    <row r="15704" ht="14.25" hidden="1" x14ac:dyDescent="0.45"/>
    <row r="15705" ht="14.25" hidden="1" x14ac:dyDescent="0.45"/>
    <row r="15706" ht="14.25" hidden="1" x14ac:dyDescent="0.45"/>
    <row r="15707" ht="14.25" hidden="1" x14ac:dyDescent="0.45"/>
    <row r="15708" ht="14.25" hidden="1" x14ac:dyDescent="0.45"/>
    <row r="15709" ht="14.25" hidden="1" x14ac:dyDescent="0.45"/>
    <row r="15710" ht="14.25" hidden="1" x14ac:dyDescent="0.45"/>
    <row r="15711" ht="14.25" hidden="1" x14ac:dyDescent="0.45"/>
    <row r="15712" ht="14.25" hidden="1" x14ac:dyDescent="0.45"/>
    <row r="15713" ht="14.25" hidden="1" x14ac:dyDescent="0.45"/>
    <row r="15714" ht="14.25" hidden="1" x14ac:dyDescent="0.45"/>
    <row r="15715" ht="14.25" hidden="1" x14ac:dyDescent="0.45"/>
    <row r="15716" ht="14.25" hidden="1" x14ac:dyDescent="0.45"/>
    <row r="15717" ht="14.25" hidden="1" x14ac:dyDescent="0.45"/>
    <row r="15718" ht="14.25" hidden="1" x14ac:dyDescent="0.45"/>
    <row r="15719" ht="14.25" hidden="1" x14ac:dyDescent="0.45"/>
    <row r="15720" ht="14.25" hidden="1" x14ac:dyDescent="0.45"/>
    <row r="15721" ht="14.25" hidden="1" x14ac:dyDescent="0.45"/>
    <row r="15722" ht="14.25" hidden="1" x14ac:dyDescent="0.45"/>
    <row r="15723" ht="14.25" hidden="1" x14ac:dyDescent="0.45"/>
    <row r="15724" ht="14.25" hidden="1" x14ac:dyDescent="0.45"/>
    <row r="15725" ht="14.25" hidden="1" x14ac:dyDescent="0.45"/>
    <row r="15726" ht="14.25" hidden="1" x14ac:dyDescent="0.45"/>
    <row r="15727" ht="14.25" hidden="1" x14ac:dyDescent="0.45"/>
    <row r="15728" ht="14.25" hidden="1" x14ac:dyDescent="0.45"/>
    <row r="15729" ht="14.25" hidden="1" x14ac:dyDescent="0.45"/>
    <row r="15730" ht="14.25" hidden="1" x14ac:dyDescent="0.45"/>
    <row r="15731" ht="14.25" hidden="1" x14ac:dyDescent="0.45"/>
    <row r="15732" ht="14.25" hidden="1" x14ac:dyDescent="0.45"/>
    <row r="15733" ht="14.25" hidden="1" x14ac:dyDescent="0.45"/>
    <row r="15734" ht="14.25" hidden="1" x14ac:dyDescent="0.45"/>
    <row r="15735" ht="14.25" hidden="1" x14ac:dyDescent="0.45"/>
    <row r="15736" ht="14.25" hidden="1" x14ac:dyDescent="0.45"/>
    <row r="15737" ht="14.25" hidden="1" x14ac:dyDescent="0.45"/>
    <row r="15738" ht="14.25" hidden="1" x14ac:dyDescent="0.45"/>
    <row r="15739" ht="14.25" hidden="1" x14ac:dyDescent="0.45"/>
    <row r="15740" ht="14.25" hidden="1" x14ac:dyDescent="0.45"/>
    <row r="15741" ht="14.25" hidden="1" x14ac:dyDescent="0.45"/>
    <row r="15742" ht="14.25" hidden="1" x14ac:dyDescent="0.45"/>
    <row r="15743" ht="14.25" hidden="1" x14ac:dyDescent="0.45"/>
    <row r="15744" ht="14.25" hidden="1" x14ac:dyDescent="0.45"/>
    <row r="15745" ht="14.25" hidden="1" x14ac:dyDescent="0.45"/>
    <row r="15746" ht="14.25" hidden="1" x14ac:dyDescent="0.45"/>
    <row r="15747" ht="14.25" hidden="1" x14ac:dyDescent="0.45"/>
    <row r="15748" ht="14.25" hidden="1" x14ac:dyDescent="0.45"/>
    <row r="15749" ht="14.25" hidden="1" x14ac:dyDescent="0.45"/>
    <row r="15750" ht="14.25" hidden="1" x14ac:dyDescent="0.45"/>
    <row r="15751" ht="14.25" hidden="1" x14ac:dyDescent="0.45"/>
    <row r="15752" ht="14.25" hidden="1" x14ac:dyDescent="0.45"/>
    <row r="15753" ht="14.25" hidden="1" x14ac:dyDescent="0.45"/>
    <row r="15754" ht="14.25" hidden="1" x14ac:dyDescent="0.45"/>
    <row r="15755" ht="14.25" hidden="1" x14ac:dyDescent="0.45"/>
    <row r="15756" ht="14.25" hidden="1" x14ac:dyDescent="0.45"/>
    <row r="15757" ht="14.25" hidden="1" x14ac:dyDescent="0.45"/>
    <row r="15758" ht="14.25" hidden="1" x14ac:dyDescent="0.45"/>
    <row r="15759" ht="14.25" hidden="1" x14ac:dyDescent="0.45"/>
    <row r="15760" ht="14.25" hidden="1" x14ac:dyDescent="0.45"/>
    <row r="15761" ht="14.25" hidden="1" x14ac:dyDescent="0.45"/>
    <row r="15762" ht="14.25" hidden="1" x14ac:dyDescent="0.45"/>
    <row r="15763" ht="14.25" hidden="1" x14ac:dyDescent="0.45"/>
    <row r="15764" ht="14.25" hidden="1" x14ac:dyDescent="0.45"/>
    <row r="15765" ht="14.25" hidden="1" x14ac:dyDescent="0.45"/>
    <row r="15766" ht="14.25" hidden="1" x14ac:dyDescent="0.45"/>
    <row r="15767" ht="14.25" hidden="1" x14ac:dyDescent="0.45"/>
    <row r="15768" ht="14.25" hidden="1" x14ac:dyDescent="0.45"/>
    <row r="15769" ht="14.25" hidden="1" x14ac:dyDescent="0.45"/>
    <row r="15770" ht="14.25" hidden="1" x14ac:dyDescent="0.45"/>
    <row r="15771" ht="14.25" hidden="1" x14ac:dyDescent="0.45"/>
    <row r="15772" ht="14.25" hidden="1" x14ac:dyDescent="0.45"/>
    <row r="15773" ht="14.25" hidden="1" x14ac:dyDescent="0.45"/>
    <row r="15774" ht="14.25" hidden="1" x14ac:dyDescent="0.45"/>
    <row r="15775" ht="14.25" hidden="1" x14ac:dyDescent="0.45"/>
    <row r="15776" ht="14.25" hidden="1" x14ac:dyDescent="0.45"/>
    <row r="15777" ht="14.25" hidden="1" x14ac:dyDescent="0.45"/>
    <row r="15778" ht="14.25" hidden="1" x14ac:dyDescent="0.45"/>
    <row r="15779" ht="14.25" hidden="1" x14ac:dyDescent="0.45"/>
    <row r="15780" ht="14.25" hidden="1" x14ac:dyDescent="0.45"/>
    <row r="15781" ht="14.25" hidden="1" x14ac:dyDescent="0.45"/>
    <row r="15782" ht="14.25" hidden="1" x14ac:dyDescent="0.45"/>
    <row r="15783" ht="14.25" hidden="1" x14ac:dyDescent="0.45"/>
    <row r="15784" ht="14.25" hidden="1" x14ac:dyDescent="0.45"/>
    <row r="15785" ht="14.25" hidden="1" x14ac:dyDescent="0.45"/>
    <row r="15786" ht="14.25" hidden="1" x14ac:dyDescent="0.45"/>
    <row r="15787" ht="14.25" hidden="1" x14ac:dyDescent="0.45"/>
    <row r="15788" ht="14.25" hidden="1" x14ac:dyDescent="0.45"/>
    <row r="15789" ht="14.25" hidden="1" x14ac:dyDescent="0.45"/>
    <row r="15790" ht="14.25" hidden="1" x14ac:dyDescent="0.45"/>
    <row r="15791" ht="14.25" hidden="1" x14ac:dyDescent="0.45"/>
    <row r="15792" ht="14.25" hidden="1" x14ac:dyDescent="0.45"/>
    <row r="15793" ht="14.25" hidden="1" x14ac:dyDescent="0.45"/>
    <row r="15794" ht="14.25" hidden="1" x14ac:dyDescent="0.45"/>
    <row r="15795" ht="14.25" hidden="1" x14ac:dyDescent="0.45"/>
    <row r="15796" ht="14.25" hidden="1" x14ac:dyDescent="0.45"/>
    <row r="15797" ht="14.25" hidden="1" x14ac:dyDescent="0.45"/>
    <row r="15798" ht="14.25" hidden="1" x14ac:dyDescent="0.45"/>
    <row r="15799" ht="14.25" hidden="1" x14ac:dyDescent="0.45"/>
    <row r="15800" ht="14.25" hidden="1" x14ac:dyDescent="0.45"/>
    <row r="15801" ht="14.25" hidden="1" x14ac:dyDescent="0.45"/>
    <row r="15802" ht="14.25" hidden="1" x14ac:dyDescent="0.45"/>
    <row r="15803" ht="14.25" hidden="1" x14ac:dyDescent="0.45"/>
    <row r="15804" ht="14.25" hidden="1" x14ac:dyDescent="0.45"/>
    <row r="15805" ht="14.25" hidden="1" x14ac:dyDescent="0.45"/>
    <row r="15806" ht="14.25" hidden="1" x14ac:dyDescent="0.45"/>
    <row r="15807" ht="14.25" hidden="1" x14ac:dyDescent="0.45"/>
    <row r="15808" ht="14.25" hidden="1" x14ac:dyDescent="0.45"/>
    <row r="15809" ht="14.25" hidden="1" x14ac:dyDescent="0.45"/>
    <row r="15810" ht="14.25" hidden="1" x14ac:dyDescent="0.45"/>
    <row r="15811" ht="14.25" hidden="1" x14ac:dyDescent="0.45"/>
    <row r="15812" ht="14.25" hidden="1" x14ac:dyDescent="0.45"/>
    <row r="15813" ht="14.25" hidden="1" x14ac:dyDescent="0.45"/>
    <row r="15814" ht="14.25" hidden="1" x14ac:dyDescent="0.45"/>
    <row r="15815" ht="14.25" hidden="1" x14ac:dyDescent="0.45"/>
    <row r="15816" ht="14.25" hidden="1" x14ac:dyDescent="0.45"/>
    <row r="15817" ht="14.25" hidden="1" x14ac:dyDescent="0.45"/>
    <row r="15818" ht="14.25" hidden="1" x14ac:dyDescent="0.45"/>
    <row r="15819" ht="14.25" hidden="1" x14ac:dyDescent="0.45"/>
    <row r="15820" ht="14.25" hidden="1" x14ac:dyDescent="0.45"/>
    <row r="15821" ht="14.25" hidden="1" x14ac:dyDescent="0.45"/>
    <row r="15822" ht="14.25" hidden="1" x14ac:dyDescent="0.45"/>
    <row r="15823" ht="14.25" hidden="1" x14ac:dyDescent="0.45"/>
    <row r="15824" ht="14.25" hidden="1" x14ac:dyDescent="0.45"/>
    <row r="15825" ht="14.25" hidden="1" x14ac:dyDescent="0.45"/>
    <row r="15826" ht="14.25" hidden="1" x14ac:dyDescent="0.45"/>
    <row r="15827" ht="14.25" hidden="1" x14ac:dyDescent="0.45"/>
    <row r="15828" ht="14.25" hidden="1" x14ac:dyDescent="0.45"/>
    <row r="15829" ht="14.25" hidden="1" x14ac:dyDescent="0.45"/>
    <row r="15830" ht="14.25" hidden="1" x14ac:dyDescent="0.45"/>
    <row r="15831" ht="14.25" hidden="1" x14ac:dyDescent="0.45"/>
    <row r="15832" ht="14.25" hidden="1" x14ac:dyDescent="0.45"/>
    <row r="15833" ht="14.25" hidden="1" x14ac:dyDescent="0.45"/>
    <row r="15834" ht="14.25" hidden="1" x14ac:dyDescent="0.45"/>
    <row r="15835" ht="14.25" hidden="1" x14ac:dyDescent="0.45"/>
    <row r="15836" ht="14.25" hidden="1" x14ac:dyDescent="0.45"/>
    <row r="15837" ht="14.25" hidden="1" x14ac:dyDescent="0.45"/>
    <row r="15838" ht="14.25" hidden="1" x14ac:dyDescent="0.45"/>
    <row r="15839" ht="14.25" hidden="1" x14ac:dyDescent="0.45"/>
    <row r="15840" ht="14.25" hidden="1" x14ac:dyDescent="0.45"/>
    <row r="15841" ht="14.25" hidden="1" x14ac:dyDescent="0.45"/>
    <row r="15842" ht="14.25" hidden="1" x14ac:dyDescent="0.45"/>
    <row r="15843" ht="14.25" hidden="1" x14ac:dyDescent="0.45"/>
    <row r="15844" ht="14.25" hidden="1" x14ac:dyDescent="0.45"/>
    <row r="15845" ht="14.25" hidden="1" x14ac:dyDescent="0.45"/>
    <row r="15846" ht="14.25" hidden="1" x14ac:dyDescent="0.45"/>
    <row r="15847" ht="14.25" hidden="1" x14ac:dyDescent="0.45"/>
    <row r="15848" ht="14.25" hidden="1" x14ac:dyDescent="0.45"/>
    <row r="15849" ht="14.25" hidden="1" x14ac:dyDescent="0.45"/>
    <row r="15850" ht="14.25" hidden="1" x14ac:dyDescent="0.45"/>
    <row r="15851" ht="14.25" hidden="1" x14ac:dyDescent="0.45"/>
    <row r="15852" ht="14.25" hidden="1" x14ac:dyDescent="0.45"/>
    <row r="15853" ht="14.25" hidden="1" x14ac:dyDescent="0.45"/>
    <row r="15854" ht="14.25" hidden="1" x14ac:dyDescent="0.45"/>
    <row r="15855" ht="14.25" hidden="1" x14ac:dyDescent="0.45"/>
    <row r="15856" ht="14.25" hidden="1" x14ac:dyDescent="0.45"/>
    <row r="15857" ht="14.25" hidden="1" x14ac:dyDescent="0.45"/>
    <row r="15858" ht="14.25" hidden="1" x14ac:dyDescent="0.45"/>
    <row r="15859" ht="14.25" hidden="1" x14ac:dyDescent="0.45"/>
    <row r="15860" ht="14.25" hidden="1" x14ac:dyDescent="0.45"/>
    <row r="15861" ht="14.25" hidden="1" x14ac:dyDescent="0.45"/>
    <row r="15862" ht="14.25" hidden="1" x14ac:dyDescent="0.45"/>
    <row r="15863" ht="14.25" hidden="1" x14ac:dyDescent="0.45"/>
    <row r="15864" ht="14.25" hidden="1" x14ac:dyDescent="0.45"/>
    <row r="15865" ht="14.25" hidden="1" x14ac:dyDescent="0.45"/>
    <row r="15866" ht="14.25" hidden="1" x14ac:dyDescent="0.45"/>
    <row r="15867" ht="14.25" hidden="1" x14ac:dyDescent="0.45"/>
    <row r="15868" ht="14.25" hidden="1" x14ac:dyDescent="0.45"/>
    <row r="15869" ht="14.25" hidden="1" x14ac:dyDescent="0.45"/>
    <row r="15870" ht="14.25" hidden="1" x14ac:dyDescent="0.45"/>
    <row r="15871" ht="14.25" hidden="1" x14ac:dyDescent="0.45"/>
    <row r="15872" ht="14.25" hidden="1" x14ac:dyDescent="0.45"/>
    <row r="15873" ht="14.25" hidden="1" x14ac:dyDescent="0.45"/>
    <row r="15874" ht="14.25" hidden="1" x14ac:dyDescent="0.45"/>
    <row r="15875" ht="14.25" hidden="1" x14ac:dyDescent="0.45"/>
    <row r="15876" ht="14.25" hidden="1" x14ac:dyDescent="0.45"/>
    <row r="15877" ht="14.25" hidden="1" x14ac:dyDescent="0.45"/>
    <row r="15878" ht="14.25" hidden="1" x14ac:dyDescent="0.45"/>
    <row r="15879" ht="14.25" hidden="1" x14ac:dyDescent="0.45"/>
    <row r="15880" ht="14.25" hidden="1" x14ac:dyDescent="0.45"/>
    <row r="15881" ht="14.25" hidden="1" x14ac:dyDescent="0.45"/>
    <row r="15882" ht="14.25" hidden="1" x14ac:dyDescent="0.45"/>
    <row r="15883" ht="14.25" hidden="1" x14ac:dyDescent="0.45"/>
    <row r="15884" ht="14.25" hidden="1" x14ac:dyDescent="0.45"/>
    <row r="15885" ht="14.25" hidden="1" x14ac:dyDescent="0.45"/>
    <row r="15886" ht="14.25" hidden="1" x14ac:dyDescent="0.45"/>
    <row r="15887" ht="14.25" hidden="1" x14ac:dyDescent="0.45"/>
    <row r="15888" ht="14.25" hidden="1" x14ac:dyDescent="0.45"/>
    <row r="15889" ht="14.25" hidden="1" x14ac:dyDescent="0.45"/>
    <row r="15890" ht="14.25" hidden="1" x14ac:dyDescent="0.45"/>
    <row r="15891" ht="14.25" hidden="1" x14ac:dyDescent="0.45"/>
    <row r="15892" ht="14.25" hidden="1" x14ac:dyDescent="0.45"/>
    <row r="15893" ht="14.25" hidden="1" x14ac:dyDescent="0.45"/>
    <row r="15894" ht="14.25" hidden="1" x14ac:dyDescent="0.45"/>
    <row r="15895" ht="14.25" hidden="1" x14ac:dyDescent="0.45"/>
    <row r="15896" ht="14.25" hidden="1" x14ac:dyDescent="0.45"/>
    <row r="15897" ht="14.25" hidden="1" x14ac:dyDescent="0.45"/>
    <row r="15898" ht="14.25" hidden="1" x14ac:dyDescent="0.45"/>
    <row r="15899" ht="14.25" hidden="1" x14ac:dyDescent="0.45"/>
    <row r="15900" ht="14.25" hidden="1" x14ac:dyDescent="0.45"/>
    <row r="15901" ht="14.25" hidden="1" x14ac:dyDescent="0.45"/>
    <row r="15902" ht="14.25" hidden="1" x14ac:dyDescent="0.45"/>
    <row r="15903" ht="14.25" hidden="1" x14ac:dyDescent="0.45"/>
    <row r="15904" ht="14.25" hidden="1" x14ac:dyDescent="0.45"/>
    <row r="15905" ht="14.25" hidden="1" x14ac:dyDescent="0.45"/>
    <row r="15906" ht="14.25" hidden="1" x14ac:dyDescent="0.45"/>
    <row r="15907" ht="14.25" hidden="1" x14ac:dyDescent="0.45"/>
    <row r="15908" ht="14.25" hidden="1" x14ac:dyDescent="0.45"/>
    <row r="15909" ht="14.25" hidden="1" x14ac:dyDescent="0.45"/>
    <row r="15910" ht="14.25" hidden="1" x14ac:dyDescent="0.45"/>
    <row r="15911" ht="14.25" hidden="1" x14ac:dyDescent="0.45"/>
    <row r="15912" ht="14.25" hidden="1" x14ac:dyDescent="0.45"/>
    <row r="15913" ht="14.25" hidden="1" x14ac:dyDescent="0.45"/>
    <row r="15914" ht="14.25" hidden="1" x14ac:dyDescent="0.45"/>
    <row r="15915" ht="14.25" hidden="1" x14ac:dyDescent="0.45"/>
    <row r="15916" ht="14.25" hidden="1" x14ac:dyDescent="0.45"/>
    <row r="15917" ht="14.25" hidden="1" x14ac:dyDescent="0.45"/>
    <row r="15918" ht="14.25" hidden="1" x14ac:dyDescent="0.45"/>
    <row r="15919" ht="14.25" hidden="1" x14ac:dyDescent="0.45"/>
    <row r="15920" ht="14.25" hidden="1" x14ac:dyDescent="0.45"/>
    <row r="15921" ht="14.25" hidden="1" x14ac:dyDescent="0.45"/>
    <row r="15922" ht="14.25" hidden="1" x14ac:dyDescent="0.45"/>
    <row r="15923" ht="14.25" hidden="1" x14ac:dyDescent="0.45"/>
    <row r="15924" ht="14.25" hidden="1" x14ac:dyDescent="0.45"/>
    <row r="15925" ht="14.25" hidden="1" x14ac:dyDescent="0.45"/>
    <row r="15926" ht="14.25" hidden="1" x14ac:dyDescent="0.45"/>
    <row r="15927" ht="14.25" hidden="1" x14ac:dyDescent="0.45"/>
    <row r="15928" ht="14.25" hidden="1" x14ac:dyDescent="0.45"/>
    <row r="15929" ht="14.25" hidden="1" x14ac:dyDescent="0.45"/>
    <row r="15930" ht="14.25" hidden="1" x14ac:dyDescent="0.45"/>
    <row r="15931" ht="14.25" hidden="1" x14ac:dyDescent="0.45"/>
    <row r="15932" ht="14.25" hidden="1" x14ac:dyDescent="0.45"/>
    <row r="15933" ht="14.25" hidden="1" x14ac:dyDescent="0.45"/>
    <row r="15934" ht="14.25" hidden="1" x14ac:dyDescent="0.45"/>
    <row r="15935" ht="14.25" hidden="1" x14ac:dyDescent="0.45"/>
    <row r="15936" ht="14.25" hidden="1" x14ac:dyDescent="0.45"/>
    <row r="15937" ht="14.25" hidden="1" x14ac:dyDescent="0.45"/>
    <row r="15938" ht="14.25" hidden="1" x14ac:dyDescent="0.45"/>
    <row r="15939" ht="14.25" hidden="1" x14ac:dyDescent="0.45"/>
    <row r="15940" ht="14.25" hidden="1" x14ac:dyDescent="0.45"/>
    <row r="15941" ht="14.25" hidden="1" x14ac:dyDescent="0.45"/>
    <row r="15942" ht="14.25" hidden="1" x14ac:dyDescent="0.45"/>
    <row r="15943" ht="14.25" hidden="1" x14ac:dyDescent="0.45"/>
    <row r="15944" ht="14.25" hidden="1" x14ac:dyDescent="0.45"/>
    <row r="15945" ht="14.25" hidden="1" x14ac:dyDescent="0.45"/>
    <row r="15946" ht="14.25" hidden="1" x14ac:dyDescent="0.45"/>
    <row r="15947" ht="14.25" hidden="1" x14ac:dyDescent="0.45"/>
    <row r="15948" ht="14.25" hidden="1" x14ac:dyDescent="0.45"/>
    <row r="15949" ht="14.25" hidden="1" x14ac:dyDescent="0.45"/>
    <row r="15950" ht="14.25" hidden="1" x14ac:dyDescent="0.45"/>
    <row r="15951" ht="14.25" hidden="1" x14ac:dyDescent="0.45"/>
    <row r="15952" ht="14.25" hidden="1" x14ac:dyDescent="0.45"/>
    <row r="15953" ht="14.25" hidden="1" x14ac:dyDescent="0.45"/>
    <row r="15954" ht="14.25" hidden="1" x14ac:dyDescent="0.45"/>
    <row r="15955" ht="14.25" hidden="1" x14ac:dyDescent="0.45"/>
    <row r="15956" ht="14.25" hidden="1" x14ac:dyDescent="0.45"/>
    <row r="15957" ht="14.25" hidden="1" x14ac:dyDescent="0.45"/>
    <row r="15958" ht="14.25" hidden="1" x14ac:dyDescent="0.45"/>
    <row r="15959" ht="14.25" hidden="1" x14ac:dyDescent="0.45"/>
    <row r="15960" ht="14.25" hidden="1" x14ac:dyDescent="0.45"/>
    <row r="15961" ht="14.25" hidden="1" x14ac:dyDescent="0.45"/>
    <row r="15962" ht="14.25" hidden="1" x14ac:dyDescent="0.45"/>
    <row r="15963" ht="14.25" hidden="1" x14ac:dyDescent="0.45"/>
    <row r="15964" ht="14.25" hidden="1" x14ac:dyDescent="0.45"/>
    <row r="15965" ht="14.25" hidden="1" x14ac:dyDescent="0.45"/>
    <row r="15966" ht="14.25" hidden="1" x14ac:dyDescent="0.45"/>
    <row r="15967" ht="14.25" hidden="1" x14ac:dyDescent="0.45"/>
    <row r="15968" ht="14.25" hidden="1" x14ac:dyDescent="0.45"/>
    <row r="15969" ht="14.25" hidden="1" x14ac:dyDescent="0.45"/>
    <row r="15970" ht="14.25" hidden="1" x14ac:dyDescent="0.45"/>
    <row r="15971" ht="14.25" hidden="1" x14ac:dyDescent="0.45"/>
    <row r="15972" ht="14.25" hidden="1" x14ac:dyDescent="0.45"/>
    <row r="15973" ht="14.25" hidden="1" x14ac:dyDescent="0.45"/>
    <row r="15974" ht="14.25" hidden="1" x14ac:dyDescent="0.45"/>
    <row r="15975" ht="14.25" hidden="1" x14ac:dyDescent="0.45"/>
    <row r="15976" ht="14.25" hidden="1" x14ac:dyDescent="0.45"/>
    <row r="15977" ht="14.25" hidden="1" x14ac:dyDescent="0.45"/>
    <row r="15978" ht="14.25" hidden="1" x14ac:dyDescent="0.45"/>
    <row r="15979" ht="14.25" hidden="1" x14ac:dyDescent="0.45"/>
    <row r="15980" ht="14.25" hidden="1" x14ac:dyDescent="0.45"/>
    <row r="15981" ht="14.25" hidden="1" x14ac:dyDescent="0.45"/>
    <row r="15982" ht="14.25" hidden="1" x14ac:dyDescent="0.45"/>
    <row r="15983" ht="14.25" hidden="1" x14ac:dyDescent="0.45"/>
    <row r="15984" ht="14.25" hidden="1" x14ac:dyDescent="0.45"/>
    <row r="15985" ht="14.25" hidden="1" x14ac:dyDescent="0.45"/>
    <row r="15986" ht="14.25" hidden="1" x14ac:dyDescent="0.45"/>
    <row r="15987" ht="14.25" hidden="1" x14ac:dyDescent="0.45"/>
    <row r="15988" ht="14.25" hidden="1" x14ac:dyDescent="0.45"/>
    <row r="15989" ht="14.25" hidden="1" x14ac:dyDescent="0.45"/>
    <row r="15990" ht="14.25" hidden="1" x14ac:dyDescent="0.45"/>
    <row r="15991" ht="14.25" hidden="1" x14ac:dyDescent="0.45"/>
    <row r="15992" ht="14.25" hidden="1" x14ac:dyDescent="0.45"/>
    <row r="15993" ht="14.25" hidden="1" x14ac:dyDescent="0.45"/>
    <row r="15994" ht="14.25" hidden="1" x14ac:dyDescent="0.45"/>
    <row r="15995" ht="14.25" hidden="1" x14ac:dyDescent="0.45"/>
    <row r="15996" ht="14.25" hidden="1" x14ac:dyDescent="0.45"/>
    <row r="15997" ht="14.25" hidden="1" x14ac:dyDescent="0.45"/>
    <row r="15998" ht="14.25" hidden="1" x14ac:dyDescent="0.45"/>
    <row r="15999" ht="14.25" hidden="1" x14ac:dyDescent="0.45"/>
    <row r="16000" ht="14.25" hidden="1" x14ac:dyDescent="0.45"/>
    <row r="16001" ht="14.25" hidden="1" x14ac:dyDescent="0.45"/>
    <row r="16002" ht="14.25" hidden="1" x14ac:dyDescent="0.45"/>
    <row r="16003" ht="14.25" hidden="1" x14ac:dyDescent="0.45"/>
    <row r="16004" ht="14.25" hidden="1" x14ac:dyDescent="0.45"/>
    <row r="16005" ht="14.25" hidden="1" x14ac:dyDescent="0.45"/>
    <row r="16006" ht="14.25" hidden="1" x14ac:dyDescent="0.45"/>
    <row r="16007" ht="14.25" hidden="1" x14ac:dyDescent="0.45"/>
    <row r="16008" ht="14.25" hidden="1" x14ac:dyDescent="0.45"/>
    <row r="16009" ht="14.25" hidden="1" x14ac:dyDescent="0.45"/>
    <row r="16010" ht="14.25" hidden="1" x14ac:dyDescent="0.45"/>
    <row r="16011" ht="14.25" hidden="1" x14ac:dyDescent="0.45"/>
    <row r="16012" ht="14.25" hidden="1" x14ac:dyDescent="0.45"/>
    <row r="16013" ht="14.25" hidden="1" x14ac:dyDescent="0.45"/>
    <row r="16014" ht="14.25" hidden="1" x14ac:dyDescent="0.45"/>
    <row r="16015" ht="14.25" hidden="1" x14ac:dyDescent="0.45"/>
    <row r="16016" ht="14.25" hidden="1" x14ac:dyDescent="0.45"/>
    <row r="16017" ht="14.25" hidden="1" x14ac:dyDescent="0.45"/>
    <row r="16018" ht="14.25" hidden="1" x14ac:dyDescent="0.45"/>
    <row r="16019" ht="14.25" hidden="1" x14ac:dyDescent="0.45"/>
    <row r="16020" ht="14.25" hidden="1" x14ac:dyDescent="0.45"/>
    <row r="16021" ht="14.25" hidden="1" x14ac:dyDescent="0.45"/>
    <row r="16022" ht="14.25" hidden="1" x14ac:dyDescent="0.45"/>
    <row r="16023" ht="14.25" hidden="1" x14ac:dyDescent="0.45"/>
    <row r="16024" ht="14.25" hidden="1" x14ac:dyDescent="0.45"/>
    <row r="16025" ht="14.25" hidden="1" x14ac:dyDescent="0.45"/>
    <row r="16026" ht="14.25" hidden="1" x14ac:dyDescent="0.45"/>
    <row r="16027" ht="14.25" hidden="1" x14ac:dyDescent="0.45"/>
    <row r="16028" ht="14.25" hidden="1" x14ac:dyDescent="0.45"/>
    <row r="16029" ht="14.25" hidden="1" x14ac:dyDescent="0.45"/>
    <row r="16030" ht="14.25" hidden="1" x14ac:dyDescent="0.45"/>
    <row r="16031" ht="14.25" hidden="1" x14ac:dyDescent="0.45"/>
    <row r="16032" ht="14.25" hidden="1" x14ac:dyDescent="0.45"/>
    <row r="16033" ht="14.25" hidden="1" x14ac:dyDescent="0.45"/>
    <row r="16034" ht="14.25" hidden="1" x14ac:dyDescent="0.45"/>
    <row r="16035" ht="14.25" hidden="1" x14ac:dyDescent="0.45"/>
    <row r="16036" ht="14.25" hidden="1" x14ac:dyDescent="0.45"/>
    <row r="16037" ht="14.25" hidden="1" x14ac:dyDescent="0.45"/>
    <row r="16038" ht="14.25" hidden="1" x14ac:dyDescent="0.45"/>
    <row r="16039" ht="14.25" hidden="1" x14ac:dyDescent="0.45"/>
    <row r="16040" ht="14.25" hidden="1" x14ac:dyDescent="0.45"/>
    <row r="16041" ht="14.25" hidden="1" x14ac:dyDescent="0.45"/>
    <row r="16042" ht="14.25" hidden="1" x14ac:dyDescent="0.45"/>
    <row r="16043" ht="14.25" hidden="1" x14ac:dyDescent="0.45"/>
    <row r="16044" ht="14.25" hidden="1" x14ac:dyDescent="0.45"/>
    <row r="16045" ht="14.25" hidden="1" x14ac:dyDescent="0.45"/>
    <row r="16046" ht="14.25" hidden="1" x14ac:dyDescent="0.45"/>
    <row r="16047" ht="14.25" hidden="1" x14ac:dyDescent="0.45"/>
    <row r="16048" ht="14.25" hidden="1" x14ac:dyDescent="0.45"/>
    <row r="16049" ht="14.25" hidden="1" x14ac:dyDescent="0.45"/>
    <row r="16050" ht="14.25" hidden="1" x14ac:dyDescent="0.45"/>
    <row r="16051" ht="14.25" hidden="1" x14ac:dyDescent="0.45"/>
    <row r="16052" ht="14.25" hidden="1" x14ac:dyDescent="0.45"/>
    <row r="16053" ht="14.25" hidden="1" x14ac:dyDescent="0.45"/>
    <row r="16054" ht="14.25" hidden="1" x14ac:dyDescent="0.45"/>
    <row r="16055" ht="14.25" hidden="1" x14ac:dyDescent="0.45"/>
    <row r="16056" ht="14.25" hidden="1" x14ac:dyDescent="0.45"/>
    <row r="16057" ht="14.25" hidden="1" x14ac:dyDescent="0.45"/>
    <row r="16058" ht="14.25" hidden="1" x14ac:dyDescent="0.45"/>
    <row r="16059" ht="14.25" hidden="1" x14ac:dyDescent="0.45"/>
    <row r="16060" ht="14.25" hidden="1" x14ac:dyDescent="0.45"/>
    <row r="16061" ht="14.25" hidden="1" x14ac:dyDescent="0.45"/>
    <row r="16062" ht="14.25" hidden="1" x14ac:dyDescent="0.45"/>
    <row r="16063" ht="14.25" hidden="1" x14ac:dyDescent="0.45"/>
    <row r="16064" ht="14.25" hidden="1" x14ac:dyDescent="0.45"/>
    <row r="16065" ht="14.25" hidden="1" x14ac:dyDescent="0.45"/>
    <row r="16066" ht="14.25" hidden="1" x14ac:dyDescent="0.45"/>
    <row r="16067" ht="14.25" hidden="1" x14ac:dyDescent="0.45"/>
    <row r="16068" ht="14.25" hidden="1" x14ac:dyDescent="0.45"/>
    <row r="16069" ht="14.25" hidden="1" x14ac:dyDescent="0.45"/>
    <row r="16070" ht="14.25" hidden="1" x14ac:dyDescent="0.45"/>
    <row r="16071" ht="14.25" hidden="1" x14ac:dyDescent="0.45"/>
    <row r="16072" ht="14.25" hidden="1" x14ac:dyDescent="0.45"/>
    <row r="16073" ht="14.25" hidden="1" x14ac:dyDescent="0.45"/>
    <row r="16074" ht="14.25" hidden="1" x14ac:dyDescent="0.45"/>
    <row r="16075" ht="14.25" hidden="1" x14ac:dyDescent="0.45"/>
    <row r="16076" ht="14.25" hidden="1" x14ac:dyDescent="0.45"/>
    <row r="16077" ht="14.25" hidden="1" x14ac:dyDescent="0.45"/>
    <row r="16078" ht="14.25" hidden="1" x14ac:dyDescent="0.45"/>
    <row r="16079" ht="14.25" hidden="1" x14ac:dyDescent="0.45"/>
    <row r="16080" ht="14.25" hidden="1" x14ac:dyDescent="0.45"/>
    <row r="16081" ht="14.25" hidden="1" x14ac:dyDescent="0.45"/>
    <row r="16082" ht="14.25" hidden="1" x14ac:dyDescent="0.45"/>
    <row r="16083" ht="14.25" hidden="1" x14ac:dyDescent="0.45"/>
    <row r="16084" ht="14.25" hidden="1" x14ac:dyDescent="0.45"/>
    <row r="16085" ht="14.25" hidden="1" x14ac:dyDescent="0.45"/>
    <row r="16086" ht="14.25" hidden="1" x14ac:dyDescent="0.45"/>
    <row r="16087" ht="14.25" hidden="1" x14ac:dyDescent="0.45"/>
    <row r="16088" ht="14.25" hidden="1" x14ac:dyDescent="0.45"/>
    <row r="16089" ht="14.25" hidden="1" x14ac:dyDescent="0.45"/>
    <row r="16090" ht="14.25" hidden="1" x14ac:dyDescent="0.45"/>
    <row r="16091" ht="14.25" hidden="1" x14ac:dyDescent="0.45"/>
    <row r="16092" ht="14.25" hidden="1" x14ac:dyDescent="0.45"/>
    <row r="16093" ht="14.25" hidden="1" x14ac:dyDescent="0.45"/>
    <row r="16094" ht="14.25" hidden="1" x14ac:dyDescent="0.45"/>
    <row r="16095" ht="14.25" hidden="1" x14ac:dyDescent="0.45"/>
    <row r="16096" ht="14.25" hidden="1" x14ac:dyDescent="0.45"/>
    <row r="16097" ht="14.25" hidden="1" x14ac:dyDescent="0.45"/>
    <row r="16098" ht="14.25" hidden="1" x14ac:dyDescent="0.45"/>
    <row r="16099" ht="14.25" hidden="1" x14ac:dyDescent="0.45"/>
    <row r="16100" ht="14.25" hidden="1" x14ac:dyDescent="0.45"/>
    <row r="16101" ht="14.25" hidden="1" x14ac:dyDescent="0.45"/>
    <row r="16102" ht="14.25" hidden="1" x14ac:dyDescent="0.45"/>
    <row r="16103" ht="14.25" hidden="1" x14ac:dyDescent="0.45"/>
    <row r="16104" ht="14.25" hidden="1" x14ac:dyDescent="0.45"/>
    <row r="16105" ht="14.25" hidden="1" x14ac:dyDescent="0.45"/>
    <row r="16106" ht="14.25" hidden="1" x14ac:dyDescent="0.45"/>
    <row r="16107" ht="14.25" hidden="1" x14ac:dyDescent="0.45"/>
    <row r="16108" ht="14.25" hidden="1" x14ac:dyDescent="0.45"/>
    <row r="16109" ht="14.25" hidden="1" x14ac:dyDescent="0.45"/>
    <row r="16110" ht="14.25" hidden="1" x14ac:dyDescent="0.45"/>
    <row r="16111" ht="14.25" hidden="1" x14ac:dyDescent="0.45"/>
    <row r="16112" ht="14.25" hidden="1" x14ac:dyDescent="0.45"/>
    <row r="16113" ht="14.25" hidden="1" x14ac:dyDescent="0.45"/>
    <row r="16114" ht="14.25" hidden="1" x14ac:dyDescent="0.45"/>
    <row r="16115" ht="14.25" hidden="1" x14ac:dyDescent="0.45"/>
    <row r="16116" ht="14.25" hidden="1" x14ac:dyDescent="0.45"/>
    <row r="16117" ht="14.25" hidden="1" x14ac:dyDescent="0.45"/>
    <row r="16118" ht="14.25" hidden="1" x14ac:dyDescent="0.45"/>
    <row r="16119" ht="14.25" hidden="1" x14ac:dyDescent="0.45"/>
    <row r="16120" ht="14.25" hidden="1" x14ac:dyDescent="0.45"/>
    <row r="16121" ht="14.25" hidden="1" x14ac:dyDescent="0.45"/>
    <row r="16122" ht="14.25" hidden="1" x14ac:dyDescent="0.45"/>
    <row r="16123" ht="14.25" hidden="1" x14ac:dyDescent="0.45"/>
    <row r="16124" ht="14.25" hidden="1" x14ac:dyDescent="0.45"/>
    <row r="16125" ht="14.25" hidden="1" x14ac:dyDescent="0.45"/>
    <row r="16126" ht="14.25" hidden="1" x14ac:dyDescent="0.45"/>
    <row r="16127" ht="14.25" hidden="1" x14ac:dyDescent="0.45"/>
    <row r="16128" ht="14.25" hidden="1" x14ac:dyDescent="0.45"/>
    <row r="16129" ht="14.25" hidden="1" x14ac:dyDescent="0.45"/>
    <row r="16130" ht="14.25" hidden="1" x14ac:dyDescent="0.45"/>
    <row r="16131" ht="14.25" hidden="1" x14ac:dyDescent="0.45"/>
    <row r="16132" ht="14.25" hidden="1" x14ac:dyDescent="0.45"/>
    <row r="16133" ht="14.25" hidden="1" x14ac:dyDescent="0.45"/>
    <row r="16134" ht="14.25" hidden="1" x14ac:dyDescent="0.45"/>
    <row r="16135" ht="14.25" hidden="1" x14ac:dyDescent="0.45"/>
    <row r="16136" ht="14.25" hidden="1" x14ac:dyDescent="0.45"/>
    <row r="16137" ht="14.25" hidden="1" x14ac:dyDescent="0.45"/>
    <row r="16138" ht="14.25" hidden="1" x14ac:dyDescent="0.45"/>
    <row r="16139" ht="14.25" hidden="1" x14ac:dyDescent="0.45"/>
    <row r="16140" ht="14.25" hidden="1" x14ac:dyDescent="0.45"/>
    <row r="16141" ht="14.25" hidden="1" x14ac:dyDescent="0.45"/>
    <row r="16142" ht="14.25" hidden="1" x14ac:dyDescent="0.45"/>
    <row r="16143" ht="14.25" hidden="1" x14ac:dyDescent="0.45"/>
    <row r="16144" ht="14.25" hidden="1" x14ac:dyDescent="0.45"/>
    <row r="16145" ht="14.25" hidden="1" x14ac:dyDescent="0.45"/>
    <row r="16146" ht="14.25" hidden="1" x14ac:dyDescent="0.45"/>
    <row r="16147" ht="14.25" hidden="1" x14ac:dyDescent="0.45"/>
    <row r="16148" ht="14.25" hidden="1" x14ac:dyDescent="0.45"/>
    <row r="16149" ht="14.25" hidden="1" x14ac:dyDescent="0.45"/>
    <row r="16150" ht="14.25" hidden="1" x14ac:dyDescent="0.45"/>
    <row r="16151" ht="14.25" hidden="1" x14ac:dyDescent="0.45"/>
    <row r="16152" ht="14.25" hidden="1" x14ac:dyDescent="0.45"/>
    <row r="16153" ht="14.25" hidden="1" x14ac:dyDescent="0.45"/>
    <row r="16154" ht="14.25" hidden="1" x14ac:dyDescent="0.45"/>
    <row r="16155" ht="14.25" hidden="1" x14ac:dyDescent="0.45"/>
    <row r="16156" ht="14.25" hidden="1" x14ac:dyDescent="0.45"/>
    <row r="16157" ht="14.25" hidden="1" x14ac:dyDescent="0.45"/>
    <row r="16158" ht="14.25" hidden="1" x14ac:dyDescent="0.45"/>
    <row r="16159" ht="14.25" hidden="1" x14ac:dyDescent="0.45"/>
    <row r="16160" ht="14.25" hidden="1" x14ac:dyDescent="0.45"/>
    <row r="16161" ht="14.25" hidden="1" x14ac:dyDescent="0.45"/>
    <row r="16162" ht="14.25" hidden="1" x14ac:dyDescent="0.45"/>
    <row r="16163" ht="14.25" hidden="1" x14ac:dyDescent="0.45"/>
    <row r="16164" ht="14.25" hidden="1" x14ac:dyDescent="0.45"/>
    <row r="16165" ht="14.25" hidden="1" x14ac:dyDescent="0.45"/>
    <row r="16166" ht="14.25" hidden="1" x14ac:dyDescent="0.45"/>
    <row r="16167" ht="14.25" hidden="1" x14ac:dyDescent="0.45"/>
    <row r="16168" ht="14.25" hidden="1" x14ac:dyDescent="0.45"/>
    <row r="16169" ht="14.25" hidden="1" x14ac:dyDescent="0.45"/>
    <row r="16170" ht="14.25" hidden="1" x14ac:dyDescent="0.45"/>
    <row r="16171" ht="14.25" hidden="1" x14ac:dyDescent="0.45"/>
    <row r="16172" ht="14.25" hidden="1" x14ac:dyDescent="0.45"/>
    <row r="16173" ht="14.25" hidden="1" x14ac:dyDescent="0.45"/>
    <row r="16174" ht="14.25" hidden="1" x14ac:dyDescent="0.45"/>
    <row r="16175" ht="14.25" hidden="1" x14ac:dyDescent="0.45"/>
    <row r="16176" ht="14.25" hidden="1" x14ac:dyDescent="0.45"/>
    <row r="16177" ht="14.25" hidden="1" x14ac:dyDescent="0.45"/>
    <row r="16178" ht="14.25" hidden="1" x14ac:dyDescent="0.45"/>
    <row r="16179" ht="14.25" hidden="1" x14ac:dyDescent="0.45"/>
    <row r="16180" ht="14.25" hidden="1" x14ac:dyDescent="0.45"/>
    <row r="16181" ht="14.25" hidden="1" x14ac:dyDescent="0.45"/>
    <row r="16182" ht="14.25" hidden="1" x14ac:dyDescent="0.45"/>
    <row r="16183" ht="14.25" hidden="1" x14ac:dyDescent="0.45"/>
    <row r="16184" ht="14.25" hidden="1" x14ac:dyDescent="0.45"/>
    <row r="16185" ht="14.25" hidden="1" x14ac:dyDescent="0.45"/>
    <row r="16186" ht="14.25" hidden="1" x14ac:dyDescent="0.45"/>
    <row r="16187" ht="14.25" hidden="1" x14ac:dyDescent="0.45"/>
    <row r="16188" ht="14.25" hidden="1" x14ac:dyDescent="0.45"/>
    <row r="16189" ht="14.25" hidden="1" x14ac:dyDescent="0.45"/>
    <row r="16190" ht="14.25" hidden="1" x14ac:dyDescent="0.45"/>
    <row r="16191" ht="14.25" hidden="1" x14ac:dyDescent="0.45"/>
    <row r="16192" ht="14.25" hidden="1" x14ac:dyDescent="0.45"/>
    <row r="16193" ht="14.25" hidden="1" x14ac:dyDescent="0.45"/>
    <row r="16194" ht="14.25" hidden="1" x14ac:dyDescent="0.45"/>
    <row r="16195" ht="14.25" hidden="1" x14ac:dyDescent="0.45"/>
    <row r="16196" ht="14.25" hidden="1" x14ac:dyDescent="0.45"/>
    <row r="16197" ht="14.25" hidden="1" x14ac:dyDescent="0.45"/>
    <row r="16198" ht="14.25" hidden="1" x14ac:dyDescent="0.45"/>
    <row r="16199" ht="14.25" hidden="1" x14ac:dyDescent="0.45"/>
    <row r="16200" ht="14.25" hidden="1" x14ac:dyDescent="0.45"/>
    <row r="16201" ht="14.25" hidden="1" x14ac:dyDescent="0.45"/>
    <row r="16202" ht="14.25" hidden="1" x14ac:dyDescent="0.45"/>
    <row r="16203" ht="14.25" hidden="1" x14ac:dyDescent="0.45"/>
    <row r="16204" ht="14.25" hidden="1" x14ac:dyDescent="0.45"/>
    <row r="16205" ht="14.25" hidden="1" x14ac:dyDescent="0.45"/>
    <row r="16206" ht="14.25" hidden="1" x14ac:dyDescent="0.45"/>
    <row r="16207" ht="14.25" hidden="1" x14ac:dyDescent="0.45"/>
    <row r="16208" ht="14.25" hidden="1" x14ac:dyDescent="0.45"/>
    <row r="16209" ht="14.25" hidden="1" x14ac:dyDescent="0.45"/>
    <row r="16210" ht="14.25" hidden="1" x14ac:dyDescent="0.45"/>
    <row r="16211" ht="14.25" hidden="1" x14ac:dyDescent="0.45"/>
    <row r="16212" ht="14.25" hidden="1" x14ac:dyDescent="0.45"/>
    <row r="16213" ht="14.25" hidden="1" x14ac:dyDescent="0.45"/>
    <row r="16214" ht="14.25" hidden="1" x14ac:dyDescent="0.45"/>
    <row r="16215" ht="14.25" hidden="1" x14ac:dyDescent="0.45"/>
    <row r="16216" ht="14.25" hidden="1" x14ac:dyDescent="0.45"/>
    <row r="16217" ht="14.25" hidden="1" x14ac:dyDescent="0.45"/>
    <row r="16218" ht="14.25" hidden="1" x14ac:dyDescent="0.45"/>
    <row r="16219" ht="14.25" hidden="1" x14ac:dyDescent="0.45"/>
    <row r="16220" ht="14.25" hidden="1" x14ac:dyDescent="0.45"/>
    <row r="16221" ht="14.25" hidden="1" x14ac:dyDescent="0.45"/>
    <row r="16222" ht="14.25" hidden="1" x14ac:dyDescent="0.45"/>
    <row r="16223" ht="14.25" hidden="1" x14ac:dyDescent="0.45"/>
    <row r="16224" ht="14.25" hidden="1" x14ac:dyDescent="0.45"/>
    <row r="16225" ht="14.25" hidden="1" x14ac:dyDescent="0.45"/>
    <row r="16226" ht="14.25" hidden="1" x14ac:dyDescent="0.45"/>
    <row r="16227" ht="14.25" hidden="1" x14ac:dyDescent="0.45"/>
    <row r="16228" ht="14.25" hidden="1" x14ac:dyDescent="0.45"/>
    <row r="16229" ht="14.25" hidden="1" x14ac:dyDescent="0.45"/>
    <row r="16230" ht="14.25" hidden="1" x14ac:dyDescent="0.45"/>
    <row r="16231" ht="14.25" hidden="1" x14ac:dyDescent="0.45"/>
    <row r="16232" ht="14.25" hidden="1" x14ac:dyDescent="0.45"/>
    <row r="16233" ht="14.25" hidden="1" x14ac:dyDescent="0.45"/>
    <row r="16234" ht="14.25" hidden="1" x14ac:dyDescent="0.45"/>
    <row r="16235" ht="14.25" hidden="1" x14ac:dyDescent="0.45"/>
    <row r="16236" ht="14.25" hidden="1" x14ac:dyDescent="0.45"/>
    <row r="16237" ht="14.25" hidden="1" x14ac:dyDescent="0.45"/>
    <row r="16238" ht="14.25" hidden="1" x14ac:dyDescent="0.45"/>
    <row r="16239" ht="14.25" hidden="1" x14ac:dyDescent="0.45"/>
    <row r="16240" ht="14.25" hidden="1" x14ac:dyDescent="0.45"/>
    <row r="16241" ht="14.25" hidden="1" x14ac:dyDescent="0.45"/>
    <row r="16242" ht="14.25" hidden="1" x14ac:dyDescent="0.45"/>
    <row r="16243" ht="14.25" hidden="1" x14ac:dyDescent="0.45"/>
    <row r="16244" ht="14.25" hidden="1" x14ac:dyDescent="0.45"/>
    <row r="16245" ht="14.25" hidden="1" x14ac:dyDescent="0.45"/>
    <row r="16246" ht="14.25" hidden="1" x14ac:dyDescent="0.45"/>
    <row r="16247" ht="14.25" hidden="1" x14ac:dyDescent="0.45"/>
    <row r="16248" ht="14.25" hidden="1" x14ac:dyDescent="0.45"/>
    <row r="16249" ht="14.25" hidden="1" x14ac:dyDescent="0.45"/>
    <row r="16250" ht="14.25" hidden="1" x14ac:dyDescent="0.45"/>
    <row r="16251" ht="14.25" hidden="1" x14ac:dyDescent="0.45"/>
    <row r="16252" ht="14.25" hidden="1" x14ac:dyDescent="0.45"/>
    <row r="16253" ht="14.25" hidden="1" x14ac:dyDescent="0.45"/>
    <row r="16254" ht="14.25" hidden="1" x14ac:dyDescent="0.45"/>
    <row r="16255" ht="14.25" hidden="1" x14ac:dyDescent="0.45"/>
    <row r="16256" ht="14.25" hidden="1" x14ac:dyDescent="0.45"/>
    <row r="16257" ht="14.25" hidden="1" x14ac:dyDescent="0.45"/>
    <row r="16258" ht="14.25" hidden="1" x14ac:dyDescent="0.45"/>
    <row r="16259" ht="14.25" hidden="1" x14ac:dyDescent="0.45"/>
    <row r="16260" ht="14.25" hidden="1" x14ac:dyDescent="0.45"/>
    <row r="16261" ht="14.25" hidden="1" x14ac:dyDescent="0.45"/>
    <row r="16262" ht="14.25" hidden="1" x14ac:dyDescent="0.45"/>
    <row r="16263" ht="14.25" hidden="1" x14ac:dyDescent="0.45"/>
    <row r="16264" ht="14.25" hidden="1" x14ac:dyDescent="0.45"/>
    <row r="16265" ht="14.25" hidden="1" x14ac:dyDescent="0.45"/>
    <row r="16266" ht="14.25" hidden="1" x14ac:dyDescent="0.45"/>
    <row r="16267" ht="14.25" hidden="1" x14ac:dyDescent="0.45"/>
    <row r="16268" ht="14.25" hidden="1" x14ac:dyDescent="0.45"/>
    <row r="16269" ht="14.25" hidden="1" x14ac:dyDescent="0.45"/>
    <row r="16270" ht="14.25" hidden="1" x14ac:dyDescent="0.45"/>
    <row r="16271" ht="14.25" hidden="1" x14ac:dyDescent="0.45"/>
    <row r="16272" ht="14.25" hidden="1" x14ac:dyDescent="0.45"/>
    <row r="16273" ht="14.25" hidden="1" x14ac:dyDescent="0.45"/>
    <row r="16274" ht="14.25" hidden="1" x14ac:dyDescent="0.45"/>
    <row r="16275" ht="14.25" hidden="1" x14ac:dyDescent="0.45"/>
    <row r="16276" ht="14.25" hidden="1" x14ac:dyDescent="0.45"/>
    <row r="16277" ht="14.25" hidden="1" x14ac:dyDescent="0.45"/>
    <row r="16278" ht="14.25" hidden="1" x14ac:dyDescent="0.45"/>
    <row r="16279" ht="14.25" hidden="1" x14ac:dyDescent="0.45"/>
    <row r="16280" ht="14.25" hidden="1" x14ac:dyDescent="0.45"/>
    <row r="16281" ht="14.25" hidden="1" x14ac:dyDescent="0.45"/>
    <row r="16282" ht="14.25" hidden="1" x14ac:dyDescent="0.45"/>
    <row r="16283" ht="14.25" hidden="1" x14ac:dyDescent="0.45"/>
    <row r="16284" ht="14.25" hidden="1" x14ac:dyDescent="0.45"/>
    <row r="16285" ht="14.25" hidden="1" x14ac:dyDescent="0.45"/>
    <row r="16286" ht="14.25" hidden="1" x14ac:dyDescent="0.45"/>
    <row r="16287" ht="14.25" hidden="1" x14ac:dyDescent="0.45"/>
    <row r="16288" ht="14.25" hidden="1" x14ac:dyDescent="0.45"/>
    <row r="16289" ht="14.25" hidden="1" x14ac:dyDescent="0.45"/>
    <row r="16290" ht="14.25" hidden="1" x14ac:dyDescent="0.45"/>
    <row r="16291" ht="14.25" hidden="1" x14ac:dyDescent="0.45"/>
    <row r="16292" ht="14.25" hidden="1" x14ac:dyDescent="0.45"/>
    <row r="16293" ht="14.25" hidden="1" x14ac:dyDescent="0.45"/>
    <row r="16294" ht="14.25" hidden="1" x14ac:dyDescent="0.45"/>
    <row r="16295" ht="14.25" hidden="1" x14ac:dyDescent="0.45"/>
    <row r="16296" ht="14.25" hidden="1" x14ac:dyDescent="0.45"/>
    <row r="16297" ht="14.25" hidden="1" x14ac:dyDescent="0.45"/>
    <row r="16298" ht="14.25" hidden="1" x14ac:dyDescent="0.45"/>
    <row r="16299" ht="14.25" hidden="1" x14ac:dyDescent="0.45"/>
    <row r="16300" ht="14.25" hidden="1" x14ac:dyDescent="0.45"/>
    <row r="16301" ht="14.25" hidden="1" x14ac:dyDescent="0.45"/>
    <row r="16302" ht="14.25" hidden="1" x14ac:dyDescent="0.45"/>
    <row r="16303" ht="14.25" hidden="1" x14ac:dyDescent="0.45"/>
    <row r="16304" ht="14.25" hidden="1" x14ac:dyDescent="0.45"/>
    <row r="16305" ht="14.25" hidden="1" x14ac:dyDescent="0.45"/>
    <row r="16306" ht="14.25" hidden="1" x14ac:dyDescent="0.45"/>
    <row r="16307" ht="14.25" hidden="1" x14ac:dyDescent="0.45"/>
    <row r="16308" ht="14.25" hidden="1" x14ac:dyDescent="0.45"/>
    <row r="16309" ht="14.25" hidden="1" x14ac:dyDescent="0.45"/>
    <row r="16310" ht="14.25" hidden="1" x14ac:dyDescent="0.45"/>
    <row r="16311" ht="14.25" hidden="1" x14ac:dyDescent="0.45"/>
    <row r="16312" ht="14.25" hidden="1" x14ac:dyDescent="0.45"/>
    <row r="16313" ht="14.25" hidden="1" x14ac:dyDescent="0.45"/>
    <row r="16314" ht="14.25" hidden="1" x14ac:dyDescent="0.45"/>
    <row r="16315" ht="14.25" hidden="1" x14ac:dyDescent="0.45"/>
    <row r="16316" ht="14.25" hidden="1" x14ac:dyDescent="0.45"/>
    <row r="16317" ht="14.25" hidden="1" x14ac:dyDescent="0.45"/>
    <row r="16318" ht="14.25" hidden="1" x14ac:dyDescent="0.45"/>
    <row r="16319" ht="14.25" hidden="1" x14ac:dyDescent="0.45"/>
    <row r="16320" ht="14.25" hidden="1" x14ac:dyDescent="0.45"/>
    <row r="16321" ht="14.25" hidden="1" x14ac:dyDescent="0.45"/>
    <row r="16322" ht="14.25" hidden="1" x14ac:dyDescent="0.45"/>
    <row r="16323" ht="14.25" hidden="1" x14ac:dyDescent="0.45"/>
    <row r="16324" ht="14.25" hidden="1" x14ac:dyDescent="0.45"/>
    <row r="16325" ht="14.25" hidden="1" x14ac:dyDescent="0.45"/>
    <row r="16326" ht="14.25" hidden="1" x14ac:dyDescent="0.45"/>
    <row r="16327" ht="14.25" hidden="1" x14ac:dyDescent="0.45"/>
    <row r="16328" ht="14.25" hidden="1" x14ac:dyDescent="0.45"/>
    <row r="16329" ht="14.25" hidden="1" x14ac:dyDescent="0.45"/>
    <row r="16330" ht="14.25" hidden="1" x14ac:dyDescent="0.45"/>
    <row r="16331" ht="14.25" hidden="1" x14ac:dyDescent="0.45"/>
    <row r="16332" ht="14.25" hidden="1" x14ac:dyDescent="0.45"/>
    <row r="16333" ht="14.25" hidden="1" x14ac:dyDescent="0.45"/>
    <row r="16334" ht="14.25" hidden="1" x14ac:dyDescent="0.45"/>
    <row r="16335" ht="14.25" hidden="1" x14ac:dyDescent="0.45"/>
    <row r="16336" ht="14.25" hidden="1" x14ac:dyDescent="0.45"/>
    <row r="16337" ht="14.25" hidden="1" x14ac:dyDescent="0.45"/>
    <row r="16338" ht="14.25" hidden="1" x14ac:dyDescent="0.45"/>
    <row r="16339" ht="14.25" hidden="1" x14ac:dyDescent="0.45"/>
    <row r="16340" ht="14.25" hidden="1" x14ac:dyDescent="0.45"/>
    <row r="16341" ht="14.25" hidden="1" x14ac:dyDescent="0.45"/>
    <row r="16342" ht="14.25" hidden="1" x14ac:dyDescent="0.45"/>
    <row r="16343" ht="14.25" hidden="1" x14ac:dyDescent="0.45"/>
    <row r="16344" ht="14.25" hidden="1" x14ac:dyDescent="0.45"/>
    <row r="16345" ht="14.25" hidden="1" x14ac:dyDescent="0.45"/>
    <row r="16346" ht="14.25" hidden="1" x14ac:dyDescent="0.45"/>
    <row r="16347" ht="14.25" hidden="1" x14ac:dyDescent="0.45"/>
    <row r="16348" ht="14.25" hidden="1" x14ac:dyDescent="0.45"/>
    <row r="16349" ht="14.25" hidden="1" x14ac:dyDescent="0.45"/>
    <row r="16350" ht="14.25" hidden="1" x14ac:dyDescent="0.45"/>
    <row r="16351" ht="14.25" hidden="1" x14ac:dyDescent="0.45"/>
    <row r="16352" ht="14.25" hidden="1" x14ac:dyDescent="0.45"/>
    <row r="16353" ht="14.25" hidden="1" x14ac:dyDescent="0.45"/>
    <row r="16354" ht="14.25" hidden="1" x14ac:dyDescent="0.45"/>
    <row r="16355" ht="14.25" hidden="1" x14ac:dyDescent="0.45"/>
    <row r="16356" ht="14.25" hidden="1" x14ac:dyDescent="0.45"/>
    <row r="16357" ht="14.25" hidden="1" x14ac:dyDescent="0.45"/>
    <row r="16358" ht="14.25" hidden="1" x14ac:dyDescent="0.45"/>
    <row r="16359" ht="14.25" hidden="1" x14ac:dyDescent="0.45"/>
    <row r="16360" ht="14.25" hidden="1" x14ac:dyDescent="0.45"/>
    <row r="16361" ht="14.25" hidden="1" x14ac:dyDescent="0.45"/>
    <row r="16362" ht="14.25" hidden="1" x14ac:dyDescent="0.45"/>
    <row r="16363" ht="14.25" hidden="1" x14ac:dyDescent="0.45"/>
    <row r="16364" ht="14.25" hidden="1" x14ac:dyDescent="0.45"/>
    <row r="16365" ht="14.25" hidden="1" x14ac:dyDescent="0.45"/>
    <row r="16366" ht="14.25" hidden="1" x14ac:dyDescent="0.45"/>
    <row r="16367" ht="14.25" hidden="1" x14ac:dyDescent="0.45"/>
    <row r="16368" ht="14.25" hidden="1" x14ac:dyDescent="0.45"/>
    <row r="16369" ht="14.25" hidden="1" x14ac:dyDescent="0.45"/>
    <row r="16370" ht="14.25" hidden="1" x14ac:dyDescent="0.45"/>
    <row r="16371" ht="14.25" hidden="1" x14ac:dyDescent="0.45"/>
    <row r="16372" ht="14.25" hidden="1" x14ac:dyDescent="0.45"/>
    <row r="16373" ht="14.25" hidden="1" x14ac:dyDescent="0.45"/>
    <row r="16374" ht="14.25" hidden="1" x14ac:dyDescent="0.45"/>
    <row r="16375" ht="14.25" hidden="1" x14ac:dyDescent="0.45"/>
    <row r="16376" ht="14.25" hidden="1" x14ac:dyDescent="0.45"/>
    <row r="16377" ht="14.25" hidden="1" x14ac:dyDescent="0.45"/>
    <row r="16378" ht="14.25" hidden="1" x14ac:dyDescent="0.45"/>
    <row r="16379" ht="14.25" hidden="1" x14ac:dyDescent="0.45"/>
    <row r="16380" ht="14.25" hidden="1" x14ac:dyDescent="0.45"/>
    <row r="16381" ht="14.25" hidden="1" x14ac:dyDescent="0.45"/>
    <row r="16382" ht="14.25" hidden="1" x14ac:dyDescent="0.45"/>
    <row r="16383" ht="14.25" hidden="1" x14ac:dyDescent="0.45"/>
    <row r="16384" ht="14.25" hidden="1" x14ac:dyDescent="0.45"/>
    <row r="16385" ht="14.25" hidden="1" x14ac:dyDescent="0.45"/>
    <row r="16386" ht="14.25" hidden="1" x14ac:dyDescent="0.45"/>
    <row r="16387" ht="14.25" hidden="1" x14ac:dyDescent="0.45"/>
    <row r="16388" ht="14.25" hidden="1" x14ac:dyDescent="0.45"/>
    <row r="16389" ht="14.25" hidden="1" x14ac:dyDescent="0.45"/>
    <row r="16390" ht="14.25" hidden="1" x14ac:dyDescent="0.45"/>
    <row r="16391" ht="14.25" hidden="1" x14ac:dyDescent="0.45"/>
    <row r="16392" ht="14.25" hidden="1" x14ac:dyDescent="0.45"/>
    <row r="16393" ht="14.25" hidden="1" x14ac:dyDescent="0.45"/>
    <row r="16394" ht="14.25" hidden="1" x14ac:dyDescent="0.45"/>
    <row r="16395" ht="14.25" hidden="1" x14ac:dyDescent="0.45"/>
    <row r="16396" ht="14.25" hidden="1" x14ac:dyDescent="0.45"/>
    <row r="16397" ht="14.25" hidden="1" x14ac:dyDescent="0.45"/>
    <row r="16398" ht="14.25" hidden="1" x14ac:dyDescent="0.45"/>
    <row r="16399" ht="14.25" hidden="1" x14ac:dyDescent="0.45"/>
    <row r="16400" ht="14.25" hidden="1" x14ac:dyDescent="0.45"/>
    <row r="16401" ht="14.25" hidden="1" x14ac:dyDescent="0.45"/>
    <row r="16402" ht="14.25" hidden="1" x14ac:dyDescent="0.45"/>
    <row r="16403" ht="14.25" hidden="1" x14ac:dyDescent="0.45"/>
    <row r="16404" ht="14.25" hidden="1" x14ac:dyDescent="0.45"/>
    <row r="16405" ht="14.25" hidden="1" x14ac:dyDescent="0.45"/>
    <row r="16406" ht="14.25" hidden="1" x14ac:dyDescent="0.45"/>
    <row r="16407" ht="14.25" hidden="1" x14ac:dyDescent="0.45"/>
    <row r="16408" ht="14.25" hidden="1" x14ac:dyDescent="0.45"/>
    <row r="16409" ht="14.25" hidden="1" x14ac:dyDescent="0.45"/>
    <row r="16410" ht="14.25" hidden="1" x14ac:dyDescent="0.45"/>
    <row r="16411" ht="14.25" hidden="1" x14ac:dyDescent="0.45"/>
    <row r="16412" ht="14.25" hidden="1" x14ac:dyDescent="0.45"/>
    <row r="16413" ht="14.25" hidden="1" x14ac:dyDescent="0.45"/>
    <row r="16414" ht="14.25" hidden="1" x14ac:dyDescent="0.45"/>
    <row r="16415" ht="14.25" hidden="1" x14ac:dyDescent="0.45"/>
    <row r="16416" ht="14.25" hidden="1" x14ac:dyDescent="0.45"/>
    <row r="16417" ht="14.25" hidden="1" x14ac:dyDescent="0.45"/>
    <row r="16418" ht="14.25" hidden="1" x14ac:dyDescent="0.45"/>
    <row r="16419" ht="14.25" hidden="1" x14ac:dyDescent="0.45"/>
    <row r="16420" ht="14.25" hidden="1" x14ac:dyDescent="0.45"/>
    <row r="16421" ht="14.25" hidden="1" x14ac:dyDescent="0.45"/>
    <row r="16422" ht="14.25" hidden="1" x14ac:dyDescent="0.45"/>
    <row r="16423" ht="14.25" hidden="1" x14ac:dyDescent="0.45"/>
    <row r="16424" ht="14.25" hidden="1" x14ac:dyDescent="0.45"/>
    <row r="16425" ht="14.25" hidden="1" x14ac:dyDescent="0.45"/>
    <row r="16426" ht="14.25" hidden="1" x14ac:dyDescent="0.45"/>
    <row r="16427" ht="14.25" hidden="1" x14ac:dyDescent="0.45"/>
    <row r="16428" ht="14.25" hidden="1" x14ac:dyDescent="0.45"/>
    <row r="16429" ht="14.25" hidden="1" x14ac:dyDescent="0.45"/>
    <row r="16430" ht="14.25" hidden="1" x14ac:dyDescent="0.45"/>
    <row r="16431" ht="14.25" hidden="1" x14ac:dyDescent="0.45"/>
    <row r="16432" ht="14.25" hidden="1" x14ac:dyDescent="0.45"/>
    <row r="16433" ht="14.25" hidden="1" x14ac:dyDescent="0.45"/>
    <row r="16434" ht="14.25" hidden="1" x14ac:dyDescent="0.45"/>
    <row r="16435" ht="14.25" hidden="1" x14ac:dyDescent="0.45"/>
    <row r="16436" ht="14.25" hidden="1" x14ac:dyDescent="0.45"/>
    <row r="16437" ht="14.25" hidden="1" x14ac:dyDescent="0.45"/>
    <row r="16438" ht="14.25" hidden="1" x14ac:dyDescent="0.45"/>
    <row r="16439" ht="14.25" hidden="1" x14ac:dyDescent="0.45"/>
    <row r="16440" ht="14.25" hidden="1" x14ac:dyDescent="0.45"/>
    <row r="16441" ht="14.25" hidden="1" x14ac:dyDescent="0.45"/>
    <row r="16442" ht="14.25" hidden="1" x14ac:dyDescent="0.45"/>
    <row r="16443" ht="14.25" hidden="1" x14ac:dyDescent="0.45"/>
    <row r="16444" ht="14.25" hidden="1" x14ac:dyDescent="0.45"/>
    <row r="16445" ht="14.25" hidden="1" x14ac:dyDescent="0.45"/>
    <row r="16446" ht="14.25" hidden="1" x14ac:dyDescent="0.45"/>
    <row r="16447" ht="14.25" hidden="1" x14ac:dyDescent="0.45"/>
    <row r="16448" ht="14.25" hidden="1" x14ac:dyDescent="0.45"/>
    <row r="16449" ht="14.25" hidden="1" x14ac:dyDescent="0.45"/>
    <row r="16450" ht="14.25" hidden="1" x14ac:dyDescent="0.45"/>
    <row r="16451" ht="14.25" hidden="1" x14ac:dyDescent="0.45"/>
    <row r="16452" ht="14.25" hidden="1" x14ac:dyDescent="0.45"/>
    <row r="16453" ht="14.25" hidden="1" x14ac:dyDescent="0.45"/>
    <row r="16454" ht="14.25" hidden="1" x14ac:dyDescent="0.45"/>
    <row r="16455" ht="14.25" hidden="1" x14ac:dyDescent="0.45"/>
    <row r="16456" ht="14.25" hidden="1" x14ac:dyDescent="0.45"/>
    <row r="16457" ht="14.25" hidden="1" x14ac:dyDescent="0.45"/>
    <row r="16458" ht="14.25" hidden="1" x14ac:dyDescent="0.45"/>
    <row r="16459" ht="14.25" hidden="1" x14ac:dyDescent="0.45"/>
    <row r="16460" ht="14.25" hidden="1" x14ac:dyDescent="0.45"/>
    <row r="16461" ht="14.25" hidden="1" x14ac:dyDescent="0.45"/>
    <row r="16462" ht="14.25" hidden="1" x14ac:dyDescent="0.45"/>
    <row r="16463" ht="14.25" hidden="1" x14ac:dyDescent="0.45"/>
    <row r="16464" ht="14.25" hidden="1" x14ac:dyDescent="0.45"/>
    <row r="16465" ht="14.25" hidden="1" x14ac:dyDescent="0.45"/>
    <row r="16466" ht="14.25" hidden="1" x14ac:dyDescent="0.45"/>
    <row r="16467" ht="14.25" hidden="1" x14ac:dyDescent="0.45"/>
    <row r="16468" ht="14.25" hidden="1" x14ac:dyDescent="0.45"/>
    <row r="16469" ht="14.25" hidden="1" x14ac:dyDescent="0.45"/>
    <row r="16470" ht="14.25" hidden="1" x14ac:dyDescent="0.45"/>
    <row r="16471" ht="14.25" hidden="1" x14ac:dyDescent="0.45"/>
    <row r="16472" ht="14.25" hidden="1" x14ac:dyDescent="0.45"/>
    <row r="16473" ht="14.25" hidden="1" x14ac:dyDescent="0.45"/>
    <row r="16474" ht="14.25" hidden="1" x14ac:dyDescent="0.45"/>
    <row r="16475" ht="14.25" hidden="1" x14ac:dyDescent="0.45"/>
    <row r="16476" ht="14.25" hidden="1" x14ac:dyDescent="0.45"/>
    <row r="16477" ht="14.25" hidden="1" x14ac:dyDescent="0.45"/>
    <row r="16478" ht="14.25" hidden="1" x14ac:dyDescent="0.45"/>
    <row r="16479" ht="14.25" hidden="1" x14ac:dyDescent="0.45"/>
    <row r="16480" ht="14.25" hidden="1" x14ac:dyDescent="0.45"/>
    <row r="16481" ht="14.25" hidden="1" x14ac:dyDescent="0.45"/>
    <row r="16482" ht="14.25" hidden="1" x14ac:dyDescent="0.45"/>
    <row r="16483" ht="14.25" hidden="1" x14ac:dyDescent="0.45"/>
    <row r="16484" ht="14.25" hidden="1" x14ac:dyDescent="0.45"/>
    <row r="16485" ht="14.25" hidden="1" x14ac:dyDescent="0.45"/>
    <row r="16486" ht="14.25" hidden="1" x14ac:dyDescent="0.45"/>
    <row r="16487" ht="14.25" hidden="1" x14ac:dyDescent="0.45"/>
    <row r="16488" ht="14.25" hidden="1" x14ac:dyDescent="0.45"/>
    <row r="16489" ht="14.25" hidden="1" x14ac:dyDescent="0.45"/>
    <row r="16490" ht="14.25" hidden="1" x14ac:dyDescent="0.45"/>
    <row r="16491" ht="14.25" hidden="1" x14ac:dyDescent="0.45"/>
    <row r="16492" ht="14.25" hidden="1" x14ac:dyDescent="0.45"/>
    <row r="16493" ht="14.25" hidden="1" x14ac:dyDescent="0.45"/>
    <row r="16494" ht="14.25" hidden="1" x14ac:dyDescent="0.45"/>
    <row r="16495" ht="14.25" hidden="1" x14ac:dyDescent="0.45"/>
    <row r="16496" ht="14.25" hidden="1" x14ac:dyDescent="0.45"/>
    <row r="16497" ht="14.25" hidden="1" x14ac:dyDescent="0.45"/>
    <row r="16498" ht="14.25" hidden="1" x14ac:dyDescent="0.45"/>
    <row r="16499" ht="14.25" hidden="1" x14ac:dyDescent="0.45"/>
    <row r="16500" ht="14.25" hidden="1" x14ac:dyDescent="0.45"/>
    <row r="16501" ht="14.25" hidden="1" x14ac:dyDescent="0.45"/>
    <row r="16502" ht="14.25" hidden="1" x14ac:dyDescent="0.45"/>
    <row r="16503" ht="14.25" hidden="1" x14ac:dyDescent="0.45"/>
    <row r="16504" ht="14.25" hidden="1" x14ac:dyDescent="0.45"/>
    <row r="16505" ht="14.25" hidden="1" x14ac:dyDescent="0.45"/>
    <row r="16506" ht="14.25" hidden="1" x14ac:dyDescent="0.45"/>
    <row r="16507" ht="14.25" hidden="1" x14ac:dyDescent="0.45"/>
    <row r="16508" ht="14.25" hidden="1" x14ac:dyDescent="0.45"/>
    <row r="16509" ht="14.25" hidden="1" x14ac:dyDescent="0.45"/>
    <row r="16510" ht="14.25" hidden="1" x14ac:dyDescent="0.45"/>
    <row r="16511" ht="14.25" hidden="1" x14ac:dyDescent="0.45"/>
    <row r="16512" ht="14.25" hidden="1" x14ac:dyDescent="0.45"/>
    <row r="16513" ht="14.25" hidden="1" x14ac:dyDescent="0.45"/>
    <row r="16514" ht="14.25" hidden="1" x14ac:dyDescent="0.45"/>
    <row r="16515" ht="14.25" hidden="1" x14ac:dyDescent="0.45"/>
    <row r="16516" ht="14.25" hidden="1" x14ac:dyDescent="0.45"/>
    <row r="16517" ht="14.25" hidden="1" x14ac:dyDescent="0.45"/>
    <row r="16518" ht="14.25" hidden="1" x14ac:dyDescent="0.45"/>
    <row r="16519" ht="14.25" hidden="1" x14ac:dyDescent="0.45"/>
    <row r="16520" ht="14.25" hidden="1" x14ac:dyDescent="0.45"/>
    <row r="16521" ht="14.25" hidden="1" x14ac:dyDescent="0.45"/>
    <row r="16522" ht="14.25" hidden="1" x14ac:dyDescent="0.45"/>
    <row r="16523" ht="14.25" hidden="1" x14ac:dyDescent="0.45"/>
    <row r="16524" ht="14.25" hidden="1" x14ac:dyDescent="0.45"/>
    <row r="16525" ht="14.25" hidden="1" x14ac:dyDescent="0.45"/>
    <row r="16526" ht="14.25" hidden="1" x14ac:dyDescent="0.45"/>
    <row r="16527" ht="14.25" hidden="1" x14ac:dyDescent="0.45"/>
    <row r="16528" ht="14.25" hidden="1" x14ac:dyDescent="0.45"/>
    <row r="16529" ht="14.25" hidden="1" x14ac:dyDescent="0.45"/>
    <row r="16530" ht="14.25" hidden="1" x14ac:dyDescent="0.45"/>
    <row r="16531" ht="14.25" hidden="1" x14ac:dyDescent="0.45"/>
    <row r="16532" ht="14.25" hidden="1" x14ac:dyDescent="0.45"/>
    <row r="16533" ht="14.25" hidden="1" x14ac:dyDescent="0.45"/>
    <row r="16534" ht="14.25" hidden="1" x14ac:dyDescent="0.45"/>
    <row r="16535" ht="14.25" hidden="1" x14ac:dyDescent="0.45"/>
    <row r="16536" ht="14.25" hidden="1" x14ac:dyDescent="0.45"/>
    <row r="16537" ht="14.25" hidden="1" x14ac:dyDescent="0.45"/>
    <row r="16538" ht="14.25" hidden="1" x14ac:dyDescent="0.45"/>
    <row r="16539" ht="14.25" hidden="1" x14ac:dyDescent="0.45"/>
    <row r="16540" ht="14.25" hidden="1" x14ac:dyDescent="0.45"/>
    <row r="16541" ht="14.25" hidden="1" x14ac:dyDescent="0.45"/>
    <row r="16542" ht="14.25" hidden="1" x14ac:dyDescent="0.45"/>
    <row r="16543" ht="14.25" hidden="1" x14ac:dyDescent="0.45"/>
    <row r="16544" ht="14.25" hidden="1" x14ac:dyDescent="0.45"/>
    <row r="16545" ht="14.25" hidden="1" x14ac:dyDescent="0.45"/>
    <row r="16546" ht="14.25" hidden="1" x14ac:dyDescent="0.45"/>
    <row r="16547" ht="14.25" hidden="1" x14ac:dyDescent="0.45"/>
    <row r="16548" ht="14.25" hidden="1" x14ac:dyDescent="0.45"/>
    <row r="16549" ht="14.25" hidden="1" x14ac:dyDescent="0.45"/>
    <row r="16550" ht="14.25" hidden="1" x14ac:dyDescent="0.45"/>
    <row r="16551" ht="14.25" hidden="1" x14ac:dyDescent="0.45"/>
    <row r="16552" ht="14.25" hidden="1" x14ac:dyDescent="0.45"/>
    <row r="16553" ht="14.25" hidden="1" x14ac:dyDescent="0.45"/>
    <row r="16554" ht="14.25" hidden="1" x14ac:dyDescent="0.45"/>
    <row r="16555" ht="14.25" hidden="1" x14ac:dyDescent="0.45"/>
    <row r="16556" ht="14.25" hidden="1" x14ac:dyDescent="0.45"/>
    <row r="16557" ht="14.25" hidden="1" x14ac:dyDescent="0.45"/>
    <row r="16558" ht="14.25" hidden="1" x14ac:dyDescent="0.45"/>
    <row r="16559" ht="14.25" hidden="1" x14ac:dyDescent="0.45"/>
    <row r="16560" ht="14.25" hidden="1" x14ac:dyDescent="0.45"/>
    <row r="16561" ht="14.25" hidden="1" x14ac:dyDescent="0.45"/>
    <row r="16562" ht="14.25" hidden="1" x14ac:dyDescent="0.45"/>
    <row r="16563" ht="14.25" hidden="1" x14ac:dyDescent="0.45"/>
    <row r="16564" ht="14.25" hidden="1" x14ac:dyDescent="0.45"/>
    <row r="16565" ht="14.25" hidden="1" x14ac:dyDescent="0.45"/>
    <row r="16566" ht="14.25" hidden="1" x14ac:dyDescent="0.45"/>
    <row r="16567" ht="14.25" hidden="1" x14ac:dyDescent="0.45"/>
    <row r="16568" ht="14.25" hidden="1" x14ac:dyDescent="0.45"/>
    <row r="16569" ht="14.25" hidden="1" x14ac:dyDescent="0.45"/>
    <row r="16570" ht="14.25" hidden="1" x14ac:dyDescent="0.45"/>
    <row r="16571" ht="14.25" hidden="1" x14ac:dyDescent="0.45"/>
    <row r="16572" ht="14.25" hidden="1" x14ac:dyDescent="0.45"/>
    <row r="16573" ht="14.25" hidden="1" x14ac:dyDescent="0.45"/>
    <row r="16574" ht="14.25" hidden="1" x14ac:dyDescent="0.45"/>
    <row r="16575" ht="14.25" hidden="1" x14ac:dyDescent="0.45"/>
    <row r="16576" ht="14.25" hidden="1" x14ac:dyDescent="0.45"/>
    <row r="16577" ht="14.25" hidden="1" x14ac:dyDescent="0.45"/>
    <row r="16578" ht="14.25" hidden="1" x14ac:dyDescent="0.45"/>
    <row r="16579" ht="14.25" hidden="1" x14ac:dyDescent="0.45"/>
    <row r="16580" ht="14.25" hidden="1" x14ac:dyDescent="0.45"/>
    <row r="16581" ht="14.25" hidden="1" x14ac:dyDescent="0.45"/>
    <row r="16582" ht="14.25" hidden="1" x14ac:dyDescent="0.45"/>
    <row r="16583" ht="14.25" hidden="1" x14ac:dyDescent="0.45"/>
    <row r="16584" ht="14.25" hidden="1" x14ac:dyDescent="0.45"/>
    <row r="16585" ht="14.25" hidden="1" x14ac:dyDescent="0.45"/>
    <row r="16586" ht="14.25" hidden="1" x14ac:dyDescent="0.45"/>
    <row r="16587" ht="14.25" hidden="1" x14ac:dyDescent="0.45"/>
    <row r="16588" ht="14.25" hidden="1" x14ac:dyDescent="0.45"/>
    <row r="16589" ht="14.25" hidden="1" x14ac:dyDescent="0.45"/>
    <row r="16590" ht="14.25" hidden="1" x14ac:dyDescent="0.45"/>
    <row r="16591" ht="14.25" hidden="1" x14ac:dyDescent="0.45"/>
    <row r="16592" ht="14.25" hidden="1" x14ac:dyDescent="0.45"/>
    <row r="16593" ht="14.25" hidden="1" x14ac:dyDescent="0.45"/>
    <row r="16594" ht="14.25" hidden="1" x14ac:dyDescent="0.45"/>
    <row r="16595" ht="14.25" hidden="1" x14ac:dyDescent="0.45"/>
    <row r="16596" ht="14.25" hidden="1" x14ac:dyDescent="0.45"/>
    <row r="16597" ht="14.25" hidden="1" x14ac:dyDescent="0.45"/>
    <row r="16598" ht="14.25" hidden="1" x14ac:dyDescent="0.45"/>
    <row r="16599" ht="14.25" hidden="1" x14ac:dyDescent="0.45"/>
    <row r="16600" ht="14.25" hidden="1" x14ac:dyDescent="0.45"/>
    <row r="16601" ht="14.25" hidden="1" x14ac:dyDescent="0.45"/>
    <row r="16602" ht="14.25" hidden="1" x14ac:dyDescent="0.45"/>
    <row r="16603" ht="14.25" hidden="1" x14ac:dyDescent="0.45"/>
    <row r="16604" ht="14.25" hidden="1" x14ac:dyDescent="0.45"/>
    <row r="16605" ht="14.25" hidden="1" x14ac:dyDescent="0.45"/>
    <row r="16606" ht="14.25" hidden="1" x14ac:dyDescent="0.45"/>
    <row r="16607" ht="14.25" hidden="1" x14ac:dyDescent="0.45"/>
    <row r="16608" ht="14.25" hidden="1" x14ac:dyDescent="0.45"/>
    <row r="16609" ht="14.25" hidden="1" x14ac:dyDescent="0.45"/>
    <row r="16610" ht="14.25" hidden="1" x14ac:dyDescent="0.45"/>
    <row r="16611" ht="14.25" hidden="1" x14ac:dyDescent="0.45"/>
    <row r="16612" ht="14.25" hidden="1" x14ac:dyDescent="0.45"/>
    <row r="16613" ht="14.25" hidden="1" x14ac:dyDescent="0.45"/>
    <row r="16614" ht="14.25" hidden="1" x14ac:dyDescent="0.45"/>
    <row r="16615" ht="14.25" hidden="1" x14ac:dyDescent="0.45"/>
    <row r="16616" ht="14.25" hidden="1" x14ac:dyDescent="0.45"/>
    <row r="16617" ht="14.25" hidden="1" x14ac:dyDescent="0.45"/>
    <row r="16618" ht="14.25" hidden="1" x14ac:dyDescent="0.45"/>
    <row r="16619" ht="14.25" hidden="1" x14ac:dyDescent="0.45"/>
    <row r="16620" ht="14.25" hidden="1" x14ac:dyDescent="0.45"/>
    <row r="16621" ht="14.25" hidden="1" x14ac:dyDescent="0.45"/>
    <row r="16622" ht="14.25" hidden="1" x14ac:dyDescent="0.45"/>
    <row r="16623" ht="14.25" hidden="1" x14ac:dyDescent="0.45"/>
    <row r="16624" ht="14.25" hidden="1" x14ac:dyDescent="0.45"/>
    <row r="16625" ht="14.25" hidden="1" x14ac:dyDescent="0.45"/>
    <row r="16626" ht="14.25" hidden="1" x14ac:dyDescent="0.45"/>
    <row r="16627" ht="14.25" hidden="1" x14ac:dyDescent="0.45"/>
    <row r="16628" ht="14.25" hidden="1" x14ac:dyDescent="0.45"/>
    <row r="16629" ht="14.25" hidden="1" x14ac:dyDescent="0.45"/>
    <row r="16630" ht="14.25" hidden="1" x14ac:dyDescent="0.45"/>
    <row r="16631" ht="14.25" hidden="1" x14ac:dyDescent="0.45"/>
    <row r="16632" ht="14.25" hidden="1" x14ac:dyDescent="0.45"/>
    <row r="16633" ht="14.25" hidden="1" x14ac:dyDescent="0.45"/>
    <row r="16634" ht="14.25" hidden="1" x14ac:dyDescent="0.45"/>
    <row r="16635" ht="14.25" hidden="1" x14ac:dyDescent="0.45"/>
    <row r="16636" ht="14.25" hidden="1" x14ac:dyDescent="0.45"/>
    <row r="16637" ht="14.25" hidden="1" x14ac:dyDescent="0.45"/>
    <row r="16638" ht="14.25" hidden="1" x14ac:dyDescent="0.45"/>
    <row r="16639" ht="14.25" hidden="1" x14ac:dyDescent="0.45"/>
    <row r="16640" ht="14.25" hidden="1" x14ac:dyDescent="0.45"/>
    <row r="16641" ht="14.25" hidden="1" x14ac:dyDescent="0.45"/>
    <row r="16642" ht="14.25" hidden="1" x14ac:dyDescent="0.45"/>
    <row r="16643" ht="14.25" hidden="1" x14ac:dyDescent="0.45"/>
    <row r="16644" ht="14.25" hidden="1" x14ac:dyDescent="0.45"/>
    <row r="16645" ht="14.25" hidden="1" x14ac:dyDescent="0.45"/>
    <row r="16646" ht="14.25" hidden="1" x14ac:dyDescent="0.45"/>
    <row r="16647" ht="14.25" hidden="1" x14ac:dyDescent="0.45"/>
    <row r="16648" ht="14.25" hidden="1" x14ac:dyDescent="0.45"/>
    <row r="16649" ht="14.25" hidden="1" x14ac:dyDescent="0.45"/>
    <row r="16650" ht="14.25" hidden="1" x14ac:dyDescent="0.45"/>
    <row r="16651" ht="14.25" hidden="1" x14ac:dyDescent="0.45"/>
    <row r="16652" ht="14.25" hidden="1" x14ac:dyDescent="0.45"/>
    <row r="16653" ht="14.25" hidden="1" x14ac:dyDescent="0.45"/>
    <row r="16654" ht="14.25" hidden="1" x14ac:dyDescent="0.45"/>
    <row r="16655" ht="14.25" hidden="1" x14ac:dyDescent="0.45"/>
    <row r="16656" ht="14.25" hidden="1" x14ac:dyDescent="0.45"/>
    <row r="16657" ht="14.25" hidden="1" x14ac:dyDescent="0.45"/>
    <row r="16658" ht="14.25" hidden="1" x14ac:dyDescent="0.45"/>
    <row r="16659" ht="14.25" hidden="1" x14ac:dyDescent="0.45"/>
    <row r="16660" ht="14.25" hidden="1" x14ac:dyDescent="0.45"/>
    <row r="16661" ht="14.25" hidden="1" x14ac:dyDescent="0.45"/>
    <row r="16662" ht="14.25" hidden="1" x14ac:dyDescent="0.45"/>
    <row r="16663" ht="14.25" hidden="1" x14ac:dyDescent="0.45"/>
    <row r="16664" ht="14.25" hidden="1" x14ac:dyDescent="0.45"/>
    <row r="16665" ht="14.25" hidden="1" x14ac:dyDescent="0.45"/>
    <row r="16666" ht="14.25" hidden="1" x14ac:dyDescent="0.45"/>
    <row r="16667" ht="14.25" hidden="1" x14ac:dyDescent="0.45"/>
    <row r="16668" ht="14.25" hidden="1" x14ac:dyDescent="0.45"/>
    <row r="16669" ht="14.25" hidden="1" x14ac:dyDescent="0.45"/>
    <row r="16670" ht="14.25" hidden="1" x14ac:dyDescent="0.45"/>
    <row r="16671" ht="14.25" hidden="1" x14ac:dyDescent="0.45"/>
    <row r="16672" ht="14.25" hidden="1" x14ac:dyDescent="0.45"/>
    <row r="16673" ht="14.25" hidden="1" x14ac:dyDescent="0.45"/>
    <row r="16674" ht="14.25" hidden="1" x14ac:dyDescent="0.45"/>
    <row r="16675" ht="14.25" hidden="1" x14ac:dyDescent="0.45"/>
    <row r="16676" ht="14.25" hidden="1" x14ac:dyDescent="0.45"/>
    <row r="16677" ht="14.25" hidden="1" x14ac:dyDescent="0.45"/>
    <row r="16678" ht="14.25" hidden="1" x14ac:dyDescent="0.45"/>
    <row r="16679" ht="14.25" hidden="1" x14ac:dyDescent="0.45"/>
    <row r="16680" ht="14.25" hidden="1" x14ac:dyDescent="0.45"/>
    <row r="16681" ht="14.25" hidden="1" x14ac:dyDescent="0.45"/>
    <row r="16682" ht="14.25" hidden="1" x14ac:dyDescent="0.45"/>
    <row r="16683" ht="14.25" hidden="1" x14ac:dyDescent="0.45"/>
    <row r="16684" ht="14.25" hidden="1" x14ac:dyDescent="0.45"/>
    <row r="16685" ht="14.25" hidden="1" x14ac:dyDescent="0.45"/>
    <row r="16686" ht="14.25" hidden="1" x14ac:dyDescent="0.45"/>
    <row r="16687" ht="14.25" hidden="1" x14ac:dyDescent="0.45"/>
    <row r="16688" ht="14.25" hidden="1" x14ac:dyDescent="0.45"/>
    <row r="16689" ht="14.25" hidden="1" x14ac:dyDescent="0.45"/>
    <row r="16690" ht="14.25" hidden="1" x14ac:dyDescent="0.45"/>
    <row r="16691" ht="14.25" hidden="1" x14ac:dyDescent="0.45"/>
    <row r="16692" ht="14.25" hidden="1" x14ac:dyDescent="0.45"/>
    <row r="16693" ht="14.25" hidden="1" x14ac:dyDescent="0.45"/>
    <row r="16694" ht="14.25" hidden="1" x14ac:dyDescent="0.45"/>
    <row r="16695" ht="14.25" hidden="1" x14ac:dyDescent="0.45"/>
    <row r="16696" ht="14.25" hidden="1" x14ac:dyDescent="0.45"/>
    <row r="16697" ht="14.25" hidden="1" x14ac:dyDescent="0.45"/>
    <row r="16698" ht="14.25" hidden="1" x14ac:dyDescent="0.45"/>
    <row r="16699" ht="14.25" hidden="1" x14ac:dyDescent="0.45"/>
    <row r="16700" ht="14.25" hidden="1" x14ac:dyDescent="0.45"/>
    <row r="16701" ht="14.25" hidden="1" x14ac:dyDescent="0.45"/>
    <row r="16702" ht="14.25" hidden="1" x14ac:dyDescent="0.45"/>
    <row r="16703" ht="14.25" hidden="1" x14ac:dyDescent="0.45"/>
    <row r="16704" ht="14.25" hidden="1" x14ac:dyDescent="0.45"/>
    <row r="16705" ht="14.25" hidden="1" x14ac:dyDescent="0.45"/>
    <row r="16706" ht="14.25" hidden="1" x14ac:dyDescent="0.45"/>
    <row r="16707" ht="14.25" hidden="1" x14ac:dyDescent="0.45"/>
    <row r="16708" ht="14.25" hidden="1" x14ac:dyDescent="0.45"/>
    <row r="16709" ht="14.25" hidden="1" x14ac:dyDescent="0.45"/>
    <row r="16710" ht="14.25" hidden="1" x14ac:dyDescent="0.45"/>
    <row r="16711" ht="14.25" hidden="1" x14ac:dyDescent="0.45"/>
    <row r="16712" ht="14.25" hidden="1" x14ac:dyDescent="0.45"/>
    <row r="16713" ht="14.25" hidden="1" x14ac:dyDescent="0.45"/>
    <row r="16714" ht="14.25" hidden="1" x14ac:dyDescent="0.45"/>
    <row r="16715" ht="14.25" hidden="1" x14ac:dyDescent="0.45"/>
    <row r="16716" ht="14.25" hidden="1" x14ac:dyDescent="0.45"/>
    <row r="16717" ht="14.25" hidden="1" x14ac:dyDescent="0.45"/>
    <row r="16718" ht="14.25" hidden="1" x14ac:dyDescent="0.45"/>
    <row r="16719" ht="14.25" hidden="1" x14ac:dyDescent="0.45"/>
    <row r="16720" ht="14.25" hidden="1" x14ac:dyDescent="0.45"/>
    <row r="16721" ht="14.25" hidden="1" x14ac:dyDescent="0.45"/>
    <row r="16722" ht="14.25" hidden="1" x14ac:dyDescent="0.45"/>
    <row r="16723" ht="14.25" hidden="1" x14ac:dyDescent="0.45"/>
    <row r="16724" ht="14.25" hidden="1" x14ac:dyDescent="0.45"/>
    <row r="16725" ht="14.25" hidden="1" x14ac:dyDescent="0.45"/>
    <row r="16726" ht="14.25" hidden="1" x14ac:dyDescent="0.45"/>
    <row r="16727" ht="14.25" hidden="1" x14ac:dyDescent="0.45"/>
    <row r="16728" ht="14.25" hidden="1" x14ac:dyDescent="0.45"/>
    <row r="16729" ht="14.25" hidden="1" x14ac:dyDescent="0.45"/>
    <row r="16730" ht="14.25" hidden="1" x14ac:dyDescent="0.45"/>
    <row r="16731" ht="14.25" hidden="1" x14ac:dyDescent="0.45"/>
    <row r="16732" ht="14.25" hidden="1" x14ac:dyDescent="0.45"/>
    <row r="16733" ht="14.25" hidden="1" x14ac:dyDescent="0.45"/>
    <row r="16734" ht="14.25" hidden="1" x14ac:dyDescent="0.45"/>
    <row r="16735" ht="14.25" hidden="1" x14ac:dyDescent="0.45"/>
    <row r="16736" ht="14.25" hidden="1" x14ac:dyDescent="0.45"/>
    <row r="16737" ht="14.25" hidden="1" x14ac:dyDescent="0.45"/>
    <row r="16738" ht="14.25" hidden="1" x14ac:dyDescent="0.45"/>
    <row r="16739" ht="14.25" hidden="1" x14ac:dyDescent="0.45"/>
    <row r="16740" ht="14.25" hidden="1" x14ac:dyDescent="0.45"/>
    <row r="16741" ht="14.25" hidden="1" x14ac:dyDescent="0.45"/>
    <row r="16742" ht="14.25" hidden="1" x14ac:dyDescent="0.45"/>
    <row r="16743" ht="14.25" hidden="1" x14ac:dyDescent="0.45"/>
    <row r="16744" ht="14.25" hidden="1" x14ac:dyDescent="0.45"/>
    <row r="16745" ht="14.25" hidden="1" x14ac:dyDescent="0.45"/>
    <row r="16746" ht="14.25" hidden="1" x14ac:dyDescent="0.45"/>
    <row r="16747" ht="14.25" hidden="1" x14ac:dyDescent="0.45"/>
    <row r="16748" ht="14.25" hidden="1" x14ac:dyDescent="0.45"/>
    <row r="16749" ht="14.25" hidden="1" x14ac:dyDescent="0.45"/>
    <row r="16750" ht="14.25" hidden="1" x14ac:dyDescent="0.45"/>
    <row r="16751" ht="14.25" hidden="1" x14ac:dyDescent="0.45"/>
    <row r="16752" ht="14.25" hidden="1" x14ac:dyDescent="0.45"/>
    <row r="16753" ht="14.25" hidden="1" x14ac:dyDescent="0.45"/>
    <row r="16754" ht="14.25" hidden="1" x14ac:dyDescent="0.45"/>
    <row r="16755" ht="14.25" hidden="1" x14ac:dyDescent="0.45"/>
    <row r="16756" ht="14.25" hidden="1" x14ac:dyDescent="0.45"/>
    <row r="16757" ht="14.25" hidden="1" x14ac:dyDescent="0.45"/>
    <row r="16758" ht="14.25" hidden="1" x14ac:dyDescent="0.45"/>
    <row r="16759" ht="14.25" hidden="1" x14ac:dyDescent="0.45"/>
    <row r="16760" ht="14.25" hidden="1" x14ac:dyDescent="0.45"/>
    <row r="16761" ht="14.25" hidden="1" x14ac:dyDescent="0.45"/>
    <row r="16762" ht="14.25" hidden="1" x14ac:dyDescent="0.45"/>
    <row r="16763" ht="14.25" hidden="1" x14ac:dyDescent="0.45"/>
    <row r="16764" ht="14.25" hidden="1" x14ac:dyDescent="0.45"/>
    <row r="16765" ht="14.25" hidden="1" x14ac:dyDescent="0.45"/>
    <row r="16766" ht="14.25" hidden="1" x14ac:dyDescent="0.45"/>
    <row r="16767" ht="14.25" hidden="1" x14ac:dyDescent="0.45"/>
    <row r="16768" ht="14.25" hidden="1" x14ac:dyDescent="0.45"/>
    <row r="16769" ht="14.25" hidden="1" x14ac:dyDescent="0.45"/>
    <row r="16770" ht="14.25" hidden="1" x14ac:dyDescent="0.45"/>
    <row r="16771" ht="14.25" hidden="1" x14ac:dyDescent="0.45"/>
    <row r="16772" ht="14.25" hidden="1" x14ac:dyDescent="0.45"/>
    <row r="16773" ht="14.25" hidden="1" x14ac:dyDescent="0.45"/>
    <row r="16774" ht="14.25" hidden="1" x14ac:dyDescent="0.45"/>
    <row r="16775" ht="14.25" hidden="1" x14ac:dyDescent="0.45"/>
    <row r="16776" ht="14.25" hidden="1" x14ac:dyDescent="0.45"/>
    <row r="16777" ht="14.25" hidden="1" x14ac:dyDescent="0.45"/>
    <row r="16778" ht="14.25" hidden="1" x14ac:dyDescent="0.45"/>
    <row r="16779" ht="14.25" hidden="1" x14ac:dyDescent="0.45"/>
    <row r="16780" ht="14.25" hidden="1" x14ac:dyDescent="0.45"/>
    <row r="16781" ht="14.25" hidden="1" x14ac:dyDescent="0.45"/>
    <row r="16782" ht="14.25" hidden="1" x14ac:dyDescent="0.45"/>
    <row r="16783" ht="14.25" hidden="1" x14ac:dyDescent="0.45"/>
    <row r="16784" ht="14.25" hidden="1" x14ac:dyDescent="0.45"/>
    <row r="16785" ht="14.25" hidden="1" x14ac:dyDescent="0.45"/>
    <row r="16786" ht="14.25" hidden="1" x14ac:dyDescent="0.45"/>
    <row r="16787" ht="14.25" hidden="1" x14ac:dyDescent="0.45"/>
    <row r="16788" ht="14.25" hidden="1" x14ac:dyDescent="0.45"/>
    <row r="16789" ht="14.25" hidden="1" x14ac:dyDescent="0.45"/>
    <row r="16790" ht="14.25" hidden="1" x14ac:dyDescent="0.45"/>
    <row r="16791" ht="14.25" hidden="1" x14ac:dyDescent="0.45"/>
    <row r="16792" ht="14.25" hidden="1" x14ac:dyDescent="0.45"/>
    <row r="16793" ht="14.25" hidden="1" x14ac:dyDescent="0.45"/>
    <row r="16794" ht="14.25" hidden="1" x14ac:dyDescent="0.45"/>
    <row r="16795" ht="14.25" hidden="1" x14ac:dyDescent="0.45"/>
    <row r="16796" ht="14.25" hidden="1" x14ac:dyDescent="0.45"/>
    <row r="16797" ht="14.25" hidden="1" x14ac:dyDescent="0.45"/>
    <row r="16798" ht="14.25" hidden="1" x14ac:dyDescent="0.45"/>
    <row r="16799" ht="14.25" hidden="1" x14ac:dyDescent="0.45"/>
    <row r="16800" ht="14.25" hidden="1" x14ac:dyDescent="0.45"/>
    <row r="16801" ht="14.25" hidden="1" x14ac:dyDescent="0.45"/>
    <row r="16802" ht="14.25" hidden="1" x14ac:dyDescent="0.45"/>
    <row r="16803" ht="14.25" hidden="1" x14ac:dyDescent="0.45"/>
    <row r="16804" ht="14.25" hidden="1" x14ac:dyDescent="0.45"/>
    <row r="16805" ht="14.25" hidden="1" x14ac:dyDescent="0.45"/>
    <row r="16806" ht="14.25" hidden="1" x14ac:dyDescent="0.45"/>
    <row r="16807" ht="14.25" hidden="1" x14ac:dyDescent="0.45"/>
    <row r="16808" ht="14.25" hidden="1" x14ac:dyDescent="0.45"/>
    <row r="16809" ht="14.25" hidden="1" x14ac:dyDescent="0.45"/>
    <row r="16810" ht="14.25" hidden="1" x14ac:dyDescent="0.45"/>
    <row r="16811" ht="14.25" hidden="1" x14ac:dyDescent="0.45"/>
    <row r="16812" ht="14.25" hidden="1" x14ac:dyDescent="0.45"/>
    <row r="16813" ht="14.25" hidden="1" x14ac:dyDescent="0.45"/>
    <row r="16814" ht="14.25" hidden="1" x14ac:dyDescent="0.45"/>
    <row r="16815" ht="14.25" hidden="1" x14ac:dyDescent="0.45"/>
    <row r="16816" ht="14.25" hidden="1" x14ac:dyDescent="0.45"/>
    <row r="16817" ht="14.25" hidden="1" x14ac:dyDescent="0.45"/>
    <row r="16818" ht="14.25" hidden="1" x14ac:dyDescent="0.45"/>
    <row r="16819" ht="14.25" hidden="1" x14ac:dyDescent="0.45"/>
    <row r="16820" ht="14.25" hidden="1" x14ac:dyDescent="0.45"/>
    <row r="16821" ht="14.25" hidden="1" x14ac:dyDescent="0.45"/>
    <row r="16822" ht="14.25" hidden="1" x14ac:dyDescent="0.45"/>
    <row r="16823" ht="14.25" hidden="1" x14ac:dyDescent="0.45"/>
    <row r="16824" ht="14.25" hidden="1" x14ac:dyDescent="0.45"/>
    <row r="16825" ht="14.25" hidden="1" x14ac:dyDescent="0.45"/>
    <row r="16826" ht="14.25" hidden="1" x14ac:dyDescent="0.45"/>
    <row r="16827" ht="14.25" hidden="1" x14ac:dyDescent="0.45"/>
    <row r="16828" ht="14.25" hidden="1" x14ac:dyDescent="0.45"/>
    <row r="16829" ht="14.25" hidden="1" x14ac:dyDescent="0.45"/>
    <row r="16830" ht="14.25" hidden="1" x14ac:dyDescent="0.45"/>
    <row r="16831" ht="14.25" hidden="1" x14ac:dyDescent="0.45"/>
    <row r="16832" ht="14.25" hidden="1" x14ac:dyDescent="0.45"/>
    <row r="16833" ht="14.25" hidden="1" x14ac:dyDescent="0.45"/>
    <row r="16834" ht="14.25" hidden="1" x14ac:dyDescent="0.45"/>
    <row r="16835" ht="14.25" hidden="1" x14ac:dyDescent="0.45"/>
    <row r="16836" ht="14.25" hidden="1" x14ac:dyDescent="0.45"/>
    <row r="16837" ht="14.25" hidden="1" x14ac:dyDescent="0.45"/>
    <row r="16838" ht="14.25" hidden="1" x14ac:dyDescent="0.45"/>
    <row r="16839" ht="14.25" hidden="1" x14ac:dyDescent="0.45"/>
    <row r="16840" ht="14.25" hidden="1" x14ac:dyDescent="0.45"/>
    <row r="16841" ht="14.25" hidden="1" x14ac:dyDescent="0.45"/>
    <row r="16842" ht="14.25" hidden="1" x14ac:dyDescent="0.45"/>
    <row r="16843" ht="14.25" hidden="1" x14ac:dyDescent="0.45"/>
    <row r="16844" ht="14.25" hidden="1" x14ac:dyDescent="0.45"/>
    <row r="16845" ht="14.25" hidden="1" x14ac:dyDescent="0.45"/>
    <row r="16846" ht="14.25" hidden="1" x14ac:dyDescent="0.45"/>
    <row r="16847" ht="14.25" hidden="1" x14ac:dyDescent="0.45"/>
    <row r="16848" ht="14.25" hidden="1" x14ac:dyDescent="0.45"/>
    <row r="16849" ht="14.25" hidden="1" x14ac:dyDescent="0.45"/>
    <row r="16850" ht="14.25" hidden="1" x14ac:dyDescent="0.45"/>
    <row r="16851" ht="14.25" hidden="1" x14ac:dyDescent="0.45"/>
    <row r="16852" ht="14.25" hidden="1" x14ac:dyDescent="0.45"/>
    <row r="16853" ht="14.25" hidden="1" x14ac:dyDescent="0.45"/>
    <row r="16854" ht="14.25" hidden="1" x14ac:dyDescent="0.45"/>
    <row r="16855" ht="14.25" hidden="1" x14ac:dyDescent="0.45"/>
    <row r="16856" ht="14.25" hidden="1" x14ac:dyDescent="0.45"/>
    <row r="16857" ht="14.25" hidden="1" x14ac:dyDescent="0.45"/>
    <row r="16858" ht="14.25" hidden="1" x14ac:dyDescent="0.45"/>
    <row r="16859" ht="14.25" hidden="1" x14ac:dyDescent="0.45"/>
    <row r="16860" ht="14.25" hidden="1" x14ac:dyDescent="0.45"/>
    <row r="16861" ht="14.25" hidden="1" x14ac:dyDescent="0.45"/>
    <row r="16862" ht="14.25" hidden="1" x14ac:dyDescent="0.45"/>
    <row r="16863" ht="14.25" hidden="1" x14ac:dyDescent="0.45"/>
    <row r="16864" ht="14.25" hidden="1" x14ac:dyDescent="0.45"/>
    <row r="16865" ht="14.25" hidden="1" x14ac:dyDescent="0.45"/>
    <row r="16866" ht="14.25" hidden="1" x14ac:dyDescent="0.45"/>
    <row r="16867" ht="14.25" hidden="1" x14ac:dyDescent="0.45"/>
    <row r="16868" ht="14.25" hidden="1" x14ac:dyDescent="0.45"/>
    <row r="16869" ht="14.25" hidden="1" x14ac:dyDescent="0.45"/>
    <row r="16870" ht="14.25" hidden="1" x14ac:dyDescent="0.45"/>
    <row r="16871" ht="14.25" hidden="1" x14ac:dyDescent="0.45"/>
    <row r="16872" ht="14.25" hidden="1" x14ac:dyDescent="0.45"/>
    <row r="16873" ht="14.25" hidden="1" x14ac:dyDescent="0.45"/>
    <row r="16874" ht="14.25" hidden="1" x14ac:dyDescent="0.45"/>
    <row r="16875" ht="14.25" hidden="1" x14ac:dyDescent="0.45"/>
    <row r="16876" ht="14.25" hidden="1" x14ac:dyDescent="0.45"/>
    <row r="16877" ht="14.25" hidden="1" x14ac:dyDescent="0.45"/>
    <row r="16878" ht="14.25" hidden="1" x14ac:dyDescent="0.45"/>
    <row r="16879" ht="14.25" hidden="1" x14ac:dyDescent="0.45"/>
    <row r="16880" ht="14.25" hidden="1" x14ac:dyDescent="0.45"/>
    <row r="16881" ht="14.25" hidden="1" x14ac:dyDescent="0.45"/>
    <row r="16882" ht="14.25" hidden="1" x14ac:dyDescent="0.45"/>
    <row r="16883" ht="14.25" hidden="1" x14ac:dyDescent="0.45"/>
    <row r="16884" ht="14.25" hidden="1" x14ac:dyDescent="0.45"/>
    <row r="16885" ht="14.25" hidden="1" x14ac:dyDescent="0.45"/>
    <row r="16886" ht="14.25" hidden="1" x14ac:dyDescent="0.45"/>
    <row r="16887" ht="14.25" hidden="1" x14ac:dyDescent="0.45"/>
    <row r="16888" ht="14.25" hidden="1" x14ac:dyDescent="0.45"/>
    <row r="16889" ht="14.25" hidden="1" x14ac:dyDescent="0.45"/>
    <row r="16890" ht="14.25" hidden="1" x14ac:dyDescent="0.45"/>
    <row r="16891" ht="14.25" hidden="1" x14ac:dyDescent="0.45"/>
    <row r="16892" ht="14.25" hidden="1" x14ac:dyDescent="0.45"/>
    <row r="16893" ht="14.25" hidden="1" x14ac:dyDescent="0.45"/>
    <row r="16894" ht="14.25" hidden="1" x14ac:dyDescent="0.45"/>
    <row r="16895" ht="14.25" hidden="1" x14ac:dyDescent="0.45"/>
    <row r="16896" ht="14.25" hidden="1" x14ac:dyDescent="0.45"/>
    <row r="16897" ht="14.25" hidden="1" x14ac:dyDescent="0.45"/>
    <row r="16898" ht="14.25" hidden="1" x14ac:dyDescent="0.45"/>
    <row r="16899" ht="14.25" hidden="1" x14ac:dyDescent="0.45"/>
    <row r="16900" ht="14.25" hidden="1" x14ac:dyDescent="0.45"/>
    <row r="16901" ht="14.25" hidden="1" x14ac:dyDescent="0.45"/>
    <row r="16902" ht="14.25" hidden="1" x14ac:dyDescent="0.45"/>
    <row r="16903" ht="14.25" hidden="1" x14ac:dyDescent="0.45"/>
    <row r="16904" ht="14.25" hidden="1" x14ac:dyDescent="0.45"/>
    <row r="16905" ht="14.25" hidden="1" x14ac:dyDescent="0.45"/>
    <row r="16906" ht="14.25" hidden="1" x14ac:dyDescent="0.45"/>
    <row r="16907" ht="14.25" hidden="1" x14ac:dyDescent="0.45"/>
    <row r="16908" ht="14.25" hidden="1" x14ac:dyDescent="0.45"/>
    <row r="16909" ht="14.25" hidden="1" x14ac:dyDescent="0.45"/>
    <row r="16910" ht="14.25" hidden="1" x14ac:dyDescent="0.45"/>
    <row r="16911" ht="14.25" hidden="1" x14ac:dyDescent="0.45"/>
    <row r="16912" ht="14.25" hidden="1" x14ac:dyDescent="0.45"/>
    <row r="16913" ht="14.25" hidden="1" x14ac:dyDescent="0.45"/>
    <row r="16914" ht="14.25" hidden="1" x14ac:dyDescent="0.45"/>
    <row r="16915" ht="14.25" hidden="1" x14ac:dyDescent="0.45"/>
    <row r="16916" ht="14.25" hidden="1" x14ac:dyDescent="0.45"/>
    <row r="16917" ht="14.25" hidden="1" x14ac:dyDescent="0.45"/>
    <row r="16918" ht="14.25" hidden="1" x14ac:dyDescent="0.45"/>
    <row r="16919" ht="14.25" hidden="1" x14ac:dyDescent="0.45"/>
    <row r="16920" ht="14.25" hidden="1" x14ac:dyDescent="0.45"/>
    <row r="16921" ht="14.25" hidden="1" x14ac:dyDescent="0.45"/>
    <row r="16922" ht="14.25" hidden="1" x14ac:dyDescent="0.45"/>
    <row r="16923" ht="14.25" hidden="1" x14ac:dyDescent="0.45"/>
    <row r="16924" ht="14.25" hidden="1" x14ac:dyDescent="0.45"/>
    <row r="16925" ht="14.25" hidden="1" x14ac:dyDescent="0.45"/>
    <row r="16926" ht="14.25" hidden="1" x14ac:dyDescent="0.45"/>
    <row r="16927" ht="14.25" hidden="1" x14ac:dyDescent="0.45"/>
    <row r="16928" ht="14.25" hidden="1" x14ac:dyDescent="0.45"/>
    <row r="16929" ht="14.25" hidden="1" x14ac:dyDescent="0.45"/>
    <row r="16930" ht="14.25" hidden="1" x14ac:dyDescent="0.45"/>
    <row r="16931" ht="14.25" hidden="1" x14ac:dyDescent="0.45"/>
    <row r="16932" ht="14.25" hidden="1" x14ac:dyDescent="0.45"/>
    <row r="16933" ht="14.25" hidden="1" x14ac:dyDescent="0.45"/>
    <row r="16934" ht="14.25" hidden="1" x14ac:dyDescent="0.45"/>
    <row r="16935" ht="14.25" hidden="1" x14ac:dyDescent="0.45"/>
    <row r="16936" ht="14.25" hidden="1" x14ac:dyDescent="0.45"/>
    <row r="16937" ht="14.25" hidden="1" x14ac:dyDescent="0.45"/>
    <row r="16938" ht="14.25" hidden="1" x14ac:dyDescent="0.45"/>
    <row r="16939" ht="14.25" hidden="1" x14ac:dyDescent="0.45"/>
    <row r="16940" ht="14.25" hidden="1" x14ac:dyDescent="0.45"/>
    <row r="16941" ht="14.25" hidden="1" x14ac:dyDescent="0.45"/>
    <row r="16942" ht="14.25" hidden="1" x14ac:dyDescent="0.45"/>
    <row r="16943" ht="14.25" hidden="1" x14ac:dyDescent="0.45"/>
    <row r="16944" ht="14.25" hidden="1" x14ac:dyDescent="0.45"/>
    <row r="16945" ht="14.25" hidden="1" x14ac:dyDescent="0.45"/>
    <row r="16946" ht="14.25" hidden="1" x14ac:dyDescent="0.45"/>
    <row r="16947" ht="14.25" hidden="1" x14ac:dyDescent="0.45"/>
    <row r="16948" ht="14.25" hidden="1" x14ac:dyDescent="0.45"/>
    <row r="16949" ht="14.25" hidden="1" x14ac:dyDescent="0.45"/>
    <row r="16950" ht="14.25" hidden="1" x14ac:dyDescent="0.45"/>
    <row r="16951" ht="14.25" hidden="1" x14ac:dyDescent="0.45"/>
    <row r="16952" ht="14.25" hidden="1" x14ac:dyDescent="0.45"/>
    <row r="16953" ht="14.25" hidden="1" x14ac:dyDescent="0.45"/>
    <row r="16954" ht="14.25" hidden="1" x14ac:dyDescent="0.45"/>
    <row r="16955" ht="14.25" hidden="1" x14ac:dyDescent="0.45"/>
    <row r="16956" ht="14.25" hidden="1" x14ac:dyDescent="0.45"/>
    <row r="16957" ht="14.25" hidden="1" x14ac:dyDescent="0.45"/>
    <row r="16958" ht="14.25" hidden="1" x14ac:dyDescent="0.45"/>
    <row r="16959" ht="14.25" hidden="1" x14ac:dyDescent="0.45"/>
    <row r="16960" ht="14.25" hidden="1" x14ac:dyDescent="0.45"/>
    <row r="16961" ht="14.25" hidden="1" x14ac:dyDescent="0.45"/>
    <row r="16962" ht="14.25" hidden="1" x14ac:dyDescent="0.45"/>
    <row r="16963" ht="14.25" hidden="1" x14ac:dyDescent="0.45"/>
    <row r="16964" ht="14.25" hidden="1" x14ac:dyDescent="0.45"/>
    <row r="16965" ht="14.25" hidden="1" x14ac:dyDescent="0.45"/>
    <row r="16966" ht="14.25" hidden="1" x14ac:dyDescent="0.45"/>
    <row r="16967" ht="14.25" hidden="1" x14ac:dyDescent="0.45"/>
    <row r="16968" ht="14.25" hidden="1" x14ac:dyDescent="0.45"/>
    <row r="16969" ht="14.25" hidden="1" x14ac:dyDescent="0.45"/>
    <row r="16970" ht="14.25" hidden="1" x14ac:dyDescent="0.45"/>
    <row r="16971" ht="14.25" hidden="1" x14ac:dyDescent="0.45"/>
    <row r="16972" ht="14.25" hidden="1" x14ac:dyDescent="0.45"/>
    <row r="16973" ht="14.25" hidden="1" x14ac:dyDescent="0.45"/>
    <row r="16974" ht="14.25" hidden="1" x14ac:dyDescent="0.45"/>
    <row r="16975" ht="14.25" hidden="1" x14ac:dyDescent="0.45"/>
    <row r="16976" ht="14.25" hidden="1" x14ac:dyDescent="0.45"/>
    <row r="16977" ht="14.25" hidden="1" x14ac:dyDescent="0.45"/>
    <row r="16978" ht="14.25" hidden="1" x14ac:dyDescent="0.45"/>
    <row r="16979" ht="14.25" hidden="1" x14ac:dyDescent="0.45"/>
    <row r="16980" ht="14.25" hidden="1" x14ac:dyDescent="0.45"/>
    <row r="16981" ht="14.25" hidden="1" x14ac:dyDescent="0.45"/>
    <row r="16982" ht="14.25" hidden="1" x14ac:dyDescent="0.45"/>
    <row r="16983" ht="14.25" hidden="1" x14ac:dyDescent="0.45"/>
    <row r="16984" ht="14.25" hidden="1" x14ac:dyDescent="0.45"/>
    <row r="16985" ht="14.25" hidden="1" x14ac:dyDescent="0.45"/>
    <row r="16986" ht="14.25" hidden="1" x14ac:dyDescent="0.45"/>
    <row r="16987" ht="14.25" hidden="1" x14ac:dyDescent="0.45"/>
    <row r="16988" ht="14.25" hidden="1" x14ac:dyDescent="0.45"/>
    <row r="16989" ht="14.25" hidden="1" x14ac:dyDescent="0.45"/>
    <row r="16990" ht="14.25" hidden="1" x14ac:dyDescent="0.45"/>
    <row r="16991" ht="14.25" hidden="1" x14ac:dyDescent="0.45"/>
    <row r="16992" ht="14.25" hidden="1" x14ac:dyDescent="0.45"/>
    <row r="16993" ht="14.25" hidden="1" x14ac:dyDescent="0.45"/>
    <row r="16994" ht="14.25" hidden="1" x14ac:dyDescent="0.45"/>
    <row r="16995" ht="14.25" hidden="1" x14ac:dyDescent="0.45"/>
    <row r="16996" ht="14.25" hidden="1" x14ac:dyDescent="0.45"/>
    <row r="16997" ht="14.25" hidden="1" x14ac:dyDescent="0.45"/>
    <row r="16998" ht="14.25" hidden="1" x14ac:dyDescent="0.45"/>
    <row r="16999" ht="14.25" hidden="1" x14ac:dyDescent="0.45"/>
    <row r="17000" ht="14.25" hidden="1" x14ac:dyDescent="0.45"/>
    <row r="17001" ht="14.25" hidden="1" x14ac:dyDescent="0.45"/>
    <row r="17002" ht="14.25" hidden="1" x14ac:dyDescent="0.45"/>
    <row r="17003" ht="14.25" hidden="1" x14ac:dyDescent="0.45"/>
    <row r="17004" ht="14.25" hidden="1" x14ac:dyDescent="0.45"/>
    <row r="17005" ht="14.25" hidden="1" x14ac:dyDescent="0.45"/>
    <row r="17006" ht="14.25" hidden="1" x14ac:dyDescent="0.45"/>
    <row r="17007" ht="14.25" hidden="1" x14ac:dyDescent="0.45"/>
    <row r="17008" ht="14.25" hidden="1" x14ac:dyDescent="0.45"/>
    <row r="17009" ht="14.25" hidden="1" x14ac:dyDescent="0.45"/>
    <row r="17010" ht="14.25" hidden="1" x14ac:dyDescent="0.45"/>
    <row r="17011" ht="14.25" hidden="1" x14ac:dyDescent="0.45"/>
    <row r="17012" ht="14.25" hidden="1" x14ac:dyDescent="0.45"/>
    <row r="17013" ht="14.25" hidden="1" x14ac:dyDescent="0.45"/>
    <row r="17014" ht="14.25" hidden="1" x14ac:dyDescent="0.45"/>
    <row r="17015" ht="14.25" hidden="1" x14ac:dyDescent="0.45"/>
    <row r="17016" ht="14.25" hidden="1" x14ac:dyDescent="0.45"/>
    <row r="17017" ht="14.25" hidden="1" x14ac:dyDescent="0.45"/>
    <row r="17018" ht="14.25" hidden="1" x14ac:dyDescent="0.45"/>
    <row r="17019" ht="14.25" hidden="1" x14ac:dyDescent="0.45"/>
    <row r="17020" ht="14.25" hidden="1" x14ac:dyDescent="0.45"/>
    <row r="17021" ht="14.25" hidden="1" x14ac:dyDescent="0.45"/>
    <row r="17022" ht="14.25" hidden="1" x14ac:dyDescent="0.45"/>
    <row r="17023" ht="14.25" hidden="1" x14ac:dyDescent="0.45"/>
    <row r="17024" ht="14.25" hidden="1" x14ac:dyDescent="0.45"/>
    <row r="17025" ht="14.25" hidden="1" x14ac:dyDescent="0.45"/>
    <row r="17026" ht="14.25" hidden="1" x14ac:dyDescent="0.45"/>
    <row r="17027" ht="14.25" hidden="1" x14ac:dyDescent="0.45"/>
    <row r="17028" ht="14.25" hidden="1" x14ac:dyDescent="0.45"/>
    <row r="17029" ht="14.25" hidden="1" x14ac:dyDescent="0.45"/>
    <row r="17030" ht="14.25" hidden="1" x14ac:dyDescent="0.45"/>
    <row r="17031" ht="14.25" hidden="1" x14ac:dyDescent="0.45"/>
    <row r="17032" ht="14.25" hidden="1" x14ac:dyDescent="0.45"/>
    <row r="17033" ht="14.25" hidden="1" x14ac:dyDescent="0.45"/>
    <row r="17034" ht="14.25" hidden="1" x14ac:dyDescent="0.45"/>
    <row r="17035" ht="14.25" hidden="1" x14ac:dyDescent="0.45"/>
    <row r="17036" ht="14.25" hidden="1" x14ac:dyDescent="0.45"/>
    <row r="17037" ht="14.25" hidden="1" x14ac:dyDescent="0.45"/>
    <row r="17038" ht="14.25" hidden="1" x14ac:dyDescent="0.45"/>
    <row r="17039" ht="14.25" hidden="1" x14ac:dyDescent="0.45"/>
    <row r="17040" ht="14.25" hidden="1" x14ac:dyDescent="0.45"/>
    <row r="17041" ht="14.25" hidden="1" x14ac:dyDescent="0.45"/>
    <row r="17042" ht="14.25" hidden="1" x14ac:dyDescent="0.45"/>
    <row r="17043" ht="14.25" hidden="1" x14ac:dyDescent="0.45"/>
    <row r="17044" ht="14.25" hidden="1" x14ac:dyDescent="0.45"/>
    <row r="17045" ht="14.25" hidden="1" x14ac:dyDescent="0.45"/>
    <row r="17046" ht="14.25" hidden="1" x14ac:dyDescent="0.45"/>
    <row r="17047" ht="14.25" hidden="1" x14ac:dyDescent="0.45"/>
    <row r="17048" ht="14.25" hidden="1" x14ac:dyDescent="0.45"/>
    <row r="17049" ht="14.25" hidden="1" x14ac:dyDescent="0.45"/>
    <row r="17050" ht="14.25" hidden="1" x14ac:dyDescent="0.45"/>
    <row r="17051" ht="14.25" hidden="1" x14ac:dyDescent="0.45"/>
    <row r="17052" ht="14.25" hidden="1" x14ac:dyDescent="0.45"/>
    <row r="17053" ht="14.25" hidden="1" x14ac:dyDescent="0.45"/>
    <row r="17054" ht="14.25" hidden="1" x14ac:dyDescent="0.45"/>
    <row r="17055" ht="14.25" hidden="1" x14ac:dyDescent="0.45"/>
    <row r="17056" ht="14.25" hidden="1" x14ac:dyDescent="0.45"/>
    <row r="17057" ht="14.25" hidden="1" x14ac:dyDescent="0.45"/>
    <row r="17058" ht="14.25" hidden="1" x14ac:dyDescent="0.45"/>
    <row r="17059" ht="14.25" hidden="1" x14ac:dyDescent="0.45"/>
    <row r="17060" ht="14.25" hidden="1" x14ac:dyDescent="0.45"/>
    <row r="17061" ht="14.25" hidden="1" x14ac:dyDescent="0.45"/>
    <row r="17062" ht="14.25" hidden="1" x14ac:dyDescent="0.45"/>
    <row r="17063" ht="14.25" hidden="1" x14ac:dyDescent="0.45"/>
    <row r="17064" ht="14.25" hidden="1" x14ac:dyDescent="0.45"/>
    <row r="17065" ht="14.25" hidden="1" x14ac:dyDescent="0.45"/>
    <row r="17066" ht="14.25" hidden="1" x14ac:dyDescent="0.45"/>
    <row r="17067" ht="14.25" hidden="1" x14ac:dyDescent="0.45"/>
    <row r="17068" ht="14.25" hidden="1" x14ac:dyDescent="0.45"/>
    <row r="17069" ht="14.25" hidden="1" x14ac:dyDescent="0.45"/>
    <row r="17070" ht="14.25" hidden="1" x14ac:dyDescent="0.45"/>
    <row r="17071" ht="14.25" hidden="1" x14ac:dyDescent="0.45"/>
    <row r="17072" ht="14.25" hidden="1" x14ac:dyDescent="0.45"/>
    <row r="17073" ht="14.25" hidden="1" x14ac:dyDescent="0.45"/>
    <row r="17074" ht="14.25" hidden="1" x14ac:dyDescent="0.45"/>
    <row r="17075" ht="14.25" hidden="1" x14ac:dyDescent="0.45"/>
    <row r="17076" ht="14.25" hidden="1" x14ac:dyDescent="0.45"/>
    <row r="17077" ht="14.25" hidden="1" x14ac:dyDescent="0.45"/>
    <row r="17078" ht="14.25" hidden="1" x14ac:dyDescent="0.45"/>
    <row r="17079" ht="14.25" hidden="1" x14ac:dyDescent="0.45"/>
    <row r="17080" ht="14.25" hidden="1" x14ac:dyDescent="0.45"/>
    <row r="17081" ht="14.25" hidden="1" x14ac:dyDescent="0.45"/>
    <row r="17082" ht="14.25" hidden="1" x14ac:dyDescent="0.45"/>
    <row r="17083" ht="14.25" hidden="1" x14ac:dyDescent="0.45"/>
    <row r="17084" ht="14.25" hidden="1" x14ac:dyDescent="0.45"/>
    <row r="17085" ht="14.25" hidden="1" x14ac:dyDescent="0.45"/>
    <row r="17086" ht="14.25" hidden="1" x14ac:dyDescent="0.45"/>
    <row r="17087" ht="14.25" hidden="1" x14ac:dyDescent="0.45"/>
    <row r="17088" ht="14.25" hidden="1" x14ac:dyDescent="0.45"/>
    <row r="17089" ht="14.25" hidden="1" x14ac:dyDescent="0.45"/>
    <row r="17090" ht="14.25" hidden="1" x14ac:dyDescent="0.45"/>
    <row r="17091" ht="14.25" hidden="1" x14ac:dyDescent="0.45"/>
    <row r="17092" ht="14.25" hidden="1" x14ac:dyDescent="0.45"/>
    <row r="17093" ht="14.25" hidden="1" x14ac:dyDescent="0.45"/>
    <row r="17094" ht="14.25" hidden="1" x14ac:dyDescent="0.45"/>
    <row r="17095" ht="14.25" hidden="1" x14ac:dyDescent="0.45"/>
    <row r="17096" ht="14.25" hidden="1" x14ac:dyDescent="0.45"/>
    <row r="17097" ht="14.25" hidden="1" x14ac:dyDescent="0.45"/>
    <row r="17098" ht="14.25" hidden="1" x14ac:dyDescent="0.45"/>
    <row r="17099" ht="14.25" hidden="1" x14ac:dyDescent="0.45"/>
    <row r="17100" ht="14.25" hidden="1" x14ac:dyDescent="0.45"/>
    <row r="17101" ht="14.25" hidden="1" x14ac:dyDescent="0.45"/>
    <row r="17102" ht="14.25" hidden="1" x14ac:dyDescent="0.45"/>
    <row r="17103" ht="14.25" hidden="1" x14ac:dyDescent="0.45"/>
    <row r="17104" ht="14.25" hidden="1" x14ac:dyDescent="0.45"/>
    <row r="17105" ht="14.25" hidden="1" x14ac:dyDescent="0.45"/>
    <row r="17106" ht="14.25" hidden="1" x14ac:dyDescent="0.45"/>
    <row r="17107" ht="14.25" hidden="1" x14ac:dyDescent="0.45"/>
    <row r="17108" ht="14.25" hidden="1" x14ac:dyDescent="0.45"/>
    <row r="17109" ht="14.25" hidden="1" x14ac:dyDescent="0.45"/>
    <row r="17110" ht="14.25" hidden="1" x14ac:dyDescent="0.45"/>
    <row r="17111" ht="14.25" hidden="1" x14ac:dyDescent="0.45"/>
    <row r="17112" ht="14.25" hidden="1" x14ac:dyDescent="0.45"/>
    <row r="17113" ht="14.25" hidden="1" x14ac:dyDescent="0.45"/>
    <row r="17114" ht="14.25" hidden="1" x14ac:dyDescent="0.45"/>
    <row r="17115" ht="14.25" hidden="1" x14ac:dyDescent="0.45"/>
    <row r="17116" ht="14.25" hidden="1" x14ac:dyDescent="0.45"/>
    <row r="17117" ht="14.25" hidden="1" x14ac:dyDescent="0.45"/>
    <row r="17118" ht="14.25" hidden="1" x14ac:dyDescent="0.45"/>
    <row r="17119" ht="14.25" hidden="1" x14ac:dyDescent="0.45"/>
    <row r="17120" ht="14.25" hidden="1" x14ac:dyDescent="0.45"/>
    <row r="17121" ht="14.25" hidden="1" x14ac:dyDescent="0.45"/>
    <row r="17122" ht="14.25" hidden="1" x14ac:dyDescent="0.45"/>
    <row r="17123" ht="14.25" hidden="1" x14ac:dyDescent="0.45"/>
    <row r="17124" ht="14.25" hidden="1" x14ac:dyDescent="0.45"/>
    <row r="17125" ht="14.25" hidden="1" x14ac:dyDescent="0.45"/>
    <row r="17126" ht="14.25" hidden="1" x14ac:dyDescent="0.45"/>
    <row r="17127" ht="14.25" hidden="1" x14ac:dyDescent="0.45"/>
    <row r="17128" ht="14.25" hidden="1" x14ac:dyDescent="0.45"/>
    <row r="17129" ht="14.25" hidden="1" x14ac:dyDescent="0.45"/>
    <row r="17130" ht="14.25" hidden="1" x14ac:dyDescent="0.45"/>
    <row r="17131" ht="14.25" hidden="1" x14ac:dyDescent="0.45"/>
    <row r="17132" ht="14.25" hidden="1" x14ac:dyDescent="0.45"/>
    <row r="17133" ht="14.25" hidden="1" x14ac:dyDescent="0.45"/>
    <row r="17134" ht="14.25" hidden="1" x14ac:dyDescent="0.45"/>
    <row r="17135" ht="14.25" hidden="1" x14ac:dyDescent="0.45"/>
    <row r="17136" ht="14.25" hidden="1" x14ac:dyDescent="0.45"/>
    <row r="17137" ht="14.25" hidden="1" x14ac:dyDescent="0.45"/>
    <row r="17138" ht="14.25" hidden="1" x14ac:dyDescent="0.45"/>
    <row r="17139" ht="14.25" hidden="1" x14ac:dyDescent="0.45"/>
    <row r="17140" ht="14.25" hidden="1" x14ac:dyDescent="0.45"/>
    <row r="17141" ht="14.25" hidden="1" x14ac:dyDescent="0.45"/>
    <row r="17142" ht="14.25" hidden="1" x14ac:dyDescent="0.45"/>
    <row r="17143" ht="14.25" hidden="1" x14ac:dyDescent="0.45"/>
    <row r="17144" ht="14.25" hidden="1" x14ac:dyDescent="0.45"/>
    <row r="17145" ht="14.25" hidden="1" x14ac:dyDescent="0.45"/>
    <row r="17146" ht="14.25" hidden="1" x14ac:dyDescent="0.45"/>
    <row r="17147" ht="14.25" hidden="1" x14ac:dyDescent="0.45"/>
    <row r="17148" ht="14.25" hidden="1" x14ac:dyDescent="0.45"/>
    <row r="17149" ht="14.25" hidden="1" x14ac:dyDescent="0.45"/>
    <row r="17150" ht="14.25" hidden="1" x14ac:dyDescent="0.45"/>
    <row r="17151" ht="14.25" hidden="1" x14ac:dyDescent="0.45"/>
    <row r="17152" ht="14.25" hidden="1" x14ac:dyDescent="0.45"/>
    <row r="17153" ht="14.25" hidden="1" x14ac:dyDescent="0.45"/>
    <row r="17154" ht="14.25" hidden="1" x14ac:dyDescent="0.45"/>
    <row r="17155" ht="14.25" hidden="1" x14ac:dyDescent="0.45"/>
    <row r="17156" ht="14.25" hidden="1" x14ac:dyDescent="0.45"/>
    <row r="17157" ht="14.25" hidden="1" x14ac:dyDescent="0.45"/>
    <row r="17158" ht="14.25" hidden="1" x14ac:dyDescent="0.45"/>
    <row r="17159" ht="14.25" hidden="1" x14ac:dyDescent="0.45"/>
    <row r="17160" ht="14.25" hidden="1" x14ac:dyDescent="0.45"/>
    <row r="17161" ht="14.25" hidden="1" x14ac:dyDescent="0.45"/>
    <row r="17162" ht="14.25" hidden="1" x14ac:dyDescent="0.45"/>
    <row r="17163" ht="14.25" hidden="1" x14ac:dyDescent="0.45"/>
    <row r="17164" ht="14.25" hidden="1" x14ac:dyDescent="0.45"/>
    <row r="17165" ht="14.25" hidden="1" x14ac:dyDescent="0.45"/>
    <row r="17166" ht="14.25" hidden="1" x14ac:dyDescent="0.45"/>
    <row r="17167" ht="14.25" hidden="1" x14ac:dyDescent="0.45"/>
    <row r="17168" ht="14.25" hidden="1" x14ac:dyDescent="0.45"/>
    <row r="17169" ht="14.25" hidden="1" x14ac:dyDescent="0.45"/>
    <row r="17170" ht="14.25" hidden="1" x14ac:dyDescent="0.45"/>
    <row r="17171" ht="14.25" hidden="1" x14ac:dyDescent="0.45"/>
    <row r="17172" ht="14.25" hidden="1" x14ac:dyDescent="0.45"/>
    <row r="17173" ht="14.25" hidden="1" x14ac:dyDescent="0.45"/>
    <row r="17174" ht="14.25" hidden="1" x14ac:dyDescent="0.45"/>
    <row r="17175" ht="14.25" hidden="1" x14ac:dyDescent="0.45"/>
    <row r="17176" ht="14.25" hidden="1" x14ac:dyDescent="0.45"/>
    <row r="17177" ht="14.25" hidden="1" x14ac:dyDescent="0.45"/>
    <row r="17178" ht="14.25" hidden="1" x14ac:dyDescent="0.45"/>
    <row r="17179" ht="14.25" hidden="1" x14ac:dyDescent="0.45"/>
    <row r="17180" ht="14.25" hidden="1" x14ac:dyDescent="0.45"/>
    <row r="17181" ht="14.25" hidden="1" x14ac:dyDescent="0.45"/>
    <row r="17182" ht="14.25" hidden="1" x14ac:dyDescent="0.45"/>
    <row r="17183" ht="14.25" hidden="1" x14ac:dyDescent="0.45"/>
    <row r="17184" ht="14.25" hidden="1" x14ac:dyDescent="0.45"/>
    <row r="17185" ht="14.25" hidden="1" x14ac:dyDescent="0.45"/>
    <row r="17186" ht="14.25" hidden="1" x14ac:dyDescent="0.45"/>
    <row r="17187" ht="14.25" hidden="1" x14ac:dyDescent="0.45"/>
    <row r="17188" ht="14.25" hidden="1" x14ac:dyDescent="0.45"/>
    <row r="17189" ht="14.25" hidden="1" x14ac:dyDescent="0.45"/>
    <row r="17190" ht="14.25" hidden="1" x14ac:dyDescent="0.45"/>
    <row r="17191" ht="14.25" hidden="1" x14ac:dyDescent="0.45"/>
    <row r="17192" ht="14.25" hidden="1" x14ac:dyDescent="0.45"/>
    <row r="17193" ht="14.25" hidden="1" x14ac:dyDescent="0.45"/>
    <row r="17194" ht="14.25" hidden="1" x14ac:dyDescent="0.45"/>
    <row r="17195" ht="14.25" hidden="1" x14ac:dyDescent="0.45"/>
    <row r="17196" ht="14.25" hidden="1" x14ac:dyDescent="0.45"/>
    <row r="17197" ht="14.25" hidden="1" x14ac:dyDescent="0.45"/>
    <row r="17198" ht="14.25" hidden="1" x14ac:dyDescent="0.45"/>
    <row r="17199" ht="14.25" hidden="1" x14ac:dyDescent="0.45"/>
    <row r="17200" ht="14.25" hidden="1" x14ac:dyDescent="0.45"/>
    <row r="17201" ht="14.25" hidden="1" x14ac:dyDescent="0.45"/>
    <row r="17202" ht="14.25" hidden="1" x14ac:dyDescent="0.45"/>
    <row r="17203" ht="14.25" hidden="1" x14ac:dyDescent="0.45"/>
    <row r="17204" ht="14.25" hidden="1" x14ac:dyDescent="0.45"/>
    <row r="17205" ht="14.25" hidden="1" x14ac:dyDescent="0.45"/>
    <row r="17206" ht="14.25" hidden="1" x14ac:dyDescent="0.45"/>
    <row r="17207" ht="14.25" hidden="1" x14ac:dyDescent="0.45"/>
    <row r="17208" ht="14.25" hidden="1" x14ac:dyDescent="0.45"/>
    <row r="17209" ht="14.25" hidden="1" x14ac:dyDescent="0.45"/>
    <row r="17210" ht="14.25" hidden="1" x14ac:dyDescent="0.45"/>
    <row r="17211" ht="14.25" hidden="1" x14ac:dyDescent="0.45"/>
    <row r="17212" ht="14.25" hidden="1" x14ac:dyDescent="0.45"/>
    <row r="17213" ht="14.25" hidden="1" x14ac:dyDescent="0.45"/>
    <row r="17214" ht="14.25" hidden="1" x14ac:dyDescent="0.45"/>
    <row r="17215" ht="14.25" hidden="1" x14ac:dyDescent="0.45"/>
    <row r="17216" ht="14.25" hidden="1" x14ac:dyDescent="0.45"/>
    <row r="17217" ht="14.25" hidden="1" x14ac:dyDescent="0.45"/>
    <row r="17218" ht="14.25" hidden="1" x14ac:dyDescent="0.45"/>
    <row r="17219" ht="14.25" hidden="1" x14ac:dyDescent="0.45"/>
    <row r="17220" ht="14.25" hidden="1" x14ac:dyDescent="0.45"/>
    <row r="17221" ht="14.25" hidden="1" x14ac:dyDescent="0.45"/>
    <row r="17222" ht="14.25" hidden="1" x14ac:dyDescent="0.45"/>
    <row r="17223" ht="14.25" hidden="1" x14ac:dyDescent="0.45"/>
    <row r="17224" ht="14.25" hidden="1" x14ac:dyDescent="0.45"/>
    <row r="17225" ht="14.25" hidden="1" x14ac:dyDescent="0.45"/>
    <row r="17226" ht="14.25" hidden="1" x14ac:dyDescent="0.45"/>
    <row r="17227" ht="14.25" hidden="1" x14ac:dyDescent="0.45"/>
    <row r="17228" ht="14.25" hidden="1" x14ac:dyDescent="0.45"/>
    <row r="17229" ht="14.25" hidden="1" x14ac:dyDescent="0.45"/>
    <row r="17230" ht="14.25" hidden="1" x14ac:dyDescent="0.45"/>
    <row r="17231" ht="14.25" hidden="1" x14ac:dyDescent="0.45"/>
    <row r="17232" ht="14.25" hidden="1" x14ac:dyDescent="0.45"/>
    <row r="17233" ht="14.25" hidden="1" x14ac:dyDescent="0.45"/>
    <row r="17234" ht="14.25" hidden="1" x14ac:dyDescent="0.45"/>
    <row r="17235" ht="14.25" hidden="1" x14ac:dyDescent="0.45"/>
    <row r="17236" ht="14.25" hidden="1" x14ac:dyDescent="0.45"/>
    <row r="17237" ht="14.25" hidden="1" x14ac:dyDescent="0.45"/>
    <row r="17238" ht="14.25" hidden="1" x14ac:dyDescent="0.45"/>
    <row r="17239" ht="14.25" hidden="1" x14ac:dyDescent="0.45"/>
    <row r="17240" ht="14.25" hidden="1" x14ac:dyDescent="0.45"/>
    <row r="17241" ht="14.25" hidden="1" x14ac:dyDescent="0.45"/>
    <row r="17242" ht="14.25" hidden="1" x14ac:dyDescent="0.45"/>
    <row r="17243" ht="14.25" hidden="1" x14ac:dyDescent="0.45"/>
    <row r="17244" ht="14.25" hidden="1" x14ac:dyDescent="0.45"/>
    <row r="17245" ht="14.25" hidden="1" x14ac:dyDescent="0.45"/>
    <row r="17246" ht="14.25" hidden="1" x14ac:dyDescent="0.45"/>
    <row r="17247" ht="14.25" hidden="1" x14ac:dyDescent="0.45"/>
    <row r="17248" ht="14.25" hidden="1" x14ac:dyDescent="0.45"/>
    <row r="17249" ht="14.25" hidden="1" x14ac:dyDescent="0.45"/>
    <row r="17250" ht="14.25" hidden="1" x14ac:dyDescent="0.45"/>
    <row r="17251" ht="14.25" hidden="1" x14ac:dyDescent="0.45"/>
    <row r="17252" ht="14.25" hidden="1" x14ac:dyDescent="0.45"/>
    <row r="17253" ht="14.25" hidden="1" x14ac:dyDescent="0.45"/>
    <row r="17254" ht="14.25" hidden="1" x14ac:dyDescent="0.45"/>
    <row r="17255" ht="14.25" hidden="1" x14ac:dyDescent="0.45"/>
    <row r="17256" ht="14.25" hidden="1" x14ac:dyDescent="0.45"/>
    <row r="17257" ht="14.25" hidden="1" x14ac:dyDescent="0.45"/>
    <row r="17258" ht="14.25" hidden="1" x14ac:dyDescent="0.45"/>
    <row r="17259" ht="14.25" hidden="1" x14ac:dyDescent="0.45"/>
    <row r="17260" ht="14.25" hidden="1" x14ac:dyDescent="0.45"/>
    <row r="17261" ht="14.25" hidden="1" x14ac:dyDescent="0.45"/>
    <row r="17262" ht="14.25" hidden="1" x14ac:dyDescent="0.45"/>
    <row r="17263" ht="14.25" hidden="1" x14ac:dyDescent="0.45"/>
    <row r="17264" ht="14.25" hidden="1" x14ac:dyDescent="0.45"/>
    <row r="17265" ht="14.25" hidden="1" x14ac:dyDescent="0.45"/>
    <row r="17266" ht="14.25" hidden="1" x14ac:dyDescent="0.45"/>
    <row r="17267" ht="14.25" hidden="1" x14ac:dyDescent="0.45"/>
    <row r="17268" ht="14.25" hidden="1" x14ac:dyDescent="0.45"/>
    <row r="17269" ht="14.25" hidden="1" x14ac:dyDescent="0.45"/>
    <row r="17270" ht="14.25" hidden="1" x14ac:dyDescent="0.45"/>
    <row r="17271" ht="14.25" hidden="1" x14ac:dyDescent="0.45"/>
    <row r="17272" ht="14.25" hidden="1" x14ac:dyDescent="0.45"/>
    <row r="17273" ht="14.25" hidden="1" x14ac:dyDescent="0.45"/>
    <row r="17274" ht="14.25" hidden="1" x14ac:dyDescent="0.45"/>
    <row r="17275" ht="14.25" hidden="1" x14ac:dyDescent="0.45"/>
    <row r="17276" ht="14.25" hidden="1" x14ac:dyDescent="0.45"/>
    <row r="17277" ht="14.25" hidden="1" x14ac:dyDescent="0.45"/>
    <row r="17278" ht="14.25" hidden="1" x14ac:dyDescent="0.45"/>
    <row r="17279" ht="14.25" hidden="1" x14ac:dyDescent="0.45"/>
    <row r="17280" ht="14.25" hidden="1" x14ac:dyDescent="0.45"/>
    <row r="17281" ht="14.25" hidden="1" x14ac:dyDescent="0.45"/>
    <row r="17282" ht="14.25" hidden="1" x14ac:dyDescent="0.45"/>
    <row r="17283" ht="14.25" hidden="1" x14ac:dyDescent="0.4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ht="14.25" x14ac:dyDescent="0.4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547</v>
      </c>
      <c r="Q1" t="s">
        <v>548</v>
      </c>
    </row>
    <row r="2" spans="1:17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549</v>
      </c>
      <c r="Q2" s="18" t="s">
        <v>549</v>
      </c>
    </row>
    <row r="3" spans="1:17" ht="14.25" x14ac:dyDescent="0.4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549</v>
      </c>
      <c r="Q3" s="18" t="s">
        <v>549</v>
      </c>
    </row>
    <row r="4" spans="1:17" ht="14.25" x14ac:dyDescent="0.4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550</v>
      </c>
      <c r="P4" s="18">
        <f>'Formato 1'!B9</f>
        <v>163188818.35000002</v>
      </c>
      <c r="Q4" s="18">
        <f>'Formato 1'!C9</f>
        <v>172793943.24000001</v>
      </c>
    </row>
    <row r="5" spans="1:17" ht="14.25" x14ac:dyDescent="0.4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551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552</v>
      </c>
      <c r="P6" s="18">
        <f>'Formato 1'!B11</f>
        <v>70211215.170000002</v>
      </c>
      <c r="Q6" s="18">
        <f>'Formato 1'!C11</f>
        <v>13747463.57</v>
      </c>
    </row>
    <row r="7" spans="1:17" ht="14.25" x14ac:dyDescent="0.4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553</v>
      </c>
      <c r="P7" s="18">
        <f>'Formato 1'!B12</f>
        <v>0</v>
      </c>
      <c r="Q7" s="18">
        <f>'Formato 1'!C12</f>
        <v>0</v>
      </c>
    </row>
    <row r="8" spans="1:17" ht="14.25" x14ac:dyDescent="0.4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554</v>
      </c>
      <c r="P8" s="18">
        <f>'Formato 1'!B13</f>
        <v>79507686.260000005</v>
      </c>
      <c r="Q8" s="18">
        <f>'Formato 1'!C13</f>
        <v>119652802.16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555</v>
      </c>
      <c r="P9" s="18">
        <f>'Formato 1'!B14</f>
        <v>13252793.83</v>
      </c>
      <c r="Q9" s="18">
        <f>'Formato 1'!C14</f>
        <v>39018233.020000003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556</v>
      </c>
      <c r="P10" s="18">
        <f>'Formato 1'!B15</f>
        <v>217123.09</v>
      </c>
      <c r="Q10" s="18">
        <f>'Formato 1'!C15</f>
        <v>375444.49</v>
      </c>
    </row>
    <row r="11" spans="1:17" ht="14.25" x14ac:dyDescent="0.4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557</v>
      </c>
      <c r="P11" s="18">
        <f>'Formato 1'!B16</f>
        <v>0</v>
      </c>
      <c r="Q11" s="18">
        <f>'Formato 1'!C16</f>
        <v>0</v>
      </c>
    </row>
    <row r="12" spans="1:17" ht="14.25" x14ac:dyDescent="0.4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558</v>
      </c>
      <c r="P12" s="18">
        <f>'Formato 1'!B17</f>
        <v>9707524.3300000001</v>
      </c>
      <c r="Q12" s="18">
        <f>'Formato 1'!C17</f>
        <v>28085402.789999999</v>
      </c>
    </row>
    <row r="13" spans="1:17" ht="14.25" x14ac:dyDescent="0.4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559</v>
      </c>
      <c r="P13" s="18">
        <f>'Formato 1'!B18</f>
        <v>0</v>
      </c>
      <c r="Q13" s="18">
        <f>'Formato 1'!C18</f>
        <v>0</v>
      </c>
    </row>
    <row r="14" spans="1:17" ht="14.25" x14ac:dyDescent="0.4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560</v>
      </c>
      <c r="P14" s="18">
        <f>'Formato 1'!B19</f>
        <v>950771.85</v>
      </c>
      <c r="Q14" s="18">
        <f>'Formato 1'!C19</f>
        <v>944512.65</v>
      </c>
    </row>
    <row r="15" spans="1:17" ht="14.25" x14ac:dyDescent="0.4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561</v>
      </c>
      <c r="P15" s="18">
        <f>'Formato 1'!B20</f>
        <v>765307.12</v>
      </c>
      <c r="Q15" s="18">
        <f>'Formato 1'!C20</f>
        <v>435000.39</v>
      </c>
    </row>
    <row r="16" spans="1:17" ht="14.25" x14ac:dyDescent="0.4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562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563</v>
      </c>
      <c r="P17" s="18">
        <f>'Formato 1'!B22</f>
        <v>216554.01</v>
      </c>
      <c r="Q17" s="18">
        <f>'Formato 1'!C22</f>
        <v>170000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564</v>
      </c>
      <c r="P18" s="18">
        <f>'Formato 1'!B23</f>
        <v>0</v>
      </c>
      <c r="Q18" s="18">
        <f>'Formato 1'!C23</f>
        <v>0</v>
      </c>
    </row>
    <row r="19" spans="1:17" ht="14.25" x14ac:dyDescent="0.4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565</v>
      </c>
      <c r="P19" s="18">
        <f>'Formato 1'!B24</f>
        <v>7774891.3499999996</v>
      </c>
      <c r="Q19" s="18">
        <f>'Formato 1'!C24</f>
        <v>26535889.75</v>
      </c>
    </row>
    <row r="20" spans="1:17" ht="14.25" x14ac:dyDescent="0.4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571</v>
      </c>
      <c r="P20" s="18">
        <f>'Formato 1'!B25</f>
        <v>7562510.04</v>
      </c>
      <c r="Q20" s="18">
        <f>'Formato 1'!C25</f>
        <v>30300373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566</v>
      </c>
      <c r="P21" s="18">
        <f>'Formato 1'!B26</f>
        <v>969092.84</v>
      </c>
      <c r="Q21" s="18">
        <f>'Formato 1'!C26</f>
        <v>134413.88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567</v>
      </c>
      <c r="P22" s="18">
        <f>'Formato 1'!B27</f>
        <v>0</v>
      </c>
      <c r="Q22" s="18">
        <f>'Formato 1'!C27</f>
        <v>2497500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568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569</v>
      </c>
      <c r="P24" s="18">
        <f>'Formato 1'!B29</f>
        <v>6593417.2000000002</v>
      </c>
      <c r="Q24" s="18">
        <f>'Formato 1'!C29</f>
        <v>27668459.120000001</v>
      </c>
    </row>
    <row r="25" spans="1:17" ht="14.25" x14ac:dyDescent="0.4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570</v>
      </c>
      <c r="P25" s="18">
        <f>'Formato 1'!B30</f>
        <v>0</v>
      </c>
      <c r="Q25" s="18">
        <f>'Formato 1'!C30</f>
        <v>0</v>
      </c>
    </row>
    <row r="26" spans="1:17" ht="14.25" x14ac:dyDescent="0.4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572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573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574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575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576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577</v>
      </c>
      <c r="P31" s="18">
        <f>'Formato 1'!B36</f>
        <v>0</v>
      </c>
      <c r="Q31" s="18">
        <f>'Formato 1'!C36</f>
        <v>0</v>
      </c>
    </row>
    <row r="32" spans="1:17" ht="14.25" x14ac:dyDescent="0.4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578</v>
      </c>
      <c r="P32" s="18">
        <f>'Formato 1'!B37</f>
        <v>0</v>
      </c>
      <c r="Q32" s="18">
        <f>'Formato 1'!C37</f>
        <v>0</v>
      </c>
    </row>
    <row r="33" spans="1:17" ht="14.25" x14ac:dyDescent="0.4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578</v>
      </c>
      <c r="P33" s="18">
        <f>'Formato 1'!B37</f>
        <v>0</v>
      </c>
      <c r="Q33" s="18">
        <f>'Formato 1'!C37</f>
        <v>0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579</v>
      </c>
      <c r="P34" s="18">
        <f>'Formato 1'!B38</f>
        <v>0</v>
      </c>
      <c r="Q34" s="18">
        <f>'Formato 1'!C38</f>
        <v>0</v>
      </c>
    </row>
    <row r="35" spans="1:17" ht="14.25" x14ac:dyDescent="0.4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580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581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582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583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584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585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586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587</v>
      </c>
      <c r="P42" s="18">
        <f>'Formato 1'!B47</f>
        <v>180458852.72000003</v>
      </c>
      <c r="Q42" s="18">
        <f>'Formato 1'!C47</f>
        <v>231179719.03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588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589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590</v>
      </c>
      <c r="P46">
        <f>'Formato 1'!B52</f>
        <v>171599899.90000001</v>
      </c>
      <c r="Q46">
        <f>'Formato 1'!C52</f>
        <v>94067197.129999995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591</v>
      </c>
      <c r="P47">
        <f>'Formato 1'!B53</f>
        <v>70801444.180000007</v>
      </c>
      <c r="Q47">
        <f>'Formato 1'!C53</f>
        <v>69922657.319999993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592</v>
      </c>
      <c r="P48">
        <f>'Formato 1'!B54</f>
        <v>109817.91</v>
      </c>
      <c r="Q48">
        <f>'Formato 1'!C54</f>
        <v>109817.91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593</v>
      </c>
      <c r="P49">
        <f>'Formato 1'!B55</f>
        <v>-26047020.440000001</v>
      </c>
      <c r="Q49">
        <f>'Formato 1'!C55</f>
        <v>-26047020.440000001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594</v>
      </c>
      <c r="P50">
        <f>'Formato 1'!B56</f>
        <v>777794.22</v>
      </c>
      <c r="Q50">
        <f>'Formato 1'!C56</f>
        <v>777794.22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595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596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597</v>
      </c>
      <c r="P53">
        <f>'Formato 1'!B60</f>
        <v>217241935.77000001</v>
      </c>
      <c r="Q53">
        <f>'Formato 1'!C60</f>
        <v>138830446.13999999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598</v>
      </c>
      <c r="P54">
        <f>'Formato 1'!B62</f>
        <v>397700788.49000001</v>
      </c>
      <c r="Q54">
        <f>'Formato 1'!C62</f>
        <v>370010165.16999996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599</v>
      </c>
      <c r="P57">
        <f>'Formato 1'!E9</f>
        <v>16057321.060000001</v>
      </c>
      <c r="Q57">
        <f>'Formato 1'!F9</f>
        <v>47374206.619999997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600</v>
      </c>
      <c r="P58">
        <f>'Formato 1'!E10</f>
        <v>29340.21</v>
      </c>
      <c r="Q58">
        <f>'Formato 1'!F10</f>
        <v>1134319.7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601</v>
      </c>
      <c r="P59">
        <f>'Formato 1'!E11</f>
        <v>2744323.87</v>
      </c>
      <c r="Q59">
        <f>'Formato 1'!F11</f>
        <v>15652629.75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602</v>
      </c>
      <c r="P60">
        <f>'Formato 1'!E12</f>
        <v>5937724.4299999997</v>
      </c>
      <c r="Q60">
        <f>'Formato 1'!F12</f>
        <v>22345214.309999999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603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604</v>
      </c>
      <c r="P62">
        <f>'Formato 1'!E14</f>
        <v>0</v>
      </c>
      <c r="Q62">
        <f>'Formato 1'!F14</f>
        <v>327405.33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605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606</v>
      </c>
      <c r="P64">
        <f>'Formato 1'!E16</f>
        <v>4526241.95</v>
      </c>
      <c r="Q64">
        <f>'Formato 1'!F16</f>
        <v>6300258.4100000001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607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608</v>
      </c>
      <c r="P66">
        <f>'Formato 1'!E18</f>
        <v>2819690.6</v>
      </c>
      <c r="Q66">
        <f>'Formato 1'!F18</f>
        <v>1614379.12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609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610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611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612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613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614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615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616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616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617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618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619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620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621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622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623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624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625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626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627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628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629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630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631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632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633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634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635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636</v>
      </c>
      <c r="P95">
        <f>'Formato 1'!E47</f>
        <v>16057321.060000001</v>
      </c>
      <c r="Q95">
        <f>'Formato 1'!F47</f>
        <v>47374206.619999997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637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638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639</v>
      </c>
      <c r="P99">
        <f>'Formato 1'!E52</f>
        <v>0</v>
      </c>
      <c r="Q99">
        <f>'Formato 1'!F52</f>
        <v>923411.22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640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641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642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643</v>
      </c>
      <c r="P103">
        <f>'Formato 1'!E57</f>
        <v>0</v>
      </c>
      <c r="Q103">
        <f>'Formato 1'!F57</f>
        <v>923411.22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644</v>
      </c>
      <c r="P104">
        <f>'Formato 1'!E59</f>
        <v>16057321.060000001</v>
      </c>
      <c r="Q104">
        <f>'Formato 1'!F59</f>
        <v>48297617.839999996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645</v>
      </c>
      <c r="P106">
        <f>'Formato 1'!E63</f>
        <v>18985878.919999998</v>
      </c>
      <c r="Q106">
        <f>'Formato 1'!F63</f>
        <v>17929388.379999999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646</v>
      </c>
      <c r="P107">
        <f>'Formato 1'!E64</f>
        <v>18641978.239999998</v>
      </c>
      <c r="Q107">
        <f>'Formato 1'!F64</f>
        <v>17721959.379999999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647</v>
      </c>
      <c r="P108">
        <f>'Formato 1'!E65</f>
        <v>343900.68</v>
      </c>
      <c r="Q108">
        <f>'Formato 1'!F65</f>
        <v>207429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648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649</v>
      </c>
      <c r="P110">
        <f>'Formato 1'!E68</f>
        <v>362657588.51000005</v>
      </c>
      <c r="Q110">
        <f>'Formato 1'!F68</f>
        <v>303783158.94999999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650</v>
      </c>
      <c r="P111">
        <f>'Formato 1'!E69</f>
        <v>90774816.849999994</v>
      </c>
      <c r="Q111">
        <f>'Formato 1'!F69</f>
        <v>120211689.42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651</v>
      </c>
      <c r="P112">
        <f>'Formato 1'!E70</f>
        <v>271815660.36000001</v>
      </c>
      <c r="Q112">
        <f>'Formato 1'!F70</f>
        <v>183504358.22999999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652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653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654</v>
      </c>
      <c r="P115">
        <f>'Formato 1'!E73</f>
        <v>67111.3</v>
      </c>
      <c r="Q115">
        <f>'Formato 1'!F73</f>
        <v>67111.3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655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656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657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658</v>
      </c>
      <c r="P119">
        <f>'Formato 1'!E79</f>
        <v>381643467.43000007</v>
      </c>
      <c r="Q119">
        <f>'Formato 1'!F79</f>
        <v>321712547.32999998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659</v>
      </c>
      <c r="P120">
        <f>'Formato 1'!E81</f>
        <v>397700788.49000007</v>
      </c>
      <c r="Q120">
        <f>'Formato 1'!F81</f>
        <v>370010165.16999996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zoomScale="90" zoomScaleNormal="90" workbookViewId="0">
      <selection activeCell="D26" sqref="D26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79" customFormat="1" ht="37.5" customHeight="1" x14ac:dyDescent="0.25">
      <c r="A1" s="199" t="s">
        <v>536</v>
      </c>
      <c r="B1" s="199"/>
      <c r="C1" s="199"/>
      <c r="D1" s="199"/>
      <c r="E1" s="199"/>
      <c r="F1" s="199"/>
      <c r="G1" s="199"/>
      <c r="H1" s="199"/>
    </row>
    <row r="2" spans="1:9" ht="14.25" x14ac:dyDescent="0.45">
      <c r="A2" s="185" t="str">
        <f>ENTE_PUBLICO_A</f>
        <v>ORGANISMO, Gobierno del Estado de Guanajuato (a)</v>
      </c>
      <c r="B2" s="186"/>
      <c r="C2" s="186"/>
      <c r="D2" s="186"/>
      <c r="E2" s="186"/>
      <c r="F2" s="186"/>
      <c r="G2" s="186"/>
      <c r="H2" s="187"/>
    </row>
    <row r="3" spans="1:9" x14ac:dyDescent="0.25">
      <c r="A3" s="188" t="s">
        <v>120</v>
      </c>
      <c r="B3" s="189"/>
      <c r="C3" s="189"/>
      <c r="D3" s="189"/>
      <c r="E3" s="189"/>
      <c r="F3" s="189"/>
      <c r="G3" s="189"/>
      <c r="H3" s="190"/>
    </row>
    <row r="4" spans="1:9" ht="14.25" x14ac:dyDescent="0.45">
      <c r="A4" s="191" t="str">
        <f>PERIODO_INFORME</f>
        <v>Al 31 de diciembre de 2017 y al 30 de junio de 2018 (b)</v>
      </c>
      <c r="B4" s="192"/>
      <c r="C4" s="192"/>
      <c r="D4" s="192"/>
      <c r="E4" s="192"/>
      <c r="F4" s="192"/>
      <c r="G4" s="192"/>
      <c r="H4" s="193"/>
    </row>
    <row r="5" spans="1:9" ht="14.25" x14ac:dyDescent="0.45">
      <c r="A5" s="194" t="s">
        <v>118</v>
      </c>
      <c r="B5" s="195"/>
      <c r="C5" s="195"/>
      <c r="D5" s="195"/>
      <c r="E5" s="195"/>
      <c r="F5" s="195"/>
      <c r="G5" s="195"/>
      <c r="H5" s="196"/>
    </row>
    <row r="6" spans="1:9" ht="45" x14ac:dyDescent="0.25">
      <c r="A6" s="93" t="s">
        <v>121</v>
      </c>
      <c r="B6" s="94" t="str">
        <f>ULTIMO_SALDO</f>
        <v>Saldo al 31 de diciembre de 2017 (d)</v>
      </c>
      <c r="C6" s="93" t="s">
        <v>122</v>
      </c>
      <c r="D6" s="93" t="s">
        <v>123</v>
      </c>
      <c r="E6" s="93" t="s">
        <v>124</v>
      </c>
      <c r="F6" s="93" t="s">
        <v>138</v>
      </c>
      <c r="G6" s="93" t="s">
        <v>125</v>
      </c>
      <c r="H6" s="43" t="s">
        <v>126</v>
      </c>
      <c r="I6" s="1"/>
    </row>
    <row r="7" spans="1:9" ht="14.25" x14ac:dyDescent="0.4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95" t="s">
        <v>127</v>
      </c>
      <c r="B8" s="136">
        <f t="shared" ref="B8:H8" si="0">B9+B13</f>
        <v>923411.22</v>
      </c>
      <c r="C8" s="136">
        <f t="shared" si="0"/>
        <v>0</v>
      </c>
      <c r="D8" s="136">
        <f t="shared" si="0"/>
        <v>923411.22</v>
      </c>
      <c r="E8" s="136">
        <f t="shared" si="0"/>
        <v>0</v>
      </c>
      <c r="F8" s="136">
        <f t="shared" si="0"/>
        <v>0</v>
      </c>
      <c r="G8" s="136">
        <f t="shared" si="0"/>
        <v>0</v>
      </c>
      <c r="H8" s="136">
        <f t="shared" si="0"/>
        <v>0</v>
      </c>
    </row>
    <row r="9" spans="1:9" x14ac:dyDescent="0.25">
      <c r="A9" s="96" t="s">
        <v>128</v>
      </c>
      <c r="B9" s="135">
        <f>SUM(B10:B12)</f>
        <v>923411.22</v>
      </c>
      <c r="C9" s="138">
        <v>0</v>
      </c>
      <c r="D9" s="135">
        <f>SUM(D10:D12)</f>
        <v>923411.22</v>
      </c>
      <c r="E9" s="135">
        <f>SUM(E10:E12)</f>
        <v>0</v>
      </c>
      <c r="F9" s="135">
        <f>SUM(F10:F12)</f>
        <v>0</v>
      </c>
      <c r="G9" s="135">
        <f>SUM(G10:G12)</f>
        <v>0</v>
      </c>
      <c r="H9" s="135">
        <f>SUM(H10:H12)</f>
        <v>0</v>
      </c>
    </row>
    <row r="10" spans="1:9" x14ac:dyDescent="0.25">
      <c r="A10" s="97" t="s">
        <v>129</v>
      </c>
      <c r="B10" s="138">
        <v>923411.22</v>
      </c>
      <c r="C10" s="138"/>
      <c r="D10" s="138">
        <v>923411.22</v>
      </c>
      <c r="E10" s="138">
        <v>0</v>
      </c>
      <c r="F10" s="138">
        <v>0</v>
      </c>
      <c r="G10" s="138">
        <v>0</v>
      </c>
      <c r="H10" s="138">
        <v>0</v>
      </c>
    </row>
    <row r="11" spans="1:9" x14ac:dyDescent="0.25">
      <c r="A11" s="97" t="s">
        <v>130</v>
      </c>
      <c r="B11" s="138">
        <v>0</v>
      </c>
      <c r="C11" s="138">
        <v>0</v>
      </c>
      <c r="D11" s="138">
        <v>0</v>
      </c>
      <c r="E11" s="138">
        <v>0</v>
      </c>
      <c r="F11" s="138">
        <v>0</v>
      </c>
      <c r="G11" s="138">
        <v>0</v>
      </c>
      <c r="H11" s="138">
        <v>0</v>
      </c>
    </row>
    <row r="12" spans="1:9" x14ac:dyDescent="0.25">
      <c r="A12" s="97" t="s">
        <v>131</v>
      </c>
      <c r="B12" s="138">
        <v>0</v>
      </c>
      <c r="C12" s="138">
        <v>0</v>
      </c>
      <c r="D12" s="138">
        <v>0</v>
      </c>
      <c r="E12" s="138">
        <v>0</v>
      </c>
      <c r="F12" s="138">
        <v>0</v>
      </c>
      <c r="G12" s="138">
        <v>0</v>
      </c>
      <c r="H12" s="138">
        <v>0</v>
      </c>
    </row>
    <row r="13" spans="1:9" ht="14.25" x14ac:dyDescent="0.45">
      <c r="A13" s="96" t="s">
        <v>132</v>
      </c>
      <c r="B13" s="135">
        <f>SUM(B14:B16)</f>
        <v>0</v>
      </c>
      <c r="C13" s="135">
        <f>SUM(C14:C16)</f>
        <v>0</v>
      </c>
      <c r="D13" s="135">
        <f>SUM(D14:D16)</f>
        <v>0</v>
      </c>
      <c r="E13" s="135">
        <f>SUM(E14:E16)</f>
        <v>0</v>
      </c>
      <c r="F13" s="135">
        <f>SUM(F14:F16)</f>
        <v>0</v>
      </c>
      <c r="G13" s="57">
        <f t="shared" ref="G13" si="1">SUM(G14:G16)</f>
        <v>0</v>
      </c>
      <c r="H13" s="135">
        <f>SUM(H14:H16)</f>
        <v>0</v>
      </c>
    </row>
    <row r="14" spans="1:9" x14ac:dyDescent="0.25">
      <c r="A14" s="97" t="s">
        <v>133</v>
      </c>
      <c r="B14" s="138">
        <v>0</v>
      </c>
      <c r="C14" s="138">
        <v>0</v>
      </c>
      <c r="D14" s="138">
        <v>0</v>
      </c>
      <c r="E14" s="138">
        <v>0</v>
      </c>
      <c r="F14" s="138">
        <v>0</v>
      </c>
      <c r="G14" s="138">
        <v>0</v>
      </c>
      <c r="H14" s="138">
        <v>0</v>
      </c>
    </row>
    <row r="15" spans="1:9" x14ac:dyDescent="0.25">
      <c r="A15" s="97" t="s">
        <v>134</v>
      </c>
      <c r="B15" s="138">
        <v>0</v>
      </c>
      <c r="C15" s="138">
        <v>0</v>
      </c>
      <c r="D15" s="138">
        <v>0</v>
      </c>
      <c r="E15" s="138">
        <v>0</v>
      </c>
      <c r="F15" s="138">
        <v>0</v>
      </c>
      <c r="G15" s="138">
        <v>0</v>
      </c>
      <c r="H15" s="138">
        <v>0</v>
      </c>
    </row>
    <row r="16" spans="1:9" x14ac:dyDescent="0.25">
      <c r="A16" s="97" t="s">
        <v>135</v>
      </c>
      <c r="B16" s="138">
        <v>0</v>
      </c>
      <c r="C16" s="138">
        <v>0</v>
      </c>
      <c r="D16" s="138">
        <v>0</v>
      </c>
      <c r="E16" s="138">
        <v>0</v>
      </c>
      <c r="F16" s="138">
        <v>0</v>
      </c>
      <c r="G16" s="138">
        <v>0</v>
      </c>
      <c r="H16" s="138">
        <v>0</v>
      </c>
    </row>
    <row r="17" spans="1:8" ht="14.25" x14ac:dyDescent="0.45">
      <c r="A17" s="52"/>
      <c r="B17" s="12"/>
      <c r="C17" s="12"/>
      <c r="D17" s="12"/>
      <c r="E17" s="12"/>
      <c r="F17" s="12"/>
      <c r="G17" s="12"/>
      <c r="H17" s="12"/>
    </row>
    <row r="18" spans="1:8" x14ac:dyDescent="0.25">
      <c r="A18" s="95" t="s">
        <v>136</v>
      </c>
      <c r="B18" s="139">
        <v>47374206.619999997</v>
      </c>
      <c r="C18" s="118"/>
      <c r="D18" s="118"/>
      <c r="E18" s="118"/>
      <c r="F18" s="139">
        <v>16057231.060000001</v>
      </c>
      <c r="G18" s="118"/>
      <c r="H18" s="118"/>
    </row>
    <row r="19" spans="1:8" ht="14.25" x14ac:dyDescent="0.45">
      <c r="A19" s="76"/>
      <c r="B19" s="5"/>
      <c r="C19" s="5"/>
      <c r="D19" s="5"/>
      <c r="E19" s="5"/>
      <c r="F19" s="5"/>
      <c r="G19" s="5"/>
      <c r="H19" s="5"/>
    </row>
    <row r="20" spans="1:8" x14ac:dyDescent="0.25">
      <c r="A20" s="95" t="s">
        <v>137</v>
      </c>
      <c r="B20" s="136">
        <f t="shared" ref="B20:H20" si="2">B8+B18</f>
        <v>48297617.839999996</v>
      </c>
      <c r="C20" s="136">
        <f t="shared" si="2"/>
        <v>0</v>
      </c>
      <c r="D20" s="136">
        <f t="shared" si="2"/>
        <v>923411.22</v>
      </c>
      <c r="E20" s="136">
        <f t="shared" si="2"/>
        <v>0</v>
      </c>
      <c r="F20" s="136">
        <f t="shared" si="2"/>
        <v>16057231.060000001</v>
      </c>
      <c r="G20" s="136">
        <f t="shared" si="2"/>
        <v>0</v>
      </c>
      <c r="H20" s="136">
        <f t="shared" si="2"/>
        <v>0</v>
      </c>
    </row>
    <row r="21" spans="1:8" ht="14.25" x14ac:dyDescent="0.45">
      <c r="A21" s="52"/>
      <c r="B21" s="52"/>
      <c r="C21" s="52"/>
      <c r="D21" s="52"/>
      <c r="E21" s="52"/>
      <c r="F21" s="52"/>
      <c r="G21" s="52"/>
      <c r="H21" s="52"/>
    </row>
    <row r="22" spans="1:8" ht="17.25" x14ac:dyDescent="0.25">
      <c r="A22" s="95" t="s">
        <v>3289</v>
      </c>
      <c r="B22" s="135">
        <f t="shared" ref="B22:H22" si="3">SUM(B23:B25)</f>
        <v>0</v>
      </c>
      <c r="C22" s="135">
        <f t="shared" si="3"/>
        <v>0</v>
      </c>
      <c r="D22" s="135">
        <f t="shared" si="3"/>
        <v>0</v>
      </c>
      <c r="E22" s="135">
        <f t="shared" si="3"/>
        <v>0</v>
      </c>
      <c r="F22" s="135">
        <f t="shared" si="3"/>
        <v>0</v>
      </c>
      <c r="G22" s="135">
        <f t="shared" si="3"/>
        <v>0</v>
      </c>
      <c r="H22" s="135">
        <f t="shared" si="3"/>
        <v>0</v>
      </c>
    </row>
    <row r="23" spans="1:8" s="23" customFormat="1" x14ac:dyDescent="0.25">
      <c r="A23" s="98" t="s">
        <v>434</v>
      </c>
      <c r="B23" s="138">
        <v>0</v>
      </c>
      <c r="C23" s="138">
        <v>0</v>
      </c>
      <c r="D23" s="138">
        <v>0</v>
      </c>
      <c r="E23" s="138">
        <v>0</v>
      </c>
      <c r="F23" s="138">
        <v>0</v>
      </c>
      <c r="G23" s="138">
        <v>0</v>
      </c>
      <c r="H23" s="138">
        <v>0</v>
      </c>
    </row>
    <row r="24" spans="1:8" s="23" customFormat="1" x14ac:dyDescent="0.25">
      <c r="A24" s="98" t="s">
        <v>435</v>
      </c>
      <c r="B24" s="138">
        <v>0</v>
      </c>
      <c r="C24" s="138">
        <v>0</v>
      </c>
      <c r="D24" s="138">
        <v>0</v>
      </c>
      <c r="E24" s="138">
        <v>0</v>
      </c>
      <c r="F24" s="138">
        <v>0</v>
      </c>
      <c r="G24" s="138">
        <v>0</v>
      </c>
      <c r="H24" s="138">
        <v>0</v>
      </c>
    </row>
    <row r="25" spans="1:8" s="23" customFormat="1" x14ac:dyDescent="0.25">
      <c r="A25" s="98" t="s">
        <v>436</v>
      </c>
      <c r="B25" s="138">
        <v>0</v>
      </c>
      <c r="C25" s="138">
        <v>0</v>
      </c>
      <c r="D25" s="138">
        <v>0</v>
      </c>
      <c r="E25" s="138">
        <v>0</v>
      </c>
      <c r="F25" s="138">
        <v>0</v>
      </c>
      <c r="G25" s="138">
        <v>0</v>
      </c>
      <c r="H25" s="138">
        <v>0</v>
      </c>
    </row>
    <row r="26" spans="1:8" ht="14.25" x14ac:dyDescent="0.45">
      <c r="A26" s="67" t="s">
        <v>678</v>
      </c>
      <c r="B26" s="52"/>
      <c r="C26" s="52"/>
      <c r="D26" s="52"/>
      <c r="E26" s="52"/>
      <c r="F26" s="52"/>
      <c r="G26" s="52"/>
      <c r="H26" s="52"/>
    </row>
    <row r="27" spans="1:8" ht="17.25" x14ac:dyDescent="0.25">
      <c r="A27" s="95" t="s">
        <v>3290</v>
      </c>
      <c r="B27" s="135">
        <f t="shared" ref="B27:H27" si="4">SUM(B28:B30)</f>
        <v>0</v>
      </c>
      <c r="C27" s="135">
        <f t="shared" si="4"/>
        <v>0</v>
      </c>
      <c r="D27" s="135">
        <f t="shared" si="4"/>
        <v>0</v>
      </c>
      <c r="E27" s="135">
        <f t="shared" si="4"/>
        <v>0</v>
      </c>
      <c r="F27" s="135">
        <f t="shared" si="4"/>
        <v>0</v>
      </c>
      <c r="G27" s="135">
        <f t="shared" si="4"/>
        <v>0</v>
      </c>
      <c r="H27" s="135">
        <f t="shared" si="4"/>
        <v>0</v>
      </c>
    </row>
    <row r="28" spans="1:8" s="23" customFormat="1" x14ac:dyDescent="0.25">
      <c r="A28" s="98" t="s">
        <v>437</v>
      </c>
      <c r="B28" s="138">
        <v>0</v>
      </c>
      <c r="C28" s="138">
        <v>0</v>
      </c>
      <c r="D28" s="138">
        <v>0</v>
      </c>
      <c r="E28" s="138">
        <v>0</v>
      </c>
      <c r="F28" s="138">
        <v>0</v>
      </c>
      <c r="G28" s="138">
        <v>0</v>
      </c>
      <c r="H28" s="138">
        <v>0</v>
      </c>
    </row>
    <row r="29" spans="1:8" s="23" customFormat="1" x14ac:dyDescent="0.25">
      <c r="A29" s="98" t="s">
        <v>438</v>
      </c>
      <c r="B29" s="138">
        <v>0</v>
      </c>
      <c r="C29" s="138">
        <v>0</v>
      </c>
      <c r="D29" s="138">
        <v>0</v>
      </c>
      <c r="E29" s="138">
        <v>0</v>
      </c>
      <c r="F29" s="138">
        <v>0</v>
      </c>
      <c r="G29" s="138">
        <v>0</v>
      </c>
      <c r="H29" s="138">
        <v>0</v>
      </c>
    </row>
    <row r="30" spans="1:8" s="23" customFormat="1" x14ac:dyDescent="0.25">
      <c r="A30" s="98" t="s">
        <v>439</v>
      </c>
      <c r="B30" s="138">
        <v>0</v>
      </c>
      <c r="C30" s="138">
        <v>0</v>
      </c>
      <c r="D30" s="138">
        <v>0</v>
      </c>
      <c r="E30" s="138">
        <v>0</v>
      </c>
      <c r="F30" s="138">
        <v>0</v>
      </c>
      <c r="G30" s="138">
        <v>0</v>
      </c>
      <c r="H30" s="138">
        <v>0</v>
      </c>
    </row>
    <row r="31" spans="1:8" ht="14.25" x14ac:dyDescent="0.45">
      <c r="A31" s="99" t="s">
        <v>678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45">
      <c r="A32" s="79"/>
    </row>
    <row r="33" spans="1:8" ht="12" customHeight="1" x14ac:dyDescent="0.25">
      <c r="A33" s="198" t="s">
        <v>3293</v>
      </c>
      <c r="B33" s="198"/>
      <c r="C33" s="198"/>
      <c r="D33" s="198"/>
      <c r="E33" s="198"/>
      <c r="F33" s="198"/>
      <c r="G33" s="198"/>
      <c r="H33" s="198"/>
    </row>
    <row r="34" spans="1:8" ht="12" customHeight="1" x14ac:dyDescent="0.25">
      <c r="A34" s="198"/>
      <c r="B34" s="198"/>
      <c r="C34" s="198"/>
      <c r="D34" s="198"/>
      <c r="E34" s="198"/>
      <c r="F34" s="198"/>
      <c r="G34" s="198"/>
      <c r="H34" s="198"/>
    </row>
    <row r="35" spans="1:8" ht="12" customHeight="1" x14ac:dyDescent="0.25">
      <c r="A35" s="198"/>
      <c r="B35" s="198"/>
      <c r="C35" s="198"/>
      <c r="D35" s="198"/>
      <c r="E35" s="198"/>
      <c r="F35" s="198"/>
      <c r="G35" s="198"/>
      <c r="H35" s="198"/>
    </row>
    <row r="36" spans="1:8" ht="12" customHeight="1" x14ac:dyDescent="0.25">
      <c r="A36" s="198"/>
      <c r="B36" s="198"/>
      <c r="C36" s="198"/>
      <c r="D36" s="198"/>
      <c r="E36" s="198"/>
      <c r="F36" s="198"/>
      <c r="G36" s="198"/>
      <c r="H36" s="198"/>
    </row>
    <row r="37" spans="1:8" ht="12" customHeight="1" x14ac:dyDescent="0.25">
      <c r="A37" s="198"/>
      <c r="B37" s="198"/>
      <c r="C37" s="198"/>
      <c r="D37" s="198"/>
      <c r="E37" s="198"/>
      <c r="F37" s="198"/>
      <c r="G37" s="198"/>
      <c r="H37" s="198"/>
    </row>
    <row r="38" spans="1:8" x14ac:dyDescent="0.25">
      <c r="A38" s="79"/>
    </row>
    <row r="39" spans="1:8" ht="30" x14ac:dyDescent="0.25">
      <c r="A39" s="93" t="s">
        <v>139</v>
      </c>
      <c r="B39" s="93" t="s">
        <v>142</v>
      </c>
      <c r="C39" s="93" t="s">
        <v>143</v>
      </c>
      <c r="D39" s="93" t="s">
        <v>144</v>
      </c>
      <c r="E39" s="93" t="s">
        <v>140</v>
      </c>
      <c r="F39" s="43" t="s">
        <v>145</v>
      </c>
    </row>
    <row r="40" spans="1:8" x14ac:dyDescent="0.25">
      <c r="A40" s="76"/>
      <c r="B40" s="5"/>
      <c r="C40" s="5"/>
      <c r="D40" s="5"/>
      <c r="E40" s="5"/>
      <c r="F40" s="5"/>
    </row>
    <row r="41" spans="1:8" x14ac:dyDescent="0.25">
      <c r="A41" s="95" t="s">
        <v>141</v>
      </c>
      <c r="B41" s="135">
        <f>SUM(B42:B44)</f>
        <v>0</v>
      </c>
      <c r="C41" s="135">
        <f>SUM(C42:C44)</f>
        <v>0</v>
      </c>
      <c r="D41" s="135">
        <f>SUM(D42:D44)</f>
        <v>0</v>
      </c>
      <c r="E41" s="135">
        <f>SUM(E42:E44)</f>
        <v>0</v>
      </c>
      <c r="F41" s="135">
        <f>SUM(F42:F44)</f>
        <v>0</v>
      </c>
    </row>
    <row r="42" spans="1:8" s="23" customFormat="1" x14ac:dyDescent="0.25">
      <c r="A42" s="98" t="s">
        <v>440</v>
      </c>
      <c r="B42" s="138">
        <v>0</v>
      </c>
      <c r="C42" s="138">
        <v>0</v>
      </c>
      <c r="D42" s="138">
        <v>0</v>
      </c>
      <c r="E42" s="138">
        <v>0</v>
      </c>
      <c r="F42" s="138">
        <v>0</v>
      </c>
    </row>
    <row r="43" spans="1:8" s="23" customFormat="1" x14ac:dyDescent="0.25">
      <c r="A43" s="98" t="s">
        <v>441</v>
      </c>
      <c r="B43" s="138">
        <v>0</v>
      </c>
      <c r="C43" s="138">
        <v>0</v>
      </c>
      <c r="D43" s="138">
        <v>0</v>
      </c>
      <c r="E43" s="138">
        <v>0</v>
      </c>
      <c r="F43" s="138">
        <v>0</v>
      </c>
    </row>
    <row r="44" spans="1:8" s="23" customFormat="1" x14ac:dyDescent="0.25">
      <c r="A44" s="98" t="s">
        <v>442</v>
      </c>
      <c r="B44" s="138">
        <v>0</v>
      </c>
      <c r="C44" s="138">
        <v>0</v>
      </c>
      <c r="D44" s="138">
        <v>0</v>
      </c>
      <c r="E44" s="138">
        <v>0</v>
      </c>
      <c r="F44" s="138">
        <v>0</v>
      </c>
    </row>
    <row r="45" spans="1:8" x14ac:dyDescent="0.25">
      <c r="A45" s="19" t="s">
        <v>678</v>
      </c>
      <c r="B45" s="6"/>
      <c r="C45" s="6"/>
      <c r="D45" s="6"/>
      <c r="E45" s="6"/>
      <c r="F45" s="6"/>
    </row>
    <row r="46" spans="1:8" ht="14.25" hidden="1" x14ac:dyDescent="0.4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ht="14.25" x14ac:dyDescent="0.4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672</v>
      </c>
      <c r="Q1" t="s">
        <v>673</v>
      </c>
      <c r="R1" t="s">
        <v>674</v>
      </c>
      <c r="S1" t="s">
        <v>675</v>
      </c>
      <c r="T1" t="s">
        <v>676</v>
      </c>
      <c r="U1" t="s">
        <v>677</v>
      </c>
      <c r="V1" t="s">
        <v>679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660</v>
      </c>
      <c r="P2" s="18" t="s">
        <v>549</v>
      </c>
      <c r="Q2" s="18" t="s">
        <v>549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661</v>
      </c>
      <c r="P3" s="18">
        <f>'Formato 2'!B8</f>
        <v>923411.22</v>
      </c>
      <c r="Q3" s="18">
        <f>'Formato 2'!C8</f>
        <v>0</v>
      </c>
      <c r="R3" s="18">
        <f>'Formato 2'!D8</f>
        <v>923411.22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ht="14.25" x14ac:dyDescent="0.4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662</v>
      </c>
      <c r="P4" s="18">
        <f>'Formato 2'!B9</f>
        <v>923411.22</v>
      </c>
      <c r="Q4" s="18">
        <f>'Formato 2'!C9</f>
        <v>0</v>
      </c>
      <c r="R4" s="18">
        <f>'Formato 2'!D9</f>
        <v>923411.22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663</v>
      </c>
      <c r="P5" s="18">
        <f>'Formato 2'!B10</f>
        <v>923411.22</v>
      </c>
      <c r="Q5" s="18">
        <f>'Formato 2'!C10</f>
        <v>0</v>
      </c>
      <c r="R5" s="18">
        <f>'Formato 2'!D10</f>
        <v>923411.22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664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ht="14.25" x14ac:dyDescent="0.4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665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ht="14.25" x14ac:dyDescent="0.4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666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663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664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ht="14.25" x14ac:dyDescent="0.4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665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ht="14.25" x14ac:dyDescent="0.4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667</v>
      </c>
      <c r="P12" s="18">
        <f>'Formato 2'!B18</f>
        <v>47374206.619999997</v>
      </c>
      <c r="Q12" s="18"/>
      <c r="R12" s="18"/>
      <c r="S12" s="18"/>
      <c r="T12" s="18">
        <f>'Formato 2'!F18</f>
        <v>16057231.060000001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668</v>
      </c>
      <c r="P13" s="18">
        <f>'Formato 2'!B20</f>
        <v>48297617.839999996</v>
      </c>
      <c r="Q13" s="18">
        <f>'Formato 2'!C20</f>
        <v>0</v>
      </c>
      <c r="R13" s="18">
        <f>'Formato 2'!D20</f>
        <v>923411.22</v>
      </c>
      <c r="S13" s="18">
        <f>'Formato 2'!E20</f>
        <v>0</v>
      </c>
      <c r="T13" s="18">
        <f>'Formato 2'!F20</f>
        <v>16057231.060000001</v>
      </c>
      <c r="U13" s="18">
        <f>'Formato 2'!G20</f>
        <v>0</v>
      </c>
      <c r="V13" s="18">
        <f>'Formato 2'!H20</f>
        <v>0</v>
      </c>
    </row>
    <row r="14" spans="1:22" ht="14.25" x14ac:dyDescent="0.4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669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670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ht="14.25" x14ac:dyDescent="0.4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671</v>
      </c>
      <c r="P16" t="s">
        <v>680</v>
      </c>
      <c r="Q16" t="s">
        <v>681</v>
      </c>
      <c r="R16" t="s">
        <v>683</v>
      </c>
      <c r="S16" t="s">
        <v>682</v>
      </c>
      <c r="T16" t="s">
        <v>684</v>
      </c>
    </row>
    <row r="17" spans="1:20" ht="14.25" x14ac:dyDescent="0.4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671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ht="14.25" x14ac:dyDescent="0.45">
      <c r="A18" s="3"/>
    </row>
    <row r="19" spans="1:20" ht="14.25" x14ac:dyDescent="0.4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zoomScale="90" zoomScaleNormal="90" workbookViewId="0">
      <selection activeCell="C7" sqref="C7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80" customFormat="1" ht="37.5" customHeight="1" x14ac:dyDescent="0.25">
      <c r="A1" s="197" t="s">
        <v>535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00"/>
    </row>
    <row r="2" spans="1:12" ht="14.25" x14ac:dyDescent="0.45">
      <c r="A2" s="185" t="str">
        <f>ENTE_PUBLICO_A</f>
        <v>ORGANISMO, Gobierno del Estado de Guanajuato (a)</v>
      </c>
      <c r="B2" s="186"/>
      <c r="C2" s="186"/>
      <c r="D2" s="186"/>
      <c r="E2" s="186"/>
      <c r="F2" s="186"/>
      <c r="G2" s="186"/>
      <c r="H2" s="186"/>
      <c r="I2" s="186"/>
      <c r="J2" s="186"/>
      <c r="K2" s="187"/>
    </row>
    <row r="3" spans="1:12" x14ac:dyDescent="0.25">
      <c r="A3" s="188" t="s">
        <v>146</v>
      </c>
      <c r="B3" s="189"/>
      <c r="C3" s="189"/>
      <c r="D3" s="189"/>
      <c r="E3" s="189"/>
      <c r="F3" s="189"/>
      <c r="G3" s="189"/>
      <c r="H3" s="189"/>
      <c r="I3" s="189"/>
      <c r="J3" s="189"/>
      <c r="K3" s="190"/>
    </row>
    <row r="4" spans="1:12" ht="14.25" x14ac:dyDescent="0.45">
      <c r="A4" s="191" t="str">
        <f>TRIMESTRE</f>
        <v>Del 1 de enero al 30 de junio de 2018 (b)</v>
      </c>
      <c r="B4" s="192"/>
      <c r="C4" s="192"/>
      <c r="D4" s="192"/>
      <c r="E4" s="192"/>
      <c r="F4" s="192"/>
      <c r="G4" s="192"/>
      <c r="H4" s="192"/>
      <c r="I4" s="192"/>
      <c r="J4" s="192"/>
      <c r="K4" s="193"/>
    </row>
    <row r="5" spans="1:12" ht="14.25" x14ac:dyDescent="0.45">
      <c r="A5" s="188" t="s">
        <v>118</v>
      </c>
      <c r="B5" s="189"/>
      <c r="C5" s="189"/>
      <c r="D5" s="189"/>
      <c r="E5" s="189"/>
      <c r="F5" s="189"/>
      <c r="G5" s="189"/>
      <c r="H5" s="189"/>
      <c r="I5" s="189"/>
      <c r="J5" s="189"/>
      <c r="K5" s="190"/>
    </row>
    <row r="6" spans="1:12" ht="75" x14ac:dyDescent="0.25">
      <c r="A6" s="43" t="s">
        <v>147</v>
      </c>
      <c r="B6" s="43" t="s">
        <v>148</v>
      </c>
      <c r="C6" s="43" t="s">
        <v>149</v>
      </c>
      <c r="D6" s="43" t="s">
        <v>150</v>
      </c>
      <c r="E6" s="43" t="s">
        <v>151</v>
      </c>
      <c r="F6" s="43" t="s">
        <v>152</v>
      </c>
      <c r="G6" s="43" t="s">
        <v>153</v>
      </c>
      <c r="H6" s="43" t="s">
        <v>154</v>
      </c>
      <c r="I6" s="117" t="str">
        <f>MONTO1</f>
        <v>Monto pagado de la inversión al 30 de junio de 2018 (k)</v>
      </c>
      <c r="J6" s="117" t="str">
        <f>MONTO2</f>
        <v>Monto pagado de la inversión actualizado al 30 de junio de 2018 (l)</v>
      </c>
      <c r="K6" s="117" t="str">
        <f>SALDO_PENDIENTE</f>
        <v>Saldo pendiente por pagar de la inversión al 30 de junio de 2018 (m = g – l)</v>
      </c>
    </row>
    <row r="7" spans="1:12" ht="14.25" x14ac:dyDescent="0.4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7" t="s">
        <v>155</v>
      </c>
      <c r="B8" s="115"/>
      <c r="C8" s="115"/>
      <c r="D8" s="115"/>
      <c r="E8" s="135">
        <f>SUM(E9:E11)</f>
        <v>0</v>
      </c>
      <c r="F8" s="115"/>
      <c r="G8" s="135">
        <f>SUM(G9:G11)</f>
        <v>0</v>
      </c>
      <c r="H8" s="135">
        <f>SUM(H9:H11)</f>
        <v>0</v>
      </c>
      <c r="I8" s="135">
        <f>SUM(I9:I11)</f>
        <v>0</v>
      </c>
      <c r="J8" s="135">
        <f>SUM(J9:J11)</f>
        <v>0</v>
      </c>
      <c r="K8" s="135">
        <f>SUM(K9:K11)</f>
        <v>0</v>
      </c>
    </row>
    <row r="9" spans="1:12" s="23" customFormat="1" x14ac:dyDescent="0.25">
      <c r="A9" s="103" t="s">
        <v>156</v>
      </c>
      <c r="B9" s="101"/>
      <c r="C9" s="101"/>
      <c r="D9" s="101"/>
      <c r="E9" s="138">
        <v>0</v>
      </c>
      <c r="F9" s="57">
        <v>80</v>
      </c>
      <c r="G9" s="138">
        <v>0</v>
      </c>
      <c r="H9" s="138">
        <v>0</v>
      </c>
      <c r="I9" s="138">
        <v>0</v>
      </c>
      <c r="J9" s="138">
        <v>0</v>
      </c>
      <c r="K9" s="138">
        <v>0</v>
      </c>
    </row>
    <row r="10" spans="1:12" s="23" customFormat="1" x14ac:dyDescent="0.25">
      <c r="A10" s="103" t="s">
        <v>157</v>
      </c>
      <c r="B10" s="101"/>
      <c r="C10" s="101"/>
      <c r="D10" s="101"/>
      <c r="E10" s="138">
        <v>0</v>
      </c>
      <c r="F10" s="57">
        <v>70</v>
      </c>
      <c r="G10" s="138">
        <v>0</v>
      </c>
      <c r="H10" s="138">
        <v>0</v>
      </c>
      <c r="I10" s="138">
        <v>0</v>
      </c>
      <c r="J10" s="138">
        <v>0</v>
      </c>
      <c r="K10" s="138">
        <v>0</v>
      </c>
    </row>
    <row r="11" spans="1:12" s="23" customFormat="1" x14ac:dyDescent="0.25">
      <c r="A11" s="103" t="s">
        <v>158</v>
      </c>
      <c r="B11" s="101"/>
      <c r="C11" s="101"/>
      <c r="D11" s="101"/>
      <c r="E11" s="138">
        <v>0</v>
      </c>
      <c r="F11" s="57">
        <v>60</v>
      </c>
      <c r="G11" s="138">
        <v>0</v>
      </c>
      <c r="H11" s="138">
        <v>0</v>
      </c>
      <c r="I11" s="138">
        <v>0</v>
      </c>
      <c r="J11" s="138">
        <v>0</v>
      </c>
      <c r="K11" s="138">
        <v>0</v>
      </c>
    </row>
    <row r="12" spans="1:12" s="23" customFormat="1" x14ac:dyDescent="0.25">
      <c r="A12" s="103" t="s">
        <v>159</v>
      </c>
      <c r="B12" s="101"/>
      <c r="C12" s="101"/>
      <c r="D12" s="101"/>
      <c r="E12" s="138">
        <v>0</v>
      </c>
      <c r="F12" s="57">
        <v>50</v>
      </c>
      <c r="G12" s="138">
        <v>0</v>
      </c>
      <c r="H12" s="138">
        <v>0</v>
      </c>
      <c r="I12" s="138">
        <v>0</v>
      </c>
      <c r="J12" s="138">
        <v>0</v>
      </c>
      <c r="K12" s="138">
        <v>0</v>
      </c>
    </row>
    <row r="13" spans="1:12" ht="14.25" x14ac:dyDescent="0.45">
      <c r="A13" s="104" t="s">
        <v>678</v>
      </c>
      <c r="B13" s="102"/>
      <c r="C13" s="102"/>
      <c r="D13" s="102"/>
      <c r="E13" s="52"/>
      <c r="F13" s="52"/>
      <c r="G13" s="52"/>
      <c r="H13" s="52"/>
      <c r="I13" s="52"/>
      <c r="J13" s="52"/>
      <c r="K13" s="52"/>
    </row>
    <row r="14" spans="1:12" x14ac:dyDescent="0.25">
      <c r="A14" s="37" t="s">
        <v>160</v>
      </c>
      <c r="B14" s="115"/>
      <c r="C14" s="115"/>
      <c r="D14" s="115"/>
      <c r="E14" s="135">
        <f>SUM(E15:E17)</f>
        <v>0</v>
      </c>
      <c r="F14" s="115"/>
      <c r="G14" s="135">
        <f>SUM(G15:G17)</f>
        <v>0</v>
      </c>
      <c r="H14" s="135">
        <f>SUM(H15:H17)</f>
        <v>0</v>
      </c>
      <c r="I14" s="135">
        <f>SUM(I15:I17)</f>
        <v>0</v>
      </c>
      <c r="J14" s="135">
        <f>SUM(J15:J17)</f>
        <v>0</v>
      </c>
      <c r="K14" s="135">
        <f>SUM(K15:K17)</f>
        <v>0</v>
      </c>
    </row>
    <row r="15" spans="1:12" s="23" customFormat="1" x14ac:dyDescent="0.25">
      <c r="A15" s="103" t="s">
        <v>161</v>
      </c>
      <c r="B15" s="101"/>
      <c r="C15" s="101"/>
      <c r="D15" s="101"/>
      <c r="E15" s="138">
        <v>0</v>
      </c>
      <c r="F15" s="57">
        <v>40</v>
      </c>
      <c r="G15" s="138">
        <v>0</v>
      </c>
      <c r="H15" s="138">
        <v>0</v>
      </c>
      <c r="I15" s="138">
        <v>0</v>
      </c>
      <c r="J15" s="138">
        <v>0</v>
      </c>
      <c r="K15" s="138">
        <v>0</v>
      </c>
    </row>
    <row r="16" spans="1:12" s="23" customFormat="1" x14ac:dyDescent="0.25">
      <c r="A16" s="103" t="s">
        <v>162</v>
      </c>
      <c r="B16" s="101"/>
      <c r="C16" s="101"/>
      <c r="D16" s="101"/>
      <c r="E16" s="138">
        <v>0</v>
      </c>
      <c r="F16" s="57">
        <v>30</v>
      </c>
      <c r="G16" s="138">
        <v>0</v>
      </c>
      <c r="H16" s="138">
        <v>0</v>
      </c>
      <c r="I16" s="138">
        <v>0</v>
      </c>
      <c r="J16" s="138">
        <v>0</v>
      </c>
      <c r="K16" s="138">
        <v>0</v>
      </c>
    </row>
    <row r="17" spans="1:11" s="23" customFormat="1" x14ac:dyDescent="0.25">
      <c r="A17" s="103" t="s">
        <v>163</v>
      </c>
      <c r="B17" s="101"/>
      <c r="C17" s="101"/>
      <c r="D17" s="101"/>
      <c r="E17" s="138">
        <v>0</v>
      </c>
      <c r="F17" s="57">
        <v>20</v>
      </c>
      <c r="G17" s="138">
        <v>0</v>
      </c>
      <c r="H17" s="138">
        <v>0</v>
      </c>
      <c r="I17" s="138">
        <v>0</v>
      </c>
      <c r="J17" s="138">
        <v>0</v>
      </c>
      <c r="K17" s="138">
        <v>0</v>
      </c>
    </row>
    <row r="18" spans="1:11" s="23" customFormat="1" x14ac:dyDescent="0.25">
      <c r="A18" s="103" t="s">
        <v>164</v>
      </c>
      <c r="B18" s="101"/>
      <c r="C18" s="101"/>
      <c r="D18" s="101"/>
      <c r="E18" s="138">
        <v>0</v>
      </c>
      <c r="F18" s="57">
        <v>10</v>
      </c>
      <c r="G18" s="138">
        <v>0</v>
      </c>
      <c r="H18" s="138">
        <v>0</v>
      </c>
      <c r="I18" s="138">
        <v>0</v>
      </c>
      <c r="J18" s="138">
        <v>0</v>
      </c>
      <c r="K18" s="138">
        <v>0</v>
      </c>
    </row>
    <row r="19" spans="1:11" ht="14.25" x14ac:dyDescent="0.45">
      <c r="A19" s="104" t="s">
        <v>678</v>
      </c>
      <c r="B19" s="102"/>
      <c r="C19" s="102"/>
      <c r="D19" s="102"/>
      <c r="E19" s="52"/>
      <c r="F19" s="52"/>
      <c r="G19" s="52"/>
      <c r="H19" s="52"/>
      <c r="I19" s="52"/>
      <c r="J19" s="52"/>
      <c r="K19" s="52"/>
    </row>
    <row r="20" spans="1:11" x14ac:dyDescent="0.25">
      <c r="A20" s="37" t="s">
        <v>165</v>
      </c>
      <c r="B20" s="115"/>
      <c r="C20" s="115"/>
      <c r="D20" s="115"/>
      <c r="E20" s="135">
        <f>SUM(E21:E23)</f>
        <v>0</v>
      </c>
      <c r="F20" s="115"/>
      <c r="G20" s="135">
        <f>SUM(G21:G23)</f>
        <v>0</v>
      </c>
      <c r="H20" s="135">
        <f>SUM(H21:H23)</f>
        <v>0</v>
      </c>
      <c r="I20" s="135">
        <f>SUM(I21:I23)</f>
        <v>0</v>
      </c>
      <c r="J20" s="135">
        <f>SUM(J21:J23)</f>
        <v>0</v>
      </c>
      <c r="K20" s="135">
        <f>SUM(K21:K23)</f>
        <v>0</v>
      </c>
    </row>
    <row r="21" spans="1:11" ht="14.25" x14ac:dyDescent="0.45">
      <c r="A21" s="56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689</v>
      </c>
      <c r="Q1" t="s">
        <v>690</v>
      </c>
      <c r="R1" t="s">
        <v>691</v>
      </c>
      <c r="S1" t="s">
        <v>692</v>
      </c>
      <c r="T1" t="s">
        <v>681</v>
      </c>
      <c r="U1" t="s">
        <v>693</v>
      </c>
      <c r="V1" t="s">
        <v>694</v>
      </c>
      <c r="W1" t="s">
        <v>695</v>
      </c>
      <c r="X1" t="s">
        <v>696</v>
      </c>
      <c r="Y1" t="s">
        <v>697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685</v>
      </c>
      <c r="P2" s="18" t="s">
        <v>549</v>
      </c>
      <c r="Q2" s="18" t="s">
        <v>549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686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ht="14.25" x14ac:dyDescent="0.4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687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ht="14.25" x14ac:dyDescent="0.45">
      <c r="A5" t="str">
        <f t="shared" si="0"/>
        <v>3,1,3,0,0,0,0</v>
      </c>
      <c r="B5">
        <v>3</v>
      </c>
      <c r="C5">
        <v>1</v>
      </c>
      <c r="D5">
        <v>3</v>
      </c>
      <c r="J5" t="s">
        <v>688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workbookViewId="0">
      <selection activeCell="D34" sqref="D34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80" customFormat="1" ht="37.5" customHeight="1" x14ac:dyDescent="0.45">
      <c r="A1" s="197" t="s">
        <v>534</v>
      </c>
      <c r="B1" s="197"/>
      <c r="C1" s="197"/>
      <c r="D1" s="197"/>
      <c r="E1" s="100"/>
      <c r="F1" s="100"/>
      <c r="G1" s="100"/>
      <c r="H1" s="100"/>
      <c r="I1" s="100"/>
      <c r="J1" s="100"/>
      <c r="K1" s="100"/>
    </row>
    <row r="2" spans="1:11" ht="14.25" x14ac:dyDescent="0.45">
      <c r="A2" s="185" t="str">
        <f>ENTE_PUBLICO_A</f>
        <v>ORGANISMO, Gobierno del Estado de Guanajuato (a)</v>
      </c>
      <c r="B2" s="186"/>
      <c r="C2" s="186"/>
      <c r="D2" s="187"/>
    </row>
    <row r="3" spans="1:11" ht="14.25" x14ac:dyDescent="0.45">
      <c r="A3" s="188" t="s">
        <v>166</v>
      </c>
      <c r="B3" s="189"/>
      <c r="C3" s="189"/>
      <c r="D3" s="190"/>
    </row>
    <row r="4" spans="1:11" ht="14.25" x14ac:dyDescent="0.45">
      <c r="A4" s="191" t="str">
        <f>TRIMESTRE</f>
        <v>Del 1 de enero al 30 de junio de 2018 (b)</v>
      </c>
      <c r="B4" s="192"/>
      <c r="C4" s="192"/>
      <c r="D4" s="193"/>
    </row>
    <row r="5" spans="1:11" ht="14.25" x14ac:dyDescent="0.45">
      <c r="A5" s="194" t="s">
        <v>118</v>
      </c>
      <c r="B5" s="195"/>
      <c r="C5" s="195"/>
      <c r="D5" s="196"/>
    </row>
    <row r="6" spans="1:11" ht="14.25" x14ac:dyDescent="0.45"/>
    <row r="7" spans="1:11" ht="39" customHeight="1" x14ac:dyDescent="0.45">
      <c r="A7" s="105" t="s">
        <v>0</v>
      </c>
      <c r="B7" s="43" t="s">
        <v>181</v>
      </c>
      <c r="C7" s="43" t="s">
        <v>167</v>
      </c>
      <c r="D7" s="43" t="s">
        <v>182</v>
      </c>
    </row>
    <row r="8" spans="1:11" ht="14.25" x14ac:dyDescent="0.45">
      <c r="A8" s="53" t="s">
        <v>168</v>
      </c>
      <c r="B8" s="140">
        <f>SUM(B9:B11)</f>
        <v>432871523.94999999</v>
      </c>
      <c r="C8" s="140">
        <f>SUM(C9:C11)</f>
        <v>208395519.56</v>
      </c>
      <c r="D8" s="140">
        <f>SUM(D9:D11)</f>
        <v>208395519.56</v>
      </c>
    </row>
    <row r="9" spans="1:11" x14ac:dyDescent="0.25">
      <c r="A9" s="51" t="s">
        <v>169</v>
      </c>
      <c r="B9" s="134">
        <v>190120006.28999999</v>
      </c>
      <c r="C9" s="134">
        <f>105732366.23+1465000</f>
        <v>107197366.23</v>
      </c>
      <c r="D9" s="134">
        <f>105732366.23+1465000</f>
        <v>107197366.23</v>
      </c>
    </row>
    <row r="10" spans="1:11" x14ac:dyDescent="0.25">
      <c r="A10" s="51" t="s">
        <v>170</v>
      </c>
      <c r="B10" s="134">
        <v>242751517.66</v>
      </c>
      <c r="C10" s="134">
        <v>101198153.33</v>
      </c>
      <c r="D10" s="134">
        <v>101198153.33</v>
      </c>
    </row>
    <row r="11" spans="1:11" x14ac:dyDescent="0.25">
      <c r="A11" s="51" t="s">
        <v>171</v>
      </c>
      <c r="B11" s="134">
        <f>B37</f>
        <v>0</v>
      </c>
      <c r="C11" s="134">
        <v>0</v>
      </c>
      <c r="D11" s="134">
        <v>0</v>
      </c>
    </row>
    <row r="12" spans="1:11" ht="14.25" x14ac:dyDescent="0.45">
      <c r="A12" s="84"/>
      <c r="B12" s="12"/>
      <c r="C12" s="12"/>
      <c r="D12" s="12"/>
    </row>
    <row r="13" spans="1:11" ht="14.25" x14ac:dyDescent="0.45">
      <c r="A13" s="53" t="s">
        <v>180</v>
      </c>
      <c r="B13" s="140">
        <f>B14+B15</f>
        <v>452871523.94999999</v>
      </c>
      <c r="C13" s="140">
        <f>C14+C15</f>
        <v>224360886.28999999</v>
      </c>
      <c r="D13" s="140">
        <f>D14+D15</f>
        <v>208364326.02000001</v>
      </c>
    </row>
    <row r="14" spans="1:11" x14ac:dyDescent="0.25">
      <c r="A14" s="51" t="s">
        <v>172</v>
      </c>
      <c r="B14" s="134">
        <v>210120006.28999999</v>
      </c>
      <c r="C14" s="134">
        <v>85291834.569999993</v>
      </c>
      <c r="D14" s="134">
        <v>84167360.040000007</v>
      </c>
    </row>
    <row r="15" spans="1:11" x14ac:dyDescent="0.25">
      <c r="A15" s="51" t="s">
        <v>173</v>
      </c>
      <c r="B15" s="134">
        <v>242751517.66</v>
      </c>
      <c r="C15" s="134">
        <v>139069051.72</v>
      </c>
      <c r="D15" s="134">
        <v>124196965.98</v>
      </c>
    </row>
    <row r="16" spans="1:11" ht="14.25" x14ac:dyDescent="0.45">
      <c r="A16" s="84"/>
      <c r="B16" s="12"/>
      <c r="C16" s="12"/>
      <c r="D16" s="12"/>
    </row>
    <row r="17" spans="1:4" ht="14.25" x14ac:dyDescent="0.45">
      <c r="A17" s="53" t="s">
        <v>174</v>
      </c>
      <c r="B17" s="106">
        <f>B18+B19</f>
        <v>0</v>
      </c>
      <c r="C17" s="140">
        <f>C18+C19</f>
        <v>108897071.20999999</v>
      </c>
      <c r="D17" s="140">
        <f>D18+D19</f>
        <v>108897071.20999999</v>
      </c>
    </row>
    <row r="18" spans="1:4" x14ac:dyDescent="0.25">
      <c r="A18" s="51" t="s">
        <v>175</v>
      </c>
      <c r="B18" s="107">
        <v>0</v>
      </c>
      <c r="C18" s="134">
        <v>7920994.2999999998</v>
      </c>
      <c r="D18" s="134">
        <v>7920994.2999999998</v>
      </c>
    </row>
    <row r="19" spans="1:4" x14ac:dyDescent="0.25">
      <c r="A19" s="51" t="s">
        <v>176</v>
      </c>
      <c r="B19" s="107">
        <v>0</v>
      </c>
      <c r="C19" s="134">
        <v>100976076.91</v>
      </c>
      <c r="D19" s="134">
        <f>C19</f>
        <v>100976076.91</v>
      </c>
    </row>
    <row r="20" spans="1:4" ht="14.25" x14ac:dyDescent="0.45">
      <c r="A20" s="84"/>
      <c r="B20" s="12"/>
      <c r="C20" s="12"/>
      <c r="D20" s="12"/>
    </row>
    <row r="21" spans="1:4" x14ac:dyDescent="0.25">
      <c r="A21" s="53" t="s">
        <v>177</v>
      </c>
      <c r="B21" s="140">
        <f>B8-B13+B17</f>
        <v>-20000000</v>
      </c>
      <c r="C21" s="140">
        <f>C8-C13+C17</f>
        <v>92931704.480000004</v>
      </c>
      <c r="D21" s="140">
        <f>D8-D13+D17</f>
        <v>108928264.74999999</v>
      </c>
    </row>
    <row r="22" spans="1:4" ht="14.25" x14ac:dyDescent="0.45">
      <c r="A22" s="53"/>
      <c r="B22" s="12"/>
      <c r="C22" s="12"/>
      <c r="D22" s="12"/>
    </row>
    <row r="23" spans="1:4" ht="14.25" x14ac:dyDescent="0.45">
      <c r="A23" s="53" t="s">
        <v>178</v>
      </c>
      <c r="B23" s="140">
        <f>B21-B44</f>
        <v>-18500000</v>
      </c>
      <c r="C23" s="140">
        <f>C21-C11</f>
        <v>92931704.480000004</v>
      </c>
      <c r="D23" s="140">
        <f>D21-D11</f>
        <v>108928264.74999999</v>
      </c>
    </row>
    <row r="24" spans="1:4" ht="14.25" x14ac:dyDescent="0.45">
      <c r="A24" s="53"/>
      <c r="B24" s="17"/>
      <c r="C24" s="17"/>
      <c r="D24" s="17"/>
    </row>
    <row r="25" spans="1:4" ht="14.25" x14ac:dyDescent="0.45">
      <c r="A25" s="108" t="s">
        <v>179</v>
      </c>
      <c r="B25" s="140">
        <f>B23-B17</f>
        <v>-18500000</v>
      </c>
      <c r="C25" s="140">
        <f>C23-C17</f>
        <v>-15965366.729999989</v>
      </c>
      <c r="D25" s="140">
        <f>D23-D17</f>
        <v>31193.539999991655</v>
      </c>
    </row>
    <row r="26" spans="1:4" ht="14.25" x14ac:dyDescent="0.45">
      <c r="A26" s="109"/>
      <c r="B26" s="13"/>
      <c r="C26" s="13"/>
      <c r="D26" s="13"/>
    </row>
    <row r="27" spans="1:4" ht="14.25" x14ac:dyDescent="0.45">
      <c r="A27" s="79"/>
    </row>
    <row r="28" spans="1:4" ht="30" customHeight="1" x14ac:dyDescent="0.45">
      <c r="A28" s="105" t="s">
        <v>183</v>
      </c>
      <c r="B28" s="43" t="s">
        <v>184</v>
      </c>
      <c r="C28" s="43" t="s">
        <v>167</v>
      </c>
      <c r="D28" s="43" t="s">
        <v>185</v>
      </c>
    </row>
    <row r="29" spans="1:4" ht="14.25" x14ac:dyDescent="0.45">
      <c r="A29" s="53" t="s">
        <v>186</v>
      </c>
      <c r="B29" s="136">
        <f>B30+B31</f>
        <v>1500000</v>
      </c>
      <c r="C29" s="136">
        <f>C30+C31</f>
        <v>0</v>
      </c>
      <c r="D29" s="136">
        <f>D30+D31</f>
        <v>0</v>
      </c>
    </row>
    <row r="30" spans="1:4" x14ac:dyDescent="0.25">
      <c r="A30" s="51" t="s">
        <v>187</v>
      </c>
      <c r="B30" s="134">
        <v>0</v>
      </c>
      <c r="C30" s="134">
        <v>0</v>
      </c>
      <c r="D30" s="134">
        <v>0</v>
      </c>
    </row>
    <row r="31" spans="1:4" x14ac:dyDescent="0.25">
      <c r="A31" s="51" t="s">
        <v>188</v>
      </c>
      <c r="B31" s="134">
        <v>1500000</v>
      </c>
      <c r="C31" s="134">
        <v>0</v>
      </c>
      <c r="D31" s="134">
        <v>0</v>
      </c>
    </row>
    <row r="32" spans="1:4" ht="14.25" x14ac:dyDescent="0.45">
      <c r="A32" s="52"/>
      <c r="B32" s="52"/>
      <c r="C32" s="52"/>
      <c r="D32" s="52"/>
    </row>
    <row r="33" spans="1:4" x14ac:dyDescent="0.25">
      <c r="A33" s="53" t="s">
        <v>189</v>
      </c>
      <c r="B33" s="136">
        <f>B25+B29</f>
        <v>-17000000</v>
      </c>
      <c r="C33" s="136">
        <f>C25+C29</f>
        <v>-15965366.729999989</v>
      </c>
      <c r="D33" s="136">
        <f>D25+D29</f>
        <v>31193.539999991655</v>
      </c>
    </row>
    <row r="34" spans="1:4" x14ac:dyDescent="0.25">
      <c r="A34" s="56"/>
      <c r="B34" s="56"/>
      <c r="C34" s="56"/>
      <c r="D34" s="56"/>
    </row>
    <row r="35" spans="1:4" x14ac:dyDescent="0.25">
      <c r="A35" s="79"/>
    </row>
    <row r="36" spans="1:4" ht="30" x14ac:dyDescent="0.25">
      <c r="A36" s="105" t="s">
        <v>183</v>
      </c>
      <c r="B36" s="43" t="s">
        <v>190</v>
      </c>
      <c r="C36" s="43" t="s">
        <v>167</v>
      </c>
      <c r="D36" s="43" t="s">
        <v>182</v>
      </c>
    </row>
    <row r="37" spans="1:4" x14ac:dyDescent="0.25">
      <c r="A37" s="53" t="s">
        <v>191</v>
      </c>
      <c r="B37" s="136">
        <f>B38+B39</f>
        <v>0</v>
      </c>
      <c r="C37" s="136">
        <f>C38+C39</f>
        <v>0</v>
      </c>
      <c r="D37" s="136">
        <f>D38+D39</f>
        <v>0</v>
      </c>
    </row>
    <row r="38" spans="1:4" x14ac:dyDescent="0.25">
      <c r="A38" s="51" t="s">
        <v>192</v>
      </c>
      <c r="B38" s="134">
        <v>0</v>
      </c>
      <c r="C38" s="134">
        <v>0</v>
      </c>
      <c r="D38" s="134">
        <v>0</v>
      </c>
    </row>
    <row r="39" spans="1:4" x14ac:dyDescent="0.25">
      <c r="A39" s="51" t="s">
        <v>193</v>
      </c>
      <c r="B39" s="134">
        <v>0</v>
      </c>
      <c r="C39" s="134">
        <v>0</v>
      </c>
      <c r="D39" s="134">
        <v>0</v>
      </c>
    </row>
    <row r="40" spans="1:4" x14ac:dyDescent="0.25">
      <c r="A40" s="53" t="s">
        <v>194</v>
      </c>
      <c r="B40" s="136">
        <f>B41+B42</f>
        <v>1500000</v>
      </c>
      <c r="C40" s="136">
        <f>C41+C42</f>
        <v>0</v>
      </c>
      <c r="D40" s="136">
        <f>D41+D42</f>
        <v>0</v>
      </c>
    </row>
    <row r="41" spans="1:4" x14ac:dyDescent="0.25">
      <c r="A41" s="51" t="s">
        <v>195</v>
      </c>
      <c r="B41" s="134">
        <v>0</v>
      </c>
      <c r="C41" s="134">
        <v>0</v>
      </c>
      <c r="D41" s="134">
        <v>0</v>
      </c>
    </row>
    <row r="42" spans="1:4" x14ac:dyDescent="0.25">
      <c r="A42" s="51" t="s">
        <v>196</v>
      </c>
      <c r="B42" s="134">
        <v>1500000</v>
      </c>
      <c r="C42" s="134">
        <v>0</v>
      </c>
      <c r="D42" s="134">
        <v>0</v>
      </c>
    </row>
    <row r="43" spans="1:4" x14ac:dyDescent="0.25">
      <c r="A43" s="52"/>
      <c r="B43" s="52"/>
      <c r="C43" s="52"/>
      <c r="D43" s="52"/>
    </row>
    <row r="44" spans="1:4" x14ac:dyDescent="0.25">
      <c r="A44" s="53" t="s">
        <v>197</v>
      </c>
      <c r="B44" s="136">
        <f>B37-B40</f>
        <v>-1500000</v>
      </c>
      <c r="C44" s="136">
        <f>C37-C40</f>
        <v>0</v>
      </c>
      <c r="D44" s="136">
        <f>D37-D40</f>
        <v>0</v>
      </c>
    </row>
    <row r="45" spans="1:4" x14ac:dyDescent="0.25">
      <c r="A45" s="129"/>
      <c r="B45" s="56"/>
      <c r="C45" s="56"/>
      <c r="D45" s="56"/>
    </row>
    <row r="46" spans="1:4" x14ac:dyDescent="0.25"/>
    <row r="47" spans="1:4" ht="30" x14ac:dyDescent="0.25">
      <c r="A47" s="105" t="s">
        <v>183</v>
      </c>
      <c r="B47" s="43" t="s">
        <v>190</v>
      </c>
      <c r="C47" s="43" t="s">
        <v>167</v>
      </c>
      <c r="D47" s="43" t="s">
        <v>182</v>
      </c>
    </row>
    <row r="48" spans="1:4" x14ac:dyDescent="0.25">
      <c r="A48" s="112" t="s">
        <v>198</v>
      </c>
      <c r="B48" s="141">
        <f>B9</f>
        <v>190120006.28999999</v>
      </c>
      <c r="C48" s="141">
        <f>C9</f>
        <v>107197366.23</v>
      </c>
      <c r="D48" s="141">
        <f>D9</f>
        <v>107197366.23</v>
      </c>
    </row>
    <row r="49" spans="1:4" x14ac:dyDescent="0.25">
      <c r="A49" s="113" t="s">
        <v>199</v>
      </c>
      <c r="B49" s="136">
        <f>B50-B51</f>
        <v>0</v>
      </c>
      <c r="C49" s="136">
        <f>C50-C51</f>
        <v>0</v>
      </c>
      <c r="D49" s="136">
        <f>D50-D51</f>
        <v>0</v>
      </c>
    </row>
    <row r="50" spans="1:4" x14ac:dyDescent="0.25">
      <c r="A50" s="114" t="s">
        <v>192</v>
      </c>
      <c r="B50" s="134">
        <f>B38</f>
        <v>0</v>
      </c>
      <c r="C50" s="134">
        <v>0</v>
      </c>
      <c r="D50" s="134">
        <v>0</v>
      </c>
    </row>
    <row r="51" spans="1:4" x14ac:dyDescent="0.25">
      <c r="A51" s="114" t="s">
        <v>195</v>
      </c>
      <c r="B51" s="134">
        <v>0</v>
      </c>
      <c r="C51" s="134">
        <v>0</v>
      </c>
      <c r="D51" s="134">
        <v>0</v>
      </c>
    </row>
    <row r="52" spans="1:4" x14ac:dyDescent="0.25">
      <c r="A52" s="52"/>
      <c r="B52" s="52"/>
      <c r="C52" s="52"/>
      <c r="D52" s="52"/>
    </row>
    <row r="53" spans="1:4" x14ac:dyDescent="0.25">
      <c r="A53" s="51" t="s">
        <v>172</v>
      </c>
      <c r="B53" s="135">
        <f>B14</f>
        <v>210120006.28999999</v>
      </c>
      <c r="C53" s="135">
        <f>C14</f>
        <v>85291834.569999993</v>
      </c>
      <c r="D53" s="135">
        <f>D14</f>
        <v>84167360.040000007</v>
      </c>
    </row>
    <row r="54" spans="1:4" x14ac:dyDescent="0.25">
      <c r="A54" s="52"/>
      <c r="B54" s="52"/>
      <c r="C54" s="52"/>
      <c r="D54" s="52"/>
    </row>
    <row r="55" spans="1:4" x14ac:dyDescent="0.25">
      <c r="A55" s="51" t="s">
        <v>175</v>
      </c>
      <c r="B55" s="111">
        <f>B18</f>
        <v>0</v>
      </c>
      <c r="C55" s="135">
        <f>C18</f>
        <v>7920994.2999999998</v>
      </c>
      <c r="D55" s="135">
        <f>D18</f>
        <v>7920994.2999999998</v>
      </c>
    </row>
    <row r="56" spans="1:4" x14ac:dyDescent="0.25">
      <c r="A56" s="52"/>
      <c r="B56" s="52"/>
      <c r="C56" s="52"/>
      <c r="D56" s="52"/>
    </row>
    <row r="57" spans="1:4" ht="32.25" customHeight="1" x14ac:dyDescent="0.25">
      <c r="A57" s="108" t="s">
        <v>201</v>
      </c>
      <c r="B57" s="136">
        <f>B48+B49-B53+B55</f>
        <v>-20000000</v>
      </c>
      <c r="C57" s="136">
        <f>C48+C49-C53+C55</f>
        <v>29826525.960000012</v>
      </c>
      <c r="D57" s="136">
        <f>D48+D49-D53+D55</f>
        <v>30951000.489999998</v>
      </c>
    </row>
    <row r="58" spans="1:4" x14ac:dyDescent="0.25">
      <c r="A58" s="59"/>
      <c r="B58" s="59"/>
      <c r="C58" s="59"/>
      <c r="D58" s="59"/>
    </row>
    <row r="59" spans="1:4" ht="30" customHeight="1" x14ac:dyDescent="0.25">
      <c r="A59" s="108" t="s">
        <v>200</v>
      </c>
      <c r="B59" s="136">
        <f>B57-B49</f>
        <v>-20000000</v>
      </c>
      <c r="C59" s="136">
        <f>C57-C49</f>
        <v>29826525.960000012</v>
      </c>
      <c r="D59" s="136">
        <f>D57-D49</f>
        <v>30951000.489999998</v>
      </c>
    </row>
    <row r="60" spans="1:4" x14ac:dyDescent="0.25">
      <c r="A60" s="56"/>
      <c r="B60" s="56"/>
      <c r="C60" s="56"/>
      <c r="D60" s="56"/>
    </row>
    <row r="61" spans="1:4" x14ac:dyDescent="0.25"/>
    <row r="62" spans="1:4" ht="30" x14ac:dyDescent="0.25">
      <c r="A62" s="105" t="s">
        <v>183</v>
      </c>
      <c r="B62" s="43" t="s">
        <v>190</v>
      </c>
      <c r="C62" s="43" t="s">
        <v>167</v>
      </c>
      <c r="D62" s="43" t="s">
        <v>182</v>
      </c>
    </row>
    <row r="63" spans="1:4" x14ac:dyDescent="0.25">
      <c r="A63" s="112" t="s">
        <v>170</v>
      </c>
      <c r="B63" s="142">
        <f>B10</f>
        <v>242751517.66</v>
      </c>
      <c r="C63" s="142">
        <f>C10</f>
        <v>101198153.33</v>
      </c>
      <c r="D63" s="142">
        <f>D10</f>
        <v>101198153.33</v>
      </c>
    </row>
    <row r="64" spans="1:4" ht="30" x14ac:dyDescent="0.25">
      <c r="A64" s="113" t="s">
        <v>202</v>
      </c>
      <c r="B64" s="140">
        <f>B65-B66</f>
        <v>-1500000</v>
      </c>
      <c r="C64" s="140">
        <f>C65-C66</f>
        <v>0</v>
      </c>
      <c r="D64" s="140">
        <f>D65-D66</f>
        <v>0</v>
      </c>
    </row>
    <row r="65" spans="1:4" x14ac:dyDescent="0.25">
      <c r="A65" s="114" t="s">
        <v>193</v>
      </c>
      <c r="B65" s="143">
        <f>B39</f>
        <v>0</v>
      </c>
      <c r="C65" s="143">
        <f t="shared" ref="C65:D65" si="0">C39</f>
        <v>0</v>
      </c>
      <c r="D65" s="143">
        <f t="shared" si="0"/>
        <v>0</v>
      </c>
    </row>
    <row r="66" spans="1:4" x14ac:dyDescent="0.25">
      <c r="A66" s="114" t="s">
        <v>196</v>
      </c>
      <c r="B66" s="143">
        <f>B42</f>
        <v>1500000</v>
      </c>
      <c r="C66" s="143">
        <f t="shared" ref="C66:D66" si="1">C42</f>
        <v>0</v>
      </c>
      <c r="D66" s="143">
        <f t="shared" si="1"/>
        <v>0</v>
      </c>
    </row>
    <row r="67" spans="1:4" x14ac:dyDescent="0.25">
      <c r="A67" s="52"/>
      <c r="B67" s="12"/>
      <c r="C67" s="12"/>
      <c r="D67" s="12"/>
    </row>
    <row r="68" spans="1:4" x14ac:dyDescent="0.25">
      <c r="A68" s="51" t="s">
        <v>203</v>
      </c>
      <c r="B68" s="143">
        <f>B15</f>
        <v>242751517.66</v>
      </c>
      <c r="C68" s="143">
        <f>C15</f>
        <v>139069051.72</v>
      </c>
      <c r="D68" s="143">
        <f>D15</f>
        <v>124196965.98</v>
      </c>
    </row>
    <row r="69" spans="1:4" x14ac:dyDescent="0.25">
      <c r="A69" s="52"/>
      <c r="B69" s="12"/>
      <c r="C69" s="12"/>
      <c r="D69" s="12"/>
    </row>
    <row r="70" spans="1:4" x14ac:dyDescent="0.25">
      <c r="A70" s="51" t="s">
        <v>176</v>
      </c>
      <c r="B70" s="110">
        <f>B19</f>
        <v>0</v>
      </c>
      <c r="C70" s="143">
        <f>C19</f>
        <v>100976076.91</v>
      </c>
      <c r="D70" s="143">
        <f>D19</f>
        <v>100976076.91</v>
      </c>
    </row>
    <row r="71" spans="1:4" x14ac:dyDescent="0.25">
      <c r="A71" s="52"/>
      <c r="B71" s="12"/>
      <c r="C71" s="12"/>
      <c r="D71" s="12"/>
    </row>
    <row r="72" spans="1:4" ht="30" customHeight="1" x14ac:dyDescent="0.25">
      <c r="A72" s="108" t="s">
        <v>205</v>
      </c>
      <c r="B72" s="140">
        <f>B63+B64-B68+B70</f>
        <v>-1500000</v>
      </c>
      <c r="C72" s="140">
        <f>C63+C64-C68+C70</f>
        <v>63105178.519999996</v>
      </c>
      <c r="D72" s="140">
        <f>D63+D64-D68+D70</f>
        <v>77977264.25999999</v>
      </c>
    </row>
    <row r="73" spans="1:4" x14ac:dyDescent="0.25">
      <c r="A73" s="52"/>
      <c r="B73" s="12"/>
      <c r="C73" s="12"/>
      <c r="D73" s="12"/>
    </row>
    <row r="74" spans="1:4" ht="30" customHeight="1" x14ac:dyDescent="0.25">
      <c r="A74" s="108" t="s">
        <v>204</v>
      </c>
      <c r="B74" s="140">
        <f>B72-B64</f>
        <v>0</v>
      </c>
      <c r="C74" s="140">
        <f>C72-C64</f>
        <v>63105178.519999996</v>
      </c>
      <c r="D74" s="140">
        <f>D72-D64</f>
        <v>77977264.25999999</v>
      </c>
    </row>
    <row r="75" spans="1:4" x14ac:dyDescent="0.25">
      <c r="A75" s="56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698</v>
      </c>
      <c r="Q1" t="s">
        <v>723</v>
      </c>
      <c r="R1" t="s">
        <v>724</v>
      </c>
    </row>
    <row r="2" spans="1:25" ht="14.25" x14ac:dyDescent="0.4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699</v>
      </c>
      <c r="P2" s="18">
        <f>'Formato 4'!B8</f>
        <v>432871523.94999999</v>
      </c>
      <c r="Q2" s="18">
        <f>'Formato 4'!C8</f>
        <v>208395519.56</v>
      </c>
      <c r="R2" s="18">
        <f>'Formato 4'!D8</f>
        <v>208395519.56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190120006.28999999</v>
      </c>
      <c r="Q3" s="18">
        <f>'Formato 4'!C9</f>
        <v>107197366.23</v>
      </c>
      <c r="R3" s="18">
        <f>'Formato 4'!D9</f>
        <v>107197366.23</v>
      </c>
      <c r="S3" s="18"/>
      <c r="T3" s="18"/>
      <c r="U3" s="18"/>
      <c r="V3" s="18"/>
    </row>
    <row r="4" spans="1:25" ht="14.25" x14ac:dyDescent="0.45">
      <c r="A4" s="3" t="str">
        <f t="shared" si="0"/>
        <v>4,1,2,0,0,0,0</v>
      </c>
      <c r="B4">
        <v>4</v>
      </c>
      <c r="C4">
        <v>1</v>
      </c>
      <c r="D4">
        <v>2</v>
      </c>
      <c r="J4" t="s">
        <v>700</v>
      </c>
      <c r="P4" s="18">
        <f>'Formato 4'!B10</f>
        <v>242751517.66</v>
      </c>
      <c r="Q4" s="18">
        <f>'Formato 4'!C10</f>
        <v>101198153.33</v>
      </c>
      <c r="R4" s="18">
        <f>'Formato 4'!D10</f>
        <v>101198153.33</v>
      </c>
      <c r="S4" s="18"/>
      <c r="T4" s="18"/>
      <c r="U4" s="18"/>
      <c r="V4" s="18"/>
    </row>
    <row r="5" spans="1:25" ht="14.25" x14ac:dyDescent="0.45">
      <c r="A5" s="3" t="str">
        <f t="shared" si="0"/>
        <v>4,1,3,0,0,0,0</v>
      </c>
      <c r="B5">
        <v>4</v>
      </c>
      <c r="C5">
        <v>1</v>
      </c>
      <c r="D5">
        <v>3</v>
      </c>
      <c r="J5" t="s">
        <v>701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ht="14.25" x14ac:dyDescent="0.45">
      <c r="A6" s="3" t="str">
        <f t="shared" si="0"/>
        <v>4,2,0,0,0,0,0</v>
      </c>
      <c r="B6">
        <v>4</v>
      </c>
      <c r="C6">
        <v>2</v>
      </c>
      <c r="I6" t="s">
        <v>702</v>
      </c>
      <c r="P6" s="18">
        <f>'Formato 4'!B13</f>
        <v>452871523.94999999</v>
      </c>
      <c r="Q6" s="18">
        <f>'Formato 4'!C13</f>
        <v>224360886.28999999</v>
      </c>
      <c r="R6" s="18">
        <f>'Formato 4'!D13</f>
        <v>208364326.02000001</v>
      </c>
      <c r="S6" s="18"/>
      <c r="T6" s="18"/>
      <c r="U6" s="18"/>
      <c r="V6" s="18"/>
      <c r="W6" s="18"/>
      <c r="X6" s="18"/>
      <c r="Y6" s="18"/>
    </row>
    <row r="7" spans="1:25" ht="14.25" x14ac:dyDescent="0.45">
      <c r="A7" s="3" t="str">
        <f t="shared" si="0"/>
        <v>4,2,1,0,0,0,0</v>
      </c>
      <c r="B7">
        <v>4</v>
      </c>
      <c r="C7">
        <v>2</v>
      </c>
      <c r="D7">
        <v>1</v>
      </c>
      <c r="J7" t="s">
        <v>703</v>
      </c>
      <c r="P7" s="18">
        <f>'Formato 4'!B14</f>
        <v>210120006.28999999</v>
      </c>
      <c r="Q7" s="18">
        <f>'Formato 4'!C14</f>
        <v>85291834.569999993</v>
      </c>
      <c r="R7" s="18">
        <f>'Formato 4'!D14</f>
        <v>84167360.040000007</v>
      </c>
    </row>
    <row r="8" spans="1:25" ht="14.25" x14ac:dyDescent="0.45">
      <c r="A8" s="3" t="str">
        <f t="shared" si="0"/>
        <v>4,2,2,0,0,0,0</v>
      </c>
      <c r="B8">
        <v>4</v>
      </c>
      <c r="C8">
        <v>2</v>
      </c>
      <c r="D8">
        <v>2</v>
      </c>
      <c r="J8" t="s">
        <v>704</v>
      </c>
      <c r="P8" s="18">
        <f>'Formato 4'!B15</f>
        <v>242751517.66</v>
      </c>
      <c r="Q8" s="18">
        <f>'Formato 4'!C15</f>
        <v>139069051.72</v>
      </c>
      <c r="R8" s="18">
        <f>'Formato 4'!D15</f>
        <v>124196965.98</v>
      </c>
    </row>
    <row r="9" spans="1:25" ht="14.25" x14ac:dyDescent="0.45">
      <c r="A9" s="3" t="str">
        <f t="shared" si="0"/>
        <v>4,3,0,0,0,0,0</v>
      </c>
      <c r="B9">
        <v>4</v>
      </c>
      <c r="C9">
        <v>3</v>
      </c>
      <c r="I9" t="s">
        <v>725</v>
      </c>
      <c r="P9" s="18"/>
      <c r="Q9" s="18">
        <f>'Formato 4'!C17</f>
        <v>108897071.20999999</v>
      </c>
      <c r="R9" s="18">
        <f>'Formato 4'!D17</f>
        <v>108897071.20999999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718</v>
      </c>
      <c r="P10" s="18"/>
      <c r="Q10" s="18">
        <f>'Formato 4'!C18</f>
        <v>7920994.2999999998</v>
      </c>
      <c r="R10" s="18">
        <f>'Formato 4'!D18</f>
        <v>7920994.2999999998</v>
      </c>
    </row>
    <row r="11" spans="1:25" ht="14.25" x14ac:dyDescent="0.4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722</v>
      </c>
      <c r="N11" s="20"/>
      <c r="P11" s="18"/>
      <c r="Q11" s="18">
        <f>'Formato 4'!C19</f>
        <v>100976076.91</v>
      </c>
      <c r="R11" s="18">
        <f>'Formato 4'!D19</f>
        <v>100976076.91</v>
      </c>
    </row>
    <row r="12" spans="1:25" ht="14.25" x14ac:dyDescent="0.45">
      <c r="A12" s="3" t="str">
        <f t="shared" si="0"/>
        <v>4,4,0,0,0,0,0</v>
      </c>
      <c r="B12">
        <v>4</v>
      </c>
      <c r="C12">
        <v>4</v>
      </c>
      <c r="I12" t="s">
        <v>705</v>
      </c>
      <c r="P12" s="18">
        <f>'Formato 4'!B21</f>
        <v>-20000000</v>
      </c>
      <c r="Q12" s="18">
        <f>'Formato 4'!C21</f>
        <v>92931704.480000004</v>
      </c>
      <c r="R12" s="18">
        <f>'Formato 4'!D21</f>
        <v>108928264.74999999</v>
      </c>
    </row>
    <row r="13" spans="1:25" ht="14.25" x14ac:dyDescent="0.45">
      <c r="A13" s="3" t="str">
        <f t="shared" si="0"/>
        <v>4,5,0,0,0,0,0</v>
      </c>
      <c r="B13">
        <v>4</v>
      </c>
      <c r="C13">
        <v>5</v>
      </c>
      <c r="I13" t="s">
        <v>706</v>
      </c>
      <c r="P13" s="18">
        <f>'Formato 4'!B23</f>
        <v>-18500000</v>
      </c>
      <c r="Q13" s="18">
        <f>'Formato 4'!C23</f>
        <v>92931704.480000004</v>
      </c>
      <c r="R13" s="18">
        <f>'Formato 4'!D23</f>
        <v>108928264.74999999</v>
      </c>
    </row>
    <row r="14" spans="1:25" ht="14.25" x14ac:dyDescent="0.45">
      <c r="A14" s="3" t="str">
        <f t="shared" si="0"/>
        <v>4,6,0,0,0,0,0</v>
      </c>
      <c r="B14">
        <v>4</v>
      </c>
      <c r="C14">
        <v>6</v>
      </c>
      <c r="I14" t="s">
        <v>707</v>
      </c>
      <c r="P14" s="18">
        <f>'Formato 4'!B25</f>
        <v>-18500000</v>
      </c>
      <c r="Q14" s="18">
        <f>'Formato 4'!C25</f>
        <v>-15965366.729999989</v>
      </c>
      <c r="R14" s="18">
        <f>'Formato 4'!D25</f>
        <v>31193.539999991655</v>
      </c>
    </row>
    <row r="15" spans="1:25" ht="14.25" x14ac:dyDescent="0.45">
      <c r="A15" s="3" t="str">
        <f t="shared" si="0"/>
        <v>4,7,0,0,0,0,0</v>
      </c>
      <c r="B15">
        <v>4</v>
      </c>
      <c r="C15">
        <v>7</v>
      </c>
      <c r="I15" t="s">
        <v>708</v>
      </c>
      <c r="P15">
        <f>'Formato 4'!B29</f>
        <v>1500000</v>
      </c>
      <c r="Q15">
        <f>'Formato 4'!C29</f>
        <v>0</v>
      </c>
      <c r="R15">
        <f>'Formato 4'!D29</f>
        <v>0</v>
      </c>
    </row>
    <row r="16" spans="1:25" ht="14.25" x14ac:dyDescent="0.4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709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ht="14.25" x14ac:dyDescent="0.4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710</v>
      </c>
      <c r="P17">
        <f>'Formato 4'!B31</f>
        <v>1500000</v>
      </c>
      <c r="Q17">
        <f>'Formato 4'!C31</f>
        <v>0</v>
      </c>
      <c r="R17">
        <f>'Formato 4'!D31</f>
        <v>0</v>
      </c>
    </row>
    <row r="18" spans="1:18" ht="14.25" x14ac:dyDescent="0.45">
      <c r="A18" s="3" t="str">
        <f t="shared" si="0"/>
        <v>4,8,0,0,0,0,0</v>
      </c>
      <c r="B18">
        <v>4</v>
      </c>
      <c r="C18">
        <v>8</v>
      </c>
      <c r="I18" t="s">
        <v>711</v>
      </c>
      <c r="P18">
        <f>'Formato 4'!B33</f>
        <v>-17000000</v>
      </c>
      <c r="Q18">
        <f>'Formato 4'!C33</f>
        <v>-15965366.729999989</v>
      </c>
      <c r="R18">
        <f>'Formato 4'!D33</f>
        <v>31193.539999991655</v>
      </c>
    </row>
    <row r="19" spans="1:18" ht="14.25" x14ac:dyDescent="0.45">
      <c r="A19" s="3" t="str">
        <f t="shared" si="0"/>
        <v>4,8,0,0,0,0,0</v>
      </c>
      <c r="B19">
        <v>4</v>
      </c>
      <c r="C19">
        <v>8</v>
      </c>
      <c r="I19" t="s">
        <v>712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713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ht="14.25" x14ac:dyDescent="0.4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714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715</v>
      </c>
      <c r="P22">
        <f>'Formato 4'!B40</f>
        <v>1500000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1500000</v>
      </c>
      <c r="Q24">
        <f>'Formato 4'!C42</f>
        <v>0</v>
      </c>
      <c r="R24">
        <f>'Formato 4'!D42</f>
        <v>0</v>
      </c>
    </row>
    <row r="25" spans="1:18" ht="14.25" x14ac:dyDescent="0.45">
      <c r="A25" s="3" t="str">
        <f t="shared" si="0"/>
        <v>4,10,0,0,0,0,0</v>
      </c>
      <c r="B25">
        <v>4</v>
      </c>
      <c r="C25">
        <v>10</v>
      </c>
      <c r="I25" t="s">
        <v>701</v>
      </c>
      <c r="P25">
        <f>'Formato 4'!B44</f>
        <v>-1500000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190120006.28999999</v>
      </c>
      <c r="Q26">
        <f>'Formato 4'!C48</f>
        <v>107197366.23</v>
      </c>
      <c r="R26">
        <f>'Formato 4'!D48</f>
        <v>107197366.23</v>
      </c>
    </row>
    <row r="27" spans="1:18" ht="14.25" x14ac:dyDescent="0.4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716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713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717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ht="14.25" x14ac:dyDescent="0.45">
      <c r="A30" s="3" t="str">
        <f t="shared" si="0"/>
        <v>4,12,0,0,0,0,0</v>
      </c>
      <c r="B30">
        <v>4</v>
      </c>
      <c r="C30">
        <v>12</v>
      </c>
      <c r="I30" t="s">
        <v>703</v>
      </c>
      <c r="P30">
        <f>'Formato 4'!B53</f>
        <v>210120006.28999999</v>
      </c>
      <c r="Q30">
        <f>'Formato 4'!C53</f>
        <v>85291834.569999993</v>
      </c>
      <c r="R30">
        <f>'Formato 4'!D53</f>
        <v>84167360.040000007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718</v>
      </c>
      <c r="Q31">
        <f>'Formato 4'!C55</f>
        <v>7920994.2999999998</v>
      </c>
      <c r="R31">
        <f>'Formato 4'!D55</f>
        <v>7920994.2999999998</v>
      </c>
    </row>
    <row r="32" spans="1:18" ht="14.25" x14ac:dyDescent="0.45">
      <c r="A32" s="3" t="str">
        <f t="shared" si="0"/>
        <v>4,14,0,0,0,0,0</v>
      </c>
      <c r="B32">
        <v>4</v>
      </c>
      <c r="C32">
        <v>14</v>
      </c>
      <c r="I32" t="s">
        <v>700</v>
      </c>
      <c r="P32">
        <f>'Formato 4'!B63</f>
        <v>242751517.66</v>
      </c>
      <c r="Q32">
        <f>'Formato 4'!C63</f>
        <v>101198153.33</v>
      </c>
      <c r="R32">
        <f>'Formato 4'!D63</f>
        <v>101198153.33</v>
      </c>
    </row>
    <row r="33" spans="1:18" ht="14.25" x14ac:dyDescent="0.4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719</v>
      </c>
      <c r="P33">
        <f>'Formato 4'!B64</f>
        <v>-1500000</v>
      </c>
      <c r="Q33">
        <f>'Formato 4'!C64</f>
        <v>0</v>
      </c>
      <c r="R33">
        <f>'Formato 4'!D64</f>
        <v>0</v>
      </c>
    </row>
    <row r="34" spans="1:18" ht="14.25" x14ac:dyDescent="0.4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720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721</v>
      </c>
      <c r="P35">
        <f>'Formato 4'!B66</f>
        <v>1500000</v>
      </c>
      <c r="Q35">
        <f>'Formato 4'!C66</f>
        <v>0</v>
      </c>
      <c r="R35">
        <f>'Formato 4'!D66</f>
        <v>0</v>
      </c>
    </row>
    <row r="36" spans="1:18" ht="14.25" x14ac:dyDescent="0.45">
      <c r="A36" s="3" t="str">
        <f t="shared" si="0"/>
        <v>4,15,0,0,0,0,0</v>
      </c>
      <c r="B36">
        <v>4</v>
      </c>
      <c r="C36">
        <v>15</v>
      </c>
      <c r="I36" t="s">
        <v>704</v>
      </c>
      <c r="P36">
        <f>'Formato 4'!B68</f>
        <v>242751517.66</v>
      </c>
      <c r="Q36">
        <f>'Formato 4'!C68</f>
        <v>139069051.72</v>
      </c>
      <c r="R36">
        <f>'Formato 4'!D68</f>
        <v>124196965.98</v>
      </c>
    </row>
    <row r="37" spans="1:18" ht="14.25" x14ac:dyDescent="0.45">
      <c r="A37" s="3" t="str">
        <f t="shared" si="0"/>
        <v>4,16,0,0,0,0,0</v>
      </c>
      <c r="B37">
        <v>4</v>
      </c>
      <c r="C37">
        <v>16</v>
      </c>
      <c r="I37" t="s">
        <v>722</v>
      </c>
      <c r="Q37">
        <f>'Formato 4'!C70</f>
        <v>100976076.91</v>
      </c>
      <c r="R37">
        <f>'Formato 4'!D70</f>
        <v>100976076.91</v>
      </c>
    </row>
    <row r="38" spans="1:18" ht="14.25" x14ac:dyDescent="0.45">
      <c r="A38" s="3" t="str">
        <f t="shared" si="0"/>
        <v>4,17,0,0,0,0,0</v>
      </c>
      <c r="B38">
        <v>4</v>
      </c>
      <c r="C38">
        <v>17</v>
      </c>
      <c r="I38" t="s">
        <v>726</v>
      </c>
      <c r="P38">
        <f>'Formato 4'!B72</f>
        <v>-1500000</v>
      </c>
      <c r="Q38">
        <f>'Formato 4'!C72</f>
        <v>63105178.519999996</v>
      </c>
      <c r="R38">
        <f>'Formato 4'!D72</f>
        <v>77977264.25999999</v>
      </c>
    </row>
    <row r="39" spans="1:18" ht="14.25" x14ac:dyDescent="0.45">
      <c r="A39" s="3" t="str">
        <f t="shared" si="0"/>
        <v>4,18,0,0,0,0,0</v>
      </c>
      <c r="B39">
        <v>4</v>
      </c>
      <c r="C39">
        <v>18</v>
      </c>
      <c r="I39" t="s">
        <v>727</v>
      </c>
      <c r="P39">
        <f>'Formato 4'!B74</f>
        <v>0</v>
      </c>
      <c r="Q39">
        <f>'Formato 4'!C74</f>
        <v>63105178.519999996</v>
      </c>
      <c r="R39">
        <f>'Formato 4'!D74</f>
        <v>77977264.25999999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zoomScale="85" zoomScaleNormal="85" workbookViewId="0">
      <selection activeCell="A4" sqref="A4:G4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80" customFormat="1" ht="37.5" customHeight="1" x14ac:dyDescent="0.25">
      <c r="A1" s="203" t="s">
        <v>206</v>
      </c>
      <c r="B1" s="203"/>
      <c r="C1" s="203"/>
      <c r="D1" s="203"/>
      <c r="E1" s="203"/>
      <c r="F1" s="203"/>
      <c r="G1" s="203"/>
    </row>
    <row r="2" spans="1:8" ht="14.25" x14ac:dyDescent="0.45">
      <c r="A2" s="185" t="str">
        <f>ENTE_PUBLICO_A</f>
        <v>ORGANISMO, Gobierno del Estado de Guanajuato (a)</v>
      </c>
      <c r="B2" s="186"/>
      <c r="C2" s="186"/>
      <c r="D2" s="186"/>
      <c r="E2" s="186"/>
      <c r="F2" s="186"/>
      <c r="G2" s="187"/>
    </row>
    <row r="3" spans="1:8" x14ac:dyDescent="0.25">
      <c r="A3" s="188" t="s">
        <v>207</v>
      </c>
      <c r="B3" s="189"/>
      <c r="C3" s="189"/>
      <c r="D3" s="189"/>
      <c r="E3" s="189"/>
      <c r="F3" s="189"/>
      <c r="G3" s="190"/>
    </row>
    <row r="4" spans="1:8" ht="14.25" x14ac:dyDescent="0.45">
      <c r="A4" s="191" t="str">
        <f>TRIMESTRE</f>
        <v>Del 1 de enero al 30 de junio de 2018 (b)</v>
      </c>
      <c r="B4" s="192"/>
      <c r="C4" s="192"/>
      <c r="D4" s="192"/>
      <c r="E4" s="192"/>
      <c r="F4" s="192"/>
      <c r="G4" s="193"/>
    </row>
    <row r="5" spans="1:8" ht="14.25" x14ac:dyDescent="0.45">
      <c r="A5" s="194" t="s">
        <v>118</v>
      </c>
      <c r="B5" s="195"/>
      <c r="C5" s="195"/>
      <c r="D5" s="195"/>
      <c r="E5" s="195"/>
      <c r="F5" s="195"/>
      <c r="G5" s="196"/>
    </row>
    <row r="6" spans="1:8" x14ac:dyDescent="0.25">
      <c r="A6" s="200" t="s">
        <v>214</v>
      </c>
      <c r="B6" s="202" t="s">
        <v>208</v>
      </c>
      <c r="C6" s="202"/>
      <c r="D6" s="202"/>
      <c r="E6" s="202"/>
      <c r="F6" s="202"/>
      <c r="G6" s="202" t="s">
        <v>209</v>
      </c>
    </row>
    <row r="7" spans="1:8" ht="30" x14ac:dyDescent="0.25">
      <c r="A7" s="201"/>
      <c r="B7" s="44" t="s">
        <v>210</v>
      </c>
      <c r="C7" s="43" t="s">
        <v>211</v>
      </c>
      <c r="D7" s="44" t="s">
        <v>212</v>
      </c>
      <c r="E7" s="44" t="s">
        <v>167</v>
      </c>
      <c r="F7" s="44" t="s">
        <v>213</v>
      </c>
      <c r="G7" s="202"/>
    </row>
    <row r="8" spans="1:8" x14ac:dyDescent="0.25">
      <c r="A8" s="50" t="s">
        <v>215</v>
      </c>
      <c r="B8" s="12"/>
      <c r="C8" s="12"/>
      <c r="D8" s="12"/>
      <c r="E8" s="12"/>
      <c r="F8" s="12"/>
      <c r="G8" s="12"/>
    </row>
    <row r="9" spans="1:8" x14ac:dyDescent="0.25">
      <c r="A9" s="51" t="s">
        <v>216</v>
      </c>
      <c r="B9" s="134">
        <v>17139871.98</v>
      </c>
      <c r="C9" s="134">
        <v>110000</v>
      </c>
      <c r="D9" s="134">
        <f>B9+C9</f>
        <v>17249871.98</v>
      </c>
      <c r="E9" s="134">
        <v>15205347.939999999</v>
      </c>
      <c r="F9" s="134">
        <v>15205347.939999999</v>
      </c>
      <c r="G9" s="134">
        <f>F9-B9</f>
        <v>-1934524.040000001</v>
      </c>
      <c r="H9" s="8"/>
    </row>
    <row r="10" spans="1:8" x14ac:dyDescent="0.25">
      <c r="A10" s="51" t="s">
        <v>217</v>
      </c>
      <c r="B10" s="134">
        <v>0</v>
      </c>
      <c r="C10" s="134">
        <v>0</v>
      </c>
      <c r="D10" s="134">
        <f t="shared" ref="D10:D39" si="0">B10+C10</f>
        <v>0</v>
      </c>
      <c r="E10" s="134">
        <v>0</v>
      </c>
      <c r="F10" s="134">
        <v>0</v>
      </c>
      <c r="G10" s="134">
        <f t="shared" ref="G10:G15" si="1">F10-B10</f>
        <v>0</v>
      </c>
    </row>
    <row r="11" spans="1:8" x14ac:dyDescent="0.25">
      <c r="A11" s="51" t="s">
        <v>218</v>
      </c>
      <c r="B11" s="134">
        <v>4683157.54</v>
      </c>
      <c r="C11" s="134">
        <v>2279538.62</v>
      </c>
      <c r="D11" s="134">
        <f t="shared" si="0"/>
        <v>6962696.1600000001</v>
      </c>
      <c r="E11" s="134">
        <v>4707547.75</v>
      </c>
      <c r="F11" s="134">
        <v>4707547.75</v>
      </c>
      <c r="G11" s="134">
        <f t="shared" si="1"/>
        <v>24390.209999999963</v>
      </c>
    </row>
    <row r="12" spans="1:8" x14ac:dyDescent="0.25">
      <c r="A12" s="51" t="s">
        <v>219</v>
      </c>
      <c r="B12" s="134">
        <v>24293047.43</v>
      </c>
      <c r="C12" s="134">
        <v>270000</v>
      </c>
      <c r="D12" s="134">
        <f t="shared" si="0"/>
        <v>24563047.43</v>
      </c>
      <c r="E12" s="134">
        <v>11098576.369999999</v>
      </c>
      <c r="F12" s="134">
        <v>11098576.369999999</v>
      </c>
      <c r="G12" s="134">
        <f t="shared" si="1"/>
        <v>-13194471.060000001</v>
      </c>
    </row>
    <row r="13" spans="1:8" x14ac:dyDescent="0.25">
      <c r="A13" s="51" t="s">
        <v>220</v>
      </c>
      <c r="B13" s="134">
        <v>3214454.9</v>
      </c>
      <c r="C13" s="134">
        <v>0</v>
      </c>
      <c r="D13" s="134">
        <f t="shared" si="0"/>
        <v>3214454.9</v>
      </c>
      <c r="E13" s="134">
        <v>2090195.04</v>
      </c>
      <c r="F13" s="134">
        <v>2090195.04</v>
      </c>
      <c r="G13" s="134">
        <f t="shared" si="1"/>
        <v>-1124259.8599999999</v>
      </c>
    </row>
    <row r="14" spans="1:8" x14ac:dyDescent="0.25">
      <c r="A14" s="51" t="s">
        <v>221</v>
      </c>
      <c r="B14" s="134">
        <v>2665994.4500000002</v>
      </c>
      <c r="C14" s="134">
        <v>-200000</v>
      </c>
      <c r="D14" s="134">
        <f t="shared" si="0"/>
        <v>2465994.4500000002</v>
      </c>
      <c r="E14" s="134">
        <v>841450.37</v>
      </c>
      <c r="F14" s="134">
        <v>841450.37</v>
      </c>
      <c r="G14" s="134">
        <f t="shared" si="1"/>
        <v>-1824544.08</v>
      </c>
    </row>
    <row r="15" spans="1:8" x14ac:dyDescent="0.25">
      <c r="A15" s="51" t="s">
        <v>222</v>
      </c>
      <c r="B15" s="134">
        <v>0</v>
      </c>
      <c r="C15" s="134">
        <v>0</v>
      </c>
      <c r="D15" s="134">
        <f t="shared" si="0"/>
        <v>0</v>
      </c>
      <c r="E15" s="134">
        <v>0</v>
      </c>
      <c r="F15" s="134">
        <v>0</v>
      </c>
      <c r="G15" s="134">
        <f t="shared" si="1"/>
        <v>0</v>
      </c>
    </row>
    <row r="16" spans="1:8" x14ac:dyDescent="0.25">
      <c r="A16" s="10" t="s">
        <v>275</v>
      </c>
      <c r="B16" s="134">
        <f>SUM(B17:B27)</f>
        <v>135548297.78999999</v>
      </c>
      <c r="C16" s="134">
        <f t="shared" ref="C16:G16" si="2">SUM(C17:C27)</f>
        <v>1922452.2099999962</v>
      </c>
      <c r="D16" s="134">
        <f t="shared" si="2"/>
        <v>137470750</v>
      </c>
      <c r="E16" s="134">
        <f t="shared" si="2"/>
        <v>70202124.24000001</v>
      </c>
      <c r="F16" s="134">
        <f t="shared" si="2"/>
        <v>70202124.24000001</v>
      </c>
      <c r="G16" s="134">
        <f t="shared" si="2"/>
        <v>-65346173.550000004</v>
      </c>
    </row>
    <row r="17" spans="1:7" x14ac:dyDescent="0.25">
      <c r="A17" s="60" t="s">
        <v>223</v>
      </c>
      <c r="B17" s="134">
        <v>89678668.840000004</v>
      </c>
      <c r="C17" s="134">
        <f>D17-B17</f>
        <v>3093249.1599999964</v>
      </c>
      <c r="D17" s="134">
        <v>92771918</v>
      </c>
      <c r="E17" s="134">
        <v>46617029.039999999</v>
      </c>
      <c r="F17" s="134">
        <v>46617029.039999999</v>
      </c>
      <c r="G17" s="134">
        <f>F17-B17</f>
        <v>-43061639.800000004</v>
      </c>
    </row>
    <row r="18" spans="1:7" x14ac:dyDescent="0.25">
      <c r="A18" s="60" t="s">
        <v>224</v>
      </c>
      <c r="B18" s="134">
        <v>21841740.879999999</v>
      </c>
      <c r="C18" s="134">
        <f>D18-B18</f>
        <v>654589.12000000104</v>
      </c>
      <c r="D18" s="134">
        <v>22496330</v>
      </c>
      <c r="E18" s="134">
        <v>11879666.390000001</v>
      </c>
      <c r="F18" s="134">
        <v>11879666.390000001</v>
      </c>
      <c r="G18" s="134">
        <f t="shared" ref="G18:G27" si="3">F18-B18</f>
        <v>-9962074.4899999984</v>
      </c>
    </row>
    <row r="19" spans="1:7" x14ac:dyDescent="0.25">
      <c r="A19" s="60" t="s">
        <v>225</v>
      </c>
      <c r="B19" s="134">
        <v>6757418.9199999999</v>
      </c>
      <c r="C19" s="134">
        <f>D19-B19</f>
        <v>702603.08000000007</v>
      </c>
      <c r="D19" s="134">
        <v>7460022</v>
      </c>
      <c r="E19" s="134">
        <v>3462116.27</v>
      </c>
      <c r="F19" s="134">
        <v>3462116.27</v>
      </c>
      <c r="G19" s="134">
        <f t="shared" si="3"/>
        <v>-3295302.65</v>
      </c>
    </row>
    <row r="20" spans="1:7" x14ac:dyDescent="0.25">
      <c r="A20" s="60" t="s">
        <v>226</v>
      </c>
      <c r="B20" s="134">
        <v>0</v>
      </c>
      <c r="C20" s="134">
        <v>0</v>
      </c>
      <c r="D20" s="134">
        <f t="shared" si="0"/>
        <v>0</v>
      </c>
      <c r="E20" s="134">
        <v>0</v>
      </c>
      <c r="F20" s="134">
        <v>0</v>
      </c>
      <c r="G20" s="134">
        <f t="shared" si="3"/>
        <v>0</v>
      </c>
    </row>
    <row r="21" spans="1:7" x14ac:dyDescent="0.25">
      <c r="A21" s="60" t="s">
        <v>227</v>
      </c>
      <c r="B21" s="134">
        <v>0</v>
      </c>
      <c r="C21" s="134">
        <v>0</v>
      </c>
      <c r="D21" s="134">
        <f t="shared" si="0"/>
        <v>0</v>
      </c>
      <c r="E21" s="134">
        <v>0</v>
      </c>
      <c r="F21" s="134">
        <v>0</v>
      </c>
      <c r="G21" s="134">
        <f t="shared" si="3"/>
        <v>0</v>
      </c>
    </row>
    <row r="22" spans="1:7" x14ac:dyDescent="0.25">
      <c r="A22" s="60" t="s">
        <v>228</v>
      </c>
      <c r="B22" s="134">
        <v>2059467.57</v>
      </c>
      <c r="C22" s="134">
        <f>D22-B22</f>
        <v>83402.429999999935</v>
      </c>
      <c r="D22" s="134">
        <v>2142870</v>
      </c>
      <c r="E22" s="134">
        <v>1004112.06</v>
      </c>
      <c r="F22" s="134">
        <v>1004112.06</v>
      </c>
      <c r="G22" s="134">
        <f t="shared" si="3"/>
        <v>-1055355.51</v>
      </c>
    </row>
    <row r="23" spans="1:7" x14ac:dyDescent="0.25">
      <c r="A23" s="60" t="s">
        <v>229</v>
      </c>
      <c r="B23" s="134">
        <v>0</v>
      </c>
      <c r="C23" s="134">
        <v>0</v>
      </c>
      <c r="D23" s="134">
        <f t="shared" si="0"/>
        <v>0</v>
      </c>
      <c r="E23" s="134">
        <v>0</v>
      </c>
      <c r="F23" s="134">
        <v>0</v>
      </c>
      <c r="G23" s="134">
        <f t="shared" si="3"/>
        <v>0</v>
      </c>
    </row>
    <row r="24" spans="1:7" x14ac:dyDescent="0.25">
      <c r="A24" s="60" t="s">
        <v>230</v>
      </c>
      <c r="B24" s="134">
        <v>0</v>
      </c>
      <c r="C24" s="134">
        <v>0</v>
      </c>
      <c r="D24" s="134">
        <f t="shared" si="0"/>
        <v>0</v>
      </c>
      <c r="E24" s="134">
        <v>0</v>
      </c>
      <c r="F24" s="134">
        <v>0</v>
      </c>
      <c r="G24" s="134">
        <f t="shared" si="3"/>
        <v>0</v>
      </c>
    </row>
    <row r="25" spans="1:7" x14ac:dyDescent="0.25">
      <c r="A25" s="60" t="s">
        <v>231</v>
      </c>
      <c r="B25" s="134">
        <v>4824685.12</v>
      </c>
      <c r="C25" s="134">
        <f>D25-B25</f>
        <v>-205034.12000000011</v>
      </c>
      <c r="D25" s="134">
        <v>4619651</v>
      </c>
      <c r="E25" s="134">
        <v>2291152.48</v>
      </c>
      <c r="F25" s="134">
        <v>2291152.48</v>
      </c>
      <c r="G25" s="134">
        <f t="shared" si="3"/>
        <v>-2533532.64</v>
      </c>
    </row>
    <row r="26" spans="1:7" x14ac:dyDescent="0.25">
      <c r="A26" s="60" t="s">
        <v>232</v>
      </c>
      <c r="B26" s="134">
        <v>10386316.460000001</v>
      </c>
      <c r="C26" s="134">
        <f>D26-B26</f>
        <v>-2406357.4600000009</v>
      </c>
      <c r="D26" s="134">
        <v>7979959</v>
      </c>
      <c r="E26" s="134">
        <v>4948048</v>
      </c>
      <c r="F26" s="134">
        <v>4948048</v>
      </c>
      <c r="G26" s="134">
        <f t="shared" si="3"/>
        <v>-5438268.4600000009</v>
      </c>
    </row>
    <row r="27" spans="1:7" x14ac:dyDescent="0.25">
      <c r="A27" s="60" t="s">
        <v>233</v>
      </c>
      <c r="B27" s="134">
        <v>0</v>
      </c>
      <c r="C27" s="134">
        <v>0</v>
      </c>
      <c r="D27" s="134">
        <f t="shared" si="0"/>
        <v>0</v>
      </c>
      <c r="E27" s="134">
        <v>0</v>
      </c>
      <c r="F27" s="134">
        <v>0</v>
      </c>
      <c r="G27" s="134">
        <f t="shared" si="3"/>
        <v>0</v>
      </c>
    </row>
    <row r="28" spans="1:7" x14ac:dyDescent="0.25">
      <c r="A28" s="51" t="s">
        <v>234</v>
      </c>
      <c r="B28" s="134">
        <f>SUM(B29:B33)</f>
        <v>2575182.2000000002</v>
      </c>
      <c r="C28" s="134">
        <f>D28-B28</f>
        <v>127330.81999999983</v>
      </c>
      <c r="D28" s="134">
        <f t="shared" ref="D28:G28" si="4">SUM(D29:D33)</f>
        <v>2702513.02</v>
      </c>
      <c r="E28" s="134">
        <f t="shared" si="4"/>
        <v>1587124.52</v>
      </c>
      <c r="F28" s="134">
        <f t="shared" si="4"/>
        <v>1587124.52</v>
      </c>
      <c r="G28" s="134">
        <f t="shared" si="4"/>
        <v>-988057.68</v>
      </c>
    </row>
    <row r="29" spans="1:7" x14ac:dyDescent="0.25">
      <c r="A29" s="60" t="s">
        <v>235</v>
      </c>
      <c r="B29" s="134">
        <v>36057.019999999997</v>
      </c>
      <c r="C29" s="134">
        <v>0</v>
      </c>
      <c r="D29" s="134">
        <f t="shared" si="0"/>
        <v>36057.019999999997</v>
      </c>
      <c r="E29" s="134">
        <v>10662.76</v>
      </c>
      <c r="F29" s="134">
        <v>10662.76</v>
      </c>
      <c r="G29" s="134">
        <f t="shared" ref="G29:G34" si="5">F29-B29</f>
        <v>-25394.259999999995</v>
      </c>
    </row>
    <row r="30" spans="1:7" x14ac:dyDescent="0.25">
      <c r="A30" s="60" t="s">
        <v>236</v>
      </c>
      <c r="B30" s="134">
        <v>262080.36</v>
      </c>
      <c r="C30" s="134">
        <v>0</v>
      </c>
      <c r="D30" s="134">
        <v>268849</v>
      </c>
      <c r="E30" s="134">
        <v>134424.29999999999</v>
      </c>
      <c r="F30" s="134">
        <v>134424.29999999999</v>
      </c>
      <c r="G30" s="134">
        <f t="shared" si="5"/>
        <v>-127656.06</v>
      </c>
    </row>
    <row r="31" spans="1:7" x14ac:dyDescent="0.25">
      <c r="A31" s="60" t="s">
        <v>237</v>
      </c>
      <c r="B31" s="134">
        <v>1362569.36</v>
      </c>
      <c r="C31" s="134">
        <v>0</v>
      </c>
      <c r="D31" s="134">
        <v>1692615</v>
      </c>
      <c r="E31" s="134">
        <v>882660.88</v>
      </c>
      <c r="F31" s="134">
        <v>882660.88</v>
      </c>
      <c r="G31" s="134">
        <f t="shared" si="5"/>
        <v>-479908.4800000001</v>
      </c>
    </row>
    <row r="32" spans="1:7" x14ac:dyDescent="0.25">
      <c r="A32" s="60" t="s">
        <v>238</v>
      </c>
      <c r="B32" s="134">
        <v>0</v>
      </c>
      <c r="C32" s="134">
        <v>0</v>
      </c>
      <c r="D32" s="134">
        <f t="shared" si="0"/>
        <v>0</v>
      </c>
      <c r="E32" s="134">
        <v>0</v>
      </c>
      <c r="F32" s="134">
        <v>0</v>
      </c>
      <c r="G32" s="134">
        <f t="shared" si="5"/>
        <v>0</v>
      </c>
    </row>
    <row r="33" spans="1:8" x14ac:dyDescent="0.25">
      <c r="A33" s="60" t="s">
        <v>239</v>
      </c>
      <c r="B33" s="134">
        <v>914475.46</v>
      </c>
      <c r="C33" s="134">
        <v>0</v>
      </c>
      <c r="D33" s="134">
        <v>704992</v>
      </c>
      <c r="E33" s="134">
        <v>559376.57999999996</v>
      </c>
      <c r="F33" s="134">
        <v>559376.57999999996</v>
      </c>
      <c r="G33" s="134">
        <f t="shared" si="5"/>
        <v>-355098.88</v>
      </c>
    </row>
    <row r="34" spans="1:8" x14ac:dyDescent="0.25">
      <c r="A34" s="51" t="s">
        <v>240</v>
      </c>
      <c r="B34" s="134">
        <v>0</v>
      </c>
      <c r="C34" s="134">
        <v>0</v>
      </c>
      <c r="D34" s="134">
        <f t="shared" si="0"/>
        <v>0</v>
      </c>
      <c r="E34" s="134">
        <v>0</v>
      </c>
      <c r="F34" s="134">
        <v>0</v>
      </c>
      <c r="G34" s="134">
        <f t="shared" si="5"/>
        <v>0</v>
      </c>
    </row>
    <row r="35" spans="1:8" x14ac:dyDescent="0.25">
      <c r="A35" s="51" t="s">
        <v>241</v>
      </c>
      <c r="B35" s="134">
        <f>SUM(B36)</f>
        <v>0</v>
      </c>
      <c r="C35" s="134">
        <f t="shared" ref="C35:F35" si="6">SUM(C36)</f>
        <v>2465000</v>
      </c>
      <c r="D35" s="134">
        <f t="shared" si="6"/>
        <v>2465000</v>
      </c>
      <c r="E35" s="134">
        <f t="shared" si="6"/>
        <v>1465000</v>
      </c>
      <c r="F35" s="134">
        <f t="shared" si="6"/>
        <v>1465000</v>
      </c>
      <c r="G35" s="134">
        <f>SUM(G36)</f>
        <v>1465000</v>
      </c>
    </row>
    <row r="36" spans="1:8" x14ac:dyDescent="0.25">
      <c r="A36" s="60" t="s">
        <v>242</v>
      </c>
      <c r="B36" s="134">
        <v>0</v>
      </c>
      <c r="C36" s="134">
        <v>2465000</v>
      </c>
      <c r="D36" s="134">
        <f t="shared" si="0"/>
        <v>2465000</v>
      </c>
      <c r="E36" s="134">
        <v>1465000</v>
      </c>
      <c r="F36" s="134">
        <v>1465000</v>
      </c>
      <c r="G36" s="134">
        <f>F36-B36</f>
        <v>1465000</v>
      </c>
    </row>
    <row r="37" spans="1:8" x14ac:dyDescent="0.25">
      <c r="A37" s="51" t="s">
        <v>243</v>
      </c>
      <c r="B37" s="134">
        <f>SUM(B38:B39)</f>
        <v>0</v>
      </c>
      <c r="C37" s="134">
        <f t="shared" ref="C37:G37" si="7">SUM(C38:C39)</f>
        <v>0</v>
      </c>
      <c r="D37" s="134">
        <f t="shared" si="7"/>
        <v>0</v>
      </c>
      <c r="E37" s="134">
        <f t="shared" si="7"/>
        <v>0</v>
      </c>
      <c r="F37" s="134">
        <f t="shared" si="7"/>
        <v>0</v>
      </c>
      <c r="G37" s="134">
        <f t="shared" si="7"/>
        <v>0</v>
      </c>
    </row>
    <row r="38" spans="1:8" x14ac:dyDescent="0.25">
      <c r="A38" s="60" t="s">
        <v>244</v>
      </c>
      <c r="B38" s="134">
        <v>0</v>
      </c>
      <c r="C38" s="134">
        <v>0</v>
      </c>
      <c r="D38" s="134">
        <f t="shared" si="0"/>
        <v>0</v>
      </c>
      <c r="E38" s="134">
        <v>0</v>
      </c>
      <c r="F38" s="134">
        <v>0</v>
      </c>
      <c r="G38" s="134">
        <f t="shared" ref="G38:G39" si="8">F38-B38</f>
        <v>0</v>
      </c>
    </row>
    <row r="39" spans="1:8" x14ac:dyDescent="0.25">
      <c r="A39" s="60" t="s">
        <v>245</v>
      </c>
      <c r="B39" s="134">
        <v>0</v>
      </c>
      <c r="C39" s="134">
        <v>0</v>
      </c>
      <c r="D39" s="134">
        <f t="shared" si="0"/>
        <v>0</v>
      </c>
      <c r="E39" s="134">
        <v>0</v>
      </c>
      <c r="F39" s="134">
        <v>0</v>
      </c>
      <c r="G39" s="134">
        <f t="shared" si="8"/>
        <v>0</v>
      </c>
    </row>
    <row r="40" spans="1:8" ht="14.25" x14ac:dyDescent="0.45">
      <c r="A40" s="52"/>
      <c r="B40" s="57"/>
      <c r="C40" s="57"/>
      <c r="D40" s="57"/>
      <c r="E40" s="57"/>
      <c r="F40" s="57"/>
      <c r="G40" s="57"/>
    </row>
    <row r="41" spans="1:8" x14ac:dyDescent="0.25">
      <c r="A41" s="53" t="s">
        <v>276</v>
      </c>
      <c r="B41" s="136">
        <f t="shared" ref="B41:G41" si="9">SUM(B9,B10,B11,B12,B13,B14,B15,B16,B28,B34,B35,B37)</f>
        <v>190120006.28999999</v>
      </c>
      <c r="C41" s="136">
        <f t="shared" si="9"/>
        <v>6974321.6499999966</v>
      </c>
      <c r="D41" s="136">
        <f t="shared" si="9"/>
        <v>197094327.94000003</v>
      </c>
      <c r="E41" s="136">
        <f t="shared" si="9"/>
        <v>107197366.23</v>
      </c>
      <c r="F41" s="136">
        <f t="shared" si="9"/>
        <v>107197366.23</v>
      </c>
      <c r="G41" s="136">
        <f t="shared" si="9"/>
        <v>-82922640.060000002</v>
      </c>
    </row>
    <row r="42" spans="1:8" x14ac:dyDescent="0.25">
      <c r="A42" s="53" t="s">
        <v>246</v>
      </c>
      <c r="B42" s="115"/>
      <c r="C42" s="115"/>
      <c r="D42" s="115"/>
      <c r="E42" s="115"/>
      <c r="F42" s="115"/>
      <c r="G42" s="58">
        <f>IF(G41&gt;0,G41,0)</f>
        <v>0</v>
      </c>
      <c r="H42" s="8"/>
    </row>
    <row r="43" spans="1:8" x14ac:dyDescent="0.25">
      <c r="A43" s="52"/>
      <c r="B43" s="52"/>
      <c r="C43" s="52"/>
      <c r="D43" s="52"/>
      <c r="E43" s="52"/>
      <c r="F43" s="52"/>
      <c r="G43" s="52"/>
    </row>
    <row r="44" spans="1:8" x14ac:dyDescent="0.25">
      <c r="A44" s="53" t="s">
        <v>247</v>
      </c>
      <c r="B44" s="52"/>
      <c r="C44" s="52"/>
      <c r="D44" s="52"/>
      <c r="E44" s="52"/>
      <c r="F44" s="52"/>
      <c r="G44" s="52"/>
    </row>
    <row r="45" spans="1:8" x14ac:dyDescent="0.25">
      <c r="A45" s="51" t="s">
        <v>248</v>
      </c>
      <c r="B45" s="134">
        <f>SUM(B46:B53)</f>
        <v>157911528.05000001</v>
      </c>
      <c r="C45" s="134">
        <f>D45-B45</f>
        <v>668429.94999998808</v>
      </c>
      <c r="D45" s="134">
        <f t="shared" ref="D45:G45" si="10">SUM(D46:D53)</f>
        <v>158579958</v>
      </c>
      <c r="E45" s="134">
        <f t="shared" si="10"/>
        <v>86600220</v>
      </c>
      <c r="F45" s="134">
        <f t="shared" si="10"/>
        <v>86600220</v>
      </c>
      <c r="G45" s="134">
        <f t="shared" si="10"/>
        <v>-71311308.049999997</v>
      </c>
    </row>
    <row r="46" spans="1:8" x14ac:dyDescent="0.25">
      <c r="A46" s="64" t="s">
        <v>249</v>
      </c>
      <c r="B46" s="134">
        <v>0</v>
      </c>
      <c r="C46" s="134">
        <v>0</v>
      </c>
      <c r="D46" s="134">
        <f t="shared" ref="D46:D53" si="11">B46+C46</f>
        <v>0</v>
      </c>
      <c r="E46" s="134">
        <v>0</v>
      </c>
      <c r="F46" s="134">
        <v>0</v>
      </c>
      <c r="G46" s="134">
        <f t="shared" ref="G46:G53" si="12">F46-B46</f>
        <v>0</v>
      </c>
    </row>
    <row r="47" spans="1:8" x14ac:dyDescent="0.25">
      <c r="A47" s="64" t="s">
        <v>250</v>
      </c>
      <c r="B47" s="134">
        <v>0</v>
      </c>
      <c r="C47" s="134">
        <v>0</v>
      </c>
      <c r="D47" s="134">
        <f t="shared" si="11"/>
        <v>0</v>
      </c>
      <c r="E47" s="134">
        <v>0</v>
      </c>
      <c r="F47" s="134">
        <v>0</v>
      </c>
      <c r="G47" s="134">
        <f t="shared" si="12"/>
        <v>0</v>
      </c>
    </row>
    <row r="48" spans="1:8" x14ac:dyDescent="0.25">
      <c r="A48" s="64" t="s">
        <v>251</v>
      </c>
      <c r="B48" s="134">
        <v>70669652</v>
      </c>
      <c r="C48" s="134">
        <v>2432737</v>
      </c>
      <c r="D48" s="134">
        <f t="shared" si="11"/>
        <v>73102389</v>
      </c>
      <c r="E48" s="134">
        <v>43861434</v>
      </c>
      <c r="F48" s="134">
        <v>43861434</v>
      </c>
      <c r="G48" s="134">
        <f>F48-B48</f>
        <v>-26808218</v>
      </c>
    </row>
    <row r="49" spans="1:7" ht="30" x14ac:dyDescent="0.25">
      <c r="A49" s="64" t="s">
        <v>252</v>
      </c>
      <c r="B49" s="134">
        <v>87241876.049999997</v>
      </c>
      <c r="C49" s="134">
        <v>-1764307.05</v>
      </c>
      <c r="D49" s="134">
        <f t="shared" si="11"/>
        <v>85477569</v>
      </c>
      <c r="E49" s="134">
        <v>42738786</v>
      </c>
      <c r="F49" s="134">
        <v>42738786</v>
      </c>
      <c r="G49" s="134">
        <f t="shared" si="12"/>
        <v>-44503090.049999997</v>
      </c>
    </row>
    <row r="50" spans="1:7" x14ac:dyDescent="0.25">
      <c r="A50" s="64" t="s">
        <v>253</v>
      </c>
      <c r="B50" s="134">
        <v>0</v>
      </c>
      <c r="C50" s="134">
        <v>0</v>
      </c>
      <c r="D50" s="134">
        <f t="shared" si="11"/>
        <v>0</v>
      </c>
      <c r="E50" s="134">
        <v>0</v>
      </c>
      <c r="F50" s="134">
        <v>0</v>
      </c>
      <c r="G50" s="134">
        <f t="shared" si="12"/>
        <v>0</v>
      </c>
    </row>
    <row r="51" spans="1:7" x14ac:dyDescent="0.25">
      <c r="A51" s="64" t="s">
        <v>254</v>
      </c>
      <c r="B51" s="134">
        <v>0</v>
      </c>
      <c r="C51" s="134">
        <v>0</v>
      </c>
      <c r="D51" s="134">
        <f t="shared" si="11"/>
        <v>0</v>
      </c>
      <c r="E51" s="134">
        <v>0</v>
      </c>
      <c r="F51" s="134">
        <v>0</v>
      </c>
      <c r="G51" s="134">
        <f t="shared" si="12"/>
        <v>0</v>
      </c>
    </row>
    <row r="52" spans="1:7" x14ac:dyDescent="0.25">
      <c r="A52" s="46" t="s">
        <v>255</v>
      </c>
      <c r="B52" s="134">
        <v>0</v>
      </c>
      <c r="C52" s="134">
        <v>0</v>
      </c>
      <c r="D52" s="134">
        <f t="shared" si="11"/>
        <v>0</v>
      </c>
      <c r="E52" s="134">
        <v>0</v>
      </c>
      <c r="F52" s="134">
        <v>0</v>
      </c>
      <c r="G52" s="134">
        <f t="shared" si="12"/>
        <v>0</v>
      </c>
    </row>
    <row r="53" spans="1:7" x14ac:dyDescent="0.25">
      <c r="A53" s="60" t="s">
        <v>256</v>
      </c>
      <c r="B53" s="134">
        <v>0</v>
      </c>
      <c r="C53" s="134">
        <v>0</v>
      </c>
      <c r="D53" s="134">
        <f t="shared" si="11"/>
        <v>0</v>
      </c>
      <c r="E53" s="134">
        <v>0</v>
      </c>
      <c r="F53" s="134">
        <v>0</v>
      </c>
      <c r="G53" s="134">
        <f t="shared" si="12"/>
        <v>0</v>
      </c>
    </row>
    <row r="54" spans="1:7" x14ac:dyDescent="0.25">
      <c r="A54" s="51" t="s">
        <v>257</v>
      </c>
      <c r="B54" s="134">
        <f>SUM(B55:B58)</f>
        <v>81343739.609999999</v>
      </c>
      <c r="C54" s="134">
        <f t="shared" ref="C54:D54" si="13">SUM(C55:C58)</f>
        <v>-9912398.5900000036</v>
      </c>
      <c r="D54" s="134">
        <f t="shared" si="13"/>
        <v>71431341.019999996</v>
      </c>
      <c r="E54" s="134">
        <v>13338799.58</v>
      </c>
      <c r="F54" s="134">
        <f>E54</f>
        <v>13338799.58</v>
      </c>
      <c r="G54" s="134">
        <f>SUM(G55:G58)</f>
        <v>-68004940.030000001</v>
      </c>
    </row>
    <row r="55" spans="1:7" x14ac:dyDescent="0.25">
      <c r="A55" s="46" t="s">
        <v>258</v>
      </c>
      <c r="B55" s="134">
        <v>0</v>
      </c>
      <c r="C55" s="134">
        <v>0</v>
      </c>
      <c r="D55" s="134">
        <f t="shared" ref="D55:D57" si="14">B55+C55</f>
        <v>0</v>
      </c>
      <c r="E55" s="134">
        <v>0</v>
      </c>
      <c r="F55" s="134">
        <v>0</v>
      </c>
      <c r="G55" s="134">
        <f t="shared" ref="G55:G57" si="15">F55-B55</f>
        <v>0</v>
      </c>
    </row>
    <row r="56" spans="1:7" x14ac:dyDescent="0.25">
      <c r="A56" s="64" t="s">
        <v>259</v>
      </c>
      <c r="B56" s="134">
        <v>0</v>
      </c>
      <c r="C56" s="134">
        <v>0</v>
      </c>
      <c r="D56" s="134">
        <f t="shared" si="14"/>
        <v>0</v>
      </c>
      <c r="E56" s="134">
        <v>0</v>
      </c>
      <c r="F56" s="134">
        <v>0</v>
      </c>
      <c r="G56" s="134">
        <f t="shared" si="15"/>
        <v>0</v>
      </c>
    </row>
    <row r="57" spans="1:7" x14ac:dyDescent="0.25">
      <c r="A57" s="64" t="s">
        <v>260</v>
      </c>
      <c r="B57" s="134">
        <v>0</v>
      </c>
      <c r="C57" s="134">
        <v>0</v>
      </c>
      <c r="D57" s="134">
        <f t="shared" si="14"/>
        <v>0</v>
      </c>
      <c r="E57" s="134">
        <v>0</v>
      </c>
      <c r="F57" s="134">
        <v>0</v>
      </c>
      <c r="G57" s="134">
        <f t="shared" si="15"/>
        <v>0</v>
      </c>
    </row>
    <row r="58" spans="1:7" x14ac:dyDescent="0.25">
      <c r="A58" s="46" t="s">
        <v>261</v>
      </c>
      <c r="B58" s="134">
        <v>81343739.609999999</v>
      </c>
      <c r="C58" s="134">
        <f>D58-B58</f>
        <v>-9912398.5900000036</v>
      </c>
      <c r="D58" s="134">
        <v>71431341.019999996</v>
      </c>
      <c r="E58" s="134">
        <v>13338799.58</v>
      </c>
      <c r="F58" s="134">
        <v>13338799.58</v>
      </c>
      <c r="G58" s="134">
        <f>F58-B58</f>
        <v>-68004940.030000001</v>
      </c>
    </row>
    <row r="59" spans="1:7" x14ac:dyDescent="0.25">
      <c r="A59" s="51" t="s">
        <v>262</v>
      </c>
      <c r="B59" s="134">
        <v>0</v>
      </c>
      <c r="C59" s="134">
        <v>0</v>
      </c>
      <c r="D59" s="134">
        <f t="shared" ref="D59:G59" si="16">SUM(D60:D61)</f>
        <v>0</v>
      </c>
      <c r="E59" s="134">
        <v>0</v>
      </c>
      <c r="F59" s="134">
        <v>0</v>
      </c>
      <c r="G59" s="134">
        <f t="shared" si="16"/>
        <v>0</v>
      </c>
    </row>
    <row r="60" spans="1:7" x14ac:dyDescent="0.25">
      <c r="A60" s="64" t="s">
        <v>263</v>
      </c>
      <c r="B60" s="134">
        <v>0</v>
      </c>
      <c r="C60" s="134">
        <v>0</v>
      </c>
      <c r="D60" s="134">
        <f t="shared" ref="D60:D62" si="17">B60+C60</f>
        <v>0</v>
      </c>
      <c r="E60" s="134">
        <v>0</v>
      </c>
      <c r="F60" s="134">
        <v>0</v>
      </c>
      <c r="G60" s="134">
        <f t="shared" ref="G60:G62" si="18">F60-B60</f>
        <v>0</v>
      </c>
    </row>
    <row r="61" spans="1:7" x14ac:dyDescent="0.25">
      <c r="A61" s="64" t="s">
        <v>264</v>
      </c>
      <c r="B61" s="134">
        <v>0</v>
      </c>
      <c r="C61" s="134">
        <v>0</v>
      </c>
      <c r="D61" s="134">
        <f t="shared" si="17"/>
        <v>0</v>
      </c>
      <c r="E61" s="134">
        <v>0</v>
      </c>
      <c r="F61" s="134">
        <v>0</v>
      </c>
      <c r="G61" s="134">
        <f t="shared" si="18"/>
        <v>0</v>
      </c>
    </row>
    <row r="62" spans="1:7" x14ac:dyDescent="0.25">
      <c r="A62" s="51" t="s">
        <v>265</v>
      </c>
      <c r="B62" s="134">
        <v>0</v>
      </c>
      <c r="C62" s="134">
        <v>0</v>
      </c>
      <c r="D62" s="134">
        <f t="shared" si="17"/>
        <v>0</v>
      </c>
      <c r="E62" s="134">
        <v>0</v>
      </c>
      <c r="F62" s="134">
        <v>0</v>
      </c>
      <c r="G62" s="134">
        <f t="shared" si="18"/>
        <v>0</v>
      </c>
    </row>
    <row r="63" spans="1:7" x14ac:dyDescent="0.25">
      <c r="A63" s="51" t="s">
        <v>266</v>
      </c>
      <c r="B63" s="134">
        <v>3496250</v>
      </c>
      <c r="C63" s="134">
        <f>D63-B63</f>
        <v>60000</v>
      </c>
      <c r="D63" s="134">
        <f>2587500+310500+593250+65000</f>
        <v>3556250</v>
      </c>
      <c r="E63" s="134">
        <v>1259133.75</v>
      </c>
      <c r="F63" s="134">
        <v>1259133.75</v>
      </c>
      <c r="G63" s="134">
        <f>F63-B63</f>
        <v>-2237116.25</v>
      </c>
    </row>
    <row r="64" spans="1:7" x14ac:dyDescent="0.25">
      <c r="A64" s="52"/>
      <c r="B64" s="52"/>
      <c r="C64" s="52"/>
      <c r="D64" s="52"/>
      <c r="E64" s="52"/>
      <c r="F64" s="52"/>
      <c r="G64" s="52"/>
    </row>
    <row r="65" spans="1:7" x14ac:dyDescent="0.25">
      <c r="A65" s="53" t="s">
        <v>267</v>
      </c>
      <c r="B65" s="136">
        <f t="shared" ref="B65:G65" si="19">B45+B54+B59+B62+B63</f>
        <v>242751517.66000003</v>
      </c>
      <c r="C65" s="136">
        <f t="shared" si="19"/>
        <v>-9183968.6400000155</v>
      </c>
      <c r="D65" s="136">
        <f t="shared" si="19"/>
        <v>233567549.01999998</v>
      </c>
      <c r="E65" s="136">
        <f t="shared" si="19"/>
        <v>101198153.33</v>
      </c>
      <c r="F65" s="136">
        <f t="shared" si="19"/>
        <v>101198153.33</v>
      </c>
      <c r="G65" s="136">
        <f t="shared" si="19"/>
        <v>-141553364.32999998</v>
      </c>
    </row>
    <row r="66" spans="1:7" x14ac:dyDescent="0.25">
      <c r="A66" s="52"/>
      <c r="B66" s="52"/>
      <c r="C66" s="52"/>
      <c r="D66" s="52"/>
      <c r="E66" s="52"/>
      <c r="F66" s="52"/>
      <c r="G66" s="52"/>
    </row>
    <row r="67" spans="1:7" x14ac:dyDescent="0.25">
      <c r="A67" s="53" t="s">
        <v>268</v>
      </c>
      <c r="B67" s="136">
        <f t="shared" ref="B67:G67" si="20">B68</f>
        <v>20000000</v>
      </c>
      <c r="C67" s="136">
        <f t="shared" si="20"/>
        <v>168469576.96000001</v>
      </c>
      <c r="D67" s="136">
        <f t="shared" si="20"/>
        <v>188469576.96000001</v>
      </c>
      <c r="E67" s="136">
        <f t="shared" si="20"/>
        <v>108897071.20999999</v>
      </c>
      <c r="F67" s="136">
        <f t="shared" si="20"/>
        <v>108897071.20999999</v>
      </c>
      <c r="G67" s="136">
        <f t="shared" si="20"/>
        <v>88897071.209999993</v>
      </c>
    </row>
    <row r="68" spans="1:7" x14ac:dyDescent="0.25">
      <c r="A68" s="51" t="s">
        <v>269</v>
      </c>
      <c r="B68" s="134">
        <v>20000000</v>
      </c>
      <c r="C68" s="134">
        <v>168469576.96000001</v>
      </c>
      <c r="D68" s="134">
        <v>188469576.96000001</v>
      </c>
      <c r="E68" s="134">
        <v>108897071.20999999</v>
      </c>
      <c r="F68" s="134">
        <v>108897071.20999999</v>
      </c>
      <c r="G68" s="134">
        <v>88897071.209999993</v>
      </c>
    </row>
    <row r="69" spans="1:7" x14ac:dyDescent="0.25">
      <c r="A69" s="52"/>
      <c r="B69" s="52"/>
      <c r="C69" s="52"/>
      <c r="D69" s="52"/>
      <c r="E69" s="52"/>
      <c r="F69" s="52"/>
      <c r="G69" s="52"/>
    </row>
    <row r="70" spans="1:7" x14ac:dyDescent="0.25">
      <c r="A70" s="53" t="s">
        <v>270</v>
      </c>
      <c r="B70" s="136">
        <f t="shared" ref="B70:G70" si="21">B41+B65+B67</f>
        <v>452871523.95000005</v>
      </c>
      <c r="C70" s="136">
        <f t="shared" si="21"/>
        <v>166259929.97</v>
      </c>
      <c r="D70" s="136">
        <f t="shared" si="21"/>
        <v>619131453.92000008</v>
      </c>
      <c r="E70" s="136">
        <f t="shared" si="21"/>
        <v>317292590.76999998</v>
      </c>
      <c r="F70" s="136">
        <f t="shared" si="21"/>
        <v>317292590.76999998</v>
      </c>
      <c r="G70" s="136">
        <f t="shared" si="21"/>
        <v>-135578933.18000001</v>
      </c>
    </row>
    <row r="71" spans="1:7" x14ac:dyDescent="0.25">
      <c r="A71" s="52"/>
      <c r="B71" s="52"/>
      <c r="C71" s="52"/>
      <c r="D71" s="52"/>
      <c r="E71" s="52"/>
      <c r="F71" s="52"/>
      <c r="G71" s="52"/>
    </row>
    <row r="72" spans="1:7" x14ac:dyDescent="0.25">
      <c r="A72" s="53" t="s">
        <v>271</v>
      </c>
      <c r="B72" s="52"/>
      <c r="C72" s="52"/>
      <c r="D72" s="52"/>
      <c r="E72" s="52"/>
      <c r="F72" s="52"/>
      <c r="G72" s="52"/>
    </row>
    <row r="73" spans="1:7" x14ac:dyDescent="0.25">
      <c r="A73" s="116" t="s">
        <v>272</v>
      </c>
      <c r="B73" s="134">
        <v>20000000</v>
      </c>
      <c r="C73" s="134">
        <v>30254959.870000001</v>
      </c>
      <c r="D73" s="134">
        <f t="shared" ref="D73:D74" si="22">B73+C73</f>
        <v>50254959.870000005</v>
      </c>
      <c r="E73" s="134">
        <v>7920994.2999999998</v>
      </c>
      <c r="F73" s="134">
        <v>7920994.2999999998</v>
      </c>
      <c r="G73" s="134">
        <f>F73-B73</f>
        <v>-12079005.699999999</v>
      </c>
    </row>
    <row r="74" spans="1:7" ht="30" x14ac:dyDescent="0.25">
      <c r="A74" s="116" t="s">
        <v>273</v>
      </c>
      <c r="B74" s="134">
        <v>0</v>
      </c>
      <c r="C74" s="134">
        <v>138214617.09</v>
      </c>
      <c r="D74" s="134">
        <f t="shared" si="22"/>
        <v>138214617.09</v>
      </c>
      <c r="E74" s="134">
        <v>100976076.91</v>
      </c>
      <c r="F74" s="134">
        <v>100976076.91</v>
      </c>
      <c r="G74" s="134">
        <f>F74-B74</f>
        <v>100976076.91</v>
      </c>
    </row>
    <row r="75" spans="1:7" x14ac:dyDescent="0.25">
      <c r="A75" s="108" t="s">
        <v>274</v>
      </c>
      <c r="B75" s="136">
        <f t="shared" ref="B75:G75" si="23">B73+B74</f>
        <v>20000000</v>
      </c>
      <c r="C75" s="136">
        <f t="shared" si="23"/>
        <v>168469576.96000001</v>
      </c>
      <c r="D75" s="136">
        <f t="shared" si="23"/>
        <v>188469576.96000001</v>
      </c>
      <c r="E75" s="136">
        <f t="shared" si="23"/>
        <v>108897071.20999999</v>
      </c>
      <c r="F75" s="136">
        <f t="shared" si="23"/>
        <v>108897071.20999999</v>
      </c>
      <c r="G75" s="136">
        <f t="shared" si="23"/>
        <v>88897071.209999993</v>
      </c>
    </row>
    <row r="76" spans="1:7" x14ac:dyDescent="0.25">
      <c r="A76" s="56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728</v>
      </c>
      <c r="Q1" t="s">
        <v>3140</v>
      </c>
      <c r="R1" t="s">
        <v>729</v>
      </c>
      <c r="S1" t="s">
        <v>723</v>
      </c>
      <c r="T1" t="s">
        <v>730</v>
      </c>
      <c r="U1" t="s">
        <v>731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ht="14.25" x14ac:dyDescent="0.45">
      <c r="A3" s="3" t="str">
        <f t="shared" si="0"/>
        <v>5,1,1,0,0,0,0</v>
      </c>
      <c r="B3">
        <v>5</v>
      </c>
      <c r="C3">
        <v>1</v>
      </c>
      <c r="D3">
        <v>1</v>
      </c>
      <c r="J3" t="s">
        <v>732</v>
      </c>
      <c r="P3" s="18">
        <f>'Formato 5'!B9</f>
        <v>17139871.98</v>
      </c>
      <c r="Q3" s="18">
        <f>'Formato 5'!C9</f>
        <v>110000</v>
      </c>
      <c r="R3" s="18">
        <f>'Formato 5'!D9</f>
        <v>17249871.98</v>
      </c>
      <c r="S3" s="18">
        <f>'Formato 5'!E9</f>
        <v>15205347.939999999</v>
      </c>
      <c r="T3" s="18">
        <f>'Formato 5'!F9</f>
        <v>15205347.939999999</v>
      </c>
      <c r="U3" s="18">
        <f>'Formato 5'!G9</f>
        <v>-1934524.040000001</v>
      </c>
      <c r="V3" s="18"/>
    </row>
    <row r="4" spans="1:25" ht="14.25" x14ac:dyDescent="0.45">
      <c r="A4" s="3" t="str">
        <f t="shared" si="0"/>
        <v>5,1,2,0,0,0,0</v>
      </c>
      <c r="B4">
        <v>5</v>
      </c>
      <c r="C4">
        <v>1</v>
      </c>
      <c r="D4">
        <v>2</v>
      </c>
      <c r="J4" t="s">
        <v>733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ht="14.25" x14ac:dyDescent="0.45">
      <c r="A5" s="3" t="str">
        <f t="shared" si="0"/>
        <v>5,1,3,0,0,0,0</v>
      </c>
      <c r="B5">
        <v>5</v>
      </c>
      <c r="C5">
        <v>1</v>
      </c>
      <c r="D5">
        <v>3</v>
      </c>
      <c r="J5" t="s">
        <v>734</v>
      </c>
      <c r="P5" s="18">
        <f>'Formato 5'!B11</f>
        <v>4683157.54</v>
      </c>
      <c r="Q5" s="18">
        <f>'Formato 5'!C11</f>
        <v>2279538.62</v>
      </c>
      <c r="R5" s="18">
        <f>'Formato 5'!D11</f>
        <v>6962696.1600000001</v>
      </c>
      <c r="S5" s="18">
        <f>'Formato 5'!E11</f>
        <v>4707547.75</v>
      </c>
      <c r="T5" s="18">
        <f>'Formato 5'!F11</f>
        <v>4707547.75</v>
      </c>
      <c r="U5" s="18">
        <f>'Formato 5'!G11</f>
        <v>24390.209999999963</v>
      </c>
      <c r="V5" s="18"/>
    </row>
    <row r="6" spans="1:25" ht="14.25" x14ac:dyDescent="0.45">
      <c r="A6" s="3" t="str">
        <f t="shared" si="0"/>
        <v>5,1,4,0,0,0,0</v>
      </c>
      <c r="B6">
        <v>5</v>
      </c>
      <c r="C6">
        <v>1</v>
      </c>
      <c r="D6">
        <v>4</v>
      </c>
      <c r="J6" t="s">
        <v>735</v>
      </c>
      <c r="P6" s="18">
        <f>'Formato 5'!B12</f>
        <v>24293047.43</v>
      </c>
      <c r="Q6" s="18">
        <f>'Formato 5'!C12</f>
        <v>270000</v>
      </c>
      <c r="R6" s="18">
        <f>'Formato 5'!D12</f>
        <v>24563047.43</v>
      </c>
      <c r="S6" s="18">
        <f>'Formato 5'!E12</f>
        <v>11098576.369999999</v>
      </c>
      <c r="T6" s="18">
        <f>'Formato 5'!F12</f>
        <v>11098576.369999999</v>
      </c>
      <c r="U6" s="18">
        <f>'Formato 5'!G12</f>
        <v>-13194471.060000001</v>
      </c>
      <c r="V6" s="18"/>
      <c r="W6" s="18"/>
      <c r="X6" s="18"/>
      <c r="Y6" s="18"/>
    </row>
    <row r="7" spans="1:25" ht="14.25" x14ac:dyDescent="0.45">
      <c r="A7" s="3" t="str">
        <f t="shared" si="0"/>
        <v>5,1,5,0,0,0,0</v>
      </c>
      <c r="B7">
        <v>5</v>
      </c>
      <c r="C7">
        <v>1</v>
      </c>
      <c r="D7">
        <v>5</v>
      </c>
      <c r="J7" t="s">
        <v>736</v>
      </c>
      <c r="P7" s="18">
        <f>'Formato 5'!B13</f>
        <v>3214454.9</v>
      </c>
      <c r="Q7" s="18">
        <f>'Formato 5'!C13</f>
        <v>0</v>
      </c>
      <c r="R7" s="18">
        <f>'Formato 5'!D13</f>
        <v>3214454.9</v>
      </c>
      <c r="S7" s="18">
        <f>'Formato 5'!E13</f>
        <v>2090195.04</v>
      </c>
      <c r="T7" s="18">
        <f>'Formato 5'!F13</f>
        <v>2090195.04</v>
      </c>
      <c r="U7" s="18">
        <f>'Formato 5'!G13</f>
        <v>-1124259.8599999999</v>
      </c>
    </row>
    <row r="8" spans="1:25" ht="14.25" x14ac:dyDescent="0.45">
      <c r="A8" s="3" t="str">
        <f t="shared" si="0"/>
        <v>5,1,6,0,0,0,0</v>
      </c>
      <c r="B8">
        <v>5</v>
      </c>
      <c r="C8">
        <v>1</v>
      </c>
      <c r="D8">
        <v>6</v>
      </c>
      <c r="J8" t="s">
        <v>737</v>
      </c>
      <c r="P8" s="18">
        <f>'Formato 5'!B14</f>
        <v>2665994.4500000002</v>
      </c>
      <c r="Q8" s="18">
        <f>'Formato 5'!C14</f>
        <v>-200000</v>
      </c>
      <c r="R8" s="18">
        <f>'Formato 5'!D14</f>
        <v>2465994.4500000002</v>
      </c>
      <c r="S8" s="18">
        <f>'Formato 5'!E14</f>
        <v>841450.37</v>
      </c>
      <c r="T8" s="18">
        <f>'Formato 5'!F14</f>
        <v>841450.37</v>
      </c>
      <c r="U8" s="18">
        <f>'Formato 5'!G14</f>
        <v>-1824544.08</v>
      </c>
    </row>
    <row r="9" spans="1:25" ht="14.25" x14ac:dyDescent="0.45">
      <c r="A9" s="3" t="str">
        <f t="shared" si="0"/>
        <v>5,1,7,0,0,0,0</v>
      </c>
      <c r="B9">
        <v>5</v>
      </c>
      <c r="C9">
        <v>1</v>
      </c>
      <c r="D9">
        <v>7</v>
      </c>
      <c r="J9" t="s">
        <v>738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 ht="14.25" x14ac:dyDescent="0.4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751</v>
      </c>
      <c r="P10" s="18">
        <f>'Formato 5'!B16</f>
        <v>135548297.78999999</v>
      </c>
      <c r="Q10" s="18">
        <f>'Formato 5'!C16</f>
        <v>1922452.2099999962</v>
      </c>
      <c r="R10" s="18">
        <f>'Formato 5'!D16</f>
        <v>137470750</v>
      </c>
      <c r="S10" s="18">
        <f>'Formato 5'!E16</f>
        <v>70202124.24000001</v>
      </c>
      <c r="T10" s="18">
        <f>'Formato 5'!F16</f>
        <v>70202124.24000001</v>
      </c>
      <c r="U10" s="18">
        <f>'Formato 5'!G16</f>
        <v>-65346173.550000004</v>
      </c>
    </row>
    <row r="11" spans="1:25" ht="14.25" x14ac:dyDescent="0.4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739</v>
      </c>
      <c r="N11" s="20"/>
      <c r="P11" s="18">
        <f>'Formato 5'!B17</f>
        <v>89678668.840000004</v>
      </c>
      <c r="Q11" s="18">
        <f>'Formato 5'!C17</f>
        <v>3093249.1599999964</v>
      </c>
      <c r="R11" s="18">
        <f>'Formato 5'!D17</f>
        <v>92771918</v>
      </c>
      <c r="S11" s="18">
        <f>'Formato 5'!E17</f>
        <v>46617029.039999999</v>
      </c>
      <c r="T11" s="18">
        <f>'Formato 5'!F17</f>
        <v>46617029.039999999</v>
      </c>
      <c r="U11" s="18">
        <f>'Formato 5'!G17</f>
        <v>-43061639.800000004</v>
      </c>
    </row>
    <row r="12" spans="1:25" ht="14.25" x14ac:dyDescent="0.4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740</v>
      </c>
      <c r="P12" s="18">
        <f>'Formato 5'!B18</f>
        <v>21841740.879999999</v>
      </c>
      <c r="Q12" s="18">
        <f>'Formato 5'!C18</f>
        <v>654589.12000000104</v>
      </c>
      <c r="R12" s="18">
        <f>'Formato 5'!D18</f>
        <v>22496330</v>
      </c>
      <c r="S12" s="18">
        <f>'Formato 5'!E18</f>
        <v>11879666.390000001</v>
      </c>
      <c r="T12" s="18">
        <f>'Formato 5'!F18</f>
        <v>11879666.390000001</v>
      </c>
      <c r="U12" s="18">
        <f>'Formato 5'!G18</f>
        <v>-9962074.4899999984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741</v>
      </c>
      <c r="P13" s="18">
        <f>'Formato 5'!B19</f>
        <v>6757418.9199999999</v>
      </c>
      <c r="Q13" s="18">
        <f>'Formato 5'!C19</f>
        <v>702603.08000000007</v>
      </c>
      <c r="R13" s="18">
        <f>'Formato 5'!D19</f>
        <v>7460022</v>
      </c>
      <c r="S13" s="18">
        <f>'Formato 5'!E19</f>
        <v>3462116.27</v>
      </c>
      <c r="T13" s="18">
        <f>'Formato 5'!F19</f>
        <v>3462116.27</v>
      </c>
      <c r="U13" s="18">
        <f>'Formato 5'!G19</f>
        <v>-3295302.65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742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743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744</v>
      </c>
      <c r="P16" s="18">
        <f>'Formato 5'!B22</f>
        <v>2059467.57</v>
      </c>
      <c r="Q16" s="18">
        <f>'Formato 5'!C22</f>
        <v>83402.429999999935</v>
      </c>
      <c r="R16" s="18">
        <f>'Formato 5'!D22</f>
        <v>2142870</v>
      </c>
      <c r="S16" s="18">
        <f>'Formato 5'!E22</f>
        <v>1004112.06</v>
      </c>
      <c r="T16" s="18">
        <f>'Formato 5'!F22</f>
        <v>1004112.06</v>
      </c>
      <c r="U16" s="18">
        <f>'Formato 5'!G22</f>
        <v>-1055355.51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745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746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747</v>
      </c>
      <c r="P19" s="18">
        <f>'Formato 5'!B25</f>
        <v>4824685.12</v>
      </c>
      <c r="Q19" s="18">
        <f>'Formato 5'!C25</f>
        <v>-205034.12000000011</v>
      </c>
      <c r="R19" s="18">
        <f>'Formato 5'!D25</f>
        <v>4619651</v>
      </c>
      <c r="S19" s="18">
        <f>'Formato 5'!E25</f>
        <v>2291152.48</v>
      </c>
      <c r="T19" s="18">
        <f>'Formato 5'!F25</f>
        <v>2291152.48</v>
      </c>
      <c r="U19" s="18">
        <f>'Formato 5'!G25</f>
        <v>-2533532.64</v>
      </c>
    </row>
    <row r="20" spans="1:21" ht="14.25" x14ac:dyDescent="0.4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748</v>
      </c>
      <c r="P20" s="18">
        <f>'Formato 5'!B26</f>
        <v>10386316.460000001</v>
      </c>
      <c r="Q20" s="18">
        <f>'Formato 5'!C26</f>
        <v>-2406357.4600000009</v>
      </c>
      <c r="R20" s="18">
        <f>'Formato 5'!D26</f>
        <v>7979959</v>
      </c>
      <c r="S20" s="18">
        <f>'Formato 5'!E26</f>
        <v>4948048</v>
      </c>
      <c r="T20" s="18">
        <f>'Formato 5'!F26</f>
        <v>4948048</v>
      </c>
      <c r="U20" s="18">
        <f>'Formato 5'!G26</f>
        <v>-5438268.4600000009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749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750</v>
      </c>
      <c r="P22" s="18">
        <f>'Formato 5'!B28</f>
        <v>2575182.2000000002</v>
      </c>
      <c r="Q22" s="18">
        <f>'Formato 5'!C28</f>
        <v>127330.81999999983</v>
      </c>
      <c r="R22" s="18">
        <f>'Formato 5'!D28</f>
        <v>2702513.02</v>
      </c>
      <c r="S22" s="18">
        <f>'Formato 5'!E28</f>
        <v>1587124.52</v>
      </c>
      <c r="T22" s="18">
        <f>'Formato 5'!F28</f>
        <v>1587124.52</v>
      </c>
      <c r="U22" s="18">
        <f>'Formato 5'!G28</f>
        <v>-988057.68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752</v>
      </c>
      <c r="P23" s="18">
        <f>'Formato 5'!B29</f>
        <v>36057.019999999997</v>
      </c>
      <c r="Q23" s="18">
        <f>'Formato 5'!C29</f>
        <v>0</v>
      </c>
      <c r="R23" s="18">
        <f>'Formato 5'!D29</f>
        <v>36057.019999999997</v>
      </c>
      <c r="S23" s="18">
        <f>'Formato 5'!E29</f>
        <v>10662.76</v>
      </c>
      <c r="T23" s="18">
        <f>'Formato 5'!F29</f>
        <v>10662.76</v>
      </c>
      <c r="U23" s="18">
        <f>'Formato 5'!G29</f>
        <v>-25394.259999999995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753</v>
      </c>
      <c r="P24" s="18">
        <f>'Formato 5'!B30</f>
        <v>262080.36</v>
      </c>
      <c r="Q24" s="18">
        <f>'Formato 5'!C30</f>
        <v>0</v>
      </c>
      <c r="R24" s="18">
        <f>'Formato 5'!D30</f>
        <v>268849</v>
      </c>
      <c r="S24" s="18">
        <f>'Formato 5'!E30</f>
        <v>134424.29999999999</v>
      </c>
      <c r="T24" s="18">
        <f>'Formato 5'!F30</f>
        <v>134424.29999999999</v>
      </c>
      <c r="U24" s="18">
        <f>'Formato 5'!G30</f>
        <v>-127656.06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754</v>
      </c>
      <c r="P25" s="18">
        <f>'Formato 5'!B31</f>
        <v>1362569.36</v>
      </c>
      <c r="Q25" s="18">
        <f>'Formato 5'!C31</f>
        <v>0</v>
      </c>
      <c r="R25" s="18">
        <f>'Formato 5'!D31</f>
        <v>1692615</v>
      </c>
      <c r="S25" s="18">
        <f>'Formato 5'!E31</f>
        <v>882660.88</v>
      </c>
      <c r="T25" s="18">
        <f>'Formato 5'!F31</f>
        <v>882660.88</v>
      </c>
      <c r="U25" s="18">
        <f>'Formato 5'!G31</f>
        <v>-479908.4800000001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755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756</v>
      </c>
      <c r="P27" s="18">
        <f>'Formato 5'!B33</f>
        <v>914475.46</v>
      </c>
      <c r="Q27" s="18">
        <f>'Formato 5'!C33</f>
        <v>0</v>
      </c>
      <c r="R27" s="18">
        <f>'Formato 5'!D33</f>
        <v>704992</v>
      </c>
      <c r="S27" s="18">
        <f>'Formato 5'!E33</f>
        <v>559376.57999999996</v>
      </c>
      <c r="T27" s="18">
        <f>'Formato 5'!F33</f>
        <v>559376.57999999996</v>
      </c>
      <c r="U27" s="18">
        <f>'Formato 5'!G33</f>
        <v>-355098.88</v>
      </c>
    </row>
    <row r="28" spans="1:21" ht="14.25" x14ac:dyDescent="0.4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757</v>
      </c>
      <c r="P28" s="18">
        <f>'Formato 5'!B34</f>
        <v>0</v>
      </c>
      <c r="Q28" s="18">
        <f>'Formato 5'!C34</f>
        <v>0</v>
      </c>
      <c r="R28" s="18">
        <f>'Formato 5'!D34</f>
        <v>0</v>
      </c>
      <c r="S28" s="18">
        <f>'Formato 5'!E34</f>
        <v>0</v>
      </c>
      <c r="T28" s="18">
        <f>'Formato 5'!F34</f>
        <v>0</v>
      </c>
      <c r="U28" s="18">
        <f>'Formato 5'!G34</f>
        <v>0</v>
      </c>
    </row>
    <row r="29" spans="1:21" ht="14.25" x14ac:dyDescent="0.4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758</v>
      </c>
      <c r="P29" s="18">
        <f>'Formato 5'!B35</f>
        <v>0</v>
      </c>
      <c r="Q29" s="18">
        <f>'Formato 5'!C35</f>
        <v>2465000</v>
      </c>
      <c r="R29" s="18">
        <f>'Formato 5'!D35</f>
        <v>2465000</v>
      </c>
      <c r="S29" s="18">
        <f>'Formato 5'!E35</f>
        <v>1465000</v>
      </c>
      <c r="T29" s="18">
        <f>'Formato 5'!F35</f>
        <v>1465000</v>
      </c>
      <c r="U29" s="18">
        <f>'Formato 5'!G35</f>
        <v>1465000</v>
      </c>
    </row>
    <row r="30" spans="1:21" ht="14.25" x14ac:dyDescent="0.4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759</v>
      </c>
      <c r="P30" s="18">
        <f>'Formato 5'!B36</f>
        <v>0</v>
      </c>
      <c r="Q30" s="18">
        <f>'Formato 5'!C36</f>
        <v>2465000</v>
      </c>
      <c r="R30" s="18">
        <f>'Formato 5'!D36</f>
        <v>2465000</v>
      </c>
      <c r="S30" s="18">
        <f>'Formato 5'!E36</f>
        <v>1465000</v>
      </c>
      <c r="T30" s="18">
        <f>'Formato 5'!F36</f>
        <v>1465000</v>
      </c>
      <c r="U30" s="18">
        <f>'Formato 5'!G36</f>
        <v>1465000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760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ht="14.25" x14ac:dyDescent="0.4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761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762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763</v>
      </c>
      <c r="P34">
        <f>'Formato 5'!B41</f>
        <v>190120006.28999999</v>
      </c>
      <c r="Q34">
        <f>'Formato 5'!C41</f>
        <v>6974321.6499999966</v>
      </c>
      <c r="R34">
        <f>'Formato 5'!D41</f>
        <v>197094327.94000003</v>
      </c>
      <c r="S34">
        <f>'Formato 5'!E41</f>
        <v>107197366.23</v>
      </c>
      <c r="T34">
        <f>'Formato 5'!F41</f>
        <v>107197366.23</v>
      </c>
      <c r="U34">
        <f>'Formato 5'!G41</f>
        <v>-82922640.060000002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 ht="14.25" x14ac:dyDescent="0.4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646</v>
      </c>
      <c r="P37">
        <f>'Formato 5'!B45</f>
        <v>157911528.05000001</v>
      </c>
      <c r="Q37">
        <f>'Formato 5'!C45</f>
        <v>668429.94999998808</v>
      </c>
      <c r="R37">
        <f>'Formato 5'!D45</f>
        <v>158579958</v>
      </c>
      <c r="S37">
        <f>'Formato 5'!E45</f>
        <v>86600220</v>
      </c>
      <c r="T37">
        <f>'Formato 5'!F45</f>
        <v>86600220</v>
      </c>
      <c r="U37">
        <f>'Formato 5'!G45</f>
        <v>-71311308.049999997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764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765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766</v>
      </c>
      <c r="P40">
        <f>'Formato 5'!B48</f>
        <v>70669652</v>
      </c>
      <c r="Q40">
        <f>'Formato 5'!C48</f>
        <v>2432737</v>
      </c>
      <c r="R40">
        <f>'Formato 5'!D48</f>
        <v>73102389</v>
      </c>
      <c r="S40">
        <f>'Formato 5'!E48</f>
        <v>43861434</v>
      </c>
      <c r="T40">
        <f>'Formato 5'!F48</f>
        <v>43861434</v>
      </c>
      <c r="U40">
        <f>'Formato 5'!G48</f>
        <v>-26808218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767</v>
      </c>
      <c r="P41">
        <f>'Formato 5'!B49</f>
        <v>87241876.049999997</v>
      </c>
      <c r="Q41">
        <f>'Formato 5'!C49</f>
        <v>-1764307.05</v>
      </c>
      <c r="R41">
        <f>'Formato 5'!D49</f>
        <v>85477569</v>
      </c>
      <c r="S41">
        <f>'Formato 5'!E49</f>
        <v>42738786</v>
      </c>
      <c r="T41">
        <f>'Formato 5'!F49</f>
        <v>42738786</v>
      </c>
      <c r="U41">
        <f>'Formato 5'!G49</f>
        <v>-44503090.049999997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768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769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770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771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758</v>
      </c>
      <c r="P46">
        <f>'Formato 5'!B54</f>
        <v>81343739.609999999</v>
      </c>
      <c r="Q46">
        <f>'Formato 5'!C54</f>
        <v>-9912398.5900000036</v>
      </c>
      <c r="R46">
        <f>'Formato 5'!D54</f>
        <v>71431341.019999996</v>
      </c>
      <c r="S46">
        <f>'Formato 5'!E54</f>
        <v>13338799.58</v>
      </c>
      <c r="T46">
        <f>'Formato 5'!F54</f>
        <v>13338799.58</v>
      </c>
      <c r="U46">
        <f>'Formato 5'!G54</f>
        <v>-68004940.030000001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772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773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774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759</v>
      </c>
      <c r="P50">
        <f>'Formato 5'!B58</f>
        <v>81343739.609999999</v>
      </c>
      <c r="Q50">
        <f>'Formato 5'!C58</f>
        <v>-9912398.5900000036</v>
      </c>
      <c r="R50">
        <f>'Formato 5'!D58</f>
        <v>71431341.019999996</v>
      </c>
      <c r="S50">
        <f>'Formato 5'!E58</f>
        <v>13338799.58</v>
      </c>
      <c r="T50">
        <f>'Formato 5'!F58</f>
        <v>13338799.58</v>
      </c>
      <c r="U50">
        <f>'Formato 5'!G58</f>
        <v>-68004940.030000001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775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776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777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778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779</v>
      </c>
      <c r="P55">
        <f>'Formato 5'!B63</f>
        <v>3496250</v>
      </c>
      <c r="Q55">
        <f>'Formato 5'!C63</f>
        <v>60000</v>
      </c>
      <c r="R55">
        <f>'Formato 5'!D63</f>
        <v>3556250</v>
      </c>
      <c r="S55">
        <f>'Formato 5'!E63</f>
        <v>1259133.75</v>
      </c>
      <c r="T55">
        <f>'Formato 5'!F63</f>
        <v>1259133.75</v>
      </c>
      <c r="U55">
        <f>'Formato 5'!G63</f>
        <v>-2237116.25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780</v>
      </c>
      <c r="P56">
        <f>'Formato 5'!B65</f>
        <v>242751517.66000003</v>
      </c>
      <c r="Q56">
        <f>'Formato 5'!C65</f>
        <v>-9183968.6400000155</v>
      </c>
      <c r="R56">
        <f>'Formato 5'!D65</f>
        <v>233567549.01999998</v>
      </c>
      <c r="S56">
        <f>'Formato 5'!E65</f>
        <v>101198153.33</v>
      </c>
      <c r="T56">
        <f>'Formato 5'!F65</f>
        <v>101198153.33</v>
      </c>
      <c r="U56">
        <f>'Formato 5'!G65</f>
        <v>-141553364.32999998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781</v>
      </c>
      <c r="P57">
        <f>'Formato 5'!B67</f>
        <v>20000000</v>
      </c>
      <c r="Q57">
        <f>'Formato 5'!C67</f>
        <v>168469576.96000001</v>
      </c>
      <c r="R57">
        <f>'Formato 5'!D67</f>
        <v>188469576.96000001</v>
      </c>
      <c r="S57">
        <f>'Formato 5'!E67</f>
        <v>108897071.20999999</v>
      </c>
      <c r="T57">
        <f>'Formato 5'!F67</f>
        <v>108897071.20999999</v>
      </c>
      <c r="U57">
        <f>'Formato 5'!G67</f>
        <v>88897071.209999993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781</v>
      </c>
      <c r="P58">
        <f>'Formato 5'!B68</f>
        <v>20000000</v>
      </c>
      <c r="Q58">
        <f>'Formato 5'!C68</f>
        <v>168469576.96000001</v>
      </c>
      <c r="R58">
        <f>'Formato 5'!D68</f>
        <v>188469576.96000001</v>
      </c>
      <c r="S58">
        <f>'Formato 5'!E68</f>
        <v>108897071.20999999</v>
      </c>
      <c r="T58">
        <f>'Formato 5'!F68</f>
        <v>108897071.20999999</v>
      </c>
      <c r="U58">
        <f>'Formato 5'!G68</f>
        <v>88897071.209999993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782</v>
      </c>
      <c r="P60">
        <f>'Formato 5'!B73</f>
        <v>20000000</v>
      </c>
      <c r="Q60">
        <f>'Formato 5'!C73</f>
        <v>30254959.870000001</v>
      </c>
      <c r="R60">
        <f>'Formato 5'!D73</f>
        <v>50254959.870000005</v>
      </c>
      <c r="S60">
        <f>'Formato 5'!E73</f>
        <v>7920994.2999999998</v>
      </c>
      <c r="T60">
        <f>'Formato 5'!F73</f>
        <v>7920994.2999999998</v>
      </c>
      <c r="U60">
        <f>'Formato 5'!G73</f>
        <v>-12079005.699999999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783</v>
      </c>
      <c r="P61">
        <f>'Formato 5'!B74</f>
        <v>0</v>
      </c>
      <c r="Q61">
        <f>'Formato 5'!C74</f>
        <v>138214617.09</v>
      </c>
      <c r="R61">
        <f>'Formato 5'!D74</f>
        <v>138214617.09</v>
      </c>
      <c r="S61">
        <f>'Formato 5'!E74</f>
        <v>100976076.91</v>
      </c>
      <c r="T61">
        <f>'Formato 5'!F74</f>
        <v>100976076.91</v>
      </c>
      <c r="U61">
        <f>'Formato 5'!G74</f>
        <v>100976076.91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781</v>
      </c>
      <c r="P62">
        <f>'Formato 5'!B75</f>
        <v>20000000</v>
      </c>
      <c r="Q62">
        <f>'Formato 5'!C75</f>
        <v>168469576.96000001</v>
      </c>
      <c r="R62">
        <f>'Formato 5'!D75</f>
        <v>188469576.96000001</v>
      </c>
      <c r="S62">
        <f>'Formato 5'!E75</f>
        <v>108897071.20999999</v>
      </c>
      <c r="T62">
        <f>'Formato 5'!F75</f>
        <v>108897071.20999999</v>
      </c>
      <c r="U62">
        <f>'Formato 5'!G75</f>
        <v>88897071.209999993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zoomScale="120" zoomScaleNormal="120" zoomScalePageLayoutView="90" workbookViewId="0">
      <selection sqref="A1:XFD1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204" t="s">
        <v>3278</v>
      </c>
      <c r="B1" s="203"/>
      <c r="C1" s="203"/>
      <c r="D1" s="203"/>
      <c r="E1" s="203"/>
      <c r="F1" s="203"/>
      <c r="G1" s="203"/>
    </row>
    <row r="2" spans="1:7" ht="14.25" x14ac:dyDescent="0.45">
      <c r="A2" s="207" t="str">
        <f>ENTE_PUBLICO_A</f>
        <v>ORGANISMO, Gobierno del Estado de Guanajuato (a)</v>
      </c>
      <c r="B2" s="207"/>
      <c r="C2" s="207"/>
      <c r="D2" s="207"/>
      <c r="E2" s="207"/>
      <c r="F2" s="207"/>
      <c r="G2" s="207"/>
    </row>
    <row r="3" spans="1:7" x14ac:dyDescent="0.25">
      <c r="A3" s="208" t="s">
        <v>277</v>
      </c>
      <c r="B3" s="208"/>
      <c r="C3" s="208"/>
      <c r="D3" s="208"/>
      <c r="E3" s="208"/>
      <c r="F3" s="208"/>
      <c r="G3" s="208"/>
    </row>
    <row r="4" spans="1:7" x14ac:dyDescent="0.25">
      <c r="A4" s="208" t="s">
        <v>278</v>
      </c>
      <c r="B4" s="208"/>
      <c r="C4" s="208"/>
      <c r="D4" s="208"/>
      <c r="E4" s="208"/>
      <c r="F4" s="208"/>
      <c r="G4" s="208"/>
    </row>
    <row r="5" spans="1:7" ht="14.25" x14ac:dyDescent="0.45">
      <c r="A5" s="209" t="str">
        <f>TRIMESTRE</f>
        <v>Del 1 de enero al 30 de junio de 2018 (b)</v>
      </c>
      <c r="B5" s="209"/>
      <c r="C5" s="209"/>
      <c r="D5" s="209"/>
      <c r="E5" s="209"/>
      <c r="F5" s="209"/>
      <c r="G5" s="209"/>
    </row>
    <row r="6" spans="1:7" ht="14.25" x14ac:dyDescent="0.45">
      <c r="A6" s="201" t="s">
        <v>118</v>
      </c>
      <c r="B6" s="201"/>
      <c r="C6" s="201"/>
      <c r="D6" s="201"/>
      <c r="E6" s="201"/>
      <c r="F6" s="201"/>
      <c r="G6" s="201"/>
    </row>
    <row r="7" spans="1:7" ht="15" customHeight="1" x14ac:dyDescent="0.25">
      <c r="A7" s="205" t="s">
        <v>0</v>
      </c>
      <c r="B7" s="205" t="s">
        <v>279</v>
      </c>
      <c r="C7" s="205"/>
      <c r="D7" s="205"/>
      <c r="E7" s="205"/>
      <c r="F7" s="205"/>
      <c r="G7" s="206" t="s">
        <v>280</v>
      </c>
    </row>
    <row r="8" spans="1:7" ht="30" x14ac:dyDescent="0.25">
      <c r="A8" s="205"/>
      <c r="B8" s="43" t="s">
        <v>281</v>
      </c>
      <c r="C8" s="43" t="s">
        <v>282</v>
      </c>
      <c r="D8" s="43" t="s">
        <v>283</v>
      </c>
      <c r="E8" s="43" t="s">
        <v>167</v>
      </c>
      <c r="F8" s="43" t="s">
        <v>284</v>
      </c>
      <c r="G8" s="205"/>
    </row>
    <row r="9" spans="1:7" ht="14.25" x14ac:dyDescent="0.45">
      <c r="A9" s="71" t="s">
        <v>285</v>
      </c>
      <c r="B9" s="69">
        <f>SUM(B10,B18,B28,B38,B48,B58,B62,B71,B75)</f>
        <v>210120006.28999999</v>
      </c>
      <c r="C9" s="145">
        <f>SUM(C10,C18,C28,C38,C48,C58,C62,C71,C75)</f>
        <v>37229281.519999996</v>
      </c>
      <c r="D9" s="145">
        <f>SUM(D10,D18,D28,D38,D48,D58,D62,D71,D75)</f>
        <v>247349287.81</v>
      </c>
      <c r="E9" s="145">
        <f>SUM(E10,E18,E28,E38,E48,E58,E62,E71,E75)</f>
        <v>85291834.569999993</v>
      </c>
      <c r="F9" s="145">
        <f>SUM(F10,F18,F28,F38,F48,F58,F62,F71,F75)</f>
        <v>84167360.040000007</v>
      </c>
      <c r="G9" s="69">
        <f t="shared" ref="G9" si="0">SUM(G10,G18,G28,G38,G48,G58,G62,G71,G75)</f>
        <v>162057453.24000001</v>
      </c>
    </row>
    <row r="10" spans="1:7" ht="14.25" x14ac:dyDescent="0.45">
      <c r="A10" s="72" t="s">
        <v>286</v>
      </c>
      <c r="B10" s="144">
        <f>SUM(B11:B17)</f>
        <v>99269623.770000011</v>
      </c>
      <c r="C10" s="144">
        <f t="shared" ref="C10:D10" si="1">SUM(C11:C17)</f>
        <v>2357697.8500000006</v>
      </c>
      <c r="D10" s="144">
        <f t="shared" si="1"/>
        <v>101627321.62</v>
      </c>
      <c r="E10" s="144">
        <f>SUM(E11:E17)</f>
        <v>39177642.050000004</v>
      </c>
      <c r="F10" s="144">
        <f>SUM(F11:F17)</f>
        <v>39170707.050000004</v>
      </c>
      <c r="G10" s="144">
        <f>SUM(G11:G17)</f>
        <v>62449679.57</v>
      </c>
    </row>
    <row r="11" spans="1:7" x14ac:dyDescent="0.25">
      <c r="A11" s="73" t="s">
        <v>287</v>
      </c>
      <c r="B11" s="134">
        <v>58168608</v>
      </c>
      <c r="C11" s="134">
        <f>D11-B11</f>
        <v>-61092</v>
      </c>
      <c r="D11" s="134">
        <v>58107516</v>
      </c>
      <c r="E11" s="134">
        <v>28676800.210000001</v>
      </c>
      <c r="F11" s="134">
        <v>28676800.210000001</v>
      </c>
      <c r="G11" s="134">
        <f>D11-E11</f>
        <v>29430715.789999999</v>
      </c>
    </row>
    <row r="12" spans="1:7" x14ac:dyDescent="0.25">
      <c r="A12" s="73" t="s">
        <v>288</v>
      </c>
      <c r="B12" s="134">
        <v>3188338</v>
      </c>
      <c r="C12" s="134">
        <f>D12-B12</f>
        <v>1663376.5700000003</v>
      </c>
      <c r="D12" s="134">
        <v>4851714.57</v>
      </c>
      <c r="E12" s="134">
        <v>934686.03</v>
      </c>
      <c r="F12" s="134">
        <v>934686.03</v>
      </c>
      <c r="G12" s="134">
        <f t="shared" ref="G12:G17" si="2">D12-E12</f>
        <v>3917028.54</v>
      </c>
    </row>
    <row r="13" spans="1:7" x14ac:dyDescent="0.25">
      <c r="A13" s="73" t="s">
        <v>289</v>
      </c>
      <c r="B13" s="134">
        <v>14829296</v>
      </c>
      <c r="C13" s="134">
        <f>D13-B13</f>
        <v>336240</v>
      </c>
      <c r="D13" s="134">
        <v>15165536</v>
      </c>
      <c r="E13" s="134">
        <v>772708.55</v>
      </c>
      <c r="F13" s="134">
        <v>772708.55</v>
      </c>
      <c r="G13" s="134">
        <f t="shared" si="2"/>
        <v>14392827.449999999</v>
      </c>
    </row>
    <row r="14" spans="1:7" x14ac:dyDescent="0.25">
      <c r="A14" s="73" t="s">
        <v>290</v>
      </c>
      <c r="B14" s="134">
        <v>4107711.37</v>
      </c>
      <c r="C14" s="134">
        <v>0</v>
      </c>
      <c r="D14" s="134">
        <f t="shared" ref="D14:D17" si="3">B14+C14</f>
        <v>4107711.37</v>
      </c>
      <c r="E14" s="134">
        <v>1500467.72</v>
      </c>
      <c r="F14" s="134">
        <v>1500467.72</v>
      </c>
      <c r="G14" s="134">
        <f t="shared" si="2"/>
        <v>2607243.6500000004</v>
      </c>
    </row>
    <row r="15" spans="1:7" x14ac:dyDescent="0.25">
      <c r="A15" s="73" t="s">
        <v>291</v>
      </c>
      <c r="B15" s="134">
        <v>18925670.399999999</v>
      </c>
      <c r="C15" s="134">
        <v>419173.28</v>
      </c>
      <c r="D15" s="134">
        <f t="shared" si="3"/>
        <v>19344843.68</v>
      </c>
      <c r="E15" s="134">
        <v>7277979.54</v>
      </c>
      <c r="F15" s="134">
        <v>7271044.54</v>
      </c>
      <c r="G15" s="134">
        <f t="shared" si="2"/>
        <v>12066864.140000001</v>
      </c>
    </row>
    <row r="16" spans="1:7" x14ac:dyDescent="0.25">
      <c r="A16" s="73" t="s">
        <v>292</v>
      </c>
      <c r="B16" s="134">
        <v>0</v>
      </c>
      <c r="C16" s="134">
        <v>0</v>
      </c>
      <c r="D16" s="134">
        <f t="shared" si="3"/>
        <v>0</v>
      </c>
      <c r="E16" s="134">
        <v>0</v>
      </c>
      <c r="F16" s="134">
        <v>0</v>
      </c>
      <c r="G16" s="134">
        <f t="shared" si="2"/>
        <v>0</v>
      </c>
    </row>
    <row r="17" spans="1:7" x14ac:dyDescent="0.25">
      <c r="A17" s="73" t="s">
        <v>293</v>
      </c>
      <c r="B17" s="134">
        <v>50000</v>
      </c>
      <c r="C17" s="134">
        <v>0</v>
      </c>
      <c r="D17" s="134">
        <f t="shared" si="3"/>
        <v>50000</v>
      </c>
      <c r="E17" s="134">
        <v>15000</v>
      </c>
      <c r="F17" s="134">
        <v>15000</v>
      </c>
      <c r="G17" s="134">
        <f t="shared" si="2"/>
        <v>35000</v>
      </c>
    </row>
    <row r="18" spans="1:7" ht="14.25" x14ac:dyDescent="0.45">
      <c r="A18" s="72" t="s">
        <v>294</v>
      </c>
      <c r="B18" s="144">
        <f>SUM(B19:B27)</f>
        <v>9381893.1699999999</v>
      </c>
      <c r="C18" s="144">
        <f t="shared" ref="C18:E18" si="4">SUM(C19:C27)</f>
        <v>3302754.5700000003</v>
      </c>
      <c r="D18" s="144">
        <f t="shared" si="4"/>
        <v>12684647.74</v>
      </c>
      <c r="E18" s="144">
        <f t="shared" si="4"/>
        <v>3794180.53</v>
      </c>
      <c r="F18" s="144">
        <f>SUM(F19:F27)</f>
        <v>3186776.1399999997</v>
      </c>
      <c r="G18" s="144">
        <f>SUM(G19:G27)</f>
        <v>8890467.2100000009</v>
      </c>
    </row>
    <row r="19" spans="1:7" x14ac:dyDescent="0.25">
      <c r="A19" s="73" t="s">
        <v>295</v>
      </c>
      <c r="B19" s="134">
        <v>2423360.4900000002</v>
      </c>
      <c r="C19" s="134">
        <v>126432.25</v>
      </c>
      <c r="D19" s="134">
        <f t="shared" ref="D19:D27" si="5">B19+C19</f>
        <v>2549792.7400000002</v>
      </c>
      <c r="E19" s="134">
        <v>1009538.15</v>
      </c>
      <c r="F19" s="134">
        <v>826269.64</v>
      </c>
      <c r="G19" s="134">
        <f t="shared" ref="G19:G27" si="6">D19-E19</f>
        <v>1540254.5900000003</v>
      </c>
    </row>
    <row r="20" spans="1:7" x14ac:dyDescent="0.25">
      <c r="A20" s="73" t="s">
        <v>296</v>
      </c>
      <c r="B20" s="134">
        <v>551282.36</v>
      </c>
      <c r="C20" s="134">
        <v>107190.54</v>
      </c>
      <c r="D20" s="134">
        <f t="shared" si="5"/>
        <v>658472.9</v>
      </c>
      <c r="E20" s="134">
        <v>390916.08</v>
      </c>
      <c r="F20" s="134">
        <v>373447.28</v>
      </c>
      <c r="G20" s="134">
        <f t="shared" si="6"/>
        <v>267556.82</v>
      </c>
    </row>
    <row r="21" spans="1:7" x14ac:dyDescent="0.25">
      <c r="A21" s="73" t="s">
        <v>297</v>
      </c>
      <c r="B21" s="134">
        <v>0</v>
      </c>
      <c r="C21" s="134">
        <v>0</v>
      </c>
      <c r="D21" s="134">
        <f t="shared" si="5"/>
        <v>0</v>
      </c>
      <c r="E21" s="134">
        <v>0</v>
      </c>
      <c r="F21" s="134">
        <v>0</v>
      </c>
      <c r="G21" s="134">
        <f t="shared" si="6"/>
        <v>0</v>
      </c>
    </row>
    <row r="22" spans="1:7" x14ac:dyDescent="0.25">
      <c r="A22" s="73" t="s">
        <v>298</v>
      </c>
      <c r="B22" s="134">
        <v>2506129</v>
      </c>
      <c r="C22" s="134">
        <v>2693697.58</v>
      </c>
      <c r="D22" s="134">
        <f t="shared" si="5"/>
        <v>5199826.58</v>
      </c>
      <c r="E22" s="134">
        <v>507516.66</v>
      </c>
      <c r="F22" s="134">
        <v>447168.93</v>
      </c>
      <c r="G22" s="134">
        <f t="shared" si="6"/>
        <v>4692309.92</v>
      </c>
    </row>
    <row r="23" spans="1:7" x14ac:dyDescent="0.25">
      <c r="A23" s="73" t="s">
        <v>299</v>
      </c>
      <c r="B23" s="134">
        <v>444583</v>
      </c>
      <c r="C23" s="134">
        <v>83449.2</v>
      </c>
      <c r="D23" s="134">
        <f t="shared" si="5"/>
        <v>528032.19999999995</v>
      </c>
      <c r="E23" s="134">
        <v>204487.62</v>
      </c>
      <c r="F23" s="134">
        <v>170275.97</v>
      </c>
      <c r="G23" s="134">
        <f t="shared" si="6"/>
        <v>323544.57999999996</v>
      </c>
    </row>
    <row r="24" spans="1:7" x14ac:dyDescent="0.25">
      <c r="A24" s="73" t="s">
        <v>300</v>
      </c>
      <c r="B24" s="134">
        <v>1592028.32</v>
      </c>
      <c r="C24" s="134">
        <v>395106</v>
      </c>
      <c r="D24" s="134">
        <f t="shared" si="5"/>
        <v>1987134.32</v>
      </c>
      <c r="E24" s="134">
        <v>1163722.79</v>
      </c>
      <c r="F24" s="134">
        <v>1090839.53</v>
      </c>
      <c r="G24" s="134">
        <f t="shared" si="6"/>
        <v>823411.53</v>
      </c>
    </row>
    <row r="25" spans="1:7" x14ac:dyDescent="0.25">
      <c r="A25" s="73" t="s">
        <v>301</v>
      </c>
      <c r="B25" s="134">
        <v>971299</v>
      </c>
      <c r="C25" s="134">
        <v>-36963</v>
      </c>
      <c r="D25" s="134">
        <f t="shared" si="5"/>
        <v>934336</v>
      </c>
      <c r="E25" s="134">
        <v>267787.11</v>
      </c>
      <c r="F25" s="134">
        <v>36699.75</v>
      </c>
      <c r="G25" s="134">
        <f t="shared" si="6"/>
        <v>666548.89</v>
      </c>
    </row>
    <row r="26" spans="1:7" x14ac:dyDescent="0.25">
      <c r="A26" s="73" t="s">
        <v>302</v>
      </c>
      <c r="B26" s="134">
        <v>0</v>
      </c>
      <c r="C26" s="134">
        <v>0</v>
      </c>
      <c r="D26" s="134">
        <f t="shared" si="5"/>
        <v>0</v>
      </c>
      <c r="E26" s="134">
        <v>0</v>
      </c>
      <c r="F26" s="134">
        <v>0</v>
      </c>
      <c r="G26" s="134">
        <f t="shared" si="6"/>
        <v>0</v>
      </c>
    </row>
    <row r="27" spans="1:7" x14ac:dyDescent="0.25">
      <c r="A27" s="73" t="s">
        <v>303</v>
      </c>
      <c r="B27" s="134">
        <v>893211</v>
      </c>
      <c r="C27" s="134">
        <v>-66158</v>
      </c>
      <c r="D27" s="134">
        <f t="shared" si="5"/>
        <v>827053</v>
      </c>
      <c r="E27" s="134">
        <v>250212.12</v>
      </c>
      <c r="F27" s="134">
        <v>242075.04</v>
      </c>
      <c r="G27" s="134">
        <f t="shared" si="6"/>
        <v>576840.88</v>
      </c>
    </row>
    <row r="28" spans="1:7" x14ac:dyDescent="0.25">
      <c r="A28" s="72" t="s">
        <v>304</v>
      </c>
      <c r="B28" s="144">
        <f t="shared" ref="B28:G28" si="7">SUM(B29:B37)</f>
        <v>31543816.150000002</v>
      </c>
      <c r="C28" s="144">
        <f t="shared" si="7"/>
        <v>-796400.24</v>
      </c>
      <c r="D28" s="144">
        <f t="shared" si="7"/>
        <v>30747415.910000004</v>
      </c>
      <c r="E28" s="144">
        <f t="shared" si="7"/>
        <v>10640152.68</v>
      </c>
      <c r="F28" s="144">
        <f t="shared" si="7"/>
        <v>10493299.549999999</v>
      </c>
      <c r="G28" s="144">
        <f t="shared" si="7"/>
        <v>20107263.230000004</v>
      </c>
    </row>
    <row r="29" spans="1:7" x14ac:dyDescent="0.25">
      <c r="A29" s="73" t="s">
        <v>305</v>
      </c>
      <c r="B29" s="134">
        <v>12872323.380000001</v>
      </c>
      <c r="C29" s="134">
        <f>D29-B29</f>
        <v>-57475</v>
      </c>
      <c r="D29" s="134">
        <v>12814848.380000001</v>
      </c>
      <c r="E29" s="134">
        <v>4900370.79</v>
      </c>
      <c r="F29" s="134">
        <v>4838808.84</v>
      </c>
      <c r="G29" s="134">
        <f t="shared" ref="G29:G37" si="8">D29-E29</f>
        <v>7914477.5900000008</v>
      </c>
    </row>
    <row r="30" spans="1:7" x14ac:dyDescent="0.25">
      <c r="A30" s="73" t="s">
        <v>306</v>
      </c>
      <c r="B30" s="134">
        <v>424525</v>
      </c>
      <c r="C30" s="134">
        <v>0</v>
      </c>
      <c r="D30" s="134">
        <f t="shared" ref="D30:D35" si="9">B30+C30</f>
        <v>424525</v>
      </c>
      <c r="E30" s="134">
        <v>202617.35</v>
      </c>
      <c r="F30" s="134">
        <v>173617.35</v>
      </c>
      <c r="G30" s="134">
        <f t="shared" si="8"/>
        <v>221907.65</v>
      </c>
    </row>
    <row r="31" spans="1:7" x14ac:dyDescent="0.25">
      <c r="A31" s="73" t="s">
        <v>307</v>
      </c>
      <c r="B31" s="134">
        <v>3597105</v>
      </c>
      <c r="C31" s="134">
        <v>63002.61</v>
      </c>
      <c r="D31" s="134">
        <f t="shared" si="9"/>
        <v>3660107.61</v>
      </c>
      <c r="E31" s="134">
        <v>1297900.27</v>
      </c>
      <c r="F31" s="134">
        <v>1288852.27</v>
      </c>
      <c r="G31" s="134">
        <f t="shared" si="8"/>
        <v>2362207.34</v>
      </c>
    </row>
    <row r="32" spans="1:7" x14ac:dyDescent="0.25">
      <c r="A32" s="73" t="s">
        <v>308</v>
      </c>
      <c r="B32" s="134">
        <v>243103.9</v>
      </c>
      <c r="C32" s="134">
        <v>19429.2</v>
      </c>
      <c r="D32" s="134">
        <f t="shared" si="9"/>
        <v>262533.09999999998</v>
      </c>
      <c r="E32" s="134">
        <v>124040.49</v>
      </c>
      <c r="F32" s="134">
        <v>124040.49</v>
      </c>
      <c r="G32" s="134">
        <f t="shared" si="8"/>
        <v>138492.60999999999</v>
      </c>
    </row>
    <row r="33" spans="1:7" x14ac:dyDescent="0.25">
      <c r="A33" s="73" t="s">
        <v>309</v>
      </c>
      <c r="B33" s="134">
        <v>459703</v>
      </c>
      <c r="C33" s="134">
        <v>12144</v>
      </c>
      <c r="D33" s="134">
        <f t="shared" si="9"/>
        <v>471847</v>
      </c>
      <c r="E33" s="134">
        <v>116415.6</v>
      </c>
      <c r="F33" s="134">
        <v>105725.42</v>
      </c>
      <c r="G33" s="134">
        <f t="shared" si="8"/>
        <v>355431.4</v>
      </c>
    </row>
    <row r="34" spans="1:7" x14ac:dyDescent="0.25">
      <c r="A34" s="73" t="s">
        <v>310</v>
      </c>
      <c r="B34" s="134">
        <v>2019050</v>
      </c>
      <c r="C34" s="134">
        <v>-542900</v>
      </c>
      <c r="D34" s="134">
        <f>B34+C34</f>
        <v>1476150</v>
      </c>
      <c r="E34" s="134">
        <v>659268.36</v>
      </c>
      <c r="F34" s="134">
        <v>659268.36</v>
      </c>
      <c r="G34" s="134">
        <f t="shared" si="8"/>
        <v>816881.64</v>
      </c>
    </row>
    <row r="35" spans="1:7" x14ac:dyDescent="0.25">
      <c r="A35" s="73" t="s">
        <v>311</v>
      </c>
      <c r="B35" s="134">
        <v>147715</v>
      </c>
      <c r="C35" s="134">
        <v>72027.199999999997</v>
      </c>
      <c r="D35" s="134">
        <f t="shared" si="9"/>
        <v>219742.2</v>
      </c>
      <c r="E35" s="134">
        <v>61676.13</v>
      </c>
      <c r="F35" s="134">
        <v>60459.13</v>
      </c>
      <c r="G35" s="134">
        <f t="shared" si="8"/>
        <v>158066.07</v>
      </c>
    </row>
    <row r="36" spans="1:7" x14ac:dyDescent="0.25">
      <c r="A36" s="73" t="s">
        <v>312</v>
      </c>
      <c r="B36" s="134">
        <v>1958154.98</v>
      </c>
      <c r="C36" s="134">
        <f>D36-B36</f>
        <v>-62860</v>
      </c>
      <c r="D36" s="134">
        <v>1895294.98</v>
      </c>
      <c r="E36" s="134">
        <v>331902.09999999998</v>
      </c>
      <c r="F36" s="134">
        <v>322712.09999999998</v>
      </c>
      <c r="G36" s="134">
        <f t="shared" si="8"/>
        <v>1563392.88</v>
      </c>
    </row>
    <row r="37" spans="1:7" x14ac:dyDescent="0.25">
      <c r="A37" s="73" t="s">
        <v>313</v>
      </c>
      <c r="B37" s="134">
        <v>9822135.8900000006</v>
      </c>
      <c r="C37" s="134">
        <f>D37-B37</f>
        <v>-299768.25</v>
      </c>
      <c r="D37" s="134">
        <v>9522367.6400000006</v>
      </c>
      <c r="E37" s="134">
        <v>2945961.59</v>
      </c>
      <c r="F37" s="134">
        <v>2919815.59</v>
      </c>
      <c r="G37" s="134">
        <f t="shared" si="8"/>
        <v>6576406.0500000007</v>
      </c>
    </row>
    <row r="38" spans="1:7" x14ac:dyDescent="0.25">
      <c r="A38" s="72" t="s">
        <v>314</v>
      </c>
      <c r="B38" s="144">
        <f t="shared" ref="B38:G38" si="10">SUM(B39:B47)</f>
        <v>32679311.199999999</v>
      </c>
      <c r="C38" s="144">
        <f t="shared" si="10"/>
        <v>9693043.4800000004</v>
      </c>
      <c r="D38" s="144">
        <f t="shared" si="10"/>
        <v>42372354.68</v>
      </c>
      <c r="E38" s="144">
        <f t="shared" si="10"/>
        <v>24013272.460000001</v>
      </c>
      <c r="F38" s="144">
        <f t="shared" si="10"/>
        <v>23956341.93</v>
      </c>
      <c r="G38" s="144">
        <f t="shared" si="10"/>
        <v>18359082.219999999</v>
      </c>
    </row>
    <row r="39" spans="1:7" x14ac:dyDescent="0.25">
      <c r="A39" s="73" t="s">
        <v>315</v>
      </c>
      <c r="B39" s="134">
        <v>0</v>
      </c>
      <c r="C39" s="134">
        <v>0</v>
      </c>
      <c r="D39" s="134">
        <f t="shared" ref="D39:D47" si="11">B39+C39</f>
        <v>0</v>
      </c>
      <c r="E39" s="134">
        <v>0</v>
      </c>
      <c r="F39" s="134">
        <v>0</v>
      </c>
      <c r="G39" s="134">
        <f t="shared" ref="G39:G47" si="12">D39-E39</f>
        <v>0</v>
      </c>
    </row>
    <row r="40" spans="1:7" x14ac:dyDescent="0.25">
      <c r="A40" s="73" t="s">
        <v>316</v>
      </c>
      <c r="B40" s="134">
        <v>13163143.199999999</v>
      </c>
      <c r="C40" s="134">
        <v>163000</v>
      </c>
      <c r="D40" s="134">
        <f t="shared" si="11"/>
        <v>13326143.199999999</v>
      </c>
      <c r="E40" s="134">
        <v>6581571.5999999996</v>
      </c>
      <c r="F40" s="134">
        <v>6581571.5999999996</v>
      </c>
      <c r="G40" s="134">
        <f t="shared" si="12"/>
        <v>6744571.5999999996</v>
      </c>
    </row>
    <row r="41" spans="1:7" x14ac:dyDescent="0.25">
      <c r="A41" s="73" t="s">
        <v>317</v>
      </c>
      <c r="B41" s="134">
        <v>1455660</v>
      </c>
      <c r="C41" s="134">
        <v>6726690</v>
      </c>
      <c r="D41" s="134">
        <f t="shared" si="11"/>
        <v>8182350</v>
      </c>
      <c r="E41" s="134">
        <v>5238055.5999999996</v>
      </c>
      <c r="F41" s="134">
        <v>5238055.5999999996</v>
      </c>
      <c r="G41" s="134">
        <f t="shared" si="12"/>
        <v>2944294.4000000004</v>
      </c>
    </row>
    <row r="42" spans="1:7" x14ac:dyDescent="0.25">
      <c r="A42" s="73" t="s">
        <v>318</v>
      </c>
      <c r="B42" s="134">
        <v>11651480</v>
      </c>
      <c r="C42" s="134">
        <v>2736453.48</v>
      </c>
      <c r="D42" s="134">
        <f t="shared" si="11"/>
        <v>14387933.48</v>
      </c>
      <c r="E42" s="134">
        <v>10063622.27</v>
      </c>
      <c r="F42" s="134">
        <v>10006691.74</v>
      </c>
      <c r="G42" s="134">
        <f t="shared" si="12"/>
        <v>4324311.2100000009</v>
      </c>
    </row>
    <row r="43" spans="1:7" x14ac:dyDescent="0.25">
      <c r="A43" s="73" t="s">
        <v>319</v>
      </c>
      <c r="B43" s="134">
        <v>6268428</v>
      </c>
      <c r="C43" s="134">
        <v>0</v>
      </c>
      <c r="D43" s="134">
        <f t="shared" si="11"/>
        <v>6268428</v>
      </c>
      <c r="E43" s="134">
        <v>2110022.9900000002</v>
      </c>
      <c r="F43" s="134">
        <v>2110022.9900000002</v>
      </c>
      <c r="G43" s="134">
        <f t="shared" si="12"/>
        <v>4158405.01</v>
      </c>
    </row>
    <row r="44" spans="1:7" x14ac:dyDescent="0.25">
      <c r="A44" s="73" t="s">
        <v>320</v>
      </c>
      <c r="B44" s="134">
        <v>0</v>
      </c>
      <c r="C44" s="134">
        <v>0</v>
      </c>
      <c r="D44" s="134">
        <f t="shared" si="11"/>
        <v>0</v>
      </c>
      <c r="E44" s="134">
        <v>0</v>
      </c>
      <c r="F44" s="134">
        <v>0</v>
      </c>
      <c r="G44" s="134">
        <f t="shared" si="12"/>
        <v>0</v>
      </c>
    </row>
    <row r="45" spans="1:7" x14ac:dyDescent="0.25">
      <c r="A45" s="73" t="s">
        <v>321</v>
      </c>
      <c r="B45" s="134">
        <v>0</v>
      </c>
      <c r="C45" s="134">
        <v>0</v>
      </c>
      <c r="D45" s="134">
        <f t="shared" si="11"/>
        <v>0</v>
      </c>
      <c r="E45" s="134">
        <v>0</v>
      </c>
      <c r="F45" s="134">
        <v>0</v>
      </c>
      <c r="G45" s="134">
        <f t="shared" si="12"/>
        <v>0</v>
      </c>
    </row>
    <row r="46" spans="1:7" x14ac:dyDescent="0.25">
      <c r="A46" s="73" t="s">
        <v>322</v>
      </c>
      <c r="B46" s="134">
        <v>0</v>
      </c>
      <c r="C46" s="134">
        <v>0</v>
      </c>
      <c r="D46" s="134">
        <f t="shared" si="11"/>
        <v>0</v>
      </c>
      <c r="E46" s="134">
        <v>0</v>
      </c>
      <c r="F46" s="134">
        <v>0</v>
      </c>
      <c r="G46" s="134">
        <f t="shared" si="12"/>
        <v>0</v>
      </c>
    </row>
    <row r="47" spans="1:7" x14ac:dyDescent="0.25">
      <c r="A47" s="73" t="s">
        <v>323</v>
      </c>
      <c r="B47" s="134">
        <v>140600</v>
      </c>
      <c r="C47" s="134">
        <v>66900</v>
      </c>
      <c r="D47" s="134">
        <f t="shared" si="11"/>
        <v>207500</v>
      </c>
      <c r="E47" s="134">
        <v>20000</v>
      </c>
      <c r="F47" s="134">
        <v>20000</v>
      </c>
      <c r="G47" s="134">
        <f t="shared" si="12"/>
        <v>187500</v>
      </c>
    </row>
    <row r="48" spans="1:7" x14ac:dyDescent="0.25">
      <c r="A48" s="72" t="s">
        <v>324</v>
      </c>
      <c r="B48" s="144">
        <f t="shared" ref="B48:G48" si="13">SUM(B49:B57)</f>
        <v>849942</v>
      </c>
      <c r="C48" s="144">
        <f t="shared" si="13"/>
        <v>94078.540000000008</v>
      </c>
      <c r="D48" s="144">
        <f t="shared" si="13"/>
        <v>944020.54</v>
      </c>
      <c r="E48" s="144">
        <f t="shared" si="13"/>
        <v>125640.73999999999</v>
      </c>
      <c r="F48" s="144">
        <f t="shared" si="13"/>
        <v>108647.79</v>
      </c>
      <c r="G48" s="144">
        <f t="shared" si="13"/>
        <v>818379.8</v>
      </c>
    </row>
    <row r="49" spans="1:7" x14ac:dyDescent="0.25">
      <c r="A49" s="73" t="s">
        <v>325</v>
      </c>
      <c r="B49" s="134">
        <v>641418</v>
      </c>
      <c r="C49" s="134">
        <v>48078.54</v>
      </c>
      <c r="D49" s="134">
        <f t="shared" ref="D49:D57" si="14">B49+C49</f>
        <v>689496.54</v>
      </c>
      <c r="E49" s="134">
        <v>124098.23</v>
      </c>
      <c r="F49" s="134">
        <v>108647.79</v>
      </c>
      <c r="G49" s="134">
        <f t="shared" ref="G49:G57" si="15">D49-E49</f>
        <v>565398.31000000006</v>
      </c>
    </row>
    <row r="50" spans="1:7" x14ac:dyDescent="0.25">
      <c r="A50" s="73" t="s">
        <v>326</v>
      </c>
      <c r="B50" s="134">
        <v>96729</v>
      </c>
      <c r="C50" s="134">
        <v>0</v>
      </c>
      <c r="D50" s="134">
        <f t="shared" si="14"/>
        <v>96729</v>
      </c>
      <c r="E50" s="134">
        <v>0</v>
      </c>
      <c r="F50" s="134">
        <v>0</v>
      </c>
      <c r="G50" s="134">
        <f t="shared" si="15"/>
        <v>96729</v>
      </c>
    </row>
    <row r="51" spans="1:7" x14ac:dyDescent="0.25">
      <c r="A51" s="73" t="s">
        <v>327</v>
      </c>
      <c r="B51" s="134">
        <v>0</v>
      </c>
      <c r="C51" s="134">
        <v>0</v>
      </c>
      <c r="D51" s="134">
        <f t="shared" si="14"/>
        <v>0</v>
      </c>
      <c r="E51" s="134">
        <v>0</v>
      </c>
      <c r="F51" s="134">
        <v>0</v>
      </c>
      <c r="G51" s="134">
        <f t="shared" si="15"/>
        <v>0</v>
      </c>
    </row>
    <row r="52" spans="1:7" x14ac:dyDescent="0.25">
      <c r="A52" s="73" t="s">
        <v>328</v>
      </c>
      <c r="B52" s="134">
        <v>20000</v>
      </c>
      <c r="C52" s="134">
        <v>0</v>
      </c>
      <c r="D52" s="134">
        <f t="shared" si="14"/>
        <v>20000</v>
      </c>
      <c r="E52" s="134">
        <v>0</v>
      </c>
      <c r="F52" s="134">
        <v>0</v>
      </c>
      <c r="G52" s="134">
        <f t="shared" si="15"/>
        <v>20000</v>
      </c>
    </row>
    <row r="53" spans="1:7" x14ac:dyDescent="0.25">
      <c r="A53" s="73" t="s">
        <v>329</v>
      </c>
      <c r="B53" s="134">
        <v>0</v>
      </c>
      <c r="C53" s="134">
        <v>0</v>
      </c>
      <c r="D53" s="134">
        <f t="shared" si="14"/>
        <v>0</v>
      </c>
      <c r="E53" s="134">
        <v>0</v>
      </c>
      <c r="F53" s="134">
        <v>0</v>
      </c>
      <c r="G53" s="134">
        <f t="shared" si="15"/>
        <v>0</v>
      </c>
    </row>
    <row r="54" spans="1:7" x14ac:dyDescent="0.25">
      <c r="A54" s="73" t="s">
        <v>330</v>
      </c>
      <c r="B54" s="134">
        <v>53895</v>
      </c>
      <c r="C54" s="134">
        <v>58000</v>
      </c>
      <c r="D54" s="134">
        <f t="shared" si="14"/>
        <v>111895</v>
      </c>
      <c r="E54" s="134">
        <v>1542.51</v>
      </c>
      <c r="F54" s="134">
        <v>0</v>
      </c>
      <c r="G54" s="134">
        <f t="shared" si="15"/>
        <v>110352.49</v>
      </c>
    </row>
    <row r="55" spans="1:7" x14ac:dyDescent="0.25">
      <c r="A55" s="73" t="s">
        <v>331</v>
      </c>
      <c r="B55" s="134">
        <v>0</v>
      </c>
      <c r="C55" s="134">
        <v>0</v>
      </c>
      <c r="D55" s="134">
        <f t="shared" si="14"/>
        <v>0</v>
      </c>
      <c r="E55" s="134">
        <v>0</v>
      </c>
      <c r="F55" s="134">
        <v>0</v>
      </c>
      <c r="G55" s="134">
        <f t="shared" si="15"/>
        <v>0</v>
      </c>
    </row>
    <row r="56" spans="1:7" x14ac:dyDescent="0.25">
      <c r="A56" s="73" t="s">
        <v>332</v>
      </c>
      <c r="B56" s="134">
        <v>0</v>
      </c>
      <c r="C56" s="134">
        <v>0</v>
      </c>
      <c r="D56" s="134">
        <f t="shared" si="14"/>
        <v>0</v>
      </c>
      <c r="E56" s="134">
        <v>0</v>
      </c>
      <c r="F56" s="134">
        <v>0</v>
      </c>
      <c r="G56" s="134">
        <f t="shared" si="15"/>
        <v>0</v>
      </c>
    </row>
    <row r="57" spans="1:7" x14ac:dyDescent="0.25">
      <c r="A57" s="73" t="s">
        <v>333</v>
      </c>
      <c r="B57" s="134">
        <v>37900</v>
      </c>
      <c r="C57" s="134">
        <v>-12000</v>
      </c>
      <c r="D57" s="134">
        <f t="shared" si="14"/>
        <v>25900</v>
      </c>
      <c r="E57" s="134">
        <v>0</v>
      </c>
      <c r="F57" s="134">
        <v>0</v>
      </c>
      <c r="G57" s="134">
        <f t="shared" si="15"/>
        <v>25900</v>
      </c>
    </row>
    <row r="58" spans="1:7" x14ac:dyDescent="0.25">
      <c r="A58" s="72" t="s">
        <v>334</v>
      </c>
      <c r="B58" s="144">
        <f t="shared" ref="B58:G58" si="16">SUM(B59:B61)</f>
        <v>36395420</v>
      </c>
      <c r="C58" s="144">
        <f t="shared" si="16"/>
        <v>22578107.319999997</v>
      </c>
      <c r="D58" s="144">
        <f t="shared" si="16"/>
        <v>58973527.32</v>
      </c>
      <c r="E58" s="144">
        <f t="shared" si="16"/>
        <v>7540946.1100000003</v>
      </c>
      <c r="F58" s="144">
        <f t="shared" si="16"/>
        <v>7251587.5800000001</v>
      </c>
      <c r="G58" s="144">
        <f t="shared" si="16"/>
        <v>51432581.210000001</v>
      </c>
    </row>
    <row r="59" spans="1:7" x14ac:dyDescent="0.25">
      <c r="A59" s="73" t="s">
        <v>335</v>
      </c>
      <c r="B59" s="134">
        <v>36395420</v>
      </c>
      <c r="C59" s="134">
        <f>D59-B59</f>
        <v>22555073.549999997</v>
      </c>
      <c r="D59" s="134">
        <v>58950493.549999997</v>
      </c>
      <c r="E59" s="134">
        <v>7540946.1100000003</v>
      </c>
      <c r="F59" s="134">
        <v>7251587.5800000001</v>
      </c>
      <c r="G59" s="134">
        <f t="shared" ref="G59:G61" si="17">D59-E59</f>
        <v>51409547.439999998</v>
      </c>
    </row>
    <row r="60" spans="1:7" x14ac:dyDescent="0.25">
      <c r="A60" s="73" t="s">
        <v>336</v>
      </c>
      <c r="B60" s="134">
        <v>0</v>
      </c>
      <c r="C60" s="134">
        <v>0</v>
      </c>
      <c r="D60" s="134">
        <f t="shared" ref="D60:D61" si="18">B60+C60</f>
        <v>0</v>
      </c>
      <c r="E60" s="134">
        <v>0</v>
      </c>
      <c r="F60" s="134">
        <v>0</v>
      </c>
      <c r="G60" s="134">
        <f t="shared" si="17"/>
        <v>0</v>
      </c>
    </row>
    <row r="61" spans="1:7" x14ac:dyDescent="0.25">
      <c r="A61" s="73" t="s">
        <v>337</v>
      </c>
      <c r="B61" s="134">
        <v>0</v>
      </c>
      <c r="C61" s="134">
        <v>23033.77</v>
      </c>
      <c r="D61" s="134">
        <f t="shared" si="18"/>
        <v>23033.77</v>
      </c>
      <c r="E61" s="134">
        <v>0</v>
      </c>
      <c r="F61" s="134">
        <v>0</v>
      </c>
      <c r="G61" s="134">
        <f t="shared" si="17"/>
        <v>23033.77</v>
      </c>
    </row>
    <row r="62" spans="1:7" x14ac:dyDescent="0.25">
      <c r="A62" s="72" t="s">
        <v>338</v>
      </c>
      <c r="B62" s="144">
        <f t="shared" ref="B62:G62" si="19">SUM(B63:B67,B69:B70)</f>
        <v>0</v>
      </c>
      <c r="C62" s="144">
        <f t="shared" si="19"/>
        <v>0</v>
      </c>
      <c r="D62" s="144">
        <f t="shared" si="19"/>
        <v>0</v>
      </c>
      <c r="E62" s="144">
        <f t="shared" si="19"/>
        <v>0</v>
      </c>
      <c r="F62" s="144">
        <f t="shared" si="19"/>
        <v>0</v>
      </c>
      <c r="G62" s="144">
        <f t="shared" si="19"/>
        <v>0</v>
      </c>
    </row>
    <row r="63" spans="1:7" x14ac:dyDescent="0.25">
      <c r="A63" s="73" t="s">
        <v>339</v>
      </c>
      <c r="B63" s="134">
        <v>0</v>
      </c>
      <c r="C63" s="134">
        <v>0</v>
      </c>
      <c r="D63" s="134">
        <f t="shared" ref="D63:D70" si="20">B63+C63</f>
        <v>0</v>
      </c>
      <c r="E63" s="134">
        <v>0</v>
      </c>
      <c r="F63" s="134">
        <v>0</v>
      </c>
      <c r="G63" s="134">
        <f t="shared" ref="G63:G70" si="21">D63-E63</f>
        <v>0</v>
      </c>
    </row>
    <row r="64" spans="1:7" x14ac:dyDescent="0.25">
      <c r="A64" s="73" t="s">
        <v>340</v>
      </c>
      <c r="B64" s="134">
        <v>0</v>
      </c>
      <c r="C64" s="134">
        <v>0</v>
      </c>
      <c r="D64" s="134">
        <f t="shared" si="20"/>
        <v>0</v>
      </c>
      <c r="E64" s="134">
        <v>0</v>
      </c>
      <c r="F64" s="134">
        <v>0</v>
      </c>
      <c r="G64" s="134">
        <f t="shared" si="21"/>
        <v>0</v>
      </c>
    </row>
    <row r="65" spans="1:7" x14ac:dyDescent="0.25">
      <c r="A65" s="73" t="s">
        <v>341</v>
      </c>
      <c r="B65" s="134">
        <v>0</v>
      </c>
      <c r="C65" s="134">
        <v>0</v>
      </c>
      <c r="D65" s="134">
        <f t="shared" si="20"/>
        <v>0</v>
      </c>
      <c r="E65" s="134">
        <v>0</v>
      </c>
      <c r="F65" s="134">
        <v>0</v>
      </c>
      <c r="G65" s="134">
        <f t="shared" si="21"/>
        <v>0</v>
      </c>
    </row>
    <row r="66" spans="1:7" x14ac:dyDescent="0.25">
      <c r="A66" s="73" t="s">
        <v>342</v>
      </c>
      <c r="B66" s="134">
        <v>0</v>
      </c>
      <c r="C66" s="134">
        <v>0</v>
      </c>
      <c r="D66" s="134">
        <f t="shared" si="20"/>
        <v>0</v>
      </c>
      <c r="E66" s="134">
        <v>0</v>
      </c>
      <c r="F66" s="134">
        <v>0</v>
      </c>
      <c r="G66" s="134">
        <f t="shared" si="21"/>
        <v>0</v>
      </c>
    </row>
    <row r="67" spans="1:7" x14ac:dyDescent="0.25">
      <c r="A67" s="73" t="s">
        <v>343</v>
      </c>
      <c r="B67" s="134">
        <v>0</v>
      </c>
      <c r="C67" s="134">
        <v>0</v>
      </c>
      <c r="D67" s="134">
        <f t="shared" si="20"/>
        <v>0</v>
      </c>
      <c r="E67" s="134">
        <v>0</v>
      </c>
      <c r="F67" s="134">
        <v>0</v>
      </c>
      <c r="G67" s="134">
        <f t="shared" si="21"/>
        <v>0</v>
      </c>
    </row>
    <row r="68" spans="1:7" x14ac:dyDescent="0.25">
      <c r="A68" s="73" t="s">
        <v>3294</v>
      </c>
      <c r="B68" s="134">
        <v>0</v>
      </c>
      <c r="C68" s="134">
        <v>0</v>
      </c>
      <c r="D68" s="134">
        <f t="shared" si="20"/>
        <v>0</v>
      </c>
      <c r="E68" s="134">
        <v>0</v>
      </c>
      <c r="F68" s="134">
        <v>0</v>
      </c>
      <c r="G68" s="134">
        <f t="shared" si="21"/>
        <v>0</v>
      </c>
    </row>
    <row r="69" spans="1:7" x14ac:dyDescent="0.25">
      <c r="A69" s="73" t="s">
        <v>345</v>
      </c>
      <c r="B69" s="134">
        <v>0</v>
      </c>
      <c r="C69" s="134">
        <v>0</v>
      </c>
      <c r="D69" s="134">
        <f t="shared" si="20"/>
        <v>0</v>
      </c>
      <c r="E69" s="134">
        <v>0</v>
      </c>
      <c r="F69" s="134">
        <v>0</v>
      </c>
      <c r="G69" s="134">
        <f t="shared" si="21"/>
        <v>0</v>
      </c>
    </row>
    <row r="70" spans="1:7" x14ac:dyDescent="0.25">
      <c r="A70" s="73" t="s">
        <v>346</v>
      </c>
      <c r="B70" s="134">
        <v>0</v>
      </c>
      <c r="C70" s="134">
        <v>0</v>
      </c>
      <c r="D70" s="134">
        <f t="shared" si="20"/>
        <v>0</v>
      </c>
      <c r="E70" s="134">
        <v>0</v>
      </c>
      <c r="F70" s="134">
        <v>0</v>
      </c>
      <c r="G70" s="134">
        <f t="shared" si="21"/>
        <v>0</v>
      </c>
    </row>
    <row r="71" spans="1:7" x14ac:dyDescent="0.25">
      <c r="A71" s="72" t="s">
        <v>347</v>
      </c>
      <c r="B71" s="144">
        <f t="shared" ref="B71:G71" si="22">SUM(B72:B74)</f>
        <v>0</v>
      </c>
      <c r="C71" s="144">
        <f t="shared" si="22"/>
        <v>0</v>
      </c>
      <c r="D71" s="144">
        <f t="shared" si="22"/>
        <v>0</v>
      </c>
      <c r="E71" s="144">
        <f t="shared" si="22"/>
        <v>0</v>
      </c>
      <c r="F71" s="144">
        <f t="shared" si="22"/>
        <v>0</v>
      </c>
      <c r="G71" s="144">
        <f t="shared" si="22"/>
        <v>0</v>
      </c>
    </row>
    <row r="72" spans="1:7" x14ac:dyDescent="0.25">
      <c r="A72" s="73" t="s">
        <v>348</v>
      </c>
      <c r="B72" s="134">
        <v>0</v>
      </c>
      <c r="C72" s="134">
        <v>0</v>
      </c>
      <c r="D72" s="134">
        <f t="shared" ref="D72:D74" si="23">B72+C72</f>
        <v>0</v>
      </c>
      <c r="E72" s="134">
        <v>0</v>
      </c>
      <c r="F72" s="134">
        <v>0</v>
      </c>
      <c r="G72" s="134">
        <f t="shared" ref="G72:G74" si="24">D72-E72</f>
        <v>0</v>
      </c>
    </row>
    <row r="73" spans="1:7" x14ac:dyDescent="0.25">
      <c r="A73" s="73" t="s">
        <v>349</v>
      </c>
      <c r="B73" s="134">
        <v>0</v>
      </c>
      <c r="C73" s="134">
        <v>0</v>
      </c>
      <c r="D73" s="134">
        <f t="shared" si="23"/>
        <v>0</v>
      </c>
      <c r="E73" s="134">
        <v>0</v>
      </c>
      <c r="F73" s="134">
        <v>0</v>
      </c>
      <c r="G73" s="134">
        <f t="shared" si="24"/>
        <v>0</v>
      </c>
    </row>
    <row r="74" spans="1:7" x14ac:dyDescent="0.25">
      <c r="A74" s="73" t="s">
        <v>350</v>
      </c>
      <c r="B74" s="134">
        <v>0</v>
      </c>
      <c r="C74" s="134">
        <v>0</v>
      </c>
      <c r="D74" s="134">
        <f t="shared" si="23"/>
        <v>0</v>
      </c>
      <c r="E74" s="134">
        <v>0</v>
      </c>
      <c r="F74" s="134">
        <v>0</v>
      </c>
      <c r="G74" s="134">
        <f t="shared" si="24"/>
        <v>0</v>
      </c>
    </row>
    <row r="75" spans="1:7" x14ac:dyDescent="0.25">
      <c r="A75" s="72" t="s">
        <v>351</v>
      </c>
      <c r="B75" s="144">
        <f t="shared" ref="B75:G75" si="25">SUM(B76:B82)</f>
        <v>0</v>
      </c>
      <c r="C75" s="144">
        <f t="shared" si="25"/>
        <v>0</v>
      </c>
      <c r="D75" s="144">
        <f t="shared" si="25"/>
        <v>0</v>
      </c>
      <c r="E75" s="144">
        <f t="shared" si="25"/>
        <v>0</v>
      </c>
      <c r="F75" s="144">
        <f t="shared" si="25"/>
        <v>0</v>
      </c>
      <c r="G75" s="144">
        <f t="shared" si="25"/>
        <v>0</v>
      </c>
    </row>
    <row r="76" spans="1:7" x14ac:dyDescent="0.25">
      <c r="A76" s="73" t="s">
        <v>352</v>
      </c>
      <c r="B76" s="134">
        <v>0</v>
      </c>
      <c r="C76" s="134">
        <v>0</v>
      </c>
      <c r="D76" s="134">
        <f t="shared" ref="D76:D82" si="26">B76+C76</f>
        <v>0</v>
      </c>
      <c r="E76" s="134">
        <v>0</v>
      </c>
      <c r="F76" s="134">
        <v>0</v>
      </c>
      <c r="G76" s="134">
        <f t="shared" ref="G76:G82" si="27">D76-E76</f>
        <v>0</v>
      </c>
    </row>
    <row r="77" spans="1:7" x14ac:dyDescent="0.25">
      <c r="A77" s="73" t="s">
        <v>353</v>
      </c>
      <c r="B77" s="134">
        <v>0</v>
      </c>
      <c r="C77" s="134">
        <v>0</v>
      </c>
      <c r="D77" s="134">
        <f t="shared" si="26"/>
        <v>0</v>
      </c>
      <c r="E77" s="134">
        <v>0</v>
      </c>
      <c r="F77" s="134">
        <v>0</v>
      </c>
      <c r="G77" s="134">
        <f t="shared" si="27"/>
        <v>0</v>
      </c>
    </row>
    <row r="78" spans="1:7" x14ac:dyDescent="0.25">
      <c r="A78" s="73" t="s">
        <v>354</v>
      </c>
      <c r="B78" s="134">
        <v>0</v>
      </c>
      <c r="C78" s="134">
        <v>0</v>
      </c>
      <c r="D78" s="134">
        <f t="shared" si="26"/>
        <v>0</v>
      </c>
      <c r="E78" s="134">
        <v>0</v>
      </c>
      <c r="F78" s="134">
        <v>0</v>
      </c>
      <c r="G78" s="134">
        <f t="shared" si="27"/>
        <v>0</v>
      </c>
    </row>
    <row r="79" spans="1:7" x14ac:dyDescent="0.25">
      <c r="A79" s="73" t="s">
        <v>355</v>
      </c>
      <c r="B79" s="134">
        <v>0</v>
      </c>
      <c r="C79" s="134">
        <v>0</v>
      </c>
      <c r="D79" s="134">
        <f t="shared" si="26"/>
        <v>0</v>
      </c>
      <c r="E79" s="134">
        <v>0</v>
      </c>
      <c r="F79" s="134">
        <v>0</v>
      </c>
      <c r="G79" s="134">
        <f t="shared" si="27"/>
        <v>0</v>
      </c>
    </row>
    <row r="80" spans="1:7" x14ac:dyDescent="0.25">
      <c r="A80" s="73" t="s">
        <v>356</v>
      </c>
      <c r="B80" s="134">
        <v>0</v>
      </c>
      <c r="C80" s="134">
        <v>0</v>
      </c>
      <c r="D80" s="134">
        <f t="shared" si="26"/>
        <v>0</v>
      </c>
      <c r="E80" s="134">
        <v>0</v>
      </c>
      <c r="F80" s="134">
        <v>0</v>
      </c>
      <c r="G80" s="134">
        <f t="shared" si="27"/>
        <v>0</v>
      </c>
    </row>
    <row r="81" spans="1:7" x14ac:dyDescent="0.25">
      <c r="A81" s="73" t="s">
        <v>357</v>
      </c>
      <c r="B81" s="134">
        <v>0</v>
      </c>
      <c r="C81" s="134">
        <v>0</v>
      </c>
      <c r="D81" s="134">
        <f t="shared" si="26"/>
        <v>0</v>
      </c>
      <c r="E81" s="134">
        <v>0</v>
      </c>
      <c r="F81" s="134">
        <v>0</v>
      </c>
      <c r="G81" s="134">
        <f t="shared" si="27"/>
        <v>0</v>
      </c>
    </row>
    <row r="82" spans="1:7" x14ac:dyDescent="0.25">
      <c r="A82" s="73" t="s">
        <v>358</v>
      </c>
      <c r="B82" s="134">
        <v>0</v>
      </c>
      <c r="C82" s="134">
        <v>0</v>
      </c>
      <c r="D82" s="134">
        <f t="shared" si="26"/>
        <v>0</v>
      </c>
      <c r="E82" s="134">
        <v>0</v>
      </c>
      <c r="F82" s="134">
        <v>0</v>
      </c>
      <c r="G82" s="134">
        <f t="shared" si="27"/>
        <v>0</v>
      </c>
    </row>
    <row r="83" spans="1:7" x14ac:dyDescent="0.25">
      <c r="A83" s="74"/>
      <c r="B83" s="70"/>
      <c r="C83" s="70"/>
      <c r="D83" s="70"/>
      <c r="E83" s="70"/>
      <c r="F83" s="70"/>
      <c r="G83" s="70"/>
    </row>
    <row r="84" spans="1:7" x14ac:dyDescent="0.25">
      <c r="A84" s="75" t="s">
        <v>359</v>
      </c>
      <c r="B84" s="145">
        <f t="shared" ref="B84:G84" si="28">SUM(B85,B93,B103,B113,B123,B133,B137,B146,B150)</f>
        <v>242751517.66000006</v>
      </c>
      <c r="C84" s="145">
        <f t="shared" si="28"/>
        <v>129030648.45</v>
      </c>
      <c r="D84" s="145">
        <f t="shared" si="28"/>
        <v>371782166.11000001</v>
      </c>
      <c r="E84" s="145">
        <f t="shared" si="28"/>
        <v>139069051.72</v>
      </c>
      <c r="F84" s="145">
        <f t="shared" si="28"/>
        <v>124196965.98</v>
      </c>
      <c r="G84" s="145">
        <f t="shared" si="28"/>
        <v>232713114.38999999</v>
      </c>
    </row>
    <row r="85" spans="1:7" x14ac:dyDescent="0.25">
      <c r="A85" s="72" t="s">
        <v>286</v>
      </c>
      <c r="B85" s="144">
        <f t="shared" ref="B85:G85" si="29">SUM(B86:B92)</f>
        <v>50341018.260000005</v>
      </c>
      <c r="C85" s="144">
        <f t="shared" si="29"/>
        <v>-34760.419999999984</v>
      </c>
      <c r="D85" s="144">
        <f t="shared" si="29"/>
        <v>50306257.839999996</v>
      </c>
      <c r="E85" s="144">
        <f t="shared" si="29"/>
        <v>17798800.369999997</v>
      </c>
      <c r="F85" s="144">
        <f t="shared" si="29"/>
        <v>17798400.369999997</v>
      </c>
      <c r="G85" s="144">
        <f t="shared" si="29"/>
        <v>32507457.469999999</v>
      </c>
    </row>
    <row r="86" spans="1:7" x14ac:dyDescent="0.25">
      <c r="A86" s="73" t="s">
        <v>287</v>
      </c>
      <c r="B86" s="134">
        <v>32209856</v>
      </c>
      <c r="C86" s="134">
        <v>-575975.6</v>
      </c>
      <c r="D86" s="134">
        <f t="shared" ref="D86:D92" si="30">B86+C86</f>
        <v>31633880.399999999</v>
      </c>
      <c r="E86" s="134">
        <v>12935858</v>
      </c>
      <c r="F86" s="134">
        <v>12935858</v>
      </c>
      <c r="G86" s="134">
        <f t="shared" ref="G86:G92" si="31">D86-E86</f>
        <v>18698022.399999999</v>
      </c>
    </row>
    <row r="87" spans="1:7" x14ac:dyDescent="0.25">
      <c r="A87" s="73" t="s">
        <v>288</v>
      </c>
      <c r="B87" s="134">
        <v>480419.26</v>
      </c>
      <c r="C87" s="134">
        <v>443970.37</v>
      </c>
      <c r="D87" s="134">
        <f t="shared" si="30"/>
        <v>924389.63</v>
      </c>
      <c r="E87" s="134">
        <v>4800</v>
      </c>
      <c r="F87" s="134">
        <v>4800</v>
      </c>
      <c r="G87" s="134">
        <f t="shared" si="31"/>
        <v>919589.63</v>
      </c>
    </row>
    <row r="88" spans="1:7" x14ac:dyDescent="0.25">
      <c r="A88" s="73" t="s">
        <v>289</v>
      </c>
      <c r="B88" s="134">
        <v>6568743</v>
      </c>
      <c r="C88" s="134">
        <v>277463.81</v>
      </c>
      <c r="D88" s="134">
        <f t="shared" si="30"/>
        <v>6846206.8099999996</v>
      </c>
      <c r="E88" s="134">
        <v>426834.49</v>
      </c>
      <c r="F88" s="134">
        <v>426434.49</v>
      </c>
      <c r="G88" s="134">
        <f t="shared" si="31"/>
        <v>6419372.3199999994</v>
      </c>
    </row>
    <row r="89" spans="1:7" x14ac:dyDescent="0.25">
      <c r="A89" s="73" t="s">
        <v>290</v>
      </c>
      <c r="B89" s="134">
        <v>4600000</v>
      </c>
      <c r="C89" s="134">
        <v>0</v>
      </c>
      <c r="D89" s="134">
        <f t="shared" si="30"/>
        <v>4600000</v>
      </c>
      <c r="E89" s="134">
        <v>1694880.87</v>
      </c>
      <c r="F89" s="134">
        <v>1694880.87</v>
      </c>
      <c r="G89" s="134">
        <f t="shared" si="31"/>
        <v>2905119.13</v>
      </c>
    </row>
    <row r="90" spans="1:7" x14ac:dyDescent="0.25">
      <c r="A90" s="73" t="s">
        <v>291</v>
      </c>
      <c r="B90" s="134">
        <v>6482000</v>
      </c>
      <c r="C90" s="134">
        <v>-180219</v>
      </c>
      <c r="D90" s="134">
        <f t="shared" si="30"/>
        <v>6301781</v>
      </c>
      <c r="E90" s="134">
        <v>2736427.01</v>
      </c>
      <c r="F90" s="134">
        <v>2736427.01</v>
      </c>
      <c r="G90" s="134">
        <f t="shared" si="31"/>
        <v>3565353.99</v>
      </c>
    </row>
    <row r="91" spans="1:7" x14ac:dyDescent="0.25">
      <c r="A91" s="73" t="s">
        <v>292</v>
      </c>
      <c r="B91" s="134">
        <v>0</v>
      </c>
      <c r="C91" s="134">
        <v>0</v>
      </c>
      <c r="D91" s="134">
        <f t="shared" si="30"/>
        <v>0</v>
      </c>
      <c r="E91" s="134">
        <v>0</v>
      </c>
      <c r="F91" s="134">
        <v>0</v>
      </c>
      <c r="G91" s="134">
        <f t="shared" si="31"/>
        <v>0</v>
      </c>
    </row>
    <row r="92" spans="1:7" x14ac:dyDescent="0.25">
      <c r="A92" s="73" t="s">
        <v>293</v>
      </c>
      <c r="B92" s="134">
        <v>0</v>
      </c>
      <c r="C92" s="134">
        <v>0</v>
      </c>
      <c r="D92" s="134">
        <f t="shared" si="30"/>
        <v>0</v>
      </c>
      <c r="E92" s="134">
        <v>0</v>
      </c>
      <c r="F92" s="134">
        <v>0</v>
      </c>
      <c r="G92" s="134">
        <f t="shared" si="31"/>
        <v>0</v>
      </c>
    </row>
    <row r="93" spans="1:7" x14ac:dyDescent="0.25">
      <c r="A93" s="72" t="s">
        <v>294</v>
      </c>
      <c r="B93" s="144">
        <f t="shared" ref="B93:G93" si="32">SUM(B94:B102)</f>
        <v>16341786.399999999</v>
      </c>
      <c r="C93" s="144">
        <f t="shared" si="32"/>
        <v>8552480.4399999995</v>
      </c>
      <c r="D93" s="144">
        <f t="shared" si="32"/>
        <v>24894266.84</v>
      </c>
      <c r="E93" s="144">
        <f t="shared" si="32"/>
        <v>9206369.6899999995</v>
      </c>
      <c r="F93" s="144">
        <f t="shared" si="32"/>
        <v>7923538.7800000003</v>
      </c>
      <c r="G93" s="144">
        <f t="shared" si="32"/>
        <v>15687897.15</v>
      </c>
    </row>
    <row r="94" spans="1:7" x14ac:dyDescent="0.25">
      <c r="A94" s="73" t="s">
        <v>295</v>
      </c>
      <c r="B94" s="134">
        <v>507975.77</v>
      </c>
      <c r="C94" s="134">
        <v>-47150</v>
      </c>
      <c r="D94" s="134">
        <f t="shared" ref="D94:D102" si="33">B94+C94</f>
        <v>460825.77</v>
      </c>
      <c r="E94" s="134">
        <v>230146.47</v>
      </c>
      <c r="F94" s="134">
        <v>213099.11</v>
      </c>
      <c r="G94" s="134">
        <f t="shared" ref="G94:G102" si="34">D94-E94</f>
        <v>230679.30000000002</v>
      </c>
    </row>
    <row r="95" spans="1:7" x14ac:dyDescent="0.25">
      <c r="A95" s="73" t="s">
        <v>296</v>
      </c>
      <c r="B95" s="134">
        <v>127435.85</v>
      </c>
      <c r="C95" s="134">
        <v>9150</v>
      </c>
      <c r="D95" s="134">
        <f t="shared" si="33"/>
        <v>136585.85</v>
      </c>
      <c r="E95" s="134">
        <v>78321.86</v>
      </c>
      <c r="F95" s="134">
        <v>61797.15</v>
      </c>
      <c r="G95" s="134">
        <f t="shared" si="34"/>
        <v>58263.990000000005</v>
      </c>
    </row>
    <row r="96" spans="1:7" x14ac:dyDescent="0.25">
      <c r="A96" s="73" t="s">
        <v>297</v>
      </c>
      <c r="B96" s="134">
        <v>16000</v>
      </c>
      <c r="C96" s="134">
        <v>0</v>
      </c>
      <c r="D96" s="134">
        <f t="shared" si="33"/>
        <v>16000</v>
      </c>
      <c r="E96" s="134">
        <v>59.86</v>
      </c>
      <c r="F96" s="134">
        <v>0</v>
      </c>
      <c r="G96" s="134">
        <f t="shared" si="34"/>
        <v>15940.14</v>
      </c>
    </row>
    <row r="97" spans="1:7" x14ac:dyDescent="0.25">
      <c r="A97" s="73" t="s">
        <v>298</v>
      </c>
      <c r="B97" s="134">
        <v>4181247.78</v>
      </c>
      <c r="C97" s="134">
        <f>D97-B97</f>
        <v>3669681.8800000004</v>
      </c>
      <c r="D97" s="134">
        <v>7850929.6600000001</v>
      </c>
      <c r="E97" s="134">
        <v>1804844.73</v>
      </c>
      <c r="F97" s="134">
        <v>1189833.96</v>
      </c>
      <c r="G97" s="134">
        <f t="shared" si="34"/>
        <v>6046084.9299999997</v>
      </c>
    </row>
    <row r="98" spans="1:7" x14ac:dyDescent="0.25">
      <c r="A98" s="40" t="s">
        <v>299</v>
      </c>
      <c r="B98" s="134">
        <v>61631</v>
      </c>
      <c r="C98" s="134">
        <v>146414.32</v>
      </c>
      <c r="D98" s="134">
        <f t="shared" si="33"/>
        <v>208045.32</v>
      </c>
      <c r="E98" s="134">
        <v>7178.97</v>
      </c>
      <c r="F98" s="134">
        <v>7178.97</v>
      </c>
      <c r="G98" s="134">
        <f t="shared" si="34"/>
        <v>200866.35</v>
      </c>
    </row>
    <row r="99" spans="1:7" x14ac:dyDescent="0.25">
      <c r="A99" s="73" t="s">
        <v>300</v>
      </c>
      <c r="B99" s="134">
        <v>7424014</v>
      </c>
      <c r="C99" s="134">
        <f>D99-B99</f>
        <v>2535400</v>
      </c>
      <c r="D99" s="134">
        <v>9959414</v>
      </c>
      <c r="E99" s="134">
        <v>4721262.6399999997</v>
      </c>
      <c r="F99" s="134">
        <v>4176684.6</v>
      </c>
      <c r="G99" s="134">
        <f t="shared" si="34"/>
        <v>5238151.3600000003</v>
      </c>
    </row>
    <row r="100" spans="1:7" x14ac:dyDescent="0.25">
      <c r="A100" s="73" t="s">
        <v>301</v>
      </c>
      <c r="B100" s="134">
        <v>1033021</v>
      </c>
      <c r="C100" s="134">
        <f>D100-B100</f>
        <v>1427435</v>
      </c>
      <c r="D100" s="134">
        <v>2460456</v>
      </c>
      <c r="E100" s="134">
        <v>916280.3</v>
      </c>
      <c r="F100" s="134">
        <v>906712.74</v>
      </c>
      <c r="G100" s="134">
        <f t="shared" si="34"/>
        <v>1544175.7</v>
      </c>
    </row>
    <row r="101" spans="1:7" x14ac:dyDescent="0.25">
      <c r="A101" s="73" t="s">
        <v>302</v>
      </c>
      <c r="B101" s="134">
        <v>48000</v>
      </c>
      <c r="C101" s="134">
        <v>1684800</v>
      </c>
      <c r="D101" s="134">
        <f t="shared" si="33"/>
        <v>1732800</v>
      </c>
      <c r="E101" s="134">
        <v>673592.28</v>
      </c>
      <c r="F101" s="134">
        <v>673592.28</v>
      </c>
      <c r="G101" s="134">
        <f t="shared" si="34"/>
        <v>1059207.72</v>
      </c>
    </row>
    <row r="102" spans="1:7" x14ac:dyDescent="0.25">
      <c r="A102" s="73" t="s">
        <v>303</v>
      </c>
      <c r="B102" s="134">
        <v>2942461</v>
      </c>
      <c r="C102" s="134">
        <v>-873250.76</v>
      </c>
      <c r="D102" s="134">
        <f t="shared" si="33"/>
        <v>2069210.24</v>
      </c>
      <c r="E102" s="134">
        <v>774682.58</v>
      </c>
      <c r="F102" s="134">
        <v>694639.97</v>
      </c>
      <c r="G102" s="134">
        <f t="shared" si="34"/>
        <v>1294527.6600000001</v>
      </c>
    </row>
    <row r="103" spans="1:7" x14ac:dyDescent="0.25">
      <c r="A103" s="72" t="s">
        <v>304</v>
      </c>
      <c r="B103" s="144">
        <f t="shared" ref="B103:G103" si="35">SUM(B104:B112)</f>
        <v>21176763.350000001</v>
      </c>
      <c r="C103" s="144">
        <f t="shared" si="35"/>
        <v>5958456.8300000001</v>
      </c>
      <c r="D103" s="144">
        <f t="shared" si="35"/>
        <v>27135220.18</v>
      </c>
      <c r="E103" s="144">
        <f t="shared" si="35"/>
        <v>7214193.1399999997</v>
      </c>
      <c r="F103" s="144">
        <f t="shared" si="35"/>
        <v>7134309.1200000001</v>
      </c>
      <c r="G103" s="144">
        <f t="shared" si="35"/>
        <v>19921027.039999999</v>
      </c>
    </row>
    <row r="104" spans="1:7" x14ac:dyDescent="0.25">
      <c r="A104" s="73" t="s">
        <v>305</v>
      </c>
      <c r="B104" s="134">
        <v>2400</v>
      </c>
      <c r="C104" s="134">
        <v>2100</v>
      </c>
      <c r="D104" s="134">
        <f t="shared" ref="D104:D112" si="36">B104+C104</f>
        <v>4500</v>
      </c>
      <c r="E104" s="134">
        <v>674.98</v>
      </c>
      <c r="F104" s="134">
        <v>219.99</v>
      </c>
      <c r="G104" s="134">
        <f t="shared" ref="G104:G112" si="37">D104-E104</f>
        <v>3825.02</v>
      </c>
    </row>
    <row r="105" spans="1:7" x14ac:dyDescent="0.25">
      <c r="A105" s="73" t="s">
        <v>306</v>
      </c>
      <c r="B105" s="134">
        <v>28000</v>
      </c>
      <c r="C105" s="134">
        <v>-23000</v>
      </c>
      <c r="D105" s="134">
        <f>B105+C105</f>
        <v>5000</v>
      </c>
      <c r="E105" s="134">
        <v>0</v>
      </c>
      <c r="F105" s="134">
        <v>0</v>
      </c>
      <c r="G105" s="134">
        <f t="shared" si="37"/>
        <v>5000</v>
      </c>
    </row>
    <row r="106" spans="1:7" x14ac:dyDescent="0.25">
      <c r="A106" s="73" t="s">
        <v>307</v>
      </c>
      <c r="B106" s="134">
        <v>1133000</v>
      </c>
      <c r="C106" s="134">
        <v>3588700</v>
      </c>
      <c r="D106" s="134">
        <f>B106+C106</f>
        <v>4721700</v>
      </c>
      <c r="E106" s="134">
        <v>984941.8</v>
      </c>
      <c r="F106" s="134">
        <v>984941.8</v>
      </c>
      <c r="G106" s="134">
        <f t="shared" si="37"/>
        <v>3736758.2</v>
      </c>
    </row>
    <row r="107" spans="1:7" x14ac:dyDescent="0.25">
      <c r="A107" s="73" t="s">
        <v>308</v>
      </c>
      <c r="B107" s="134">
        <v>1423375.5</v>
      </c>
      <c r="C107" s="134">
        <v>143769.91</v>
      </c>
      <c r="D107" s="134">
        <f t="shared" si="36"/>
        <v>1567145.41</v>
      </c>
      <c r="E107" s="134">
        <v>628158.94999999995</v>
      </c>
      <c r="F107" s="134">
        <v>628158.94999999995</v>
      </c>
      <c r="G107" s="134">
        <f t="shared" si="37"/>
        <v>938986.46</v>
      </c>
    </row>
    <row r="108" spans="1:7" x14ac:dyDescent="0.25">
      <c r="A108" s="73" t="s">
        <v>309</v>
      </c>
      <c r="B108" s="134">
        <v>1457956.31</v>
      </c>
      <c r="C108" s="134">
        <v>-153800</v>
      </c>
      <c r="D108" s="134">
        <v>1304156.31</v>
      </c>
      <c r="E108" s="134">
        <v>411274.2</v>
      </c>
      <c r="F108" s="134">
        <v>392932.18</v>
      </c>
      <c r="G108" s="134">
        <f t="shared" si="37"/>
        <v>892882.1100000001</v>
      </c>
    </row>
    <row r="109" spans="1:7" x14ac:dyDescent="0.25">
      <c r="A109" s="73" t="s">
        <v>310</v>
      </c>
      <c r="B109" s="134">
        <v>0</v>
      </c>
      <c r="C109" s="134">
        <v>40000</v>
      </c>
      <c r="D109" s="134">
        <f t="shared" si="36"/>
        <v>40000</v>
      </c>
      <c r="E109" s="134">
        <v>4234.01</v>
      </c>
      <c r="F109" s="134">
        <v>0</v>
      </c>
      <c r="G109" s="134">
        <f t="shared" si="37"/>
        <v>35765.99</v>
      </c>
    </row>
    <row r="110" spans="1:7" x14ac:dyDescent="0.25">
      <c r="A110" s="73" t="s">
        <v>311</v>
      </c>
      <c r="B110" s="134">
        <v>19000</v>
      </c>
      <c r="C110" s="134">
        <v>50500</v>
      </c>
      <c r="D110" s="134">
        <f t="shared" si="36"/>
        <v>69500</v>
      </c>
      <c r="E110" s="134">
        <v>15269.91</v>
      </c>
      <c r="F110" s="134">
        <v>15269.91</v>
      </c>
      <c r="G110" s="134">
        <f t="shared" si="37"/>
        <v>54230.09</v>
      </c>
    </row>
    <row r="111" spans="1:7" x14ac:dyDescent="0.25">
      <c r="A111" s="73" t="s">
        <v>312</v>
      </c>
      <c r="B111" s="134">
        <v>5000000</v>
      </c>
      <c r="C111" s="134">
        <v>0</v>
      </c>
      <c r="D111" s="134">
        <f t="shared" si="36"/>
        <v>5000000</v>
      </c>
      <c r="E111" s="134">
        <v>0</v>
      </c>
      <c r="F111" s="134">
        <v>0</v>
      </c>
      <c r="G111" s="134">
        <f t="shared" si="37"/>
        <v>5000000</v>
      </c>
    </row>
    <row r="112" spans="1:7" x14ac:dyDescent="0.25">
      <c r="A112" s="73" t="s">
        <v>313</v>
      </c>
      <c r="B112" s="134">
        <v>12113031.539999999</v>
      </c>
      <c r="C112" s="134">
        <v>2310186.92</v>
      </c>
      <c r="D112" s="134">
        <f t="shared" si="36"/>
        <v>14423218.459999999</v>
      </c>
      <c r="E112" s="134">
        <v>5169639.29</v>
      </c>
      <c r="F112" s="134">
        <v>5112786.29</v>
      </c>
      <c r="G112" s="134">
        <f t="shared" si="37"/>
        <v>9253579.1699999981</v>
      </c>
    </row>
    <row r="113" spans="1:7" x14ac:dyDescent="0.25">
      <c r="A113" s="72" t="s">
        <v>314</v>
      </c>
      <c r="B113" s="144">
        <f t="shared" ref="B113:G113" si="38">SUM(B114:B122)</f>
        <v>2863500</v>
      </c>
      <c r="C113" s="144">
        <f t="shared" si="38"/>
        <v>4338210</v>
      </c>
      <c r="D113" s="144">
        <f t="shared" si="38"/>
        <v>7201710</v>
      </c>
      <c r="E113" s="144">
        <f t="shared" si="38"/>
        <v>4423784.4000000004</v>
      </c>
      <c r="F113" s="144">
        <f t="shared" si="38"/>
        <v>4423784.4000000004</v>
      </c>
      <c r="G113" s="144">
        <f t="shared" si="38"/>
        <v>2777925.5999999996</v>
      </c>
    </row>
    <row r="114" spans="1:7" x14ac:dyDescent="0.25">
      <c r="A114" s="73" t="s">
        <v>315</v>
      </c>
      <c r="B114" s="134">
        <v>0</v>
      </c>
      <c r="C114" s="134">
        <v>0</v>
      </c>
      <c r="D114" s="134">
        <f t="shared" ref="D114:D116" si="39">B114+C114</f>
        <v>0</v>
      </c>
      <c r="E114" s="134">
        <v>0</v>
      </c>
      <c r="F114" s="134">
        <v>0</v>
      </c>
      <c r="G114" s="134">
        <f t="shared" ref="G114:G122" si="40">D114-E114</f>
        <v>0</v>
      </c>
    </row>
    <row r="115" spans="1:7" x14ac:dyDescent="0.25">
      <c r="A115" s="73" t="s">
        <v>316</v>
      </c>
      <c r="B115" s="134">
        <v>0</v>
      </c>
      <c r="C115" s="134">
        <v>0</v>
      </c>
      <c r="D115" s="134">
        <f t="shared" si="39"/>
        <v>0</v>
      </c>
      <c r="E115" s="134">
        <v>0</v>
      </c>
      <c r="F115" s="134">
        <v>0</v>
      </c>
      <c r="G115" s="134">
        <f t="shared" si="40"/>
        <v>0</v>
      </c>
    </row>
    <row r="116" spans="1:7" x14ac:dyDescent="0.25">
      <c r="A116" s="73" t="s">
        <v>317</v>
      </c>
      <c r="B116" s="134">
        <v>2663500</v>
      </c>
      <c r="C116" s="134">
        <v>3917810</v>
      </c>
      <c r="D116" s="134">
        <f t="shared" si="39"/>
        <v>6581310</v>
      </c>
      <c r="E116" s="134">
        <v>4423784.4000000004</v>
      </c>
      <c r="F116" s="134">
        <v>4423784.4000000004</v>
      </c>
      <c r="G116" s="134">
        <f t="shared" si="40"/>
        <v>2157525.5999999996</v>
      </c>
    </row>
    <row r="117" spans="1:7" x14ac:dyDescent="0.25">
      <c r="A117" s="73" t="s">
        <v>318</v>
      </c>
      <c r="B117" s="134">
        <v>200000</v>
      </c>
      <c r="C117" s="134">
        <f>D117-B117</f>
        <v>420400</v>
      </c>
      <c r="D117" s="134">
        <v>620400</v>
      </c>
      <c r="E117" s="134">
        <v>0</v>
      </c>
      <c r="F117" s="134">
        <v>0</v>
      </c>
      <c r="G117" s="134">
        <f t="shared" si="40"/>
        <v>620400</v>
      </c>
    </row>
    <row r="118" spans="1:7" x14ac:dyDescent="0.25">
      <c r="A118" s="73" t="s">
        <v>319</v>
      </c>
      <c r="B118" s="134">
        <v>0</v>
      </c>
      <c r="C118" s="134">
        <v>0</v>
      </c>
      <c r="D118" s="134">
        <f t="shared" ref="D118:D122" si="41">B118+C118</f>
        <v>0</v>
      </c>
      <c r="E118" s="134">
        <v>0</v>
      </c>
      <c r="F118" s="134">
        <v>0</v>
      </c>
      <c r="G118" s="134">
        <f t="shared" si="40"/>
        <v>0</v>
      </c>
    </row>
    <row r="119" spans="1:7" x14ac:dyDescent="0.25">
      <c r="A119" s="73" t="s">
        <v>320</v>
      </c>
      <c r="B119" s="134">
        <v>0</v>
      </c>
      <c r="C119" s="134">
        <v>0</v>
      </c>
      <c r="D119" s="134">
        <f t="shared" si="41"/>
        <v>0</v>
      </c>
      <c r="E119" s="134">
        <v>0</v>
      </c>
      <c r="F119" s="134">
        <v>0</v>
      </c>
      <c r="G119" s="134">
        <f t="shared" si="40"/>
        <v>0</v>
      </c>
    </row>
    <row r="120" spans="1:7" x14ac:dyDescent="0.25">
      <c r="A120" s="73" t="s">
        <v>321</v>
      </c>
      <c r="B120" s="134">
        <v>0</v>
      </c>
      <c r="C120" s="134">
        <v>0</v>
      </c>
      <c r="D120" s="134">
        <f t="shared" si="41"/>
        <v>0</v>
      </c>
      <c r="E120" s="134">
        <v>0</v>
      </c>
      <c r="F120" s="134">
        <v>0</v>
      </c>
      <c r="G120" s="134">
        <f t="shared" si="40"/>
        <v>0</v>
      </c>
    </row>
    <row r="121" spans="1:7" x14ac:dyDescent="0.25">
      <c r="A121" s="73" t="s">
        <v>322</v>
      </c>
      <c r="B121" s="134">
        <v>0</v>
      </c>
      <c r="C121" s="134">
        <v>0</v>
      </c>
      <c r="D121" s="134">
        <f t="shared" si="41"/>
        <v>0</v>
      </c>
      <c r="E121" s="134">
        <v>0</v>
      </c>
      <c r="F121" s="134">
        <v>0</v>
      </c>
      <c r="G121" s="134">
        <f t="shared" si="40"/>
        <v>0</v>
      </c>
    </row>
    <row r="122" spans="1:7" x14ac:dyDescent="0.25">
      <c r="A122" s="73" t="s">
        <v>323</v>
      </c>
      <c r="B122" s="134">
        <v>0</v>
      </c>
      <c r="C122" s="134">
        <v>0</v>
      </c>
      <c r="D122" s="134">
        <f t="shared" si="41"/>
        <v>0</v>
      </c>
      <c r="E122" s="134">
        <v>0</v>
      </c>
      <c r="F122" s="134">
        <v>0</v>
      </c>
      <c r="G122" s="134">
        <f t="shared" si="40"/>
        <v>0</v>
      </c>
    </row>
    <row r="123" spans="1:7" x14ac:dyDescent="0.25">
      <c r="A123" s="72" t="s">
        <v>324</v>
      </c>
      <c r="B123" s="144">
        <f t="shared" ref="B123:G123" si="42">SUM(B124:B132)</f>
        <v>2912500</v>
      </c>
      <c r="C123" s="144">
        <f t="shared" si="42"/>
        <v>983323.33000000007</v>
      </c>
      <c r="D123" s="144">
        <f t="shared" si="42"/>
        <v>3895823.33</v>
      </c>
      <c r="E123" s="144">
        <f t="shared" si="42"/>
        <v>616674.43999999994</v>
      </c>
      <c r="F123" s="144">
        <f t="shared" si="42"/>
        <v>610530.05000000005</v>
      </c>
      <c r="G123" s="144">
        <f t="shared" si="42"/>
        <v>3279148.89</v>
      </c>
    </row>
    <row r="124" spans="1:7" x14ac:dyDescent="0.25">
      <c r="A124" s="73" t="s">
        <v>325</v>
      </c>
      <c r="B124" s="134">
        <v>377000</v>
      </c>
      <c r="C124" s="134">
        <v>79094.740000000005</v>
      </c>
      <c r="D124" s="134">
        <f t="shared" ref="D124:D132" si="43">B124+C124</f>
        <v>456094.74</v>
      </c>
      <c r="E124" s="134">
        <v>155909.46</v>
      </c>
      <c r="F124" s="134">
        <v>149765.07</v>
      </c>
      <c r="G124" s="134">
        <f t="shared" ref="G124:G132" si="44">D124-E124</f>
        <v>300185.28000000003</v>
      </c>
    </row>
    <row r="125" spans="1:7" x14ac:dyDescent="0.25">
      <c r="A125" s="73" t="s">
        <v>326</v>
      </c>
      <c r="B125" s="134">
        <v>32000</v>
      </c>
      <c r="C125" s="134">
        <v>561782</v>
      </c>
      <c r="D125" s="134">
        <f t="shared" si="43"/>
        <v>593782</v>
      </c>
      <c r="E125" s="134">
        <v>434000</v>
      </c>
      <c r="F125" s="134">
        <v>434000</v>
      </c>
      <c r="G125" s="134">
        <f t="shared" si="44"/>
        <v>159782</v>
      </c>
    </row>
    <row r="126" spans="1:7" x14ac:dyDescent="0.25">
      <c r="A126" s="73" t="s">
        <v>327</v>
      </c>
      <c r="B126" s="134">
        <v>0</v>
      </c>
      <c r="C126" s="134">
        <v>0</v>
      </c>
      <c r="D126" s="134">
        <f t="shared" si="43"/>
        <v>0</v>
      </c>
      <c r="E126" s="134">
        <v>0</v>
      </c>
      <c r="F126" s="134">
        <v>0</v>
      </c>
      <c r="G126" s="134">
        <f t="shared" si="44"/>
        <v>0</v>
      </c>
    </row>
    <row r="127" spans="1:7" x14ac:dyDescent="0.25">
      <c r="A127" s="73" t="s">
        <v>328</v>
      </c>
      <c r="B127" s="134">
        <v>2150000</v>
      </c>
      <c r="C127" s="134">
        <v>549346.59</v>
      </c>
      <c r="D127" s="134">
        <f t="shared" si="43"/>
        <v>2699346.59</v>
      </c>
      <c r="E127" s="134">
        <v>0</v>
      </c>
      <c r="F127" s="134">
        <v>0</v>
      </c>
      <c r="G127" s="134">
        <f t="shared" si="44"/>
        <v>2699346.59</v>
      </c>
    </row>
    <row r="128" spans="1:7" x14ac:dyDescent="0.25">
      <c r="A128" s="73" t="s">
        <v>329</v>
      </c>
      <c r="B128" s="134">
        <v>0</v>
      </c>
      <c r="C128" s="134">
        <v>0</v>
      </c>
      <c r="D128" s="134">
        <f t="shared" si="43"/>
        <v>0</v>
      </c>
      <c r="E128" s="134">
        <v>0</v>
      </c>
      <c r="F128" s="134">
        <v>0</v>
      </c>
      <c r="G128" s="134">
        <f t="shared" si="44"/>
        <v>0</v>
      </c>
    </row>
    <row r="129" spans="1:7" x14ac:dyDescent="0.25">
      <c r="A129" s="73" t="s">
        <v>330</v>
      </c>
      <c r="B129" s="134">
        <v>333500</v>
      </c>
      <c r="C129" s="134">
        <v>-206900</v>
      </c>
      <c r="D129" s="134">
        <f t="shared" si="43"/>
        <v>126600</v>
      </c>
      <c r="E129" s="134">
        <v>26764.98</v>
      </c>
      <c r="F129" s="134">
        <v>26764.98</v>
      </c>
      <c r="G129" s="134">
        <f t="shared" si="44"/>
        <v>99835.02</v>
      </c>
    </row>
    <row r="130" spans="1:7" x14ac:dyDescent="0.25">
      <c r="A130" s="73" t="s">
        <v>331</v>
      </c>
      <c r="B130" s="134">
        <v>0</v>
      </c>
      <c r="C130" s="134">
        <v>0</v>
      </c>
      <c r="D130" s="134">
        <f t="shared" si="43"/>
        <v>0</v>
      </c>
      <c r="E130" s="134">
        <v>0</v>
      </c>
      <c r="F130" s="134">
        <v>0</v>
      </c>
      <c r="G130" s="134">
        <f t="shared" si="44"/>
        <v>0</v>
      </c>
    </row>
    <row r="131" spans="1:7" x14ac:dyDescent="0.25">
      <c r="A131" s="73" t="s">
        <v>332</v>
      </c>
      <c r="B131" s="134">
        <v>0</v>
      </c>
      <c r="C131" s="134">
        <v>0</v>
      </c>
      <c r="D131" s="134">
        <f t="shared" si="43"/>
        <v>0</v>
      </c>
      <c r="E131" s="134">
        <v>0</v>
      </c>
      <c r="F131" s="134">
        <v>0</v>
      </c>
      <c r="G131" s="134">
        <f t="shared" si="44"/>
        <v>0</v>
      </c>
    </row>
    <row r="132" spans="1:7" x14ac:dyDescent="0.25">
      <c r="A132" s="73" t="s">
        <v>333</v>
      </c>
      <c r="B132" s="134">
        <v>20000</v>
      </c>
      <c r="C132" s="134">
        <v>0</v>
      </c>
      <c r="D132" s="134">
        <f t="shared" si="43"/>
        <v>20000</v>
      </c>
      <c r="E132" s="134">
        <v>0</v>
      </c>
      <c r="F132" s="134">
        <v>0</v>
      </c>
      <c r="G132" s="134">
        <f t="shared" si="44"/>
        <v>20000</v>
      </c>
    </row>
    <row r="133" spans="1:7" x14ac:dyDescent="0.25">
      <c r="A133" s="72" t="s">
        <v>334</v>
      </c>
      <c r="B133" s="144">
        <f t="shared" ref="B133:G133" si="45">SUM(B134:B136)</f>
        <v>145192538.57000002</v>
      </c>
      <c r="C133" s="144">
        <f t="shared" si="45"/>
        <v>109232938.13</v>
      </c>
      <c r="D133" s="144">
        <f t="shared" si="45"/>
        <v>254425476.70000002</v>
      </c>
      <c r="E133" s="144">
        <f t="shared" si="45"/>
        <v>98885818.459999993</v>
      </c>
      <c r="F133" s="144">
        <f t="shared" si="45"/>
        <v>85382992.040000007</v>
      </c>
      <c r="G133" s="144">
        <f t="shared" si="45"/>
        <v>155539658.24000001</v>
      </c>
    </row>
    <row r="134" spans="1:7" x14ac:dyDescent="0.25">
      <c r="A134" s="73" t="s">
        <v>335</v>
      </c>
      <c r="B134" s="134">
        <v>144895169.61000001</v>
      </c>
      <c r="C134" s="134">
        <v>109154375.41</v>
      </c>
      <c r="D134" s="134">
        <f t="shared" ref="D134:D136" si="46">B134+C134</f>
        <v>254049545.02000001</v>
      </c>
      <c r="E134" s="134">
        <v>98885818.459999993</v>
      </c>
      <c r="F134" s="134">
        <v>85382992.040000007</v>
      </c>
      <c r="G134" s="134">
        <f t="shared" ref="G134:G136" si="47">D134-E134</f>
        <v>155163726.56</v>
      </c>
    </row>
    <row r="135" spans="1:7" x14ac:dyDescent="0.25">
      <c r="A135" s="73" t="s">
        <v>336</v>
      </c>
      <c r="B135" s="134">
        <v>0</v>
      </c>
      <c r="C135" s="134">
        <v>0</v>
      </c>
      <c r="D135" s="134">
        <f t="shared" si="46"/>
        <v>0</v>
      </c>
      <c r="E135" s="134">
        <v>0</v>
      </c>
      <c r="F135" s="134">
        <v>0</v>
      </c>
      <c r="G135" s="134">
        <f t="shared" si="47"/>
        <v>0</v>
      </c>
    </row>
    <row r="136" spans="1:7" x14ac:dyDescent="0.25">
      <c r="A136" s="73" t="s">
        <v>337</v>
      </c>
      <c r="B136" s="134">
        <v>297368.96000000002</v>
      </c>
      <c r="C136" s="134">
        <v>78562.720000000001</v>
      </c>
      <c r="D136" s="134">
        <f t="shared" si="46"/>
        <v>375931.68000000005</v>
      </c>
      <c r="E136" s="134">
        <v>0</v>
      </c>
      <c r="F136" s="134">
        <v>0</v>
      </c>
      <c r="G136" s="134">
        <f t="shared" si="47"/>
        <v>375931.68000000005</v>
      </c>
    </row>
    <row r="137" spans="1:7" x14ac:dyDescent="0.25">
      <c r="A137" s="72" t="s">
        <v>338</v>
      </c>
      <c r="B137" s="144">
        <f t="shared" ref="B137:G137" si="48">SUM(B138:B142,B144:B145)</f>
        <v>0</v>
      </c>
      <c r="C137" s="144">
        <f t="shared" si="48"/>
        <v>0</v>
      </c>
      <c r="D137" s="144">
        <f t="shared" si="48"/>
        <v>0</v>
      </c>
      <c r="E137" s="144">
        <f t="shared" si="48"/>
        <v>0</v>
      </c>
      <c r="F137" s="144">
        <f t="shared" si="48"/>
        <v>0</v>
      </c>
      <c r="G137" s="144">
        <f t="shared" si="48"/>
        <v>0</v>
      </c>
    </row>
    <row r="138" spans="1:7" x14ac:dyDescent="0.25">
      <c r="A138" s="73" t="s">
        <v>339</v>
      </c>
      <c r="B138" s="134">
        <v>0</v>
      </c>
      <c r="C138" s="134">
        <v>0</v>
      </c>
      <c r="D138" s="134">
        <f t="shared" ref="D138:D145" si="49">B138+C138</f>
        <v>0</v>
      </c>
      <c r="E138" s="134">
        <v>0</v>
      </c>
      <c r="F138" s="134">
        <v>0</v>
      </c>
      <c r="G138" s="134">
        <f t="shared" ref="G138:G145" si="50">D138-E138</f>
        <v>0</v>
      </c>
    </row>
    <row r="139" spans="1:7" x14ac:dyDescent="0.25">
      <c r="A139" s="73" t="s">
        <v>340</v>
      </c>
      <c r="B139" s="134">
        <v>0</v>
      </c>
      <c r="C139" s="134">
        <v>0</v>
      </c>
      <c r="D139" s="134">
        <f t="shared" si="49"/>
        <v>0</v>
      </c>
      <c r="E139" s="134">
        <v>0</v>
      </c>
      <c r="F139" s="134">
        <v>0</v>
      </c>
      <c r="G139" s="134">
        <f t="shared" si="50"/>
        <v>0</v>
      </c>
    </row>
    <row r="140" spans="1:7" x14ac:dyDescent="0.25">
      <c r="A140" s="73" t="s">
        <v>341</v>
      </c>
      <c r="B140" s="134">
        <v>0</v>
      </c>
      <c r="C140" s="134">
        <v>0</v>
      </c>
      <c r="D140" s="134">
        <f t="shared" si="49"/>
        <v>0</v>
      </c>
      <c r="E140" s="134">
        <v>0</v>
      </c>
      <c r="F140" s="134">
        <v>0</v>
      </c>
      <c r="G140" s="134">
        <f t="shared" si="50"/>
        <v>0</v>
      </c>
    </row>
    <row r="141" spans="1:7" x14ac:dyDescent="0.25">
      <c r="A141" s="73" t="s">
        <v>342</v>
      </c>
      <c r="B141" s="134">
        <v>0</v>
      </c>
      <c r="C141" s="134">
        <v>0</v>
      </c>
      <c r="D141" s="134">
        <f t="shared" si="49"/>
        <v>0</v>
      </c>
      <c r="E141" s="134">
        <v>0</v>
      </c>
      <c r="F141" s="134">
        <v>0</v>
      </c>
      <c r="G141" s="134">
        <f t="shared" si="50"/>
        <v>0</v>
      </c>
    </row>
    <row r="142" spans="1:7" x14ac:dyDescent="0.25">
      <c r="A142" s="73" t="s">
        <v>343</v>
      </c>
      <c r="B142" s="134">
        <v>0</v>
      </c>
      <c r="C142" s="134">
        <v>0</v>
      </c>
      <c r="D142" s="134">
        <f t="shared" si="49"/>
        <v>0</v>
      </c>
      <c r="E142" s="134">
        <v>0</v>
      </c>
      <c r="F142" s="134">
        <v>0</v>
      </c>
      <c r="G142" s="134">
        <f t="shared" si="50"/>
        <v>0</v>
      </c>
    </row>
    <row r="143" spans="1:7" x14ac:dyDescent="0.25">
      <c r="A143" s="73" t="s">
        <v>3294</v>
      </c>
      <c r="B143" s="134">
        <v>0</v>
      </c>
      <c r="C143" s="134">
        <v>0</v>
      </c>
      <c r="D143" s="134">
        <f t="shared" si="49"/>
        <v>0</v>
      </c>
      <c r="E143" s="134">
        <v>0</v>
      </c>
      <c r="F143" s="134">
        <v>0</v>
      </c>
      <c r="G143" s="134">
        <f t="shared" si="50"/>
        <v>0</v>
      </c>
    </row>
    <row r="144" spans="1:7" x14ac:dyDescent="0.25">
      <c r="A144" s="73" t="s">
        <v>345</v>
      </c>
      <c r="B144" s="134">
        <v>0</v>
      </c>
      <c r="C144" s="134">
        <v>0</v>
      </c>
      <c r="D144" s="134">
        <f t="shared" si="49"/>
        <v>0</v>
      </c>
      <c r="E144" s="134">
        <v>0</v>
      </c>
      <c r="F144" s="134">
        <v>0</v>
      </c>
      <c r="G144" s="134">
        <f t="shared" si="50"/>
        <v>0</v>
      </c>
    </row>
    <row r="145" spans="1:7" x14ac:dyDescent="0.25">
      <c r="A145" s="73" t="s">
        <v>346</v>
      </c>
      <c r="B145" s="134">
        <v>0</v>
      </c>
      <c r="C145" s="134">
        <v>0</v>
      </c>
      <c r="D145" s="134">
        <f t="shared" si="49"/>
        <v>0</v>
      </c>
      <c r="E145" s="134">
        <v>0</v>
      </c>
      <c r="F145" s="134">
        <v>0</v>
      </c>
      <c r="G145" s="134">
        <f t="shared" si="50"/>
        <v>0</v>
      </c>
    </row>
    <row r="146" spans="1:7" x14ac:dyDescent="0.25">
      <c r="A146" s="72" t="s">
        <v>347</v>
      </c>
      <c r="B146" s="144">
        <f t="shared" ref="B146:G146" si="51">SUM(B147:B149)</f>
        <v>0</v>
      </c>
      <c r="C146" s="144">
        <f t="shared" si="51"/>
        <v>0</v>
      </c>
      <c r="D146" s="144">
        <f t="shared" si="51"/>
        <v>0</v>
      </c>
      <c r="E146" s="144">
        <f t="shared" si="51"/>
        <v>0</v>
      </c>
      <c r="F146" s="144">
        <f t="shared" si="51"/>
        <v>0</v>
      </c>
      <c r="G146" s="144">
        <f t="shared" si="51"/>
        <v>0</v>
      </c>
    </row>
    <row r="147" spans="1:7" x14ac:dyDescent="0.25">
      <c r="A147" s="73" t="s">
        <v>348</v>
      </c>
      <c r="B147" s="134">
        <v>0</v>
      </c>
      <c r="C147" s="134">
        <v>0</v>
      </c>
      <c r="D147" s="134">
        <f t="shared" ref="D147:D149" si="52">B147+C147</f>
        <v>0</v>
      </c>
      <c r="E147" s="134">
        <v>0</v>
      </c>
      <c r="F147" s="134">
        <v>0</v>
      </c>
      <c r="G147" s="134">
        <f t="shared" ref="G147:G149" si="53">D147-E147</f>
        <v>0</v>
      </c>
    </row>
    <row r="148" spans="1:7" x14ac:dyDescent="0.25">
      <c r="A148" s="73" t="s">
        <v>349</v>
      </c>
      <c r="B148" s="134">
        <v>0</v>
      </c>
      <c r="C148" s="134">
        <v>0</v>
      </c>
      <c r="D148" s="134">
        <f t="shared" si="52"/>
        <v>0</v>
      </c>
      <c r="E148" s="134">
        <v>0</v>
      </c>
      <c r="F148" s="134">
        <v>0</v>
      </c>
      <c r="G148" s="134">
        <f t="shared" si="53"/>
        <v>0</v>
      </c>
    </row>
    <row r="149" spans="1:7" x14ac:dyDescent="0.25">
      <c r="A149" s="73" t="s">
        <v>350</v>
      </c>
      <c r="B149" s="134">
        <v>0</v>
      </c>
      <c r="C149" s="134">
        <v>0</v>
      </c>
      <c r="D149" s="134">
        <f t="shared" si="52"/>
        <v>0</v>
      </c>
      <c r="E149" s="134">
        <v>0</v>
      </c>
      <c r="F149" s="134">
        <v>0</v>
      </c>
      <c r="G149" s="134">
        <f t="shared" si="53"/>
        <v>0</v>
      </c>
    </row>
    <row r="150" spans="1:7" x14ac:dyDescent="0.25">
      <c r="A150" s="72" t="s">
        <v>351</v>
      </c>
      <c r="B150" s="144">
        <f t="shared" ref="B150:G150" si="54">SUM(B151:B157)</f>
        <v>3923411.08</v>
      </c>
      <c r="C150" s="144">
        <f t="shared" si="54"/>
        <v>0.14000000000000001</v>
      </c>
      <c r="D150" s="144">
        <f t="shared" si="54"/>
        <v>3923411.22</v>
      </c>
      <c r="E150" s="144">
        <f t="shared" si="54"/>
        <v>923411.22</v>
      </c>
      <c r="F150" s="144">
        <f t="shared" si="54"/>
        <v>923411.22</v>
      </c>
      <c r="G150" s="144">
        <f t="shared" si="54"/>
        <v>3000000</v>
      </c>
    </row>
    <row r="151" spans="1:7" x14ac:dyDescent="0.25">
      <c r="A151" s="73" t="s">
        <v>352</v>
      </c>
      <c r="B151" s="134">
        <v>2423411.08</v>
      </c>
      <c r="C151" s="134">
        <v>0.14000000000000001</v>
      </c>
      <c r="D151" s="134">
        <f t="shared" ref="D151:D157" si="55">B151+C151</f>
        <v>2423411.2200000002</v>
      </c>
      <c r="E151" s="134">
        <v>923411.22</v>
      </c>
      <c r="F151" s="134">
        <v>923411.22</v>
      </c>
      <c r="G151" s="134">
        <f t="shared" ref="G151:G157" si="56">D151-E151</f>
        <v>1500000.0000000002</v>
      </c>
    </row>
    <row r="152" spans="1:7" x14ac:dyDescent="0.25">
      <c r="A152" s="73" t="s">
        <v>353</v>
      </c>
      <c r="B152" s="134">
        <v>1500000</v>
      </c>
      <c r="C152" s="134">
        <v>0</v>
      </c>
      <c r="D152" s="134">
        <f t="shared" si="55"/>
        <v>1500000</v>
      </c>
      <c r="E152" s="134">
        <v>0</v>
      </c>
      <c r="F152" s="134">
        <v>0</v>
      </c>
      <c r="G152" s="134">
        <f t="shared" si="56"/>
        <v>1500000</v>
      </c>
    </row>
    <row r="153" spans="1:7" x14ac:dyDescent="0.25">
      <c r="A153" s="73" t="s">
        <v>354</v>
      </c>
      <c r="B153" s="134">
        <v>0</v>
      </c>
      <c r="C153" s="134">
        <v>0</v>
      </c>
      <c r="D153" s="134">
        <f t="shared" si="55"/>
        <v>0</v>
      </c>
      <c r="E153" s="134">
        <v>0</v>
      </c>
      <c r="F153" s="134">
        <v>0</v>
      </c>
      <c r="G153" s="134">
        <f t="shared" si="56"/>
        <v>0</v>
      </c>
    </row>
    <row r="154" spans="1:7" x14ac:dyDescent="0.25">
      <c r="A154" s="40" t="s">
        <v>355</v>
      </c>
      <c r="B154" s="134">
        <v>0</v>
      </c>
      <c r="C154" s="134">
        <v>0</v>
      </c>
      <c r="D154" s="134">
        <f t="shared" si="55"/>
        <v>0</v>
      </c>
      <c r="E154" s="134">
        <v>0</v>
      </c>
      <c r="F154" s="134">
        <v>0</v>
      </c>
      <c r="G154" s="134">
        <f t="shared" si="56"/>
        <v>0</v>
      </c>
    </row>
    <row r="155" spans="1:7" x14ac:dyDescent="0.25">
      <c r="A155" s="73" t="s">
        <v>356</v>
      </c>
      <c r="B155" s="134">
        <v>0</v>
      </c>
      <c r="C155" s="134">
        <v>0</v>
      </c>
      <c r="D155" s="134">
        <f t="shared" si="55"/>
        <v>0</v>
      </c>
      <c r="E155" s="134">
        <v>0</v>
      </c>
      <c r="F155" s="134">
        <v>0</v>
      </c>
      <c r="G155" s="134">
        <f t="shared" si="56"/>
        <v>0</v>
      </c>
    </row>
    <row r="156" spans="1:7" x14ac:dyDescent="0.25">
      <c r="A156" s="73" t="s">
        <v>357</v>
      </c>
      <c r="B156" s="134">
        <v>0</v>
      </c>
      <c r="C156" s="134">
        <v>0</v>
      </c>
      <c r="D156" s="134">
        <f t="shared" si="55"/>
        <v>0</v>
      </c>
      <c r="E156" s="134">
        <v>0</v>
      </c>
      <c r="F156" s="134">
        <v>0</v>
      </c>
      <c r="G156" s="134">
        <f t="shared" si="56"/>
        <v>0</v>
      </c>
    </row>
    <row r="157" spans="1:7" x14ac:dyDescent="0.25">
      <c r="A157" s="73" t="s">
        <v>358</v>
      </c>
      <c r="B157" s="134">
        <v>0</v>
      </c>
      <c r="C157" s="134">
        <v>0</v>
      </c>
      <c r="D157" s="134">
        <f t="shared" si="55"/>
        <v>0</v>
      </c>
      <c r="E157" s="134">
        <v>0</v>
      </c>
      <c r="F157" s="134">
        <v>0</v>
      </c>
      <c r="G157" s="134">
        <f t="shared" si="56"/>
        <v>0</v>
      </c>
    </row>
    <row r="158" spans="1:7" x14ac:dyDescent="0.25">
      <c r="A158" s="41"/>
      <c r="B158" s="70"/>
      <c r="C158" s="70"/>
      <c r="D158" s="70"/>
      <c r="E158" s="70"/>
      <c r="F158" s="70"/>
      <c r="G158" s="70"/>
    </row>
    <row r="159" spans="1:7" x14ac:dyDescent="0.25">
      <c r="A159" s="42" t="s">
        <v>360</v>
      </c>
      <c r="B159" s="145">
        <f t="shared" ref="B159:G159" si="57">B9+B84</f>
        <v>452871523.95000005</v>
      </c>
      <c r="C159" s="145">
        <f t="shared" si="57"/>
        <v>166259929.97</v>
      </c>
      <c r="D159" s="145">
        <f t="shared" si="57"/>
        <v>619131453.92000008</v>
      </c>
      <c r="E159" s="145">
        <f t="shared" si="57"/>
        <v>224360886.28999999</v>
      </c>
      <c r="F159" s="145">
        <f t="shared" si="57"/>
        <v>208364326.02000001</v>
      </c>
      <c r="G159" s="145">
        <f t="shared" si="57"/>
        <v>394770567.63</v>
      </c>
    </row>
    <row r="160" spans="1:7" x14ac:dyDescent="0.25">
      <c r="A160" s="62"/>
      <c r="B160" s="6"/>
      <c r="C160" s="6"/>
      <c r="D160" s="6"/>
      <c r="E160" s="6"/>
      <c r="F160" s="6"/>
      <c r="G160" s="6"/>
    </row>
    <row r="161" spans="1:1" ht="14.25" hidden="1" x14ac:dyDescent="0.4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5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3139</v>
      </c>
      <c r="Q1" t="s">
        <v>3140</v>
      </c>
      <c r="R1" t="s">
        <v>729</v>
      </c>
      <c r="S1" t="s">
        <v>723</v>
      </c>
      <c r="T1" t="s">
        <v>3141</v>
      </c>
      <c r="U1" t="s">
        <v>3142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703</v>
      </c>
      <c r="P2" s="18">
        <f>'Formato 6 a)'!B9</f>
        <v>210120006.28999999</v>
      </c>
      <c r="Q2" s="18">
        <f>'Formato 6 a)'!C9</f>
        <v>37229281.519999996</v>
      </c>
      <c r="R2" s="18">
        <f>'Formato 6 a)'!D9</f>
        <v>247349287.81</v>
      </c>
      <c r="S2" s="18">
        <f>'Formato 6 a)'!E9</f>
        <v>85291834.569999993</v>
      </c>
      <c r="T2" s="18">
        <f>'Formato 6 a)'!F9</f>
        <v>84167360.040000007</v>
      </c>
      <c r="U2" s="18">
        <f>'Formato 6 a)'!G9</f>
        <v>162057453.24000001</v>
      </c>
    </row>
    <row r="3" spans="1:25" ht="14.25" x14ac:dyDescent="0.4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3143</v>
      </c>
      <c r="P3" s="18">
        <f>'Formato 6 a)'!B10</f>
        <v>99269623.770000011</v>
      </c>
      <c r="Q3" s="18">
        <f>'Formato 6 a)'!C10</f>
        <v>2357697.8500000006</v>
      </c>
      <c r="R3" s="18">
        <f>'Formato 6 a)'!D10</f>
        <v>101627321.62</v>
      </c>
      <c r="S3" s="18">
        <f>'Formato 6 a)'!E10</f>
        <v>39177642.050000004</v>
      </c>
      <c r="T3" s="18">
        <f>'Formato 6 a)'!F10</f>
        <v>39170707.050000004</v>
      </c>
      <c r="U3" s="18">
        <f>'Formato 6 a)'!G10</f>
        <v>62449679.57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3144</v>
      </c>
      <c r="P4" s="18">
        <f>'Formato 6 a)'!B11</f>
        <v>58168608</v>
      </c>
      <c r="Q4" s="18">
        <f>'Formato 6 a)'!C11</f>
        <v>-61092</v>
      </c>
      <c r="R4" s="18">
        <f>'Formato 6 a)'!D11</f>
        <v>58107516</v>
      </c>
      <c r="S4" s="18">
        <f>'Formato 6 a)'!E11</f>
        <v>28676800.210000001</v>
      </c>
      <c r="T4" s="18">
        <f>'Formato 6 a)'!F11</f>
        <v>28676800.210000001</v>
      </c>
      <c r="U4" s="18">
        <f>'Formato 6 a)'!G11</f>
        <v>29430715.789999999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3145</v>
      </c>
      <c r="P5" s="18">
        <f>'Formato 6 a)'!B12</f>
        <v>3188338</v>
      </c>
      <c r="Q5" s="18">
        <f>'Formato 6 a)'!C12</f>
        <v>1663376.5700000003</v>
      </c>
      <c r="R5" s="18">
        <f>'Formato 6 a)'!D12</f>
        <v>4851714.57</v>
      </c>
      <c r="S5" s="18">
        <f>'Formato 6 a)'!E12</f>
        <v>934686.03</v>
      </c>
      <c r="T5" s="18">
        <f>'Formato 6 a)'!F12</f>
        <v>934686.03</v>
      </c>
      <c r="U5" s="18">
        <f>'Formato 6 a)'!G12</f>
        <v>3917028.54</v>
      </c>
      <c r="V5" s="18"/>
    </row>
    <row r="6" spans="1:25" ht="14.25" x14ac:dyDescent="0.4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3146</v>
      </c>
      <c r="P6" s="18">
        <f>'Formato 6 a)'!B13</f>
        <v>14829296</v>
      </c>
      <c r="Q6" s="18">
        <f>'Formato 6 a)'!C13</f>
        <v>336240</v>
      </c>
      <c r="R6" s="18">
        <f>'Formato 6 a)'!D13</f>
        <v>15165536</v>
      </c>
      <c r="S6" s="18">
        <f>'Formato 6 a)'!E13</f>
        <v>772708.55</v>
      </c>
      <c r="T6" s="18">
        <f>'Formato 6 a)'!F13</f>
        <v>772708.55</v>
      </c>
      <c r="U6" s="18">
        <f>'Formato 6 a)'!G13</f>
        <v>14392827.449999999</v>
      </c>
      <c r="V6" s="18"/>
    </row>
    <row r="7" spans="1:25" ht="14.25" x14ac:dyDescent="0.4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3147</v>
      </c>
      <c r="P7" s="18">
        <f>'Formato 6 a)'!B14</f>
        <v>4107711.37</v>
      </c>
      <c r="Q7" s="18">
        <f>'Formato 6 a)'!C14</f>
        <v>0</v>
      </c>
      <c r="R7" s="18">
        <f>'Formato 6 a)'!D14</f>
        <v>4107711.37</v>
      </c>
      <c r="S7" s="18">
        <f>'Formato 6 a)'!E14</f>
        <v>1500467.72</v>
      </c>
      <c r="T7" s="18">
        <f>'Formato 6 a)'!F14</f>
        <v>1500467.72</v>
      </c>
      <c r="U7" s="18">
        <f>'Formato 6 a)'!G14</f>
        <v>2607243.6500000004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3148</v>
      </c>
      <c r="P8" s="18">
        <f>'Formato 6 a)'!B15</f>
        <v>18925670.399999999</v>
      </c>
      <c r="Q8" s="18">
        <f>'Formato 6 a)'!C15</f>
        <v>419173.28</v>
      </c>
      <c r="R8" s="18">
        <f>'Formato 6 a)'!D15</f>
        <v>19344843.68</v>
      </c>
      <c r="S8" s="18">
        <f>'Formato 6 a)'!E15</f>
        <v>7277979.54</v>
      </c>
      <c r="T8" s="18">
        <f>'Formato 6 a)'!F15</f>
        <v>7271044.54</v>
      </c>
      <c r="U8" s="18">
        <f>'Formato 6 a)'!G15</f>
        <v>12066864.140000001</v>
      </c>
    </row>
    <row r="9" spans="1:25" ht="14.25" x14ac:dyDescent="0.4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3149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3150</v>
      </c>
      <c r="P10" s="18">
        <f>'Formato 6 a)'!B17</f>
        <v>50000</v>
      </c>
      <c r="Q10" s="18">
        <f>'Formato 6 a)'!C17</f>
        <v>0</v>
      </c>
      <c r="R10" s="18">
        <f>'Formato 6 a)'!D17</f>
        <v>50000</v>
      </c>
      <c r="S10" s="18">
        <f>'Formato 6 a)'!E17</f>
        <v>15000</v>
      </c>
      <c r="T10" s="18">
        <f>'Formato 6 a)'!F17</f>
        <v>15000</v>
      </c>
      <c r="U10" s="18">
        <f>'Formato 6 a)'!G17</f>
        <v>35000</v>
      </c>
    </row>
    <row r="11" spans="1:25" ht="14.25" x14ac:dyDescent="0.4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3151</v>
      </c>
      <c r="P11" s="18">
        <f>'Formato 6 a)'!B18</f>
        <v>9381893.1699999999</v>
      </c>
      <c r="Q11" s="18">
        <f>'Formato 6 a)'!C18</f>
        <v>3302754.5700000003</v>
      </c>
      <c r="R11" s="18">
        <f>'Formato 6 a)'!D18</f>
        <v>12684647.74</v>
      </c>
      <c r="S11" s="18">
        <f>'Formato 6 a)'!E18</f>
        <v>3794180.53</v>
      </c>
      <c r="T11" s="18">
        <f>'Formato 6 a)'!F18</f>
        <v>3186776.1399999997</v>
      </c>
      <c r="U11" s="18">
        <f>'Formato 6 a)'!G18</f>
        <v>8890467.2100000009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3152</v>
      </c>
      <c r="N12" s="20"/>
      <c r="P12" s="18">
        <f>'Formato 6 a)'!B19</f>
        <v>2423360.4900000002</v>
      </c>
      <c r="Q12" s="18">
        <f>'Formato 6 a)'!C19</f>
        <v>126432.25</v>
      </c>
      <c r="R12" s="18">
        <f>'Formato 6 a)'!D19</f>
        <v>2549792.7400000002</v>
      </c>
      <c r="S12" s="18">
        <f>'Formato 6 a)'!E19</f>
        <v>1009538.15</v>
      </c>
      <c r="T12" s="18">
        <f>'Formato 6 a)'!F19</f>
        <v>826269.64</v>
      </c>
      <c r="U12" s="18">
        <f>'Formato 6 a)'!G19</f>
        <v>1540254.5900000003</v>
      </c>
    </row>
    <row r="13" spans="1:25" ht="14.25" x14ac:dyDescent="0.4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3153</v>
      </c>
      <c r="P13" s="18">
        <f>'Formato 6 a)'!B20</f>
        <v>551282.36</v>
      </c>
      <c r="Q13" s="18">
        <f>'Formato 6 a)'!C20</f>
        <v>107190.54</v>
      </c>
      <c r="R13" s="18">
        <f>'Formato 6 a)'!D20</f>
        <v>658472.9</v>
      </c>
      <c r="S13" s="18">
        <f>'Formato 6 a)'!E20</f>
        <v>390916.08</v>
      </c>
      <c r="T13" s="18">
        <f>'Formato 6 a)'!F20</f>
        <v>373447.28</v>
      </c>
      <c r="U13" s="18">
        <f>'Formato 6 a)'!G20</f>
        <v>267556.82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3154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3155</v>
      </c>
      <c r="P15" s="18">
        <f>'Formato 6 a)'!B22</f>
        <v>2506129</v>
      </c>
      <c r="Q15" s="18">
        <f>'Formato 6 a)'!C22</f>
        <v>2693697.58</v>
      </c>
      <c r="R15" s="18">
        <f>'Formato 6 a)'!D22</f>
        <v>5199826.58</v>
      </c>
      <c r="S15" s="18">
        <f>'Formato 6 a)'!E22</f>
        <v>507516.66</v>
      </c>
      <c r="T15" s="18">
        <f>'Formato 6 a)'!F22</f>
        <v>447168.93</v>
      </c>
      <c r="U15" s="18">
        <f>'Formato 6 a)'!G22</f>
        <v>4692309.92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3156</v>
      </c>
      <c r="P16" s="18">
        <f>'Formato 6 a)'!B23</f>
        <v>444583</v>
      </c>
      <c r="Q16" s="18">
        <f>'Formato 6 a)'!C23</f>
        <v>83449.2</v>
      </c>
      <c r="R16" s="18">
        <f>'Formato 6 a)'!D23</f>
        <v>528032.19999999995</v>
      </c>
      <c r="S16" s="18">
        <f>'Formato 6 a)'!E23</f>
        <v>204487.62</v>
      </c>
      <c r="T16" s="18">
        <f>'Formato 6 a)'!F23</f>
        <v>170275.97</v>
      </c>
      <c r="U16" s="18">
        <f>'Formato 6 a)'!G23</f>
        <v>323544.57999999996</v>
      </c>
    </row>
    <row r="17" spans="1:21" ht="14.25" x14ac:dyDescent="0.4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3157</v>
      </c>
      <c r="P17" s="18">
        <f>'Formato 6 a)'!B24</f>
        <v>1592028.32</v>
      </c>
      <c r="Q17" s="18">
        <f>'Formato 6 a)'!C24</f>
        <v>395106</v>
      </c>
      <c r="R17" s="18">
        <f>'Formato 6 a)'!D24</f>
        <v>1987134.32</v>
      </c>
      <c r="S17" s="18">
        <f>'Formato 6 a)'!E24</f>
        <v>1163722.79</v>
      </c>
      <c r="T17" s="18">
        <f>'Formato 6 a)'!F24</f>
        <v>1090839.53</v>
      </c>
      <c r="U17" s="18">
        <f>'Formato 6 a)'!G24</f>
        <v>823411.53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3158</v>
      </c>
      <c r="P18" s="18">
        <f>'Formato 6 a)'!B25</f>
        <v>971299</v>
      </c>
      <c r="Q18" s="18">
        <f>'Formato 6 a)'!C25</f>
        <v>-36963</v>
      </c>
      <c r="R18" s="18">
        <f>'Formato 6 a)'!D25</f>
        <v>934336</v>
      </c>
      <c r="S18" s="18">
        <f>'Formato 6 a)'!E25</f>
        <v>267787.11</v>
      </c>
      <c r="T18" s="18">
        <f>'Formato 6 a)'!F25</f>
        <v>36699.75</v>
      </c>
      <c r="U18" s="18">
        <f>'Formato 6 a)'!G25</f>
        <v>666548.89</v>
      </c>
    </row>
    <row r="19" spans="1:21" ht="14.25" x14ac:dyDescent="0.4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3159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ht="14.25" x14ac:dyDescent="0.4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3160</v>
      </c>
      <c r="P20" s="18">
        <f>'Formato 6 a)'!B27</f>
        <v>893211</v>
      </c>
      <c r="Q20" s="18">
        <f>'Formato 6 a)'!C27</f>
        <v>-66158</v>
      </c>
      <c r="R20" s="18">
        <f>'Formato 6 a)'!D27</f>
        <v>827053</v>
      </c>
      <c r="S20" s="18">
        <f>'Formato 6 a)'!E27</f>
        <v>250212.12</v>
      </c>
      <c r="T20" s="18">
        <f>'Formato 6 a)'!F27</f>
        <v>242075.04</v>
      </c>
      <c r="U20" s="18">
        <f>'Formato 6 a)'!G27</f>
        <v>576840.88</v>
      </c>
    </row>
    <row r="21" spans="1:21" ht="14.25" x14ac:dyDescent="0.4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3170</v>
      </c>
      <c r="P21" s="18">
        <f>'Formato 6 a)'!B28</f>
        <v>31543816.150000002</v>
      </c>
      <c r="Q21" s="18">
        <f>'Formato 6 a)'!C28</f>
        <v>-796400.24</v>
      </c>
      <c r="R21" s="18">
        <f>'Formato 6 a)'!D28</f>
        <v>30747415.910000004</v>
      </c>
      <c r="S21" s="18">
        <f>'Formato 6 a)'!E28</f>
        <v>10640152.68</v>
      </c>
      <c r="T21" s="18">
        <f>'Formato 6 a)'!F28</f>
        <v>10493299.549999999</v>
      </c>
      <c r="U21" s="18">
        <f>'Formato 6 a)'!G28</f>
        <v>20107263.230000004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3161</v>
      </c>
      <c r="P22" s="18">
        <f>'Formato 6 a)'!B29</f>
        <v>12872323.380000001</v>
      </c>
      <c r="Q22" s="18">
        <f>'Formato 6 a)'!C29</f>
        <v>-57475</v>
      </c>
      <c r="R22" s="18">
        <f>'Formato 6 a)'!D29</f>
        <v>12814848.380000001</v>
      </c>
      <c r="S22" s="18">
        <f>'Formato 6 a)'!E29</f>
        <v>4900370.79</v>
      </c>
      <c r="T22" s="18">
        <f>'Formato 6 a)'!F29</f>
        <v>4838808.84</v>
      </c>
      <c r="U22" s="18">
        <f>'Formato 6 a)'!G29</f>
        <v>7914477.5900000008</v>
      </c>
    </row>
    <row r="23" spans="1:21" ht="14.25" x14ac:dyDescent="0.4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3162</v>
      </c>
      <c r="P23" s="18">
        <f>'Formato 6 a)'!B30</f>
        <v>424525</v>
      </c>
      <c r="Q23" s="18">
        <f>'Formato 6 a)'!C30</f>
        <v>0</v>
      </c>
      <c r="R23" s="18">
        <f>'Formato 6 a)'!D30</f>
        <v>424525</v>
      </c>
      <c r="S23" s="18">
        <f>'Formato 6 a)'!E30</f>
        <v>202617.35</v>
      </c>
      <c r="T23" s="18">
        <f>'Formato 6 a)'!F30</f>
        <v>173617.35</v>
      </c>
      <c r="U23" s="18">
        <f>'Formato 6 a)'!G30</f>
        <v>221907.65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3163</v>
      </c>
      <c r="P24" s="18">
        <f>'Formato 6 a)'!B31</f>
        <v>3597105</v>
      </c>
      <c r="Q24" s="18">
        <f>'Formato 6 a)'!C31</f>
        <v>63002.61</v>
      </c>
      <c r="R24" s="18">
        <f>'Formato 6 a)'!D31</f>
        <v>3660107.61</v>
      </c>
      <c r="S24" s="18">
        <f>'Formato 6 a)'!E31</f>
        <v>1297900.27</v>
      </c>
      <c r="T24" s="18">
        <f>'Formato 6 a)'!F31</f>
        <v>1288852.27</v>
      </c>
      <c r="U24" s="18">
        <f>'Formato 6 a)'!G31</f>
        <v>2362207.34</v>
      </c>
    </row>
    <row r="25" spans="1:21" ht="14.25" x14ac:dyDescent="0.4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3164</v>
      </c>
      <c r="P25" s="18">
        <f>'Formato 6 a)'!B32</f>
        <v>243103.9</v>
      </c>
      <c r="Q25" s="18">
        <f>'Formato 6 a)'!C32</f>
        <v>19429.2</v>
      </c>
      <c r="R25" s="18">
        <f>'Formato 6 a)'!D32</f>
        <v>262533.09999999998</v>
      </c>
      <c r="S25" s="18">
        <f>'Formato 6 a)'!E32</f>
        <v>124040.49</v>
      </c>
      <c r="T25" s="18">
        <f>'Formato 6 a)'!F32</f>
        <v>124040.49</v>
      </c>
      <c r="U25" s="18">
        <f>'Formato 6 a)'!G32</f>
        <v>138492.60999999999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3165</v>
      </c>
      <c r="P26" s="18">
        <f>'Formato 6 a)'!B33</f>
        <v>459703</v>
      </c>
      <c r="Q26" s="18">
        <f>'Formato 6 a)'!C33</f>
        <v>12144</v>
      </c>
      <c r="R26" s="18">
        <f>'Formato 6 a)'!D33</f>
        <v>471847</v>
      </c>
      <c r="S26" s="18">
        <f>'Formato 6 a)'!E33</f>
        <v>116415.6</v>
      </c>
      <c r="T26" s="18">
        <f>'Formato 6 a)'!F33</f>
        <v>105725.42</v>
      </c>
      <c r="U26" s="18">
        <f>'Formato 6 a)'!G33</f>
        <v>355431.4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3166</v>
      </c>
      <c r="P27" s="18">
        <f>'Formato 6 a)'!B34</f>
        <v>2019050</v>
      </c>
      <c r="Q27" s="18">
        <f>'Formato 6 a)'!C34</f>
        <v>-542900</v>
      </c>
      <c r="R27" s="18">
        <f>'Formato 6 a)'!D34</f>
        <v>1476150</v>
      </c>
      <c r="S27" s="18">
        <f>'Formato 6 a)'!E34</f>
        <v>659268.36</v>
      </c>
      <c r="T27" s="18">
        <f>'Formato 6 a)'!F34</f>
        <v>659268.36</v>
      </c>
      <c r="U27" s="18">
        <f>'Formato 6 a)'!G34</f>
        <v>816881.64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3167</v>
      </c>
      <c r="P28" s="18">
        <f>'Formato 6 a)'!B35</f>
        <v>147715</v>
      </c>
      <c r="Q28" s="18">
        <f>'Formato 6 a)'!C35</f>
        <v>72027.199999999997</v>
      </c>
      <c r="R28" s="18">
        <f>'Formato 6 a)'!D35</f>
        <v>219742.2</v>
      </c>
      <c r="S28" s="18">
        <f>'Formato 6 a)'!E35</f>
        <v>61676.13</v>
      </c>
      <c r="T28" s="18">
        <f>'Formato 6 a)'!F35</f>
        <v>60459.13</v>
      </c>
      <c r="U28" s="18">
        <f>'Formato 6 a)'!G35</f>
        <v>158066.07</v>
      </c>
    </row>
    <row r="29" spans="1:21" ht="14.25" x14ac:dyDescent="0.4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3168</v>
      </c>
      <c r="P29" s="18">
        <f>'Formato 6 a)'!B36</f>
        <v>1958154.98</v>
      </c>
      <c r="Q29" s="18">
        <f>'Formato 6 a)'!C36</f>
        <v>-62860</v>
      </c>
      <c r="R29" s="18">
        <f>'Formato 6 a)'!D36</f>
        <v>1895294.98</v>
      </c>
      <c r="S29" s="18">
        <f>'Formato 6 a)'!E36</f>
        <v>331902.09999999998</v>
      </c>
      <c r="T29" s="18">
        <f>'Formato 6 a)'!F36</f>
        <v>322712.09999999998</v>
      </c>
      <c r="U29" s="18">
        <f>'Formato 6 a)'!G36</f>
        <v>1563392.88</v>
      </c>
    </row>
    <row r="30" spans="1:21" ht="14.25" x14ac:dyDescent="0.4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3169</v>
      </c>
      <c r="P30" s="18">
        <f>'Formato 6 a)'!B37</f>
        <v>9822135.8900000006</v>
      </c>
      <c r="Q30" s="18">
        <f>'Formato 6 a)'!C37</f>
        <v>-299768.25</v>
      </c>
      <c r="R30" s="18">
        <f>'Formato 6 a)'!D37</f>
        <v>9522367.6400000006</v>
      </c>
      <c r="S30" s="18">
        <f>'Formato 6 a)'!E37</f>
        <v>2945961.59</v>
      </c>
      <c r="T30" s="18">
        <f>'Formato 6 a)'!F37</f>
        <v>2919815.59</v>
      </c>
      <c r="U30" s="18">
        <f>'Formato 6 a)'!G37</f>
        <v>6576406.0500000007</v>
      </c>
    </row>
    <row r="31" spans="1:21" ht="14.25" x14ac:dyDescent="0.4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3171</v>
      </c>
      <c r="P31" s="18">
        <f>'Formato 6 a)'!B38</f>
        <v>32679311.199999999</v>
      </c>
      <c r="Q31" s="18">
        <f>'Formato 6 a)'!C38</f>
        <v>9693043.4800000004</v>
      </c>
      <c r="R31" s="18">
        <f>'Formato 6 a)'!D38</f>
        <v>42372354.68</v>
      </c>
      <c r="S31" s="18">
        <f>'Formato 6 a)'!E38</f>
        <v>24013272.460000001</v>
      </c>
      <c r="T31" s="18">
        <f>'Formato 6 a)'!F38</f>
        <v>23956341.93</v>
      </c>
      <c r="U31" s="18">
        <f>'Formato 6 a)'!G38</f>
        <v>18359082.219999999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3172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3173</v>
      </c>
      <c r="P33" s="18">
        <f>'Formato 6 a)'!B40</f>
        <v>13163143.199999999</v>
      </c>
      <c r="Q33" s="18">
        <f>'Formato 6 a)'!C40</f>
        <v>163000</v>
      </c>
      <c r="R33" s="18">
        <f>'Formato 6 a)'!D40</f>
        <v>13326143.199999999</v>
      </c>
      <c r="S33" s="18">
        <f>'Formato 6 a)'!E40</f>
        <v>6581571.5999999996</v>
      </c>
      <c r="T33" s="18">
        <f>'Formato 6 a)'!F40</f>
        <v>6581571.5999999996</v>
      </c>
      <c r="U33" s="18">
        <f>'Formato 6 a)'!G40</f>
        <v>6744571.5999999996</v>
      </c>
    </row>
    <row r="34" spans="1:21" ht="14.25" x14ac:dyDescent="0.4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3174</v>
      </c>
      <c r="P34" s="18">
        <f>'Formato 6 a)'!B41</f>
        <v>1455660</v>
      </c>
      <c r="Q34" s="18">
        <f>'Formato 6 a)'!C41</f>
        <v>6726690</v>
      </c>
      <c r="R34" s="18">
        <f>'Formato 6 a)'!D41</f>
        <v>8182350</v>
      </c>
      <c r="S34" s="18">
        <f>'Formato 6 a)'!E41</f>
        <v>5238055.5999999996</v>
      </c>
      <c r="T34" s="18">
        <f>'Formato 6 a)'!F41</f>
        <v>5238055.5999999996</v>
      </c>
      <c r="U34" s="18">
        <f>'Formato 6 a)'!G41</f>
        <v>2944294.4000000004</v>
      </c>
    </row>
    <row r="35" spans="1:21" ht="14.25" x14ac:dyDescent="0.4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3175</v>
      </c>
      <c r="P35" s="18">
        <f>'Formato 6 a)'!B42</f>
        <v>11651480</v>
      </c>
      <c r="Q35" s="18">
        <f>'Formato 6 a)'!C42</f>
        <v>2736453.48</v>
      </c>
      <c r="R35" s="18">
        <f>'Formato 6 a)'!D42</f>
        <v>14387933.48</v>
      </c>
      <c r="S35" s="18">
        <f>'Formato 6 a)'!E42</f>
        <v>10063622.27</v>
      </c>
      <c r="T35" s="18">
        <f>'Formato 6 a)'!F42</f>
        <v>10006691.74</v>
      </c>
      <c r="U35" s="18">
        <f>'Formato 6 a)'!G42</f>
        <v>4324311.2100000009</v>
      </c>
    </row>
    <row r="36" spans="1:21" ht="14.25" x14ac:dyDescent="0.4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3176</v>
      </c>
      <c r="P36" s="18">
        <f>'Formato 6 a)'!B43</f>
        <v>6268428</v>
      </c>
      <c r="Q36" s="18">
        <f>'Formato 6 a)'!C43</f>
        <v>0</v>
      </c>
      <c r="R36" s="18">
        <f>'Formato 6 a)'!D43</f>
        <v>6268428</v>
      </c>
      <c r="S36" s="18">
        <f>'Formato 6 a)'!E43</f>
        <v>2110022.9900000002</v>
      </c>
      <c r="T36" s="18">
        <f>'Formato 6 a)'!F43</f>
        <v>2110022.9900000002</v>
      </c>
      <c r="U36" s="18">
        <f>'Formato 6 a)'!G43</f>
        <v>4158405.01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3177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ht="14.25" x14ac:dyDescent="0.4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3178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ht="14.25" x14ac:dyDescent="0.4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3179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ht="14.25" x14ac:dyDescent="0.4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3180</v>
      </c>
      <c r="P40" s="18">
        <f>'Formato 6 a)'!B47</f>
        <v>140600</v>
      </c>
      <c r="Q40" s="18">
        <f>'Formato 6 a)'!C47</f>
        <v>66900</v>
      </c>
      <c r="R40" s="18">
        <f>'Formato 6 a)'!D47</f>
        <v>207500</v>
      </c>
      <c r="S40" s="18">
        <f>'Formato 6 a)'!E47</f>
        <v>20000</v>
      </c>
      <c r="T40" s="18">
        <f>'Formato 6 a)'!F47</f>
        <v>20000</v>
      </c>
      <c r="U40" s="18">
        <f>'Formato 6 a)'!G47</f>
        <v>187500</v>
      </c>
    </row>
    <row r="41" spans="1:21" ht="14.25" x14ac:dyDescent="0.4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3190</v>
      </c>
      <c r="P41" s="18">
        <f>'Formato 6 a)'!B48</f>
        <v>849942</v>
      </c>
      <c r="Q41" s="18">
        <f>'Formato 6 a)'!C48</f>
        <v>94078.540000000008</v>
      </c>
      <c r="R41" s="18">
        <f>'Formato 6 a)'!D48</f>
        <v>944020.54</v>
      </c>
      <c r="S41" s="18">
        <f>'Formato 6 a)'!E48</f>
        <v>125640.73999999999</v>
      </c>
      <c r="T41" s="18">
        <f>'Formato 6 a)'!F48</f>
        <v>108647.79</v>
      </c>
      <c r="U41" s="18">
        <f>'Formato 6 a)'!G48</f>
        <v>818379.8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3181</v>
      </c>
      <c r="P42" s="18">
        <f>'Formato 6 a)'!B49</f>
        <v>641418</v>
      </c>
      <c r="Q42" s="18">
        <f>'Formato 6 a)'!C49</f>
        <v>48078.54</v>
      </c>
      <c r="R42" s="18">
        <f>'Formato 6 a)'!D49</f>
        <v>689496.54</v>
      </c>
      <c r="S42" s="18">
        <f>'Formato 6 a)'!E49</f>
        <v>124098.23</v>
      </c>
      <c r="T42" s="18">
        <f>'Formato 6 a)'!F49</f>
        <v>108647.79</v>
      </c>
      <c r="U42" s="18">
        <f>'Formato 6 a)'!G49</f>
        <v>565398.31000000006</v>
      </c>
    </row>
    <row r="43" spans="1:21" ht="14.25" x14ac:dyDescent="0.4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3182</v>
      </c>
      <c r="P43" s="18">
        <f>'Formato 6 a)'!B50</f>
        <v>96729</v>
      </c>
      <c r="Q43" s="18">
        <f>'Formato 6 a)'!C50</f>
        <v>0</v>
      </c>
      <c r="R43" s="18">
        <f>'Formato 6 a)'!D50</f>
        <v>96729</v>
      </c>
      <c r="S43" s="18">
        <f>'Formato 6 a)'!E50</f>
        <v>0</v>
      </c>
      <c r="T43" s="18">
        <f>'Formato 6 a)'!F50</f>
        <v>0</v>
      </c>
      <c r="U43" s="18">
        <f>'Formato 6 a)'!G50</f>
        <v>96729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3183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3184</v>
      </c>
      <c r="P45" s="18">
        <f>'Formato 6 a)'!B52</f>
        <v>20000</v>
      </c>
      <c r="Q45" s="18">
        <f>'Formato 6 a)'!C52</f>
        <v>0</v>
      </c>
      <c r="R45" s="18">
        <f>'Formato 6 a)'!D52</f>
        <v>20000</v>
      </c>
      <c r="S45" s="18">
        <f>'Formato 6 a)'!E52</f>
        <v>0</v>
      </c>
      <c r="T45" s="18">
        <f>'Formato 6 a)'!F52</f>
        <v>0</v>
      </c>
      <c r="U45" s="18">
        <f>'Formato 6 a)'!G52</f>
        <v>20000</v>
      </c>
    </row>
    <row r="46" spans="1:21" ht="14.25" x14ac:dyDescent="0.4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3185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ht="14.25" x14ac:dyDescent="0.4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3186</v>
      </c>
      <c r="P47" s="18">
        <f>'Formato 6 a)'!B54</f>
        <v>53895</v>
      </c>
      <c r="Q47" s="18">
        <f>'Formato 6 a)'!C54</f>
        <v>58000</v>
      </c>
      <c r="R47" s="18">
        <f>'Formato 6 a)'!D54</f>
        <v>111895</v>
      </c>
      <c r="S47" s="18">
        <f>'Formato 6 a)'!E54</f>
        <v>1542.51</v>
      </c>
      <c r="T47" s="18">
        <f>'Formato 6 a)'!F54</f>
        <v>0</v>
      </c>
      <c r="U47" s="18">
        <f>'Formato 6 a)'!G54</f>
        <v>110352.49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3187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ht="14.25" x14ac:dyDescent="0.4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3188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ht="14.25" x14ac:dyDescent="0.4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3189</v>
      </c>
      <c r="P50" s="18">
        <f>'Formato 6 a)'!B57</f>
        <v>37900</v>
      </c>
      <c r="Q50" s="18">
        <f>'Formato 6 a)'!C57</f>
        <v>-12000</v>
      </c>
      <c r="R50" s="18">
        <f>'Formato 6 a)'!D57</f>
        <v>25900</v>
      </c>
      <c r="S50" s="18">
        <f>'Formato 6 a)'!E57</f>
        <v>0</v>
      </c>
      <c r="T50" s="18">
        <f>'Formato 6 a)'!F57</f>
        <v>0</v>
      </c>
      <c r="U50" s="18">
        <f>'Formato 6 a)'!G57</f>
        <v>25900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3191</v>
      </c>
      <c r="P51" s="18">
        <f>'Formato 6 a)'!B58</f>
        <v>36395420</v>
      </c>
      <c r="Q51" s="18">
        <f>'Formato 6 a)'!C58</f>
        <v>22578107.319999997</v>
      </c>
      <c r="R51" s="18">
        <f>'Formato 6 a)'!D58</f>
        <v>58973527.32</v>
      </c>
      <c r="S51" s="18">
        <f>'Formato 6 a)'!E58</f>
        <v>7540946.1100000003</v>
      </c>
      <c r="T51" s="18">
        <f>'Formato 6 a)'!F58</f>
        <v>7251587.5800000001</v>
      </c>
      <c r="U51" s="18">
        <f>'Formato 6 a)'!G58</f>
        <v>51432581.210000001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3192</v>
      </c>
      <c r="P52" s="18">
        <f>'Formato 6 a)'!B59</f>
        <v>36395420</v>
      </c>
      <c r="Q52" s="18">
        <f>'Formato 6 a)'!C59</f>
        <v>22555073.549999997</v>
      </c>
      <c r="R52" s="18">
        <f>'Formato 6 a)'!D59</f>
        <v>58950493.549999997</v>
      </c>
      <c r="S52" s="18">
        <f>'Formato 6 a)'!E59</f>
        <v>7540946.1100000003</v>
      </c>
      <c r="T52" s="18">
        <f>'Formato 6 a)'!F59</f>
        <v>7251587.5800000001</v>
      </c>
      <c r="U52" s="18">
        <f>'Formato 6 a)'!G59</f>
        <v>51409547.439999998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3193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ht="14.25" x14ac:dyDescent="0.4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3194</v>
      </c>
      <c r="P54" s="18">
        <f>'Formato 6 a)'!B61</f>
        <v>0</v>
      </c>
      <c r="Q54" s="18">
        <f>'Formato 6 a)'!C61</f>
        <v>23033.77</v>
      </c>
      <c r="R54" s="18">
        <f>'Formato 6 a)'!D61</f>
        <v>23033.77</v>
      </c>
      <c r="S54" s="18">
        <f>'Formato 6 a)'!E61</f>
        <v>0</v>
      </c>
      <c r="T54" s="18">
        <f>'Formato 6 a)'!F61</f>
        <v>0</v>
      </c>
      <c r="U54" s="18">
        <f>'Formato 6 a)'!G61</f>
        <v>23033.77</v>
      </c>
    </row>
    <row r="55" spans="1:21" ht="14.25" x14ac:dyDescent="0.4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3195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ht="14.25" x14ac:dyDescent="0.4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3196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ht="14.25" x14ac:dyDescent="0.4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3197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3198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3199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3200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ht="14.25" x14ac:dyDescent="0.4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ht="14.25" x14ac:dyDescent="0.4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3201</v>
      </c>
      <c r="L62" s="133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ht="14.25" x14ac:dyDescent="0.4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3202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ht="14.25" x14ac:dyDescent="0.4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3203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ht="14.25" x14ac:dyDescent="0.4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751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ht="14.25" x14ac:dyDescent="0.4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646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ht="14.25" x14ac:dyDescent="0.4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758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661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3204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3205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3206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3207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ht="14.25" x14ac:dyDescent="0.4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3208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ht="14.25" x14ac:dyDescent="0.4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3209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ht="14.25" x14ac:dyDescent="0.4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3210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ht="14.25" x14ac:dyDescent="0.4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704</v>
      </c>
      <c r="P76">
        <f>'Formato 6 a)'!B84</f>
        <v>242751517.66000006</v>
      </c>
      <c r="Q76">
        <f>'Formato 6 a)'!C84</f>
        <v>129030648.45</v>
      </c>
      <c r="R76">
        <f>'Formato 6 a)'!D84</f>
        <v>371782166.11000001</v>
      </c>
      <c r="S76">
        <f>'Formato 6 a)'!E84</f>
        <v>139069051.72</v>
      </c>
      <c r="T76">
        <f>'Formato 6 a)'!F84</f>
        <v>124196965.98</v>
      </c>
      <c r="U76">
        <f>'Formato 6 a)'!G84</f>
        <v>232713114.38999999</v>
      </c>
    </row>
    <row r="77" spans="1:21" ht="14.25" x14ac:dyDescent="0.4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3143</v>
      </c>
      <c r="P77">
        <f>'Formato 6 a)'!B85</f>
        <v>50341018.260000005</v>
      </c>
      <c r="Q77">
        <f>'Formato 6 a)'!C85</f>
        <v>-34760.419999999984</v>
      </c>
      <c r="R77">
        <f>'Formato 6 a)'!D85</f>
        <v>50306257.839999996</v>
      </c>
      <c r="S77">
        <f>'Formato 6 a)'!E85</f>
        <v>17798800.369999997</v>
      </c>
      <c r="T77">
        <f>'Formato 6 a)'!F85</f>
        <v>17798400.369999997</v>
      </c>
      <c r="U77">
        <f>'Formato 6 a)'!G85</f>
        <v>32507457.469999999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3144</v>
      </c>
      <c r="P78">
        <f>'Formato 6 a)'!B86</f>
        <v>32209856</v>
      </c>
      <c r="Q78">
        <f>'Formato 6 a)'!C86</f>
        <v>-575975.6</v>
      </c>
      <c r="R78">
        <f>'Formato 6 a)'!D86</f>
        <v>31633880.399999999</v>
      </c>
      <c r="S78">
        <f>'Formato 6 a)'!E86</f>
        <v>12935858</v>
      </c>
      <c r="T78">
        <f>'Formato 6 a)'!F86</f>
        <v>12935858</v>
      </c>
      <c r="U78">
        <f>'Formato 6 a)'!G86</f>
        <v>18698022.399999999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3145</v>
      </c>
      <c r="P79">
        <f>'Formato 6 a)'!B87</f>
        <v>480419.26</v>
      </c>
      <c r="Q79">
        <f>'Formato 6 a)'!C87</f>
        <v>443970.37</v>
      </c>
      <c r="R79">
        <f>'Formato 6 a)'!D87</f>
        <v>924389.63</v>
      </c>
      <c r="S79">
        <f>'Formato 6 a)'!E87</f>
        <v>4800</v>
      </c>
      <c r="T79">
        <f>'Formato 6 a)'!F87</f>
        <v>4800</v>
      </c>
      <c r="U79">
        <f>'Formato 6 a)'!G87</f>
        <v>919589.63</v>
      </c>
    </row>
    <row r="80" spans="1:21" ht="14.25" x14ac:dyDescent="0.4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3146</v>
      </c>
      <c r="P80">
        <f>'Formato 6 a)'!B88</f>
        <v>6568743</v>
      </c>
      <c r="Q80">
        <f>'Formato 6 a)'!C88</f>
        <v>277463.81</v>
      </c>
      <c r="R80">
        <f>'Formato 6 a)'!D88</f>
        <v>6846206.8099999996</v>
      </c>
      <c r="S80">
        <f>'Formato 6 a)'!E88</f>
        <v>426834.49</v>
      </c>
      <c r="T80">
        <f>'Formato 6 a)'!F88</f>
        <v>426434.49</v>
      </c>
      <c r="U80">
        <f>'Formato 6 a)'!G88</f>
        <v>6419372.3199999994</v>
      </c>
    </row>
    <row r="81" spans="1:21" ht="14.25" x14ac:dyDescent="0.4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3147</v>
      </c>
      <c r="P81">
        <f>'Formato 6 a)'!B89</f>
        <v>4600000</v>
      </c>
      <c r="Q81">
        <f>'Formato 6 a)'!C89</f>
        <v>0</v>
      </c>
      <c r="R81">
        <f>'Formato 6 a)'!D89</f>
        <v>4600000</v>
      </c>
      <c r="S81">
        <f>'Formato 6 a)'!E89</f>
        <v>1694880.87</v>
      </c>
      <c r="T81">
        <f>'Formato 6 a)'!F89</f>
        <v>1694880.87</v>
      </c>
      <c r="U81">
        <f>'Formato 6 a)'!G89</f>
        <v>2905119.13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3148</v>
      </c>
      <c r="P82">
        <f>'Formato 6 a)'!B90</f>
        <v>6482000</v>
      </c>
      <c r="Q82">
        <f>'Formato 6 a)'!C90</f>
        <v>-180219</v>
      </c>
      <c r="R82">
        <f>'Formato 6 a)'!D90</f>
        <v>6301781</v>
      </c>
      <c r="S82">
        <f>'Formato 6 a)'!E90</f>
        <v>2736427.01</v>
      </c>
      <c r="T82">
        <f>'Formato 6 a)'!F90</f>
        <v>2736427.01</v>
      </c>
      <c r="U82">
        <f>'Formato 6 a)'!G90</f>
        <v>3565353.99</v>
      </c>
    </row>
    <row r="83" spans="1:21" ht="14.25" x14ac:dyDescent="0.4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3149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3150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ht="14.25" x14ac:dyDescent="0.4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3151</v>
      </c>
      <c r="P85">
        <f>'Formato 6 a)'!B93</f>
        <v>16341786.399999999</v>
      </c>
      <c r="Q85">
        <f>'Formato 6 a)'!C93</f>
        <v>8552480.4399999995</v>
      </c>
      <c r="R85">
        <f>'Formato 6 a)'!D93</f>
        <v>24894266.84</v>
      </c>
      <c r="S85">
        <f>'Formato 6 a)'!E93</f>
        <v>9206369.6899999995</v>
      </c>
      <c r="T85">
        <f>'Formato 6 a)'!F93</f>
        <v>7923538.7800000003</v>
      </c>
      <c r="U85">
        <f>'Formato 6 a)'!G93</f>
        <v>15687897.15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3152</v>
      </c>
      <c r="P86">
        <f>'Formato 6 a)'!B94</f>
        <v>507975.77</v>
      </c>
      <c r="Q86">
        <f>'Formato 6 a)'!C94</f>
        <v>-47150</v>
      </c>
      <c r="R86">
        <f>'Formato 6 a)'!D94</f>
        <v>460825.77</v>
      </c>
      <c r="S86">
        <f>'Formato 6 a)'!E94</f>
        <v>230146.47</v>
      </c>
      <c r="T86">
        <f>'Formato 6 a)'!F94</f>
        <v>213099.11</v>
      </c>
      <c r="U86">
        <f>'Formato 6 a)'!G94</f>
        <v>230679.30000000002</v>
      </c>
    </row>
    <row r="87" spans="1:21" ht="14.25" x14ac:dyDescent="0.4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3153</v>
      </c>
      <c r="P87">
        <f>'Formato 6 a)'!B95</f>
        <v>127435.85</v>
      </c>
      <c r="Q87">
        <f>'Formato 6 a)'!C95</f>
        <v>9150</v>
      </c>
      <c r="R87">
        <f>'Formato 6 a)'!D95</f>
        <v>136585.85</v>
      </c>
      <c r="S87">
        <f>'Formato 6 a)'!E95</f>
        <v>78321.86</v>
      </c>
      <c r="T87">
        <f>'Formato 6 a)'!F95</f>
        <v>61797.15</v>
      </c>
      <c r="U87">
        <f>'Formato 6 a)'!G95</f>
        <v>58263.990000000005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3154</v>
      </c>
      <c r="P88">
        <f>'Formato 6 a)'!B96</f>
        <v>16000</v>
      </c>
      <c r="Q88">
        <f>'Formato 6 a)'!C96</f>
        <v>0</v>
      </c>
      <c r="R88">
        <f>'Formato 6 a)'!D96</f>
        <v>16000</v>
      </c>
      <c r="S88">
        <f>'Formato 6 a)'!E96</f>
        <v>59.86</v>
      </c>
      <c r="T88">
        <f>'Formato 6 a)'!F96</f>
        <v>0</v>
      </c>
      <c r="U88">
        <f>'Formato 6 a)'!G96</f>
        <v>15940.14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3155</v>
      </c>
      <c r="P89">
        <f>'Formato 6 a)'!B97</f>
        <v>4181247.78</v>
      </c>
      <c r="Q89">
        <f>'Formato 6 a)'!C97</f>
        <v>3669681.8800000004</v>
      </c>
      <c r="R89">
        <f>'Formato 6 a)'!D97</f>
        <v>7850929.6600000001</v>
      </c>
      <c r="S89">
        <f>'Formato 6 a)'!E97</f>
        <v>1804844.73</v>
      </c>
      <c r="T89">
        <f>'Formato 6 a)'!F97</f>
        <v>1189833.96</v>
      </c>
      <c r="U89">
        <f>'Formato 6 a)'!G97</f>
        <v>6046084.9299999997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3156</v>
      </c>
      <c r="P90">
        <f>'Formato 6 a)'!B98</f>
        <v>61631</v>
      </c>
      <c r="Q90">
        <f>'Formato 6 a)'!C98</f>
        <v>146414.32</v>
      </c>
      <c r="R90">
        <f>'Formato 6 a)'!D98</f>
        <v>208045.32</v>
      </c>
      <c r="S90">
        <f>'Formato 6 a)'!E98</f>
        <v>7178.97</v>
      </c>
      <c r="T90">
        <f>'Formato 6 a)'!F98</f>
        <v>7178.97</v>
      </c>
      <c r="U90">
        <f>'Formato 6 a)'!G98</f>
        <v>200866.35</v>
      </c>
    </row>
    <row r="91" spans="1:21" ht="14.25" x14ac:dyDescent="0.4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3157</v>
      </c>
      <c r="P91">
        <f>'Formato 6 a)'!B99</f>
        <v>7424014</v>
      </c>
      <c r="Q91">
        <f>'Formato 6 a)'!C99</f>
        <v>2535400</v>
      </c>
      <c r="R91">
        <f>'Formato 6 a)'!D99</f>
        <v>9959414</v>
      </c>
      <c r="S91">
        <f>'Formato 6 a)'!E99</f>
        <v>4721262.6399999997</v>
      </c>
      <c r="T91">
        <f>'Formato 6 a)'!F99</f>
        <v>4176684.6</v>
      </c>
      <c r="U91">
        <f>'Formato 6 a)'!G99</f>
        <v>5238151.3600000003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3158</v>
      </c>
      <c r="P92">
        <f>'Formato 6 a)'!B100</f>
        <v>1033021</v>
      </c>
      <c r="Q92">
        <f>'Formato 6 a)'!C100</f>
        <v>1427435</v>
      </c>
      <c r="R92">
        <f>'Formato 6 a)'!D100</f>
        <v>2460456</v>
      </c>
      <c r="S92">
        <f>'Formato 6 a)'!E100</f>
        <v>916280.3</v>
      </c>
      <c r="T92">
        <f>'Formato 6 a)'!F100</f>
        <v>906712.74</v>
      </c>
      <c r="U92">
        <f>'Formato 6 a)'!G100</f>
        <v>1544175.7</v>
      </c>
    </row>
    <row r="93" spans="1:21" ht="14.25" x14ac:dyDescent="0.4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3159</v>
      </c>
      <c r="P93">
        <f>'Formato 6 a)'!B101</f>
        <v>48000</v>
      </c>
      <c r="Q93">
        <f>'Formato 6 a)'!C101</f>
        <v>1684800</v>
      </c>
      <c r="R93">
        <f>'Formato 6 a)'!D101</f>
        <v>1732800</v>
      </c>
      <c r="S93">
        <f>'Formato 6 a)'!E101</f>
        <v>673592.28</v>
      </c>
      <c r="T93">
        <f>'Formato 6 a)'!F101</f>
        <v>673592.28</v>
      </c>
      <c r="U93">
        <f>'Formato 6 a)'!G101</f>
        <v>1059207.72</v>
      </c>
    </row>
    <row r="94" spans="1:21" ht="14.25" x14ac:dyDescent="0.4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3160</v>
      </c>
      <c r="P94">
        <f>'Formato 6 a)'!B102</f>
        <v>2942461</v>
      </c>
      <c r="Q94">
        <f>'Formato 6 a)'!C102</f>
        <v>-873250.76</v>
      </c>
      <c r="R94">
        <f>'Formato 6 a)'!D102</f>
        <v>2069210.24</v>
      </c>
      <c r="S94">
        <f>'Formato 6 a)'!E102</f>
        <v>774682.58</v>
      </c>
      <c r="T94">
        <f>'Formato 6 a)'!F102</f>
        <v>694639.97</v>
      </c>
      <c r="U94">
        <f>'Formato 6 a)'!G102</f>
        <v>1294527.6600000001</v>
      </c>
    </row>
    <row r="95" spans="1:21" ht="14.25" x14ac:dyDescent="0.4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3170</v>
      </c>
      <c r="P95">
        <f>'Formato 6 a)'!B103</f>
        <v>21176763.350000001</v>
      </c>
      <c r="Q95">
        <f>'Formato 6 a)'!C103</f>
        <v>5958456.8300000001</v>
      </c>
      <c r="R95">
        <f>'Formato 6 a)'!D103</f>
        <v>27135220.18</v>
      </c>
      <c r="S95">
        <f>'Formato 6 a)'!E103</f>
        <v>7214193.1399999997</v>
      </c>
      <c r="T95">
        <f>'Formato 6 a)'!F103</f>
        <v>7134309.1200000001</v>
      </c>
      <c r="U95">
        <f>'Formato 6 a)'!G103</f>
        <v>19921027.039999999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3161</v>
      </c>
      <c r="P96">
        <f>'Formato 6 a)'!B104</f>
        <v>2400</v>
      </c>
      <c r="Q96">
        <f>'Formato 6 a)'!C104</f>
        <v>2100</v>
      </c>
      <c r="R96">
        <f>'Formato 6 a)'!D104</f>
        <v>4500</v>
      </c>
      <c r="S96">
        <f>'Formato 6 a)'!E104</f>
        <v>674.98</v>
      </c>
      <c r="T96">
        <f>'Formato 6 a)'!F104</f>
        <v>219.99</v>
      </c>
      <c r="U96">
        <f>'Formato 6 a)'!G104</f>
        <v>3825.02</v>
      </c>
    </row>
    <row r="97" spans="1:21" ht="14.25" x14ac:dyDescent="0.4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3162</v>
      </c>
      <c r="P97">
        <f>'Formato 6 a)'!B105</f>
        <v>28000</v>
      </c>
      <c r="Q97">
        <f>'Formato 6 a)'!C105</f>
        <v>-23000</v>
      </c>
      <c r="R97">
        <f>'Formato 6 a)'!D105</f>
        <v>5000</v>
      </c>
      <c r="S97">
        <f>'Formato 6 a)'!E105</f>
        <v>0</v>
      </c>
      <c r="T97">
        <f>'Formato 6 a)'!F105</f>
        <v>0</v>
      </c>
      <c r="U97">
        <f>'Formato 6 a)'!G105</f>
        <v>5000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3163</v>
      </c>
      <c r="P98">
        <f>'Formato 6 a)'!B106</f>
        <v>1133000</v>
      </c>
      <c r="Q98">
        <f>'Formato 6 a)'!C106</f>
        <v>3588700</v>
      </c>
      <c r="R98">
        <f>'Formato 6 a)'!D106</f>
        <v>4721700</v>
      </c>
      <c r="S98">
        <f>'Formato 6 a)'!E106</f>
        <v>984941.8</v>
      </c>
      <c r="T98">
        <f>'Formato 6 a)'!F106</f>
        <v>984941.8</v>
      </c>
      <c r="U98">
        <f>'Formato 6 a)'!G106</f>
        <v>3736758.2</v>
      </c>
    </row>
    <row r="99" spans="1:21" ht="14.25" x14ac:dyDescent="0.4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3164</v>
      </c>
      <c r="P99">
        <f>'Formato 6 a)'!B107</f>
        <v>1423375.5</v>
      </c>
      <c r="Q99">
        <f>'Formato 6 a)'!C107</f>
        <v>143769.91</v>
      </c>
      <c r="R99">
        <f>'Formato 6 a)'!D107</f>
        <v>1567145.41</v>
      </c>
      <c r="S99">
        <f>'Formato 6 a)'!E107</f>
        <v>628158.94999999995</v>
      </c>
      <c r="T99">
        <f>'Formato 6 a)'!F107</f>
        <v>628158.94999999995</v>
      </c>
      <c r="U99">
        <f>'Formato 6 a)'!G107</f>
        <v>938986.46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3165</v>
      </c>
      <c r="P100">
        <f>'Formato 6 a)'!B108</f>
        <v>1457956.31</v>
      </c>
      <c r="Q100">
        <f>'Formato 6 a)'!C108</f>
        <v>-153800</v>
      </c>
      <c r="R100">
        <f>'Formato 6 a)'!D108</f>
        <v>1304156.31</v>
      </c>
      <c r="S100">
        <f>'Formato 6 a)'!E108</f>
        <v>411274.2</v>
      </c>
      <c r="T100">
        <f>'Formato 6 a)'!F108</f>
        <v>392932.18</v>
      </c>
      <c r="U100">
        <f>'Formato 6 a)'!G108</f>
        <v>892882.1100000001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3166</v>
      </c>
      <c r="P101">
        <f>'Formato 6 a)'!B109</f>
        <v>0</v>
      </c>
      <c r="Q101">
        <f>'Formato 6 a)'!C109</f>
        <v>40000</v>
      </c>
      <c r="R101">
        <f>'Formato 6 a)'!D109</f>
        <v>40000</v>
      </c>
      <c r="S101">
        <f>'Formato 6 a)'!E109</f>
        <v>4234.01</v>
      </c>
      <c r="T101">
        <f>'Formato 6 a)'!F109</f>
        <v>0</v>
      </c>
      <c r="U101">
        <f>'Formato 6 a)'!G109</f>
        <v>35765.99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3167</v>
      </c>
      <c r="P102">
        <f>'Formato 6 a)'!B110</f>
        <v>19000</v>
      </c>
      <c r="Q102">
        <f>'Formato 6 a)'!C110</f>
        <v>50500</v>
      </c>
      <c r="R102">
        <f>'Formato 6 a)'!D110</f>
        <v>69500</v>
      </c>
      <c r="S102">
        <f>'Formato 6 a)'!E110</f>
        <v>15269.91</v>
      </c>
      <c r="T102">
        <f>'Formato 6 a)'!F110</f>
        <v>15269.91</v>
      </c>
      <c r="U102">
        <f>'Formato 6 a)'!G110</f>
        <v>54230.09</v>
      </c>
    </row>
    <row r="103" spans="1:21" ht="14.25" x14ac:dyDescent="0.4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3168</v>
      </c>
      <c r="P103">
        <f>'Formato 6 a)'!B111</f>
        <v>5000000</v>
      </c>
      <c r="Q103">
        <f>'Formato 6 a)'!C111</f>
        <v>0</v>
      </c>
      <c r="R103">
        <f>'Formato 6 a)'!D111</f>
        <v>5000000</v>
      </c>
      <c r="S103">
        <f>'Formato 6 a)'!E111</f>
        <v>0</v>
      </c>
      <c r="T103">
        <f>'Formato 6 a)'!F111</f>
        <v>0</v>
      </c>
      <c r="U103">
        <f>'Formato 6 a)'!G111</f>
        <v>5000000</v>
      </c>
    </row>
    <row r="104" spans="1:21" ht="14.25" x14ac:dyDescent="0.4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3169</v>
      </c>
      <c r="P104">
        <f>'Formato 6 a)'!B112</f>
        <v>12113031.539999999</v>
      </c>
      <c r="Q104">
        <f>'Formato 6 a)'!C112</f>
        <v>2310186.92</v>
      </c>
      <c r="R104">
        <f>'Formato 6 a)'!D112</f>
        <v>14423218.459999999</v>
      </c>
      <c r="S104">
        <f>'Formato 6 a)'!E112</f>
        <v>5169639.29</v>
      </c>
      <c r="T104">
        <f>'Formato 6 a)'!F112</f>
        <v>5112786.29</v>
      </c>
      <c r="U104">
        <f>'Formato 6 a)'!G112</f>
        <v>9253579.1699999981</v>
      </c>
    </row>
    <row r="105" spans="1:21" ht="14.25" x14ac:dyDescent="0.4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3171</v>
      </c>
      <c r="P105">
        <f>'Formato 6 a)'!B113</f>
        <v>2863500</v>
      </c>
      <c r="Q105">
        <f>'Formato 6 a)'!C113</f>
        <v>4338210</v>
      </c>
      <c r="R105">
        <f>'Formato 6 a)'!D113</f>
        <v>7201710</v>
      </c>
      <c r="S105">
        <f>'Formato 6 a)'!E113</f>
        <v>4423784.4000000004</v>
      </c>
      <c r="T105">
        <f>'Formato 6 a)'!F113</f>
        <v>4423784.4000000004</v>
      </c>
      <c r="U105">
        <f>'Formato 6 a)'!G113</f>
        <v>2777925.5999999996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3172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3173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ht="14.25" x14ac:dyDescent="0.4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3174</v>
      </c>
      <c r="P108">
        <f>'Formato 6 a)'!B116</f>
        <v>2663500</v>
      </c>
      <c r="Q108">
        <f>'Formato 6 a)'!C116</f>
        <v>3917810</v>
      </c>
      <c r="R108">
        <f>'Formato 6 a)'!D116</f>
        <v>6581310</v>
      </c>
      <c r="S108">
        <f>'Formato 6 a)'!E116</f>
        <v>4423784.4000000004</v>
      </c>
      <c r="T108">
        <f>'Formato 6 a)'!F116</f>
        <v>4423784.4000000004</v>
      </c>
      <c r="U108">
        <f>'Formato 6 a)'!G116</f>
        <v>2157525.5999999996</v>
      </c>
    </row>
    <row r="109" spans="1:21" ht="14.25" x14ac:dyDescent="0.4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3175</v>
      </c>
      <c r="P109">
        <f>'Formato 6 a)'!B117</f>
        <v>200000</v>
      </c>
      <c r="Q109">
        <f>'Formato 6 a)'!C117</f>
        <v>420400</v>
      </c>
      <c r="R109">
        <f>'Formato 6 a)'!D117</f>
        <v>620400</v>
      </c>
      <c r="S109">
        <f>'Formato 6 a)'!E117</f>
        <v>0</v>
      </c>
      <c r="T109">
        <f>'Formato 6 a)'!F117</f>
        <v>0</v>
      </c>
      <c r="U109">
        <f>'Formato 6 a)'!G117</f>
        <v>620400</v>
      </c>
    </row>
    <row r="110" spans="1:21" ht="14.25" x14ac:dyDescent="0.4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3176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3177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ht="14.25" x14ac:dyDescent="0.4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3178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ht="14.25" x14ac:dyDescent="0.4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3179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ht="14.25" x14ac:dyDescent="0.4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3180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ht="14.25" x14ac:dyDescent="0.4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3190</v>
      </c>
      <c r="P115">
        <f>'Formato 6 a)'!B123</f>
        <v>2912500</v>
      </c>
      <c r="Q115">
        <f>'Formato 6 a)'!C123</f>
        <v>983323.33000000007</v>
      </c>
      <c r="R115">
        <f>'Formato 6 a)'!D123</f>
        <v>3895823.33</v>
      </c>
      <c r="S115">
        <f>'Formato 6 a)'!E123</f>
        <v>616674.43999999994</v>
      </c>
      <c r="T115">
        <f>'Formato 6 a)'!F123</f>
        <v>610530.05000000005</v>
      </c>
      <c r="U115">
        <f>'Formato 6 a)'!G123</f>
        <v>3279148.89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3181</v>
      </c>
      <c r="P116">
        <f>'Formato 6 a)'!B124</f>
        <v>377000</v>
      </c>
      <c r="Q116">
        <f>'Formato 6 a)'!C124</f>
        <v>79094.740000000005</v>
      </c>
      <c r="R116">
        <f>'Formato 6 a)'!D124</f>
        <v>456094.74</v>
      </c>
      <c r="S116">
        <f>'Formato 6 a)'!E124</f>
        <v>155909.46</v>
      </c>
      <c r="T116">
        <f>'Formato 6 a)'!F124</f>
        <v>149765.07</v>
      </c>
      <c r="U116">
        <f>'Formato 6 a)'!G124</f>
        <v>300185.28000000003</v>
      </c>
    </row>
    <row r="117" spans="1:21" ht="14.25" x14ac:dyDescent="0.4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3182</v>
      </c>
      <c r="P117">
        <f>'Formato 6 a)'!B125</f>
        <v>32000</v>
      </c>
      <c r="Q117">
        <f>'Formato 6 a)'!C125</f>
        <v>561782</v>
      </c>
      <c r="R117">
        <f>'Formato 6 a)'!D125</f>
        <v>593782</v>
      </c>
      <c r="S117">
        <f>'Formato 6 a)'!E125</f>
        <v>434000</v>
      </c>
      <c r="T117">
        <f>'Formato 6 a)'!F125</f>
        <v>434000</v>
      </c>
      <c r="U117">
        <f>'Formato 6 a)'!G125</f>
        <v>159782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3183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3184</v>
      </c>
      <c r="P119">
        <f>'Formato 6 a)'!B127</f>
        <v>2150000</v>
      </c>
      <c r="Q119">
        <f>'Formato 6 a)'!C127</f>
        <v>549346.59</v>
      </c>
      <c r="R119">
        <f>'Formato 6 a)'!D127</f>
        <v>2699346.59</v>
      </c>
      <c r="S119">
        <f>'Formato 6 a)'!E127</f>
        <v>0</v>
      </c>
      <c r="T119">
        <f>'Formato 6 a)'!F127</f>
        <v>0</v>
      </c>
      <c r="U119">
        <f>'Formato 6 a)'!G127</f>
        <v>2699346.59</v>
      </c>
    </row>
    <row r="120" spans="1:21" ht="14.25" x14ac:dyDescent="0.4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3185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ht="14.25" x14ac:dyDescent="0.4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3186</v>
      </c>
      <c r="P121">
        <f>'Formato 6 a)'!B129</f>
        <v>333500</v>
      </c>
      <c r="Q121">
        <f>'Formato 6 a)'!C129</f>
        <v>-206900</v>
      </c>
      <c r="R121">
        <f>'Formato 6 a)'!D129</f>
        <v>126600</v>
      </c>
      <c r="S121">
        <f>'Formato 6 a)'!E129</f>
        <v>26764.98</v>
      </c>
      <c r="T121">
        <f>'Formato 6 a)'!F129</f>
        <v>26764.98</v>
      </c>
      <c r="U121">
        <f>'Formato 6 a)'!G129</f>
        <v>99835.02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3187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ht="14.25" x14ac:dyDescent="0.4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3188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ht="14.25" x14ac:dyDescent="0.4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3189</v>
      </c>
      <c r="P124">
        <f>'Formato 6 a)'!B132</f>
        <v>20000</v>
      </c>
      <c r="Q124">
        <f>'Formato 6 a)'!C132</f>
        <v>0</v>
      </c>
      <c r="R124">
        <f>'Formato 6 a)'!D132</f>
        <v>20000</v>
      </c>
      <c r="S124">
        <f>'Formato 6 a)'!E132</f>
        <v>0</v>
      </c>
      <c r="T124">
        <f>'Formato 6 a)'!F132</f>
        <v>0</v>
      </c>
      <c r="U124">
        <f>'Formato 6 a)'!G132</f>
        <v>20000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3191</v>
      </c>
      <c r="P125">
        <f>'Formato 6 a)'!B133</f>
        <v>145192538.57000002</v>
      </c>
      <c r="Q125">
        <f>'Formato 6 a)'!C133</f>
        <v>109232938.13</v>
      </c>
      <c r="R125">
        <f>'Formato 6 a)'!D133</f>
        <v>254425476.70000002</v>
      </c>
      <c r="S125">
        <f>'Formato 6 a)'!E133</f>
        <v>98885818.459999993</v>
      </c>
      <c r="T125">
        <f>'Formato 6 a)'!F133</f>
        <v>85382992.040000007</v>
      </c>
      <c r="U125">
        <f>'Formato 6 a)'!G133</f>
        <v>155539658.24000001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3192</v>
      </c>
      <c r="P126">
        <f>'Formato 6 a)'!B134</f>
        <v>144895169.61000001</v>
      </c>
      <c r="Q126">
        <f>'Formato 6 a)'!C134</f>
        <v>109154375.41</v>
      </c>
      <c r="R126">
        <f>'Formato 6 a)'!D134</f>
        <v>254049545.02000001</v>
      </c>
      <c r="S126">
        <f>'Formato 6 a)'!E134</f>
        <v>98885818.459999993</v>
      </c>
      <c r="T126">
        <f>'Formato 6 a)'!F134</f>
        <v>85382992.040000007</v>
      </c>
      <c r="U126">
        <f>'Formato 6 a)'!G134</f>
        <v>155163726.56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3193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ht="14.25" x14ac:dyDescent="0.4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3194</v>
      </c>
      <c r="P128">
        <f>'Formato 6 a)'!B136</f>
        <v>297368.96000000002</v>
      </c>
      <c r="Q128">
        <f>'Formato 6 a)'!C136</f>
        <v>78562.720000000001</v>
      </c>
      <c r="R128">
        <f>'Formato 6 a)'!D136</f>
        <v>375931.68000000005</v>
      </c>
      <c r="S128">
        <f>'Formato 6 a)'!E136</f>
        <v>0</v>
      </c>
      <c r="T128">
        <f>'Formato 6 a)'!F136</f>
        <v>0</v>
      </c>
      <c r="U128">
        <f>'Formato 6 a)'!G136</f>
        <v>375931.68000000005</v>
      </c>
    </row>
    <row r="129" spans="1:21" ht="14.25" x14ac:dyDescent="0.4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3195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ht="14.25" x14ac:dyDescent="0.4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3196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ht="14.25" x14ac:dyDescent="0.4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3197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3198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3199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3200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ht="14.25" x14ac:dyDescent="0.4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ht="14.25" x14ac:dyDescent="0.4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3201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ht="14.25" x14ac:dyDescent="0.4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3202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ht="14.25" x14ac:dyDescent="0.4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3203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ht="14.25" x14ac:dyDescent="0.4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751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ht="14.25" x14ac:dyDescent="0.4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646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ht="14.25" x14ac:dyDescent="0.4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758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661</v>
      </c>
      <c r="P142">
        <f>'Formato 6 a)'!B150</f>
        <v>3923411.08</v>
      </c>
      <c r="Q142">
        <f>'Formato 6 a)'!C150</f>
        <v>0.14000000000000001</v>
      </c>
      <c r="R142">
        <f>'Formato 6 a)'!D150</f>
        <v>3923411.22</v>
      </c>
      <c r="S142">
        <f>'Formato 6 a)'!E150</f>
        <v>923411.22</v>
      </c>
      <c r="T142">
        <f>'Formato 6 a)'!F150</f>
        <v>923411.22</v>
      </c>
      <c r="U142">
        <f>'Formato 6 a)'!G150</f>
        <v>3000000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3204</v>
      </c>
      <c r="P143">
        <f>'Formato 6 a)'!B151</f>
        <v>2423411.08</v>
      </c>
      <c r="Q143">
        <f>'Formato 6 a)'!C151</f>
        <v>0.14000000000000001</v>
      </c>
      <c r="R143">
        <f>'Formato 6 a)'!D151</f>
        <v>2423411.2200000002</v>
      </c>
      <c r="S143">
        <f>'Formato 6 a)'!E151</f>
        <v>923411.22</v>
      </c>
      <c r="T143">
        <f>'Formato 6 a)'!F151</f>
        <v>923411.22</v>
      </c>
      <c r="U143">
        <f>'Formato 6 a)'!G151</f>
        <v>1500000.0000000002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3205</v>
      </c>
      <c r="P144">
        <f>'Formato 6 a)'!B152</f>
        <v>1500000</v>
      </c>
      <c r="Q144">
        <f>'Formato 6 a)'!C152</f>
        <v>0</v>
      </c>
      <c r="R144">
        <f>'Formato 6 a)'!D152</f>
        <v>1500000</v>
      </c>
      <c r="S144">
        <f>'Formato 6 a)'!E152</f>
        <v>0</v>
      </c>
      <c r="T144">
        <f>'Formato 6 a)'!F152</f>
        <v>0</v>
      </c>
      <c r="U144">
        <f>'Formato 6 a)'!G152</f>
        <v>1500000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3206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3207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ht="14.25" x14ac:dyDescent="0.4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3208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3209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3210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3211</v>
      </c>
      <c r="P150">
        <f>'Formato 6 a)'!B159</f>
        <v>452871523.95000005</v>
      </c>
      <c r="Q150">
        <f>'Formato 6 a)'!C159</f>
        <v>166259929.97</v>
      </c>
      <c r="R150">
        <f>'Formato 6 a)'!D159</f>
        <v>619131453.92000008</v>
      </c>
      <c r="S150">
        <f>'Formato 6 a)'!E159</f>
        <v>224360886.28999999</v>
      </c>
      <c r="T150">
        <f>'Formato 6 a)'!F159</f>
        <v>208364326.02000001</v>
      </c>
      <c r="U150">
        <f>'Formato 6 a)'!G159</f>
        <v>394770567.63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89"/>
  <sheetViews>
    <sheetView showGridLines="0" zoomScale="90" zoomScaleNormal="90" workbookViewId="0">
      <selection activeCell="C64" sqref="C64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204" t="s">
        <v>3283</v>
      </c>
      <c r="B1" s="204"/>
      <c r="C1" s="204"/>
      <c r="D1" s="204"/>
      <c r="E1" s="204"/>
      <c r="F1" s="204"/>
      <c r="G1" s="204"/>
    </row>
    <row r="2" spans="1:7" ht="14.25" x14ac:dyDescent="0.45">
      <c r="A2" s="185" t="str">
        <f>ENTE_PUBLICO_A</f>
        <v>ORGANISMO, Gobierno del Estado de Guanajuato (a)</v>
      </c>
      <c r="B2" s="186"/>
      <c r="C2" s="186"/>
      <c r="D2" s="186"/>
      <c r="E2" s="186"/>
      <c r="F2" s="186"/>
      <c r="G2" s="187"/>
    </row>
    <row r="3" spans="1:7" x14ac:dyDescent="0.25">
      <c r="A3" s="188" t="s">
        <v>277</v>
      </c>
      <c r="B3" s="189"/>
      <c r="C3" s="189"/>
      <c r="D3" s="189"/>
      <c r="E3" s="189"/>
      <c r="F3" s="189"/>
      <c r="G3" s="190"/>
    </row>
    <row r="4" spans="1:7" x14ac:dyDescent="0.25">
      <c r="A4" s="188" t="s">
        <v>431</v>
      </c>
      <c r="B4" s="189"/>
      <c r="C4" s="189"/>
      <c r="D4" s="189"/>
      <c r="E4" s="189"/>
      <c r="F4" s="189"/>
      <c r="G4" s="190"/>
    </row>
    <row r="5" spans="1:7" ht="14.25" x14ac:dyDescent="0.45">
      <c r="A5" s="191" t="str">
        <f>TRIMESTRE</f>
        <v>Del 1 de enero al 30 de junio de 2018 (b)</v>
      </c>
      <c r="B5" s="192"/>
      <c r="C5" s="192"/>
      <c r="D5" s="192"/>
      <c r="E5" s="192"/>
      <c r="F5" s="192"/>
      <c r="G5" s="193"/>
    </row>
    <row r="6" spans="1:7" ht="14.25" x14ac:dyDescent="0.45">
      <c r="A6" s="194" t="s">
        <v>118</v>
      </c>
      <c r="B6" s="195"/>
      <c r="C6" s="195"/>
      <c r="D6" s="195"/>
      <c r="E6" s="195"/>
      <c r="F6" s="195"/>
      <c r="G6" s="196"/>
    </row>
    <row r="7" spans="1:7" x14ac:dyDescent="0.25">
      <c r="A7" s="200" t="s">
        <v>0</v>
      </c>
      <c r="B7" s="202" t="s">
        <v>279</v>
      </c>
      <c r="C7" s="202"/>
      <c r="D7" s="202"/>
      <c r="E7" s="202"/>
      <c r="F7" s="202"/>
      <c r="G7" s="206" t="s">
        <v>280</v>
      </c>
    </row>
    <row r="8" spans="1:7" ht="30" x14ac:dyDescent="0.25">
      <c r="A8" s="201"/>
      <c r="B8" s="44" t="s">
        <v>281</v>
      </c>
      <c r="C8" s="43" t="s">
        <v>211</v>
      </c>
      <c r="D8" s="44" t="s">
        <v>212</v>
      </c>
      <c r="E8" s="44" t="s">
        <v>167</v>
      </c>
      <c r="F8" s="44" t="s">
        <v>185</v>
      </c>
      <c r="G8" s="205"/>
    </row>
    <row r="9" spans="1:7" x14ac:dyDescent="0.25">
      <c r="A9" s="50" t="s">
        <v>432</v>
      </c>
      <c r="B9" s="155">
        <f t="shared" ref="B9:G9" si="0">SUM(B10:B65)</f>
        <v>210120006.29000002</v>
      </c>
      <c r="C9" s="155">
        <f t="shared" si="0"/>
        <v>37229281.520000003</v>
      </c>
      <c r="D9" s="155">
        <f t="shared" si="0"/>
        <v>247349287.81</v>
      </c>
      <c r="E9" s="155">
        <f t="shared" si="0"/>
        <v>85291834.569999963</v>
      </c>
      <c r="F9" s="155">
        <f t="shared" si="0"/>
        <v>84167360.039999962</v>
      </c>
      <c r="G9" s="155">
        <f t="shared" si="0"/>
        <v>162057453.23999995</v>
      </c>
    </row>
    <row r="10" spans="1:7" s="23" customFormat="1" x14ac:dyDescent="0.25">
      <c r="A10" s="176" t="s">
        <v>3297</v>
      </c>
      <c r="B10" s="177">
        <v>1908532.08</v>
      </c>
      <c r="C10" s="177">
        <v>15478.199999999953</v>
      </c>
      <c r="D10" s="177">
        <v>1924010.28</v>
      </c>
      <c r="E10" s="177">
        <v>770684.8</v>
      </c>
      <c r="F10" s="177">
        <v>770684.8</v>
      </c>
      <c r="G10" s="134">
        <f t="shared" ref="G10:G65" si="1">D10-E10</f>
        <v>1153325.48</v>
      </c>
    </row>
    <row r="11" spans="1:7" s="23" customFormat="1" x14ac:dyDescent="0.25">
      <c r="A11" s="176" t="s">
        <v>3298</v>
      </c>
      <c r="B11" s="177">
        <v>1423942.24</v>
      </c>
      <c r="C11" s="177">
        <v>8203.0800000000745</v>
      </c>
      <c r="D11" s="177">
        <v>1432145.32</v>
      </c>
      <c r="E11" s="177">
        <v>633269.6</v>
      </c>
      <c r="F11" s="177">
        <v>633269.6</v>
      </c>
      <c r="G11" s="134">
        <f t="shared" si="1"/>
        <v>798875.72000000009</v>
      </c>
    </row>
    <row r="12" spans="1:7" s="23" customFormat="1" x14ac:dyDescent="0.25">
      <c r="A12" s="176" t="s">
        <v>3299</v>
      </c>
      <c r="B12" s="177">
        <v>11267308.4</v>
      </c>
      <c r="C12" s="177">
        <v>241721</v>
      </c>
      <c r="D12" s="177">
        <v>11509029.4</v>
      </c>
      <c r="E12" s="177">
        <v>4975930.67</v>
      </c>
      <c r="F12" s="177">
        <v>4888219.37</v>
      </c>
      <c r="G12" s="134">
        <f t="shared" si="1"/>
        <v>6533098.7300000004</v>
      </c>
    </row>
    <row r="13" spans="1:7" s="23" customFormat="1" x14ac:dyDescent="0.25">
      <c r="A13" s="176" t="s">
        <v>3300</v>
      </c>
      <c r="B13" s="177">
        <v>2932164</v>
      </c>
      <c r="C13" s="177">
        <v>493112</v>
      </c>
      <c r="D13" s="177">
        <v>3425276</v>
      </c>
      <c r="E13" s="177">
        <v>1356999.25</v>
      </c>
      <c r="F13" s="177">
        <v>1355396.28</v>
      </c>
      <c r="G13" s="134">
        <f t="shared" si="1"/>
        <v>2068276.75</v>
      </c>
    </row>
    <row r="14" spans="1:7" s="23" customFormat="1" x14ac:dyDescent="0.25">
      <c r="A14" s="176" t="s">
        <v>3301</v>
      </c>
      <c r="B14" s="177">
        <v>7045196</v>
      </c>
      <c r="C14" s="177">
        <v>1569434</v>
      </c>
      <c r="D14" s="177">
        <v>8614630</v>
      </c>
      <c r="E14" s="177">
        <v>5306460.3899999997</v>
      </c>
      <c r="F14" s="177">
        <v>5283510.3899999997</v>
      </c>
      <c r="G14" s="134">
        <f t="shared" si="1"/>
        <v>3308169.6100000003</v>
      </c>
    </row>
    <row r="15" spans="1:7" s="23" customFormat="1" x14ac:dyDescent="0.25">
      <c r="A15" s="176" t="s">
        <v>3302</v>
      </c>
      <c r="B15" s="177">
        <v>3900204</v>
      </c>
      <c r="C15" s="177">
        <v>-388279</v>
      </c>
      <c r="D15" s="177">
        <v>3511925</v>
      </c>
      <c r="E15" s="177">
        <v>987535.54</v>
      </c>
      <c r="F15" s="177">
        <v>957522.63</v>
      </c>
      <c r="G15" s="134">
        <f t="shared" si="1"/>
        <v>2524389.46</v>
      </c>
    </row>
    <row r="16" spans="1:7" s="23" customFormat="1" x14ac:dyDescent="0.25">
      <c r="A16" s="176" t="s">
        <v>3303</v>
      </c>
      <c r="B16" s="177">
        <v>1514189</v>
      </c>
      <c r="C16" s="177">
        <v>166401</v>
      </c>
      <c r="D16" s="177">
        <v>1680590</v>
      </c>
      <c r="E16" s="177">
        <v>559298.51</v>
      </c>
      <c r="F16" s="177">
        <v>547978.52</v>
      </c>
      <c r="G16" s="134">
        <f t="shared" si="1"/>
        <v>1121291.49</v>
      </c>
    </row>
    <row r="17" spans="1:7" s="23" customFormat="1" x14ac:dyDescent="0.25">
      <c r="A17" s="176" t="s">
        <v>3304</v>
      </c>
      <c r="B17" s="177">
        <v>3578176</v>
      </c>
      <c r="C17" s="177">
        <v>-282158</v>
      </c>
      <c r="D17" s="177">
        <v>3296018</v>
      </c>
      <c r="E17" s="177">
        <v>1542272.88</v>
      </c>
      <c r="F17" s="177">
        <v>1533980.21</v>
      </c>
      <c r="G17" s="134">
        <f t="shared" si="1"/>
        <v>1753745.12</v>
      </c>
    </row>
    <row r="18" spans="1:7" s="23" customFormat="1" x14ac:dyDescent="0.25">
      <c r="A18" s="176" t="s">
        <v>3305</v>
      </c>
      <c r="B18" s="177">
        <v>2244117</v>
      </c>
      <c r="C18" s="177">
        <v>-98051</v>
      </c>
      <c r="D18" s="177">
        <v>2146066</v>
      </c>
      <c r="E18" s="177">
        <v>594194.37</v>
      </c>
      <c r="F18" s="177">
        <v>594194.37</v>
      </c>
      <c r="G18" s="134">
        <f t="shared" si="1"/>
        <v>1551871.63</v>
      </c>
    </row>
    <row r="19" spans="1:7" s="23" customFormat="1" x14ac:dyDescent="0.25">
      <c r="A19" s="176" t="s">
        <v>3306</v>
      </c>
      <c r="B19" s="177">
        <v>104706</v>
      </c>
      <c r="C19" s="177">
        <v>0</v>
      </c>
      <c r="D19" s="177">
        <v>104706</v>
      </c>
      <c r="E19" s="177">
        <v>46903.51</v>
      </c>
      <c r="F19" s="177">
        <v>45625.13</v>
      </c>
      <c r="G19" s="134">
        <f t="shared" si="1"/>
        <v>57802.49</v>
      </c>
    </row>
    <row r="20" spans="1:7" s="23" customFormat="1" x14ac:dyDescent="0.25">
      <c r="A20" s="176" t="s">
        <v>3307</v>
      </c>
      <c r="B20" s="177">
        <v>434451</v>
      </c>
      <c r="C20" s="177">
        <v>0</v>
      </c>
      <c r="D20" s="177">
        <v>434451</v>
      </c>
      <c r="E20" s="177">
        <v>187550.87</v>
      </c>
      <c r="F20" s="177">
        <v>187550.87</v>
      </c>
      <c r="G20" s="134">
        <f t="shared" si="1"/>
        <v>246900.13</v>
      </c>
    </row>
    <row r="21" spans="1:7" s="23" customFormat="1" x14ac:dyDescent="0.25">
      <c r="A21" s="176" t="s">
        <v>3308</v>
      </c>
      <c r="B21" s="177">
        <v>435019</v>
      </c>
      <c r="C21" s="177">
        <v>0</v>
      </c>
      <c r="D21" s="177">
        <v>435019</v>
      </c>
      <c r="E21" s="177">
        <v>188704.97</v>
      </c>
      <c r="F21" s="177">
        <v>188704.97</v>
      </c>
      <c r="G21" s="134">
        <f t="shared" si="1"/>
        <v>246314.03</v>
      </c>
    </row>
    <row r="22" spans="1:7" s="23" customFormat="1" x14ac:dyDescent="0.25">
      <c r="A22" s="176" t="s">
        <v>3309</v>
      </c>
      <c r="B22" s="177">
        <v>251386</v>
      </c>
      <c r="C22" s="177">
        <v>0</v>
      </c>
      <c r="D22" s="177">
        <v>251386</v>
      </c>
      <c r="E22" s="177">
        <v>109888.22</v>
      </c>
      <c r="F22" s="177">
        <v>109888.22</v>
      </c>
      <c r="G22" s="134">
        <f t="shared" si="1"/>
        <v>141497.78</v>
      </c>
    </row>
    <row r="23" spans="1:7" s="23" customFormat="1" x14ac:dyDescent="0.25">
      <c r="A23" s="176" t="s">
        <v>3310</v>
      </c>
      <c r="B23" s="177">
        <v>36965425.409999996</v>
      </c>
      <c r="C23" s="177">
        <v>-604768.25</v>
      </c>
      <c r="D23" s="177">
        <v>36360657.159999996</v>
      </c>
      <c r="E23" s="177">
        <v>13130069.15</v>
      </c>
      <c r="F23" s="177">
        <v>13096236.630000001</v>
      </c>
      <c r="G23" s="134">
        <f t="shared" si="1"/>
        <v>23230588.009999998</v>
      </c>
    </row>
    <row r="24" spans="1:7" s="23" customFormat="1" x14ac:dyDescent="0.25">
      <c r="A24" s="176" t="s">
        <v>3311</v>
      </c>
      <c r="B24" s="177">
        <v>4182227.99</v>
      </c>
      <c r="C24" s="177">
        <v>36885</v>
      </c>
      <c r="D24" s="177">
        <v>4219112.99</v>
      </c>
      <c r="E24" s="177">
        <v>1699815.62</v>
      </c>
      <c r="F24" s="177">
        <v>1685925.47</v>
      </c>
      <c r="G24" s="134">
        <f t="shared" si="1"/>
        <v>2519297.37</v>
      </c>
    </row>
    <row r="25" spans="1:7" s="23" customFormat="1" x14ac:dyDescent="0.25">
      <c r="A25" s="176" t="s">
        <v>3312</v>
      </c>
      <c r="B25" s="177">
        <v>1257611</v>
      </c>
      <c r="C25" s="177">
        <v>77792</v>
      </c>
      <c r="D25" s="177">
        <v>1335403</v>
      </c>
      <c r="E25" s="177">
        <v>551847.89</v>
      </c>
      <c r="F25" s="177">
        <v>550179.92000000004</v>
      </c>
      <c r="G25" s="134">
        <f t="shared" si="1"/>
        <v>783555.11</v>
      </c>
    </row>
    <row r="26" spans="1:7" s="23" customFormat="1" x14ac:dyDescent="0.25">
      <c r="A26" s="176" t="s">
        <v>3313</v>
      </c>
      <c r="B26" s="177">
        <v>614866</v>
      </c>
      <c r="C26" s="177">
        <v>-43125</v>
      </c>
      <c r="D26" s="177">
        <v>571741</v>
      </c>
      <c r="E26" s="177">
        <v>259339.5</v>
      </c>
      <c r="F26" s="177">
        <v>259339.5</v>
      </c>
      <c r="G26" s="134">
        <f t="shared" si="1"/>
        <v>312401.5</v>
      </c>
    </row>
    <row r="27" spans="1:7" s="23" customFormat="1" x14ac:dyDescent="0.25">
      <c r="A27" s="176" t="s">
        <v>3314</v>
      </c>
      <c r="B27" s="177">
        <v>1035571</v>
      </c>
      <c r="C27" s="177">
        <v>-42208</v>
      </c>
      <c r="D27" s="177">
        <v>993363</v>
      </c>
      <c r="E27" s="177">
        <v>469100.58</v>
      </c>
      <c r="F27" s="177">
        <v>460052.58</v>
      </c>
      <c r="G27" s="134">
        <f t="shared" si="1"/>
        <v>524262.42</v>
      </c>
    </row>
    <row r="28" spans="1:7" s="23" customFormat="1" x14ac:dyDescent="0.25">
      <c r="A28" s="176" t="s">
        <v>3315</v>
      </c>
      <c r="B28" s="177">
        <v>856263</v>
      </c>
      <c r="C28" s="177">
        <v>0</v>
      </c>
      <c r="D28" s="177">
        <v>856263</v>
      </c>
      <c r="E28" s="177">
        <v>371591.07</v>
      </c>
      <c r="F28" s="177">
        <v>366912.77</v>
      </c>
      <c r="G28" s="134">
        <f t="shared" si="1"/>
        <v>484671.93</v>
      </c>
    </row>
    <row r="29" spans="1:7" s="23" customFormat="1" x14ac:dyDescent="0.25">
      <c r="A29" s="176" t="s">
        <v>3316</v>
      </c>
      <c r="B29" s="177">
        <v>674472</v>
      </c>
      <c r="C29" s="177">
        <v>0</v>
      </c>
      <c r="D29" s="177">
        <v>674472</v>
      </c>
      <c r="E29" s="177">
        <v>292507.01</v>
      </c>
      <c r="F29" s="177">
        <v>291947.01</v>
      </c>
      <c r="G29" s="134">
        <f t="shared" si="1"/>
        <v>381964.99</v>
      </c>
    </row>
    <row r="30" spans="1:7" s="23" customFormat="1" x14ac:dyDescent="0.25">
      <c r="A30" s="176" t="s">
        <v>3317</v>
      </c>
      <c r="B30" s="177">
        <v>632171</v>
      </c>
      <c r="C30" s="177">
        <v>15752</v>
      </c>
      <c r="D30" s="177">
        <v>647923</v>
      </c>
      <c r="E30" s="177">
        <v>277169</v>
      </c>
      <c r="F30" s="177">
        <v>276743</v>
      </c>
      <c r="G30" s="134">
        <f t="shared" si="1"/>
        <v>370754</v>
      </c>
    </row>
    <row r="31" spans="1:7" s="23" customFormat="1" x14ac:dyDescent="0.25">
      <c r="A31" s="176" t="s">
        <v>3318</v>
      </c>
      <c r="B31" s="177">
        <v>404864</v>
      </c>
      <c r="C31" s="177">
        <v>0</v>
      </c>
      <c r="D31" s="177">
        <v>404864</v>
      </c>
      <c r="E31" s="177">
        <v>175008</v>
      </c>
      <c r="F31" s="177">
        <v>175008</v>
      </c>
      <c r="G31" s="134">
        <f t="shared" si="1"/>
        <v>229856</v>
      </c>
    </row>
    <row r="32" spans="1:7" s="23" customFormat="1" x14ac:dyDescent="0.25">
      <c r="A32" s="176" t="s">
        <v>3319</v>
      </c>
      <c r="B32" s="177">
        <v>1282322</v>
      </c>
      <c r="C32" s="177">
        <v>-11757</v>
      </c>
      <c r="D32" s="177">
        <v>1270565</v>
      </c>
      <c r="E32" s="177">
        <v>457668.29</v>
      </c>
      <c r="F32" s="177">
        <v>457668.29</v>
      </c>
      <c r="G32" s="134">
        <f t="shared" si="1"/>
        <v>812896.71</v>
      </c>
    </row>
    <row r="33" spans="1:7" s="23" customFormat="1" x14ac:dyDescent="0.25">
      <c r="A33" s="176" t="s">
        <v>3320</v>
      </c>
      <c r="B33" s="177">
        <v>635508</v>
      </c>
      <c r="C33" s="177">
        <v>202232</v>
      </c>
      <c r="D33" s="177">
        <v>837740</v>
      </c>
      <c r="E33" s="177">
        <v>222646</v>
      </c>
      <c r="F33" s="177">
        <v>222646</v>
      </c>
      <c r="G33" s="134">
        <f t="shared" si="1"/>
        <v>615094</v>
      </c>
    </row>
    <row r="34" spans="1:7" s="23" customFormat="1" x14ac:dyDescent="0.25">
      <c r="A34" s="176" t="s">
        <v>3321</v>
      </c>
      <c r="B34" s="177">
        <v>35933943</v>
      </c>
      <c r="C34" s="177">
        <v>21888949.57</v>
      </c>
      <c r="D34" s="177">
        <v>57822892.57</v>
      </c>
      <c r="E34" s="177">
        <v>8127327.1699999999</v>
      </c>
      <c r="F34" s="177">
        <v>7802956.7999999998</v>
      </c>
      <c r="G34" s="134">
        <f t="shared" si="1"/>
        <v>49695565.399999999</v>
      </c>
    </row>
    <row r="35" spans="1:7" s="23" customFormat="1" x14ac:dyDescent="0.25">
      <c r="A35" s="176" t="s">
        <v>3322</v>
      </c>
      <c r="B35" s="177">
        <v>5528661</v>
      </c>
      <c r="C35" s="177">
        <v>-797944</v>
      </c>
      <c r="D35" s="177">
        <v>4730717</v>
      </c>
      <c r="E35" s="177">
        <v>2334571.54</v>
      </c>
      <c r="F35" s="177">
        <v>2325754.14</v>
      </c>
      <c r="G35" s="134">
        <f t="shared" si="1"/>
        <v>2396145.46</v>
      </c>
    </row>
    <row r="36" spans="1:7" s="23" customFormat="1" x14ac:dyDescent="0.25">
      <c r="A36" s="176" t="s">
        <v>3323</v>
      </c>
      <c r="B36" s="177">
        <v>1849922</v>
      </c>
      <c r="C36" s="177">
        <v>-176190</v>
      </c>
      <c r="D36" s="177">
        <v>1673732</v>
      </c>
      <c r="E36" s="177">
        <v>789720.79</v>
      </c>
      <c r="F36" s="177">
        <v>789720.79</v>
      </c>
      <c r="G36" s="134">
        <f t="shared" si="1"/>
        <v>884011.21</v>
      </c>
    </row>
    <row r="37" spans="1:7" s="23" customFormat="1" x14ac:dyDescent="0.25">
      <c r="A37" s="176" t="s">
        <v>3324</v>
      </c>
      <c r="B37" s="177">
        <v>1052507</v>
      </c>
      <c r="C37" s="177">
        <v>-9374</v>
      </c>
      <c r="D37" s="177">
        <v>1043133</v>
      </c>
      <c r="E37" s="177">
        <v>428411.29</v>
      </c>
      <c r="F37" s="177">
        <v>423866.59</v>
      </c>
      <c r="G37" s="134">
        <f t="shared" si="1"/>
        <v>614721.71</v>
      </c>
    </row>
    <row r="38" spans="1:7" s="23" customFormat="1" x14ac:dyDescent="0.25">
      <c r="A38" s="176" t="s">
        <v>3325</v>
      </c>
      <c r="B38" s="178">
        <v>0</v>
      </c>
      <c r="C38" s="177">
        <v>50000</v>
      </c>
      <c r="D38" s="177">
        <v>50000</v>
      </c>
      <c r="E38" s="177">
        <v>50000</v>
      </c>
      <c r="F38" s="177">
        <v>50000</v>
      </c>
      <c r="G38" s="134">
        <f t="shared" si="1"/>
        <v>0</v>
      </c>
    </row>
    <row r="39" spans="1:7" s="23" customFormat="1" x14ac:dyDescent="0.25">
      <c r="A39" s="176" t="s">
        <v>3326</v>
      </c>
      <c r="B39" s="177">
        <v>7514788</v>
      </c>
      <c r="C39" s="177">
        <v>-777990</v>
      </c>
      <c r="D39" s="177">
        <v>6736798</v>
      </c>
      <c r="E39" s="177">
        <v>3179255.38</v>
      </c>
      <c r="F39" s="177">
        <v>3159721.64</v>
      </c>
      <c r="G39" s="134">
        <f t="shared" si="1"/>
        <v>3557542.62</v>
      </c>
    </row>
    <row r="40" spans="1:7" s="23" customFormat="1" x14ac:dyDescent="0.25">
      <c r="A40" s="176" t="s">
        <v>3327</v>
      </c>
      <c r="B40" s="177">
        <v>3607430</v>
      </c>
      <c r="C40" s="177">
        <v>-330387</v>
      </c>
      <c r="D40" s="177">
        <v>3277043</v>
      </c>
      <c r="E40" s="177">
        <v>1536970.64</v>
      </c>
      <c r="F40" s="177">
        <v>1522398.69</v>
      </c>
      <c r="G40" s="134">
        <f t="shared" si="1"/>
        <v>1740072.36</v>
      </c>
    </row>
    <row r="41" spans="1:7" s="23" customFormat="1" x14ac:dyDescent="0.25">
      <c r="A41" s="176" t="s">
        <v>3328</v>
      </c>
      <c r="B41" s="177">
        <v>3243931</v>
      </c>
      <c r="C41" s="177">
        <v>73632</v>
      </c>
      <c r="D41" s="177">
        <v>3317563</v>
      </c>
      <c r="E41" s="177">
        <v>1343019.41</v>
      </c>
      <c r="F41" s="177">
        <v>1333427.48</v>
      </c>
      <c r="G41" s="134">
        <f t="shared" si="1"/>
        <v>1974543.59</v>
      </c>
    </row>
    <row r="42" spans="1:7" s="23" customFormat="1" x14ac:dyDescent="0.25">
      <c r="A42" s="176" t="s">
        <v>3329</v>
      </c>
      <c r="B42" s="177">
        <v>2403107.4</v>
      </c>
      <c r="C42" s="177">
        <v>-242653</v>
      </c>
      <c r="D42" s="177">
        <v>2160454.4</v>
      </c>
      <c r="E42" s="177">
        <v>1013415.59</v>
      </c>
      <c r="F42" s="177">
        <v>999602.94</v>
      </c>
      <c r="G42" s="134">
        <f t="shared" si="1"/>
        <v>1147038.81</v>
      </c>
    </row>
    <row r="43" spans="1:7" s="23" customFormat="1" x14ac:dyDescent="0.25">
      <c r="A43" s="176" t="s">
        <v>3330</v>
      </c>
      <c r="B43" s="177">
        <v>1762898</v>
      </c>
      <c r="C43" s="177">
        <v>251251</v>
      </c>
      <c r="D43" s="177">
        <v>2014149</v>
      </c>
      <c r="E43" s="177">
        <v>780331.33</v>
      </c>
      <c r="F43" s="177">
        <v>748859.34</v>
      </c>
      <c r="G43" s="134">
        <f t="shared" si="1"/>
        <v>1233817.67</v>
      </c>
    </row>
    <row r="44" spans="1:7" s="23" customFormat="1" x14ac:dyDescent="0.25">
      <c r="A44" s="176" t="s">
        <v>3331</v>
      </c>
      <c r="B44" s="177">
        <v>11042197.77</v>
      </c>
      <c r="C44" s="177">
        <v>12908932.920000002</v>
      </c>
      <c r="D44" s="177">
        <v>23951130.690000001</v>
      </c>
      <c r="E44" s="177">
        <v>7871082.7000000002</v>
      </c>
      <c r="F44" s="177">
        <v>7846553.6399999997</v>
      </c>
      <c r="G44" s="134">
        <f t="shared" si="1"/>
        <v>16080047.990000002</v>
      </c>
    </row>
    <row r="45" spans="1:7" s="23" customFormat="1" x14ac:dyDescent="0.25">
      <c r="A45" s="176" t="s">
        <v>3332</v>
      </c>
      <c r="B45" s="177">
        <v>2956925</v>
      </c>
      <c r="C45" s="177">
        <v>-22076</v>
      </c>
      <c r="D45" s="177">
        <v>2934849</v>
      </c>
      <c r="E45" s="177">
        <v>2501039.83</v>
      </c>
      <c r="F45" s="177">
        <v>2501039.83</v>
      </c>
      <c r="G45" s="134">
        <f t="shared" si="1"/>
        <v>433809.16999999993</v>
      </c>
    </row>
    <row r="46" spans="1:7" s="23" customFormat="1" x14ac:dyDescent="0.25">
      <c r="A46" s="176" t="s">
        <v>3333</v>
      </c>
      <c r="B46" s="177">
        <v>357117</v>
      </c>
      <c r="C46" s="177">
        <v>118227</v>
      </c>
      <c r="D46" s="177">
        <v>475344</v>
      </c>
      <c r="E46" s="177">
        <v>127651.8</v>
      </c>
      <c r="F46" s="177">
        <v>127651.8</v>
      </c>
      <c r="G46" s="134">
        <f t="shared" si="1"/>
        <v>347692.2</v>
      </c>
    </row>
    <row r="47" spans="1:7" s="23" customFormat="1" x14ac:dyDescent="0.25">
      <c r="A47" s="176" t="s">
        <v>3334</v>
      </c>
      <c r="B47" s="177">
        <v>978194</v>
      </c>
      <c r="C47" s="177">
        <v>-12619</v>
      </c>
      <c r="D47" s="177">
        <v>965575</v>
      </c>
      <c r="E47" s="177">
        <v>484636.93</v>
      </c>
      <c r="F47" s="177">
        <v>484636.93</v>
      </c>
      <c r="G47" s="134">
        <f t="shared" si="1"/>
        <v>480938.07</v>
      </c>
    </row>
    <row r="48" spans="1:7" s="23" customFormat="1" x14ac:dyDescent="0.25">
      <c r="A48" s="176" t="s">
        <v>3335</v>
      </c>
      <c r="B48" s="177">
        <v>702497</v>
      </c>
      <c r="C48" s="177">
        <v>182152</v>
      </c>
      <c r="D48" s="177">
        <v>884649</v>
      </c>
      <c r="E48" s="177">
        <v>307725.71999999997</v>
      </c>
      <c r="F48" s="177">
        <v>304135.53000000003</v>
      </c>
      <c r="G48" s="134">
        <f t="shared" si="1"/>
        <v>576923.28</v>
      </c>
    </row>
    <row r="49" spans="1:7" s="23" customFormat="1" x14ac:dyDescent="0.25">
      <c r="A49" s="176" t="s">
        <v>3336</v>
      </c>
      <c r="B49" s="177">
        <v>1013197</v>
      </c>
      <c r="C49" s="177">
        <v>176234</v>
      </c>
      <c r="D49" s="177">
        <v>1189431</v>
      </c>
      <c r="E49" s="177">
        <v>366941.55</v>
      </c>
      <c r="F49" s="177">
        <v>355298.76</v>
      </c>
      <c r="G49" s="134">
        <f t="shared" si="1"/>
        <v>822489.45</v>
      </c>
    </row>
    <row r="50" spans="1:7" s="23" customFormat="1" x14ac:dyDescent="0.25">
      <c r="A50" s="176" t="s">
        <v>3337</v>
      </c>
      <c r="B50" s="177">
        <v>252927</v>
      </c>
      <c r="C50" s="177">
        <v>11205</v>
      </c>
      <c r="D50" s="177">
        <v>264132</v>
      </c>
      <c r="E50" s="177">
        <v>84290.79</v>
      </c>
      <c r="F50" s="177">
        <v>84290.79</v>
      </c>
      <c r="G50" s="134">
        <f t="shared" si="1"/>
        <v>179841.21000000002</v>
      </c>
    </row>
    <row r="51" spans="1:7" s="23" customFormat="1" x14ac:dyDescent="0.25">
      <c r="A51" s="176" t="s">
        <v>3338</v>
      </c>
      <c r="B51" s="177">
        <v>2519896</v>
      </c>
      <c r="C51" s="177">
        <v>-40698</v>
      </c>
      <c r="D51" s="177">
        <v>2479198</v>
      </c>
      <c r="E51" s="177">
        <v>950654.21</v>
      </c>
      <c r="F51" s="177">
        <v>947883.99</v>
      </c>
      <c r="G51" s="134">
        <f t="shared" si="1"/>
        <v>1528543.79</v>
      </c>
    </row>
    <row r="52" spans="1:7" s="23" customFormat="1" x14ac:dyDescent="0.25">
      <c r="A52" s="176" t="s">
        <v>3339</v>
      </c>
      <c r="B52" s="177">
        <v>3381951</v>
      </c>
      <c r="C52" s="177">
        <v>49230</v>
      </c>
      <c r="D52" s="177">
        <v>3431181</v>
      </c>
      <c r="E52" s="177">
        <v>2602646.8199999998</v>
      </c>
      <c r="F52" s="177">
        <v>2602646.8199999998</v>
      </c>
      <c r="G52" s="134">
        <f t="shared" si="1"/>
        <v>828534.18000000017</v>
      </c>
    </row>
    <row r="53" spans="1:7" s="23" customFormat="1" x14ac:dyDescent="0.25">
      <c r="A53" s="176" t="s">
        <v>3340</v>
      </c>
      <c r="B53" s="177">
        <v>506590</v>
      </c>
      <c r="C53" s="177">
        <v>204075</v>
      </c>
      <c r="D53" s="177">
        <v>710665</v>
      </c>
      <c r="E53" s="177">
        <v>214562.64</v>
      </c>
      <c r="F53" s="177">
        <v>214562.64</v>
      </c>
      <c r="G53" s="134">
        <f t="shared" si="1"/>
        <v>496102.36</v>
      </c>
    </row>
    <row r="54" spans="1:7" s="23" customFormat="1" x14ac:dyDescent="0.25">
      <c r="A54" s="176" t="s">
        <v>3341</v>
      </c>
      <c r="B54" s="177">
        <v>246816</v>
      </c>
      <c r="C54" s="177">
        <v>35776</v>
      </c>
      <c r="D54" s="177">
        <v>282592</v>
      </c>
      <c r="E54" s="177">
        <v>82123</v>
      </c>
      <c r="F54" s="177">
        <v>82123</v>
      </c>
      <c r="G54" s="134">
        <f t="shared" si="1"/>
        <v>200469</v>
      </c>
    </row>
    <row r="55" spans="1:7" s="23" customFormat="1" x14ac:dyDescent="0.25">
      <c r="A55" s="176" t="s">
        <v>3342</v>
      </c>
      <c r="B55" s="177">
        <v>11362325</v>
      </c>
      <c r="C55" s="177">
        <v>272204</v>
      </c>
      <c r="D55" s="177">
        <v>11634529</v>
      </c>
      <c r="E55" s="177">
        <v>6389812.8899999997</v>
      </c>
      <c r="F55" s="177">
        <v>5999563.8300000001</v>
      </c>
      <c r="G55" s="134">
        <f t="shared" si="1"/>
        <v>5244716.1100000003</v>
      </c>
    </row>
    <row r="56" spans="1:7" s="23" customFormat="1" x14ac:dyDescent="0.25">
      <c r="A56" s="176" t="s">
        <v>3343</v>
      </c>
      <c r="B56" s="177">
        <v>1143526</v>
      </c>
      <c r="C56" s="177">
        <v>156763</v>
      </c>
      <c r="D56" s="177">
        <v>1300289</v>
      </c>
      <c r="E56" s="177">
        <v>516996.77</v>
      </c>
      <c r="F56" s="177">
        <v>511530.07</v>
      </c>
      <c r="G56" s="134">
        <f t="shared" si="1"/>
        <v>783292.23</v>
      </c>
    </row>
    <row r="57" spans="1:7" s="23" customFormat="1" x14ac:dyDescent="0.25">
      <c r="A57" s="176" t="s">
        <v>3344</v>
      </c>
      <c r="B57" s="177">
        <v>18058985</v>
      </c>
      <c r="C57" s="177">
        <v>670571</v>
      </c>
      <c r="D57" s="177">
        <v>18729556</v>
      </c>
      <c r="E57" s="177">
        <v>4810010.8099999996</v>
      </c>
      <c r="F57" s="177">
        <v>4798180.3499999996</v>
      </c>
      <c r="G57" s="134">
        <f t="shared" si="1"/>
        <v>13919545.190000001</v>
      </c>
    </row>
    <row r="58" spans="1:7" s="23" customFormat="1" x14ac:dyDescent="0.25">
      <c r="A58" s="176" t="s">
        <v>3345</v>
      </c>
      <c r="B58" s="177">
        <v>1315776</v>
      </c>
      <c r="C58" s="177">
        <v>182710</v>
      </c>
      <c r="D58" s="177">
        <v>1498486</v>
      </c>
      <c r="E58" s="177">
        <v>605868.05000000005</v>
      </c>
      <c r="F58" s="177">
        <v>602654.85</v>
      </c>
      <c r="G58" s="134">
        <f t="shared" si="1"/>
        <v>892617.95</v>
      </c>
    </row>
    <row r="59" spans="1:7" s="23" customFormat="1" x14ac:dyDescent="0.25">
      <c r="A59" s="176" t="s">
        <v>3346</v>
      </c>
      <c r="B59" s="177">
        <v>2556836</v>
      </c>
      <c r="C59" s="177">
        <v>276634</v>
      </c>
      <c r="D59" s="177">
        <v>2833470</v>
      </c>
      <c r="E59" s="177">
        <v>1123623.81</v>
      </c>
      <c r="F59" s="177">
        <v>1106912.1100000001</v>
      </c>
      <c r="G59" s="134">
        <f t="shared" si="1"/>
        <v>1709846.19</v>
      </c>
    </row>
    <row r="60" spans="1:7" s="23" customFormat="1" x14ac:dyDescent="0.25">
      <c r="A60" s="176" t="s">
        <v>3347</v>
      </c>
      <c r="B60" s="177">
        <v>642444</v>
      </c>
      <c r="C60" s="177">
        <v>227288</v>
      </c>
      <c r="D60" s="177">
        <v>869732</v>
      </c>
      <c r="E60" s="177">
        <v>267751.48</v>
      </c>
      <c r="F60" s="177">
        <v>267751.48</v>
      </c>
      <c r="G60" s="134">
        <f t="shared" si="1"/>
        <v>601980.52</v>
      </c>
    </row>
    <row r="61" spans="1:7" s="23" customFormat="1" x14ac:dyDescent="0.25">
      <c r="A61" s="176" t="s">
        <v>3348</v>
      </c>
      <c r="B61" s="177">
        <v>98051</v>
      </c>
      <c r="C61" s="177">
        <v>-4025</v>
      </c>
      <c r="D61" s="177">
        <v>94026</v>
      </c>
      <c r="E61" s="177">
        <v>94026</v>
      </c>
      <c r="F61" s="177">
        <v>94026</v>
      </c>
      <c r="G61" s="134">
        <f t="shared" si="1"/>
        <v>0</v>
      </c>
    </row>
    <row r="62" spans="1:7" s="23" customFormat="1" x14ac:dyDescent="0.25">
      <c r="A62" s="176" t="s">
        <v>3349</v>
      </c>
      <c r="B62" s="177">
        <v>621311</v>
      </c>
      <c r="C62" s="177">
        <v>0</v>
      </c>
      <c r="D62" s="177">
        <v>621311</v>
      </c>
      <c r="E62" s="177">
        <v>340807.58</v>
      </c>
      <c r="F62" s="177">
        <v>340807.58</v>
      </c>
      <c r="G62" s="134">
        <f t="shared" si="1"/>
        <v>280503.42</v>
      </c>
    </row>
    <row r="63" spans="1:7" s="23" customFormat="1" x14ac:dyDescent="0.25">
      <c r="A63" s="176" t="s">
        <v>3350</v>
      </c>
      <c r="B63" s="177">
        <v>1300831</v>
      </c>
      <c r="C63" s="177">
        <v>189280</v>
      </c>
      <c r="D63" s="177">
        <v>1490111</v>
      </c>
      <c r="E63" s="177">
        <v>560734.96</v>
      </c>
      <c r="F63" s="177">
        <v>560249.69999999995</v>
      </c>
      <c r="G63" s="134">
        <f t="shared" si="1"/>
        <v>929376.04</v>
      </c>
    </row>
    <row r="64" spans="1:7" s="23" customFormat="1" x14ac:dyDescent="0.25">
      <c r="A64" s="176" t="s">
        <v>3351</v>
      </c>
      <c r="B64" s="177">
        <v>95000</v>
      </c>
      <c r="C64" s="177">
        <v>331459</v>
      </c>
      <c r="D64" s="177">
        <v>426459</v>
      </c>
      <c r="E64" s="177">
        <v>18040.27</v>
      </c>
      <c r="F64" s="177">
        <v>18040.27</v>
      </c>
      <c r="G64" s="134">
        <f t="shared" si="1"/>
        <v>408418.73</v>
      </c>
    </row>
    <row r="65" spans="1:7" s="23" customFormat="1" x14ac:dyDescent="0.25">
      <c r="A65" s="176" t="s">
        <v>3352</v>
      </c>
      <c r="B65" s="177">
        <v>488734</v>
      </c>
      <c r="C65" s="177">
        <v>30000</v>
      </c>
      <c r="D65" s="177">
        <v>518734</v>
      </c>
      <c r="E65" s="177">
        <v>221327.13</v>
      </c>
      <c r="F65" s="177">
        <v>221327.13</v>
      </c>
      <c r="G65" s="134">
        <f t="shared" si="1"/>
        <v>297406.87</v>
      </c>
    </row>
    <row r="66" spans="1:7" x14ac:dyDescent="0.25">
      <c r="A66" s="67" t="s">
        <v>678</v>
      </c>
      <c r="B66" s="52"/>
      <c r="C66" s="52"/>
      <c r="D66" s="52"/>
      <c r="E66" s="52"/>
      <c r="F66" s="52"/>
      <c r="G66" s="52"/>
    </row>
    <row r="67" spans="1:7" s="23" customFormat="1" x14ac:dyDescent="0.25">
      <c r="A67" s="53" t="s">
        <v>433</v>
      </c>
      <c r="B67" s="155">
        <f>SUM(B68:B86)</f>
        <v>242751517.66000003</v>
      </c>
      <c r="C67" s="155">
        <f t="shared" ref="C67:G67" si="2">SUM(C68:C86)</f>
        <v>129030648.44999999</v>
      </c>
      <c r="D67" s="155">
        <f t="shared" si="2"/>
        <v>371782166.10999995</v>
      </c>
      <c r="E67" s="155">
        <f t="shared" si="2"/>
        <v>139069051.71999997</v>
      </c>
      <c r="F67" s="155">
        <f t="shared" si="2"/>
        <v>124196965.98</v>
      </c>
      <c r="G67" s="155">
        <f t="shared" si="2"/>
        <v>232713114.38999999</v>
      </c>
    </row>
    <row r="68" spans="1:7" s="23" customFormat="1" x14ac:dyDescent="0.25">
      <c r="A68" s="179" t="s">
        <v>3301</v>
      </c>
      <c r="B68" s="177">
        <v>5000000</v>
      </c>
      <c r="C68" s="178">
        <v>0</v>
      </c>
      <c r="D68" s="177">
        <v>5000000</v>
      </c>
      <c r="E68" s="177">
        <v>0</v>
      </c>
      <c r="F68" s="178">
        <v>0</v>
      </c>
      <c r="G68" s="180">
        <f t="shared" ref="G68:G85" si="3">D68-E68</f>
        <v>5000000</v>
      </c>
    </row>
    <row r="69" spans="1:7" s="23" customFormat="1" x14ac:dyDescent="0.25">
      <c r="A69" s="179" t="s">
        <v>3310</v>
      </c>
      <c r="B69" s="177">
        <v>16069442.619999999</v>
      </c>
      <c r="C69" s="178">
        <v>2437651.709999999</v>
      </c>
      <c r="D69" s="177">
        <v>18507094.329999998</v>
      </c>
      <c r="E69" s="177">
        <v>6005421.3399999999</v>
      </c>
      <c r="F69" s="177">
        <v>5983491.3399999999</v>
      </c>
      <c r="G69" s="180">
        <f t="shared" si="3"/>
        <v>12501672.989999998</v>
      </c>
    </row>
    <row r="70" spans="1:7" s="23" customFormat="1" x14ac:dyDescent="0.25">
      <c r="A70" s="179" t="s">
        <v>3321</v>
      </c>
      <c r="B70" s="177">
        <v>138140022.65000001</v>
      </c>
      <c r="C70" s="178">
        <v>110796723.97999999</v>
      </c>
      <c r="D70" s="177">
        <v>248936746.63</v>
      </c>
      <c r="E70" s="177">
        <v>99668885.109999999</v>
      </c>
      <c r="F70" s="177">
        <v>85725600.689999998</v>
      </c>
      <c r="G70" s="180">
        <f t="shared" si="3"/>
        <v>149267861.51999998</v>
      </c>
    </row>
    <row r="71" spans="1:7" s="23" customFormat="1" x14ac:dyDescent="0.25">
      <c r="A71" s="179" t="s">
        <v>3325</v>
      </c>
      <c r="B71" s="177">
        <v>7222123</v>
      </c>
      <c r="C71" s="178">
        <v>-979653.41000000015</v>
      </c>
      <c r="D71" s="177">
        <v>6242469.5899999999</v>
      </c>
      <c r="E71" s="177">
        <v>2524876.7000000002</v>
      </c>
      <c r="F71" s="177">
        <v>2125718.94</v>
      </c>
      <c r="G71" s="180">
        <f t="shared" si="3"/>
        <v>3717592.8899999997</v>
      </c>
    </row>
    <row r="72" spans="1:7" s="23" customFormat="1" x14ac:dyDescent="0.25">
      <c r="A72" s="179" t="s">
        <v>3330</v>
      </c>
      <c r="B72" s="178">
        <v>0</v>
      </c>
      <c r="C72" s="178">
        <v>332122.23999999999</v>
      </c>
      <c r="D72" s="177">
        <v>332122.23999999999</v>
      </c>
      <c r="E72" s="177">
        <v>0</v>
      </c>
      <c r="F72" s="178">
        <v>0</v>
      </c>
      <c r="G72" s="180">
        <f t="shared" si="3"/>
        <v>332122.23999999999</v>
      </c>
    </row>
    <row r="73" spans="1:7" s="23" customFormat="1" x14ac:dyDescent="0.25">
      <c r="A73" s="179" t="s">
        <v>3331</v>
      </c>
      <c r="B73" s="177">
        <v>10786368.960000001</v>
      </c>
      <c r="C73" s="178">
        <v>7852352.7199999988</v>
      </c>
      <c r="D73" s="177">
        <v>18638721.68</v>
      </c>
      <c r="E73" s="177">
        <v>4700034.4000000004</v>
      </c>
      <c r="F73" s="177">
        <v>4700034.4000000004</v>
      </c>
      <c r="G73" s="180">
        <f t="shared" si="3"/>
        <v>13938687.279999999</v>
      </c>
    </row>
    <row r="74" spans="1:7" s="23" customFormat="1" x14ac:dyDescent="0.25">
      <c r="A74" s="179" t="s">
        <v>3335</v>
      </c>
      <c r="B74" s="177">
        <v>200000</v>
      </c>
      <c r="C74" s="178">
        <v>-200000</v>
      </c>
      <c r="D74" s="177">
        <v>0</v>
      </c>
      <c r="E74" s="177">
        <v>0</v>
      </c>
      <c r="F74" s="178">
        <v>0</v>
      </c>
      <c r="G74" s="180">
        <f t="shared" si="3"/>
        <v>0</v>
      </c>
    </row>
    <row r="75" spans="1:7" s="23" customFormat="1" x14ac:dyDescent="0.25">
      <c r="A75" s="179" t="s">
        <v>3353</v>
      </c>
      <c r="B75" s="178">
        <v>0</v>
      </c>
      <c r="C75" s="178">
        <v>0</v>
      </c>
      <c r="D75" s="177">
        <v>0</v>
      </c>
      <c r="E75" s="177">
        <v>0</v>
      </c>
      <c r="F75" s="178">
        <v>0</v>
      </c>
      <c r="G75" s="180">
        <f t="shared" si="3"/>
        <v>0</v>
      </c>
    </row>
    <row r="76" spans="1:7" s="23" customFormat="1" x14ac:dyDescent="0.25">
      <c r="A76" s="179" t="s">
        <v>3338</v>
      </c>
      <c r="B76" s="177">
        <v>25000</v>
      </c>
      <c r="C76" s="178">
        <v>0</v>
      </c>
      <c r="D76" s="177">
        <v>25000</v>
      </c>
      <c r="E76" s="177">
        <v>0</v>
      </c>
      <c r="F76" s="178">
        <v>0</v>
      </c>
      <c r="G76" s="180">
        <f t="shared" si="3"/>
        <v>25000</v>
      </c>
    </row>
    <row r="77" spans="1:7" s="23" customFormat="1" x14ac:dyDescent="0.25">
      <c r="A77" s="179" t="s">
        <v>3342</v>
      </c>
      <c r="B77" s="177">
        <v>12022928.310000001</v>
      </c>
      <c r="C77" s="178">
        <v>0</v>
      </c>
      <c r="D77" s="177">
        <v>12022928.310000001</v>
      </c>
      <c r="E77" s="177">
        <v>5173854.7699999996</v>
      </c>
      <c r="F77" s="177">
        <v>4750950.0999999996</v>
      </c>
      <c r="G77" s="180">
        <f t="shared" si="3"/>
        <v>6849073.540000001</v>
      </c>
    </row>
    <row r="78" spans="1:7" s="23" customFormat="1" x14ac:dyDescent="0.25">
      <c r="A78" s="179" t="s">
        <v>3345</v>
      </c>
      <c r="B78" s="178">
        <v>0</v>
      </c>
      <c r="C78" s="178">
        <v>620182</v>
      </c>
      <c r="D78" s="177">
        <v>620182</v>
      </c>
      <c r="E78" s="177">
        <v>434000</v>
      </c>
      <c r="F78" s="177">
        <v>434000</v>
      </c>
      <c r="G78" s="180">
        <f t="shared" si="3"/>
        <v>186182</v>
      </c>
    </row>
    <row r="79" spans="1:7" s="23" customFormat="1" x14ac:dyDescent="0.25">
      <c r="A79" s="179" t="s">
        <v>3349</v>
      </c>
      <c r="B79" s="177">
        <v>150000</v>
      </c>
      <c r="C79" s="178">
        <v>0</v>
      </c>
      <c r="D79" s="177">
        <v>150000</v>
      </c>
      <c r="E79" s="177">
        <v>0</v>
      </c>
      <c r="F79" s="178">
        <v>0</v>
      </c>
      <c r="G79" s="180">
        <f t="shared" si="3"/>
        <v>150000</v>
      </c>
    </row>
    <row r="80" spans="1:7" s="23" customFormat="1" x14ac:dyDescent="0.25">
      <c r="A80" s="179" t="s">
        <v>3352</v>
      </c>
      <c r="B80" s="177">
        <v>550000</v>
      </c>
      <c r="C80" s="178">
        <v>600000</v>
      </c>
      <c r="D80" s="177">
        <v>1150000</v>
      </c>
      <c r="E80" s="177">
        <v>596941.80000000005</v>
      </c>
      <c r="F80" s="177">
        <v>596941.80000000005</v>
      </c>
      <c r="G80" s="180">
        <f t="shared" si="3"/>
        <v>553058.19999999995</v>
      </c>
    </row>
    <row r="81" spans="1:7" s="23" customFormat="1" x14ac:dyDescent="0.25">
      <c r="A81" s="179" t="s">
        <v>3354</v>
      </c>
      <c r="B81" s="177">
        <v>41577757.119999997</v>
      </c>
      <c r="C81" s="178">
        <v>8246427.2100000009</v>
      </c>
      <c r="D81" s="177">
        <v>49824184.329999998</v>
      </c>
      <c r="E81" s="177">
        <v>15785712.949999999</v>
      </c>
      <c r="F81" s="177">
        <v>15729084.84</v>
      </c>
      <c r="G81" s="180">
        <f t="shared" si="3"/>
        <v>34038471.379999995</v>
      </c>
    </row>
    <row r="82" spans="1:7" s="23" customFormat="1" x14ac:dyDescent="0.25">
      <c r="A82" s="179" t="s">
        <v>3355</v>
      </c>
      <c r="B82" s="177">
        <v>2058927</v>
      </c>
      <c r="C82" s="178">
        <v>-682158</v>
      </c>
      <c r="D82" s="177">
        <v>1376769</v>
      </c>
      <c r="E82" s="177">
        <v>489288.44</v>
      </c>
      <c r="F82" s="177">
        <v>482949.58</v>
      </c>
      <c r="G82" s="180">
        <f t="shared" si="3"/>
        <v>887480.56</v>
      </c>
    </row>
    <row r="83" spans="1:7" s="23" customFormat="1" x14ac:dyDescent="0.25">
      <c r="A83" s="179" t="s">
        <v>3356</v>
      </c>
      <c r="B83" s="177">
        <v>7439764</v>
      </c>
      <c r="C83" s="178">
        <v>3000</v>
      </c>
      <c r="D83" s="177">
        <v>7442764</v>
      </c>
      <c r="E83" s="177">
        <v>3005319.23</v>
      </c>
      <c r="F83" s="177">
        <v>3004919.23</v>
      </c>
      <c r="G83" s="180">
        <f t="shared" si="3"/>
        <v>4437444.7699999996</v>
      </c>
    </row>
    <row r="84" spans="1:7" s="23" customFormat="1" x14ac:dyDescent="0.25">
      <c r="A84" s="179" t="s">
        <v>3357</v>
      </c>
      <c r="B84" s="177">
        <v>394266</v>
      </c>
      <c r="C84" s="178">
        <v>4000</v>
      </c>
      <c r="D84" s="177">
        <v>398266</v>
      </c>
      <c r="E84" s="177">
        <v>212066.41</v>
      </c>
      <c r="F84" s="177">
        <v>201240.41</v>
      </c>
      <c r="G84" s="180">
        <f t="shared" si="3"/>
        <v>186199.59</v>
      </c>
    </row>
    <row r="85" spans="1:7" s="23" customFormat="1" x14ac:dyDescent="0.25">
      <c r="A85" s="179" t="s">
        <v>3358</v>
      </c>
      <c r="B85" s="177">
        <v>1114918</v>
      </c>
      <c r="C85" s="178">
        <v>0</v>
      </c>
      <c r="D85" s="177">
        <v>1114918</v>
      </c>
      <c r="E85" s="177">
        <v>472650.57</v>
      </c>
      <c r="F85" s="177">
        <v>462034.65</v>
      </c>
      <c r="G85" s="180">
        <f t="shared" si="3"/>
        <v>642267.42999999993</v>
      </c>
    </row>
    <row r="86" spans="1:7" x14ac:dyDescent="0.25">
      <c r="A86" s="67" t="s">
        <v>678</v>
      </c>
      <c r="B86" s="52"/>
      <c r="C86" s="52"/>
      <c r="D86" s="52"/>
      <c r="E86" s="52"/>
      <c r="F86" s="52"/>
      <c r="G86" s="52"/>
    </row>
    <row r="87" spans="1:7" x14ac:dyDescent="0.25">
      <c r="A87" s="53" t="s">
        <v>360</v>
      </c>
      <c r="B87" s="155">
        <v>452871523.95000005</v>
      </c>
      <c r="C87" s="155">
        <v>166259929.97</v>
      </c>
      <c r="D87" s="155">
        <v>619131453.91999996</v>
      </c>
      <c r="E87" s="155">
        <v>224360886.28999993</v>
      </c>
      <c r="F87" s="155">
        <v>208364326.01999998</v>
      </c>
      <c r="G87" s="155">
        <v>394770567.62999994</v>
      </c>
    </row>
    <row r="88" spans="1:7" x14ac:dyDescent="0.25">
      <c r="A88" s="56"/>
      <c r="B88" s="62"/>
      <c r="C88" s="62"/>
      <c r="D88" s="62"/>
      <c r="E88" s="62"/>
      <c r="F88" s="62"/>
      <c r="G88" s="68"/>
    </row>
    <row r="89" spans="1:7" ht="14.25" hidden="1" x14ac:dyDescent="0.45">
      <c r="A89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8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3139</v>
      </c>
      <c r="Q1" t="s">
        <v>3140</v>
      </c>
      <c r="R1" t="s">
        <v>729</v>
      </c>
      <c r="S1" t="s">
        <v>723</v>
      </c>
      <c r="T1" t="s">
        <v>3141</v>
      </c>
      <c r="U1" t="s">
        <v>3142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703</v>
      </c>
      <c r="P2" s="18">
        <f>GASTO_NE_T1</f>
        <v>210120006.29000002</v>
      </c>
      <c r="Q2" s="18">
        <f>GASTO_NE_T2</f>
        <v>37229281.520000003</v>
      </c>
      <c r="R2" s="18">
        <f>GASTO_NE_T3</f>
        <v>247349287.81</v>
      </c>
      <c r="S2" s="18">
        <f>GASTO_NE_T4</f>
        <v>85291834.569999963</v>
      </c>
      <c r="T2" s="18">
        <f>GASTO_NE_T5</f>
        <v>84167360.039999962</v>
      </c>
      <c r="U2" s="18">
        <f>GASTO_NE_T6</f>
        <v>162057453.23999995</v>
      </c>
    </row>
    <row r="3" spans="1:25" ht="14.25" x14ac:dyDescent="0.4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704</v>
      </c>
      <c r="P3" s="18">
        <f>GASTO_E_T1</f>
        <v>242751517.66000003</v>
      </c>
      <c r="Q3" s="18">
        <f>GASTO_E_T2</f>
        <v>129030648.44999999</v>
      </c>
      <c r="R3" s="18">
        <f>GASTO_E_T3</f>
        <v>371782166.10999995</v>
      </c>
      <c r="S3" s="18">
        <f>GASTO_E_T4</f>
        <v>139069051.71999997</v>
      </c>
      <c r="T3" s="18">
        <f>GASTO_E_T5</f>
        <v>124196965.98</v>
      </c>
      <c r="U3" s="18">
        <f>GASTO_E_T6</f>
        <v>232713114.38999999</v>
      </c>
      <c r="V3" s="18"/>
    </row>
    <row r="4" spans="1:25" ht="14.25" x14ac:dyDescent="0.45">
      <c r="A4" t="str">
        <f t="shared" si="0"/>
        <v>6,2,3,0,0,0,0</v>
      </c>
      <c r="B4">
        <v>6</v>
      </c>
      <c r="C4">
        <v>2</v>
      </c>
      <c r="D4">
        <v>3</v>
      </c>
      <c r="I4" t="s">
        <v>3211</v>
      </c>
      <c r="P4" s="18">
        <f>TOTAL_E_T1</f>
        <v>452871523.95000005</v>
      </c>
      <c r="Q4" s="18">
        <f>TOTAL_E_T2</f>
        <v>166259929.97</v>
      </c>
      <c r="R4" s="18">
        <f>TOTAL_E_T3</f>
        <v>619131453.91999996</v>
      </c>
      <c r="S4" s="18">
        <f>TOTAL_E_T4</f>
        <v>224360886.28999993</v>
      </c>
      <c r="T4" s="18">
        <f>TOTAL_E_T5</f>
        <v>208364326.01999998</v>
      </c>
      <c r="U4" s="18">
        <f>TOTAL_E_T6</f>
        <v>394770567.62999994</v>
      </c>
      <c r="V4" s="18"/>
    </row>
    <row r="5" spans="1:25" ht="14.25" x14ac:dyDescent="0.45">
      <c r="A5" s="3"/>
      <c r="P5" s="18"/>
      <c r="Q5" s="18"/>
      <c r="R5" s="18"/>
      <c r="S5" s="18"/>
      <c r="T5" s="18"/>
      <c r="U5" s="18"/>
      <c r="V5" s="18"/>
    </row>
    <row r="6" spans="1:25" ht="14.25" x14ac:dyDescent="0.45">
      <c r="A6" s="3"/>
      <c r="P6" s="18"/>
      <c r="Q6" s="18"/>
      <c r="R6" s="18"/>
      <c r="S6" s="18"/>
      <c r="T6" s="18"/>
      <c r="U6" s="18"/>
      <c r="V6" s="18"/>
    </row>
    <row r="7" spans="1:25" ht="14.25" x14ac:dyDescent="0.4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25" x14ac:dyDescent="0.45">
      <c r="A8" s="3"/>
      <c r="P8" s="18"/>
      <c r="Q8" s="18"/>
      <c r="R8" s="18"/>
      <c r="S8" s="18"/>
      <c r="T8" s="18"/>
      <c r="U8" s="18"/>
    </row>
    <row r="9" spans="1:25" ht="14.25" x14ac:dyDescent="0.45">
      <c r="A9" s="3"/>
      <c r="P9" s="18"/>
      <c r="Q9" s="18"/>
      <c r="R9" s="18"/>
      <c r="S9" s="18"/>
      <c r="T9" s="18"/>
      <c r="U9" s="18"/>
    </row>
    <row r="10" spans="1:25" ht="14.25" x14ac:dyDescent="0.45">
      <c r="A10" s="3"/>
      <c r="P10" s="18"/>
      <c r="Q10" s="18"/>
      <c r="R10" s="18"/>
      <c r="S10" s="18"/>
      <c r="T10" s="18"/>
      <c r="U10" s="18"/>
    </row>
    <row r="11" spans="1:25" ht="14.25" x14ac:dyDescent="0.45">
      <c r="A11" s="3"/>
      <c r="P11" s="18"/>
      <c r="Q11" s="18"/>
      <c r="R11" s="18"/>
      <c r="S11" s="18"/>
      <c r="T11" s="18"/>
      <c r="U11" s="18"/>
    </row>
    <row r="12" spans="1:25" ht="14.25" x14ac:dyDescent="0.45">
      <c r="A12" s="3"/>
      <c r="N12" s="20"/>
      <c r="P12" s="18"/>
      <c r="Q12" s="18"/>
      <c r="R12" s="18"/>
      <c r="S12" s="18"/>
      <c r="T12" s="18"/>
      <c r="U12" s="18"/>
    </row>
    <row r="13" spans="1:25" ht="14.25" x14ac:dyDescent="0.45">
      <c r="A13" s="3"/>
      <c r="P13" s="18"/>
      <c r="Q13" s="18"/>
      <c r="R13" s="18"/>
      <c r="S13" s="18"/>
      <c r="T13" s="18"/>
      <c r="U13" s="18"/>
    </row>
    <row r="14" spans="1:25" ht="14.25" x14ac:dyDescent="0.45">
      <c r="A14" s="3"/>
      <c r="P14" s="18"/>
      <c r="Q14" s="18"/>
      <c r="R14" s="18"/>
      <c r="S14" s="18"/>
      <c r="T14" s="18"/>
      <c r="U14" s="18"/>
    </row>
    <row r="15" spans="1:25" ht="14.25" x14ac:dyDescent="0.45">
      <c r="A15" s="3"/>
      <c r="P15" s="18"/>
      <c r="Q15" s="18"/>
      <c r="R15" s="18"/>
      <c r="S15" s="18"/>
      <c r="T15" s="18"/>
      <c r="U15" s="18"/>
    </row>
    <row r="16" spans="1:25" ht="14.25" x14ac:dyDescent="0.45">
      <c r="A16" s="3"/>
      <c r="P16" s="18"/>
      <c r="Q16" s="18"/>
      <c r="R16" s="18"/>
      <c r="S16" s="18"/>
      <c r="T16" s="18"/>
      <c r="U16" s="18"/>
    </row>
    <row r="17" spans="1:21" ht="14.25" x14ac:dyDescent="0.45">
      <c r="A17" s="3"/>
      <c r="P17" s="18"/>
      <c r="Q17" s="18"/>
      <c r="R17" s="18"/>
      <c r="S17" s="18"/>
      <c r="T17" s="18"/>
      <c r="U17" s="18"/>
    </row>
    <row r="18" spans="1:21" ht="14.25" x14ac:dyDescent="0.45">
      <c r="A18" s="3"/>
      <c r="P18" s="18"/>
      <c r="Q18" s="18"/>
      <c r="R18" s="18"/>
      <c r="S18" s="18"/>
      <c r="T18" s="18"/>
      <c r="U18" s="18"/>
    </row>
    <row r="19" spans="1:21" ht="14.25" x14ac:dyDescent="0.45">
      <c r="A19" s="3"/>
      <c r="P19" s="18"/>
      <c r="Q19" s="18"/>
      <c r="R19" s="18"/>
      <c r="S19" s="18"/>
      <c r="T19" s="18"/>
      <c r="U19" s="18"/>
    </row>
    <row r="20" spans="1:21" ht="14.25" x14ac:dyDescent="0.45">
      <c r="A20" s="3"/>
      <c r="P20" s="18"/>
      <c r="Q20" s="18"/>
      <c r="R20" s="18"/>
      <c r="S20" s="18"/>
      <c r="T20" s="18"/>
      <c r="U20" s="18"/>
    </row>
    <row r="21" spans="1:21" ht="14.25" x14ac:dyDescent="0.45">
      <c r="A21" s="3"/>
      <c r="P21" s="18"/>
      <c r="Q21" s="18"/>
      <c r="R21" s="18"/>
      <c r="S21" s="18"/>
      <c r="T21" s="18"/>
      <c r="U21" s="18"/>
    </row>
    <row r="22" spans="1:21" ht="14.25" x14ac:dyDescent="0.45">
      <c r="A22" s="3"/>
      <c r="P22" s="18"/>
      <c r="Q22" s="18"/>
      <c r="R22" s="18"/>
      <c r="S22" s="18"/>
      <c r="T22" s="18"/>
      <c r="U22" s="18"/>
    </row>
    <row r="23" spans="1:21" ht="14.25" x14ac:dyDescent="0.45">
      <c r="A23" s="3"/>
      <c r="P23" s="18"/>
      <c r="Q23" s="18"/>
      <c r="R23" s="18"/>
      <c r="S23" s="18"/>
      <c r="T23" s="18"/>
      <c r="U23" s="18"/>
    </row>
    <row r="24" spans="1:21" ht="14.25" x14ac:dyDescent="0.45">
      <c r="A24" s="3"/>
      <c r="P24" s="18"/>
      <c r="Q24" s="18"/>
      <c r="R24" s="18"/>
      <c r="S24" s="18"/>
      <c r="T24" s="18"/>
      <c r="U24" s="18"/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ht="14.25" x14ac:dyDescent="0.45">
      <c r="A26" s="3"/>
      <c r="P26" s="18"/>
      <c r="Q26" s="18"/>
      <c r="R26" s="18"/>
      <c r="S26" s="18"/>
      <c r="T26" s="18"/>
      <c r="U26" s="18"/>
    </row>
    <row r="27" spans="1:21" ht="14.25" x14ac:dyDescent="0.45">
      <c r="A27" s="3"/>
      <c r="P27" s="18"/>
      <c r="Q27" s="18"/>
      <c r="R27" s="18"/>
      <c r="S27" s="18"/>
      <c r="T27" s="18"/>
      <c r="U27" s="18"/>
    </row>
    <row r="28" spans="1:21" ht="14.25" x14ac:dyDescent="0.45">
      <c r="A28" s="3"/>
      <c r="P28" s="18"/>
      <c r="Q28" s="18"/>
      <c r="R28" s="18"/>
      <c r="S28" s="18"/>
      <c r="T28" s="18"/>
      <c r="U28" s="18"/>
    </row>
    <row r="29" spans="1:21" ht="14.25" x14ac:dyDescent="0.45">
      <c r="A29" s="3"/>
      <c r="P29" s="18"/>
      <c r="Q29" s="18"/>
      <c r="R29" s="18"/>
      <c r="S29" s="18"/>
      <c r="T29" s="18"/>
      <c r="U29" s="18"/>
    </row>
    <row r="30" spans="1:21" ht="14.25" x14ac:dyDescent="0.45">
      <c r="A30" s="3"/>
      <c r="P30" s="18"/>
      <c r="Q30" s="18"/>
      <c r="R30" s="18"/>
      <c r="S30" s="18"/>
      <c r="T30" s="18"/>
      <c r="U30" s="18"/>
    </row>
    <row r="31" spans="1:21" ht="14.25" x14ac:dyDescent="0.45">
      <c r="A31" s="3"/>
      <c r="P31" s="18"/>
      <c r="Q31" s="18"/>
      <c r="R31" s="18"/>
      <c r="S31" s="18"/>
      <c r="T31" s="18"/>
      <c r="U31" s="18"/>
    </row>
    <row r="32" spans="1:21" ht="14.25" x14ac:dyDescent="0.45">
      <c r="A32" s="3"/>
      <c r="P32" s="18"/>
      <c r="Q32" s="18"/>
      <c r="R32" s="18"/>
      <c r="S32" s="18"/>
      <c r="T32" s="18"/>
      <c r="U32" s="18"/>
    </row>
    <row r="33" spans="1:21" ht="14.25" x14ac:dyDescent="0.45">
      <c r="A33" s="3"/>
      <c r="P33" s="18"/>
      <c r="Q33" s="18"/>
      <c r="R33" s="18"/>
      <c r="S33" s="18"/>
      <c r="T33" s="18"/>
      <c r="U33" s="18"/>
    </row>
    <row r="34" spans="1:21" ht="14.25" x14ac:dyDescent="0.45">
      <c r="A34" s="3"/>
      <c r="P34" s="18"/>
      <c r="Q34" s="18"/>
      <c r="R34" s="18"/>
      <c r="S34" s="18"/>
      <c r="T34" s="18"/>
      <c r="U34" s="18"/>
    </row>
    <row r="35" spans="1:21" ht="14.25" x14ac:dyDescent="0.45">
      <c r="A35" s="3"/>
      <c r="P35" s="18"/>
      <c r="Q35" s="18"/>
      <c r="R35" s="18"/>
      <c r="S35" s="18"/>
      <c r="T35" s="18"/>
      <c r="U35" s="18"/>
    </row>
    <row r="36" spans="1:21" ht="14.25" x14ac:dyDescent="0.4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topLeftCell="A61" zoomScale="90" zoomScaleNormal="90" workbookViewId="0">
      <selection activeCell="D21" sqref="D21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210" t="s">
        <v>3282</v>
      </c>
      <c r="B1" s="211"/>
      <c r="C1" s="211"/>
      <c r="D1" s="211"/>
      <c r="E1" s="211"/>
      <c r="F1" s="211"/>
      <c r="G1" s="211"/>
    </row>
    <row r="2" spans="1:7" ht="14.25" x14ac:dyDescent="0.45">
      <c r="A2" s="185" t="str">
        <f>ENTE_PUBLICO_A</f>
        <v>ORGANISMO, Gobierno del Estado de Guanajuato (a)</v>
      </c>
      <c r="B2" s="186"/>
      <c r="C2" s="186"/>
      <c r="D2" s="186"/>
      <c r="E2" s="186"/>
      <c r="F2" s="186"/>
      <c r="G2" s="187"/>
    </row>
    <row r="3" spans="1:7" x14ac:dyDescent="0.25">
      <c r="A3" s="188" t="s">
        <v>396</v>
      </c>
      <c r="B3" s="189"/>
      <c r="C3" s="189"/>
      <c r="D3" s="189"/>
      <c r="E3" s="189"/>
      <c r="F3" s="189"/>
      <c r="G3" s="190"/>
    </row>
    <row r="4" spans="1:7" x14ac:dyDescent="0.25">
      <c r="A4" s="188" t="s">
        <v>397</v>
      </c>
      <c r="B4" s="189"/>
      <c r="C4" s="189"/>
      <c r="D4" s="189"/>
      <c r="E4" s="189"/>
      <c r="F4" s="189"/>
      <c r="G4" s="190"/>
    </row>
    <row r="5" spans="1:7" ht="14.25" x14ac:dyDescent="0.45">
      <c r="A5" s="191" t="str">
        <f>TRIMESTRE</f>
        <v>Del 1 de enero al 30 de junio de 2018 (b)</v>
      </c>
      <c r="B5" s="192"/>
      <c r="C5" s="192"/>
      <c r="D5" s="192"/>
      <c r="E5" s="192"/>
      <c r="F5" s="192"/>
      <c r="G5" s="193"/>
    </row>
    <row r="6" spans="1:7" ht="14.25" x14ac:dyDescent="0.45">
      <c r="A6" s="194" t="s">
        <v>118</v>
      </c>
      <c r="B6" s="195"/>
      <c r="C6" s="195"/>
      <c r="D6" s="195"/>
      <c r="E6" s="195"/>
      <c r="F6" s="195"/>
      <c r="G6" s="196"/>
    </row>
    <row r="7" spans="1:7" x14ac:dyDescent="0.25">
      <c r="A7" s="189" t="s">
        <v>0</v>
      </c>
      <c r="B7" s="194" t="s">
        <v>279</v>
      </c>
      <c r="C7" s="195"/>
      <c r="D7" s="195"/>
      <c r="E7" s="195"/>
      <c r="F7" s="196"/>
      <c r="G7" s="206" t="s">
        <v>3279</v>
      </c>
    </row>
    <row r="8" spans="1:7" ht="30.75" customHeight="1" x14ac:dyDescent="0.25">
      <c r="A8" s="189"/>
      <c r="B8" s="44" t="s">
        <v>281</v>
      </c>
      <c r="C8" s="43" t="s">
        <v>362</v>
      </c>
      <c r="D8" s="44" t="s">
        <v>283</v>
      </c>
      <c r="E8" s="44" t="s">
        <v>167</v>
      </c>
      <c r="F8" s="45" t="s">
        <v>185</v>
      </c>
      <c r="G8" s="205"/>
    </row>
    <row r="9" spans="1:7" ht="14.25" x14ac:dyDescent="0.45">
      <c r="A9" s="50" t="s">
        <v>363</v>
      </c>
      <c r="B9" s="149">
        <f t="shared" ref="B9:G9" si="0">SUM(B10,B19,B27,B37)</f>
        <v>210120006.29000002</v>
      </c>
      <c r="C9" s="149">
        <f t="shared" si="0"/>
        <v>37229281.520000003</v>
      </c>
      <c r="D9" s="150">
        <f t="shared" si="0"/>
        <v>247349287.81</v>
      </c>
      <c r="E9" s="149">
        <f t="shared" si="0"/>
        <v>85291834.569999993</v>
      </c>
      <c r="F9" s="149">
        <f t="shared" si="0"/>
        <v>84167360.040000007</v>
      </c>
      <c r="G9" s="149">
        <f t="shared" si="0"/>
        <v>162057453.24000001</v>
      </c>
    </row>
    <row r="10" spans="1:7" ht="14.25" x14ac:dyDescent="0.45">
      <c r="A10" s="51" t="s">
        <v>364</v>
      </c>
      <c r="B10" s="147">
        <f t="shared" ref="B10:G10" si="1">SUM(B11:B18)</f>
        <v>110409839.12</v>
      </c>
      <c r="C10" s="147">
        <f t="shared" si="1"/>
        <v>-250815.96999999997</v>
      </c>
      <c r="D10" s="148">
        <f t="shared" si="1"/>
        <v>110159023.15000001</v>
      </c>
      <c r="E10" s="147">
        <f t="shared" si="1"/>
        <v>40542369.280000001</v>
      </c>
      <c r="F10" s="147">
        <f t="shared" si="1"/>
        <v>39922727.170000002</v>
      </c>
      <c r="G10" s="147">
        <f t="shared" si="1"/>
        <v>69616653.86999999</v>
      </c>
    </row>
    <row r="11" spans="1:7" x14ac:dyDescent="0.25">
      <c r="A11" s="60" t="s">
        <v>365</v>
      </c>
      <c r="B11" s="134">
        <v>13997893.640000001</v>
      </c>
      <c r="C11" s="134">
        <f>D11-B11</f>
        <v>265676.08000000007</v>
      </c>
      <c r="D11" s="146">
        <v>14263569.720000001</v>
      </c>
      <c r="E11" s="134">
        <v>6178876.2800000003</v>
      </c>
      <c r="F11" s="134">
        <v>6090178.9800000004</v>
      </c>
      <c r="G11" s="134">
        <f>D11-E11</f>
        <v>8084693.4400000004</v>
      </c>
    </row>
    <row r="12" spans="1:7" x14ac:dyDescent="0.25">
      <c r="A12" s="60" t="s">
        <v>366</v>
      </c>
      <c r="B12" s="134">
        <v>435019</v>
      </c>
      <c r="C12" s="134">
        <v>0</v>
      </c>
      <c r="D12" s="134">
        <f t="shared" ref="D12:F14" si="2">B12+C12</f>
        <v>435019</v>
      </c>
      <c r="E12" s="134">
        <v>188704.97</v>
      </c>
      <c r="F12" s="134">
        <v>188704.97</v>
      </c>
      <c r="G12" s="134">
        <f t="shared" ref="G12:G18" si="3">D12-E12</f>
        <v>246314.03</v>
      </c>
    </row>
    <row r="13" spans="1:7" x14ac:dyDescent="0.25">
      <c r="A13" s="60" t="s">
        <v>367</v>
      </c>
      <c r="B13" s="134">
        <v>35239865.079999998</v>
      </c>
      <c r="C13" s="134">
        <v>1029578.2</v>
      </c>
      <c r="D13" s="134">
        <f t="shared" si="2"/>
        <v>36269443.280000001</v>
      </c>
      <c r="E13" s="134">
        <v>11962500.560000001</v>
      </c>
      <c r="F13" s="134">
        <v>11542090.24</v>
      </c>
      <c r="G13" s="134">
        <f t="shared" si="3"/>
        <v>24306942.719999999</v>
      </c>
    </row>
    <row r="14" spans="1:7" x14ac:dyDescent="0.25">
      <c r="A14" s="60" t="s">
        <v>368</v>
      </c>
      <c r="B14" s="134">
        <v>0</v>
      </c>
      <c r="C14" s="134">
        <v>0</v>
      </c>
      <c r="D14" s="134">
        <f t="shared" si="2"/>
        <v>0</v>
      </c>
      <c r="E14" s="134">
        <f t="shared" si="2"/>
        <v>0</v>
      </c>
      <c r="F14" s="134">
        <f t="shared" si="2"/>
        <v>0</v>
      </c>
      <c r="G14" s="134">
        <f t="shared" si="3"/>
        <v>0</v>
      </c>
    </row>
    <row r="15" spans="1:7" x14ac:dyDescent="0.25">
      <c r="A15" s="60" t="s">
        <v>369</v>
      </c>
      <c r="B15" s="134">
        <v>42705264.399999999</v>
      </c>
      <c r="C15" s="134">
        <f>D15-B15</f>
        <v>-575091.25</v>
      </c>
      <c r="D15" s="146">
        <v>42130173.149999999</v>
      </c>
      <c r="E15" s="134">
        <v>15381732.66</v>
      </c>
      <c r="F15" s="134">
        <v>15332342.02</v>
      </c>
      <c r="G15" s="134">
        <f t="shared" si="3"/>
        <v>26748440.489999998</v>
      </c>
    </row>
    <row r="16" spans="1:7" x14ac:dyDescent="0.25">
      <c r="A16" s="60" t="s">
        <v>370</v>
      </c>
      <c r="B16" s="134">
        <v>0</v>
      </c>
      <c r="C16" s="134">
        <v>0</v>
      </c>
      <c r="D16" s="134">
        <f t="shared" ref="D16:F17" si="4">B16+C16</f>
        <v>0</v>
      </c>
      <c r="E16" s="134">
        <f t="shared" si="4"/>
        <v>0</v>
      </c>
      <c r="F16" s="134">
        <f t="shared" si="4"/>
        <v>0</v>
      </c>
      <c r="G16" s="134">
        <f t="shared" si="3"/>
        <v>0</v>
      </c>
    </row>
    <row r="17" spans="1:7" x14ac:dyDescent="0.25">
      <c r="A17" s="60" t="s">
        <v>371</v>
      </c>
      <c r="B17" s="134">
        <v>0</v>
      </c>
      <c r="C17" s="134">
        <v>0</v>
      </c>
      <c r="D17" s="134">
        <f t="shared" si="4"/>
        <v>0</v>
      </c>
      <c r="E17" s="134">
        <f t="shared" si="4"/>
        <v>0</v>
      </c>
      <c r="F17" s="134">
        <f t="shared" si="4"/>
        <v>0</v>
      </c>
      <c r="G17" s="134">
        <f t="shared" si="3"/>
        <v>0</v>
      </c>
    </row>
    <row r="18" spans="1:7" x14ac:dyDescent="0.25">
      <c r="A18" s="60" t="s">
        <v>372</v>
      </c>
      <c r="B18" s="134">
        <v>18031797</v>
      </c>
      <c r="C18" s="134">
        <f>D18-B18</f>
        <v>-970979</v>
      </c>
      <c r="D18" s="146">
        <v>17060818</v>
      </c>
      <c r="E18" s="134">
        <v>6830554.8099999996</v>
      </c>
      <c r="F18" s="134">
        <v>6769410.96</v>
      </c>
      <c r="G18" s="134">
        <f t="shared" si="3"/>
        <v>10230263.190000001</v>
      </c>
    </row>
    <row r="19" spans="1:7" ht="14.25" x14ac:dyDescent="0.45">
      <c r="A19" s="51" t="s">
        <v>373</v>
      </c>
      <c r="B19" s="147">
        <f t="shared" ref="B19:G19" si="5">SUM(B20:B26)</f>
        <v>92638996.170000002</v>
      </c>
      <c r="C19" s="147">
        <f t="shared" si="5"/>
        <v>34565346.490000002</v>
      </c>
      <c r="D19" s="147">
        <f t="shared" si="5"/>
        <v>127204342.66</v>
      </c>
      <c r="E19" s="147">
        <f t="shared" si="5"/>
        <v>39927192.689999998</v>
      </c>
      <c r="F19" s="147">
        <f t="shared" si="5"/>
        <v>39442295.730000004</v>
      </c>
      <c r="G19" s="147">
        <f t="shared" si="5"/>
        <v>87277149.970000014</v>
      </c>
    </row>
    <row r="20" spans="1:7" x14ac:dyDescent="0.25">
      <c r="A20" s="60" t="s">
        <v>374</v>
      </c>
      <c r="B20" s="134">
        <v>9429919</v>
      </c>
      <c r="C20" s="134">
        <v>-54313.14</v>
      </c>
      <c r="D20" s="134">
        <f>B20+C20</f>
        <v>9375605.8599999994</v>
      </c>
      <c r="E20" s="134">
        <v>4290508.01</v>
      </c>
      <c r="F20" s="134">
        <v>3981130.48</v>
      </c>
      <c r="G20" s="134">
        <f t="shared" ref="G20:G26" si="6">D20-E20</f>
        <v>5085097.8499999996</v>
      </c>
    </row>
    <row r="21" spans="1:7" x14ac:dyDescent="0.25">
      <c r="A21" s="60" t="s">
        <v>375</v>
      </c>
      <c r="B21" s="134">
        <v>65013963.170000002</v>
      </c>
      <c r="C21" s="134">
        <f>D21-B21</f>
        <v>31357469.859999999</v>
      </c>
      <c r="D21" s="146">
        <v>96371433.030000001</v>
      </c>
      <c r="E21" s="134">
        <v>22461656.420000002</v>
      </c>
      <c r="F21" s="134">
        <v>22325352.079999998</v>
      </c>
      <c r="G21" s="134">
        <f t="shared" si="6"/>
        <v>73909776.609999999</v>
      </c>
    </row>
    <row r="22" spans="1:7" x14ac:dyDescent="0.25">
      <c r="A22" s="60" t="s">
        <v>376</v>
      </c>
      <c r="B22" s="134">
        <v>357117</v>
      </c>
      <c r="C22" s="134">
        <v>118227</v>
      </c>
      <c r="D22" s="134">
        <f t="shared" ref="D22:F26" si="7">B22+C22</f>
        <v>475344</v>
      </c>
      <c r="E22" s="134">
        <v>127651.8</v>
      </c>
      <c r="F22" s="134">
        <v>127651.8</v>
      </c>
      <c r="G22" s="134">
        <f t="shared" si="6"/>
        <v>347692.2</v>
      </c>
    </row>
    <row r="23" spans="1:7" x14ac:dyDescent="0.25">
      <c r="A23" s="60" t="s">
        <v>377</v>
      </c>
      <c r="B23" s="134">
        <v>8970399</v>
      </c>
      <c r="C23" s="134">
        <v>1370547</v>
      </c>
      <c r="D23" s="134">
        <f t="shared" si="7"/>
        <v>10340946</v>
      </c>
      <c r="E23" s="134">
        <v>5836937.8200000003</v>
      </c>
      <c r="F23" s="134">
        <v>5817012.9199999999</v>
      </c>
      <c r="G23" s="134">
        <f t="shared" si="6"/>
        <v>4504008.18</v>
      </c>
    </row>
    <row r="24" spans="1:7" x14ac:dyDescent="0.25">
      <c r="A24" s="60" t="s">
        <v>378</v>
      </c>
      <c r="B24" s="134">
        <v>3381951</v>
      </c>
      <c r="C24" s="134">
        <v>49230</v>
      </c>
      <c r="D24" s="134">
        <f t="shared" si="7"/>
        <v>3431181</v>
      </c>
      <c r="E24" s="134">
        <v>2602646.8199999998</v>
      </c>
      <c r="F24" s="134">
        <v>2602646.8199999998</v>
      </c>
      <c r="G24" s="134">
        <f t="shared" si="6"/>
        <v>828534.18000000017</v>
      </c>
    </row>
    <row r="25" spans="1:7" x14ac:dyDescent="0.25">
      <c r="A25" s="60" t="s">
        <v>379</v>
      </c>
      <c r="B25" s="134">
        <v>5485647</v>
      </c>
      <c r="C25" s="134">
        <v>1724185.77</v>
      </c>
      <c r="D25" s="134">
        <f t="shared" si="7"/>
        <v>7209832.7699999996</v>
      </c>
      <c r="E25" s="134">
        <v>4607791.82</v>
      </c>
      <c r="F25" s="134">
        <v>4588501.63</v>
      </c>
      <c r="G25" s="134">
        <f t="shared" si="6"/>
        <v>2602040.9499999993</v>
      </c>
    </row>
    <row r="26" spans="1:7" x14ac:dyDescent="0.25">
      <c r="A26" s="60" t="s">
        <v>380</v>
      </c>
      <c r="B26" s="134">
        <v>0</v>
      </c>
      <c r="C26" s="134">
        <v>0</v>
      </c>
      <c r="D26" s="134">
        <f t="shared" si="7"/>
        <v>0</v>
      </c>
      <c r="E26" s="134">
        <f t="shared" si="7"/>
        <v>0</v>
      </c>
      <c r="F26" s="134">
        <f t="shared" si="7"/>
        <v>0</v>
      </c>
      <c r="G26" s="134">
        <f t="shared" si="6"/>
        <v>0</v>
      </c>
    </row>
    <row r="27" spans="1:7" x14ac:dyDescent="0.25">
      <c r="A27" s="51" t="s">
        <v>381</v>
      </c>
      <c r="B27" s="147">
        <f t="shared" ref="B27:G27" si="8">SUM(B28:B36)</f>
        <v>7071171</v>
      </c>
      <c r="C27" s="147">
        <f t="shared" si="8"/>
        <v>2914751</v>
      </c>
      <c r="D27" s="147">
        <f t="shared" si="8"/>
        <v>9985922</v>
      </c>
      <c r="E27" s="147">
        <f t="shared" si="8"/>
        <v>4822272.5999999996</v>
      </c>
      <c r="F27" s="147">
        <f t="shared" si="8"/>
        <v>4802337.1399999997</v>
      </c>
      <c r="G27" s="147">
        <f t="shared" si="8"/>
        <v>5163649.4000000004</v>
      </c>
    </row>
    <row r="28" spans="1:7" x14ac:dyDescent="0.25">
      <c r="A28" s="64" t="s">
        <v>382</v>
      </c>
      <c r="B28" s="134">
        <v>4844300</v>
      </c>
      <c r="C28" s="134">
        <v>-94719</v>
      </c>
      <c r="D28" s="134">
        <f>B28+C28</f>
        <v>4749581</v>
      </c>
      <c r="E28" s="134">
        <v>1993505.22</v>
      </c>
      <c r="F28" s="134">
        <v>1973569.76</v>
      </c>
      <c r="G28" s="134">
        <f t="shared" ref="G28:G36" si="9">D28-E28</f>
        <v>2756075.7800000003</v>
      </c>
    </row>
    <row r="29" spans="1:7" x14ac:dyDescent="0.25">
      <c r="A29" s="60" t="s">
        <v>383</v>
      </c>
      <c r="B29" s="134">
        <v>1605560</v>
      </c>
      <c r="C29" s="134">
        <v>3009470</v>
      </c>
      <c r="D29" s="134">
        <f t="shared" ref="D29:F36" si="10">B29+C29</f>
        <v>4615030</v>
      </c>
      <c r="E29" s="134">
        <v>2487959.7999999998</v>
      </c>
      <c r="F29" s="134">
        <v>2487959.7999999998</v>
      </c>
      <c r="G29" s="134">
        <f t="shared" si="9"/>
        <v>2127070.2000000002</v>
      </c>
    </row>
    <row r="30" spans="1:7" x14ac:dyDescent="0.25">
      <c r="A30" s="60" t="s">
        <v>384</v>
      </c>
      <c r="B30" s="134">
        <v>0</v>
      </c>
      <c r="C30" s="134">
        <v>0</v>
      </c>
      <c r="D30" s="134">
        <f t="shared" si="10"/>
        <v>0</v>
      </c>
      <c r="E30" s="134">
        <f t="shared" si="10"/>
        <v>0</v>
      </c>
      <c r="F30" s="134">
        <f t="shared" si="10"/>
        <v>0</v>
      </c>
      <c r="G30" s="134">
        <f t="shared" si="9"/>
        <v>0</v>
      </c>
    </row>
    <row r="31" spans="1:7" x14ac:dyDescent="0.25">
      <c r="A31" s="60" t="s">
        <v>385</v>
      </c>
      <c r="B31" s="134">
        <v>0</v>
      </c>
      <c r="C31" s="134">
        <v>0</v>
      </c>
      <c r="D31" s="134">
        <f t="shared" si="10"/>
        <v>0</v>
      </c>
      <c r="E31" s="134">
        <f t="shared" si="10"/>
        <v>0</v>
      </c>
      <c r="F31" s="134">
        <f t="shared" si="10"/>
        <v>0</v>
      </c>
      <c r="G31" s="134">
        <f t="shared" si="9"/>
        <v>0</v>
      </c>
    </row>
    <row r="32" spans="1:7" x14ac:dyDescent="0.25">
      <c r="A32" s="60" t="s">
        <v>386</v>
      </c>
      <c r="B32" s="134">
        <v>0</v>
      </c>
      <c r="C32" s="134">
        <v>0</v>
      </c>
      <c r="D32" s="134">
        <f t="shared" si="10"/>
        <v>0</v>
      </c>
      <c r="E32" s="134">
        <f t="shared" si="10"/>
        <v>0</v>
      </c>
      <c r="F32" s="134">
        <f t="shared" si="10"/>
        <v>0</v>
      </c>
      <c r="G32" s="134">
        <f t="shared" si="9"/>
        <v>0</v>
      </c>
    </row>
    <row r="33" spans="1:7" x14ac:dyDescent="0.25">
      <c r="A33" s="60" t="s">
        <v>387</v>
      </c>
      <c r="B33" s="134">
        <v>0</v>
      </c>
      <c r="C33" s="134">
        <v>0</v>
      </c>
      <c r="D33" s="134">
        <f t="shared" si="10"/>
        <v>0</v>
      </c>
      <c r="E33" s="134">
        <f t="shared" si="10"/>
        <v>0</v>
      </c>
      <c r="F33" s="134">
        <f t="shared" si="10"/>
        <v>0</v>
      </c>
      <c r="G33" s="134">
        <f t="shared" si="9"/>
        <v>0</v>
      </c>
    </row>
    <row r="34" spans="1:7" x14ac:dyDescent="0.25">
      <c r="A34" s="60" t="s">
        <v>388</v>
      </c>
      <c r="B34" s="134">
        <v>621311</v>
      </c>
      <c r="C34" s="134">
        <v>0</v>
      </c>
      <c r="D34" s="134">
        <f t="shared" si="10"/>
        <v>621311</v>
      </c>
      <c r="E34" s="134">
        <v>340807.58</v>
      </c>
      <c r="F34" s="134">
        <v>340807.58</v>
      </c>
      <c r="G34" s="134">
        <f t="shared" si="9"/>
        <v>280503.42</v>
      </c>
    </row>
    <row r="35" spans="1:7" x14ac:dyDescent="0.25">
      <c r="A35" s="60" t="s">
        <v>389</v>
      </c>
      <c r="B35" s="134">
        <v>0</v>
      </c>
      <c r="C35" s="134">
        <v>0</v>
      </c>
      <c r="D35" s="134">
        <f t="shared" si="10"/>
        <v>0</v>
      </c>
      <c r="E35" s="134">
        <f t="shared" si="10"/>
        <v>0</v>
      </c>
      <c r="F35" s="134">
        <f t="shared" si="10"/>
        <v>0</v>
      </c>
      <c r="G35" s="134">
        <f t="shared" si="9"/>
        <v>0</v>
      </c>
    </row>
    <row r="36" spans="1:7" x14ac:dyDescent="0.25">
      <c r="A36" s="60" t="s">
        <v>390</v>
      </c>
      <c r="B36" s="134">
        <v>0</v>
      </c>
      <c r="C36" s="134">
        <v>0</v>
      </c>
      <c r="D36" s="134">
        <f t="shared" si="10"/>
        <v>0</v>
      </c>
      <c r="E36" s="134">
        <f t="shared" si="10"/>
        <v>0</v>
      </c>
      <c r="F36" s="134">
        <f t="shared" si="10"/>
        <v>0</v>
      </c>
      <c r="G36" s="134">
        <f t="shared" si="9"/>
        <v>0</v>
      </c>
    </row>
    <row r="37" spans="1:7" ht="30" x14ac:dyDescent="0.25">
      <c r="A37" s="61" t="s">
        <v>398</v>
      </c>
      <c r="B37" s="147">
        <f t="shared" ref="B37:G37" si="11">SUM(B38:B41)</f>
        <v>0</v>
      </c>
      <c r="C37" s="147">
        <f t="shared" si="11"/>
        <v>0</v>
      </c>
      <c r="D37" s="147">
        <f t="shared" si="11"/>
        <v>0</v>
      </c>
      <c r="E37" s="147">
        <f t="shared" si="11"/>
        <v>0</v>
      </c>
      <c r="F37" s="147">
        <f t="shared" si="11"/>
        <v>0</v>
      </c>
      <c r="G37" s="147">
        <f t="shared" si="11"/>
        <v>0</v>
      </c>
    </row>
    <row r="38" spans="1:7" x14ac:dyDescent="0.25">
      <c r="A38" s="64" t="s">
        <v>391</v>
      </c>
      <c r="B38" s="134">
        <v>0</v>
      </c>
      <c r="C38" s="134">
        <v>0</v>
      </c>
      <c r="D38" s="134">
        <f t="shared" ref="D38:F41" si="12">B38+C38</f>
        <v>0</v>
      </c>
      <c r="E38" s="134">
        <f t="shared" si="12"/>
        <v>0</v>
      </c>
      <c r="F38" s="134">
        <f t="shared" si="12"/>
        <v>0</v>
      </c>
      <c r="G38" s="134">
        <f t="shared" ref="G38:G41" si="13">D38-E38</f>
        <v>0</v>
      </c>
    </row>
    <row r="39" spans="1:7" ht="30" x14ac:dyDescent="0.25">
      <c r="A39" s="64" t="s">
        <v>392</v>
      </c>
      <c r="B39" s="134">
        <v>0</v>
      </c>
      <c r="C39" s="134">
        <v>0</v>
      </c>
      <c r="D39" s="134">
        <f t="shared" si="12"/>
        <v>0</v>
      </c>
      <c r="E39" s="134">
        <f t="shared" si="12"/>
        <v>0</v>
      </c>
      <c r="F39" s="134">
        <f t="shared" si="12"/>
        <v>0</v>
      </c>
      <c r="G39" s="134">
        <f t="shared" si="13"/>
        <v>0</v>
      </c>
    </row>
    <row r="40" spans="1:7" x14ac:dyDescent="0.25">
      <c r="A40" s="64" t="s">
        <v>393</v>
      </c>
      <c r="B40" s="134">
        <v>0</v>
      </c>
      <c r="C40" s="134">
        <v>0</v>
      </c>
      <c r="D40" s="134">
        <f t="shared" si="12"/>
        <v>0</v>
      </c>
      <c r="E40" s="134">
        <f t="shared" si="12"/>
        <v>0</v>
      </c>
      <c r="F40" s="134">
        <f t="shared" si="12"/>
        <v>0</v>
      </c>
      <c r="G40" s="134">
        <f t="shared" si="13"/>
        <v>0</v>
      </c>
    </row>
    <row r="41" spans="1:7" x14ac:dyDescent="0.25">
      <c r="A41" s="64" t="s">
        <v>394</v>
      </c>
      <c r="B41" s="134">
        <v>0</v>
      </c>
      <c r="C41" s="134">
        <v>0</v>
      </c>
      <c r="D41" s="134">
        <f t="shared" si="12"/>
        <v>0</v>
      </c>
      <c r="E41" s="134">
        <f t="shared" si="12"/>
        <v>0</v>
      </c>
      <c r="F41" s="134">
        <f t="shared" si="12"/>
        <v>0</v>
      </c>
      <c r="G41" s="134">
        <f t="shared" si="13"/>
        <v>0</v>
      </c>
    </row>
    <row r="42" spans="1:7" x14ac:dyDescent="0.25">
      <c r="A42" s="64"/>
      <c r="B42" s="65"/>
      <c r="C42" s="65"/>
      <c r="D42" s="65"/>
      <c r="E42" s="65"/>
      <c r="F42" s="65"/>
      <c r="G42" s="65"/>
    </row>
    <row r="43" spans="1:7" x14ac:dyDescent="0.25">
      <c r="A43" s="53" t="s">
        <v>395</v>
      </c>
      <c r="B43" s="152">
        <f t="shared" ref="B43:G43" si="14">SUM(B44,B53,B61,B71)</f>
        <v>242751517.66</v>
      </c>
      <c r="C43" s="152">
        <f t="shared" si="14"/>
        <v>129030648.45</v>
      </c>
      <c r="D43" s="152">
        <f t="shared" si="14"/>
        <v>371782166.11000007</v>
      </c>
      <c r="E43" s="152">
        <f t="shared" si="14"/>
        <v>139069051.72</v>
      </c>
      <c r="F43" s="152">
        <f t="shared" si="14"/>
        <v>124196965.97999999</v>
      </c>
      <c r="G43" s="152">
        <f t="shared" si="14"/>
        <v>232713114.39000005</v>
      </c>
    </row>
    <row r="44" spans="1:7" x14ac:dyDescent="0.25">
      <c r="A44" s="51" t="s">
        <v>430</v>
      </c>
      <c r="B44" s="151">
        <f t="shared" ref="B44:G44" si="15">SUM(B45:B52)</f>
        <v>78019945.00999999</v>
      </c>
      <c r="C44" s="151">
        <f t="shared" si="15"/>
        <v>11061212</v>
      </c>
      <c r="D44" s="151">
        <f t="shared" si="15"/>
        <v>89081157.00999999</v>
      </c>
      <c r="E44" s="151">
        <f t="shared" si="15"/>
        <v>30826619.300000001</v>
      </c>
      <c r="F44" s="151">
        <f t="shared" si="15"/>
        <v>30318905.740000002</v>
      </c>
      <c r="G44" s="151">
        <f t="shared" si="15"/>
        <v>58254537.709999993</v>
      </c>
    </row>
    <row r="45" spans="1:7" x14ac:dyDescent="0.25">
      <c r="A45" s="64" t="s">
        <v>365</v>
      </c>
      <c r="B45" s="134">
        <v>0</v>
      </c>
      <c r="C45" s="134">
        <v>0</v>
      </c>
      <c r="D45" s="134">
        <f t="shared" ref="D45:F46" si="16">B45+C45</f>
        <v>0</v>
      </c>
      <c r="E45" s="134">
        <f t="shared" si="16"/>
        <v>0</v>
      </c>
      <c r="F45" s="134">
        <f t="shared" si="16"/>
        <v>0</v>
      </c>
      <c r="G45" s="134">
        <f t="shared" ref="G45:G52" si="17">D45-E45</f>
        <v>0</v>
      </c>
    </row>
    <row r="46" spans="1:7" x14ac:dyDescent="0.25">
      <c r="A46" s="64" t="s">
        <v>366</v>
      </c>
      <c r="B46" s="134">
        <v>0</v>
      </c>
      <c r="C46" s="134">
        <v>0</v>
      </c>
      <c r="D46" s="134">
        <f t="shared" si="16"/>
        <v>0</v>
      </c>
      <c r="E46" s="134">
        <f t="shared" si="16"/>
        <v>0</v>
      </c>
      <c r="F46" s="134">
        <f t="shared" si="16"/>
        <v>0</v>
      </c>
      <c r="G46" s="134">
        <f t="shared" si="17"/>
        <v>0</v>
      </c>
    </row>
    <row r="47" spans="1:7" x14ac:dyDescent="0.25">
      <c r="A47" s="64" t="s">
        <v>367</v>
      </c>
      <c r="B47" s="134">
        <v>13443281.35</v>
      </c>
      <c r="C47" s="134">
        <f>D47-B47</f>
        <v>1158985.9600000009</v>
      </c>
      <c r="D47" s="146">
        <v>14602267.310000001</v>
      </c>
      <c r="E47" s="134">
        <v>5823431.5800000001</v>
      </c>
      <c r="F47" s="134">
        <v>5400526.9100000001</v>
      </c>
      <c r="G47" s="134">
        <f t="shared" si="17"/>
        <v>8778835.7300000004</v>
      </c>
    </row>
    <row r="48" spans="1:7" x14ac:dyDescent="0.25">
      <c r="A48" s="64" t="s">
        <v>368</v>
      </c>
      <c r="B48" s="134">
        <v>0</v>
      </c>
      <c r="C48" s="134">
        <v>0</v>
      </c>
      <c r="D48" s="134">
        <f t="shared" ref="D48:F52" si="18">B48+C48</f>
        <v>0</v>
      </c>
      <c r="E48" s="134">
        <f t="shared" si="18"/>
        <v>0</v>
      </c>
      <c r="F48" s="134">
        <f t="shared" si="18"/>
        <v>0</v>
      </c>
      <c r="G48" s="134">
        <f t="shared" si="17"/>
        <v>0</v>
      </c>
    </row>
    <row r="49" spans="1:7" x14ac:dyDescent="0.25">
      <c r="A49" s="64" t="s">
        <v>369</v>
      </c>
      <c r="B49" s="134">
        <v>11991031.539999999</v>
      </c>
      <c r="C49" s="134">
        <v>2330956.83</v>
      </c>
      <c r="D49" s="134">
        <f t="shared" si="18"/>
        <v>14321988.369999999</v>
      </c>
      <c r="E49" s="134">
        <v>5038150.12</v>
      </c>
      <c r="F49" s="134">
        <v>5038150.12</v>
      </c>
      <c r="G49" s="134">
        <f t="shared" si="17"/>
        <v>9283838.25</v>
      </c>
    </row>
    <row r="50" spans="1:7" x14ac:dyDescent="0.25">
      <c r="A50" s="64" t="s">
        <v>370</v>
      </c>
      <c r="B50" s="134">
        <v>0</v>
      </c>
      <c r="C50" s="134">
        <v>0</v>
      </c>
      <c r="D50" s="134">
        <f t="shared" si="18"/>
        <v>0</v>
      </c>
      <c r="E50" s="134">
        <f t="shared" si="18"/>
        <v>0</v>
      </c>
      <c r="F50" s="134">
        <f t="shared" si="18"/>
        <v>0</v>
      </c>
      <c r="G50" s="134">
        <f t="shared" si="17"/>
        <v>0</v>
      </c>
    </row>
    <row r="51" spans="1:7" x14ac:dyDescent="0.25">
      <c r="A51" s="64" t="s">
        <v>371</v>
      </c>
      <c r="B51" s="134">
        <v>52585632.119999997</v>
      </c>
      <c r="C51" s="134">
        <v>7571269.21</v>
      </c>
      <c r="D51" s="134">
        <f t="shared" si="18"/>
        <v>60156901.329999998</v>
      </c>
      <c r="E51" s="134">
        <v>19965037.600000001</v>
      </c>
      <c r="F51" s="134">
        <v>19880228.710000001</v>
      </c>
      <c r="G51" s="134">
        <f t="shared" si="17"/>
        <v>40191863.729999997</v>
      </c>
    </row>
    <row r="52" spans="1:7" x14ac:dyDescent="0.25">
      <c r="A52" s="64" t="s">
        <v>372</v>
      </c>
      <c r="B52" s="134">
        <v>0</v>
      </c>
      <c r="C52" s="134">
        <v>0</v>
      </c>
      <c r="D52" s="134">
        <f t="shared" si="18"/>
        <v>0</v>
      </c>
      <c r="E52" s="134">
        <f t="shared" si="18"/>
        <v>0</v>
      </c>
      <c r="F52" s="134">
        <f t="shared" si="18"/>
        <v>0</v>
      </c>
      <c r="G52" s="134">
        <f t="shared" si="17"/>
        <v>0</v>
      </c>
    </row>
    <row r="53" spans="1:7" x14ac:dyDescent="0.25">
      <c r="A53" s="51" t="s">
        <v>373</v>
      </c>
      <c r="B53" s="147">
        <f t="shared" ref="B53:G53" si="19">SUM(B54:B60)</f>
        <v>155571632.01000002</v>
      </c>
      <c r="C53" s="147">
        <f t="shared" si="19"/>
        <v>107291248.43000001</v>
      </c>
      <c r="D53" s="147">
        <f t="shared" si="19"/>
        <v>262862880.44000003</v>
      </c>
      <c r="E53" s="147">
        <f t="shared" si="19"/>
        <v>100513673.05</v>
      </c>
      <c r="F53" s="147">
        <f t="shared" si="19"/>
        <v>86589758.86999999</v>
      </c>
      <c r="G53" s="147">
        <f t="shared" si="19"/>
        <v>162349207.39000002</v>
      </c>
    </row>
    <row r="54" spans="1:7" x14ac:dyDescent="0.25">
      <c r="A54" s="64" t="s">
        <v>374</v>
      </c>
      <c r="B54" s="134">
        <v>23987465.199999999</v>
      </c>
      <c r="C54" s="134">
        <v>22959582.02</v>
      </c>
      <c r="D54" s="134">
        <f>B54+C54</f>
        <v>46947047.219999999</v>
      </c>
      <c r="E54" s="134">
        <v>22478383.25</v>
      </c>
      <c r="F54" s="134">
        <v>21473692.440000001</v>
      </c>
      <c r="G54" s="134">
        <f t="shared" ref="G54:G60" si="20">D54-E54</f>
        <v>24468663.969999999</v>
      </c>
    </row>
    <row r="55" spans="1:7" x14ac:dyDescent="0.25">
      <c r="A55" s="64" t="s">
        <v>375</v>
      </c>
      <c r="B55" s="134">
        <v>112985131.95</v>
      </c>
      <c r="C55" s="134">
        <f>D55-B55</f>
        <v>87272798.530000016</v>
      </c>
      <c r="D55" s="146">
        <v>200257930.48000002</v>
      </c>
      <c r="E55" s="134">
        <v>72728621.390000001</v>
      </c>
      <c r="F55" s="134">
        <v>61389300.079999998</v>
      </c>
      <c r="G55" s="134">
        <f t="shared" si="20"/>
        <v>127529309.09000002</v>
      </c>
    </row>
    <row r="56" spans="1:7" x14ac:dyDescent="0.25">
      <c r="A56" s="64" t="s">
        <v>376</v>
      </c>
      <c r="B56" s="134">
        <v>0</v>
      </c>
      <c r="C56" s="134">
        <v>0</v>
      </c>
      <c r="D56" s="134">
        <f t="shared" ref="D56:D60" si="21">B56+C56</f>
        <v>0</v>
      </c>
      <c r="E56" s="134">
        <v>0</v>
      </c>
      <c r="F56" s="134">
        <v>0</v>
      </c>
      <c r="G56" s="134">
        <f t="shared" si="20"/>
        <v>0</v>
      </c>
    </row>
    <row r="57" spans="1:7" x14ac:dyDescent="0.25">
      <c r="A57" s="46" t="s">
        <v>377</v>
      </c>
      <c r="B57" s="134">
        <v>17483665.899999999</v>
      </c>
      <c r="C57" s="134">
        <f>D57-B57</f>
        <v>-3273881.9699999988</v>
      </c>
      <c r="D57" s="146">
        <v>14209783.93</v>
      </c>
      <c r="E57" s="134">
        <v>5256433.8099999996</v>
      </c>
      <c r="F57" s="134">
        <v>3676531.75</v>
      </c>
      <c r="G57" s="134">
        <f t="shared" si="20"/>
        <v>8953350.120000001</v>
      </c>
    </row>
    <row r="58" spans="1:7" x14ac:dyDescent="0.25">
      <c r="A58" s="64" t="s">
        <v>378</v>
      </c>
      <c r="B58" s="134">
        <v>618000</v>
      </c>
      <c r="C58" s="134">
        <v>454187.13</v>
      </c>
      <c r="D58" s="134">
        <f t="shared" si="21"/>
        <v>1072187.1299999999</v>
      </c>
      <c r="E58" s="134">
        <v>50234.6</v>
      </c>
      <c r="F58" s="134">
        <v>50234.6</v>
      </c>
      <c r="G58" s="134">
        <f t="shared" si="20"/>
        <v>1021952.5299999999</v>
      </c>
    </row>
    <row r="59" spans="1:7" x14ac:dyDescent="0.25">
      <c r="A59" s="64" t="s">
        <v>379</v>
      </c>
      <c r="B59" s="134">
        <v>297368.96000000002</v>
      </c>
      <c r="C59" s="134">
        <v>78562.720000000001</v>
      </c>
      <c r="D59" s="134">
        <f t="shared" si="21"/>
        <v>375931.68000000005</v>
      </c>
      <c r="E59" s="134">
        <v>0</v>
      </c>
      <c r="F59" s="134">
        <v>0</v>
      </c>
      <c r="G59" s="134">
        <f t="shared" si="20"/>
        <v>375931.68000000005</v>
      </c>
    </row>
    <row r="60" spans="1:7" x14ac:dyDescent="0.25">
      <c r="A60" s="64" t="s">
        <v>380</v>
      </c>
      <c r="B60" s="134">
        <v>200000</v>
      </c>
      <c r="C60" s="134">
        <v>-200000</v>
      </c>
      <c r="D60" s="134">
        <f t="shared" si="21"/>
        <v>0</v>
      </c>
      <c r="E60" s="134">
        <v>0</v>
      </c>
      <c r="F60" s="134">
        <v>0</v>
      </c>
      <c r="G60" s="134">
        <f t="shared" si="20"/>
        <v>0</v>
      </c>
    </row>
    <row r="61" spans="1:7" x14ac:dyDescent="0.25">
      <c r="A61" s="51" t="s">
        <v>381</v>
      </c>
      <c r="B61" s="147">
        <f t="shared" ref="B61:G61" si="22">SUM(B62:B70)</f>
        <v>3113500</v>
      </c>
      <c r="C61" s="147">
        <f t="shared" si="22"/>
        <v>9504560</v>
      </c>
      <c r="D61" s="147">
        <f t="shared" si="22"/>
        <v>12618060</v>
      </c>
      <c r="E61" s="147">
        <f t="shared" si="22"/>
        <v>5706716.04</v>
      </c>
      <c r="F61" s="147">
        <f t="shared" si="22"/>
        <v>5266258.04</v>
      </c>
      <c r="G61" s="147">
        <f t="shared" si="22"/>
        <v>6911343.959999999</v>
      </c>
    </row>
    <row r="62" spans="1:7" x14ac:dyDescent="0.25">
      <c r="A62" s="64" t="s">
        <v>382</v>
      </c>
      <c r="B62" s="134">
        <v>0</v>
      </c>
      <c r="C62" s="134">
        <v>0</v>
      </c>
      <c r="D62" s="134">
        <f t="shared" ref="D62:F70" si="23">B62+C62</f>
        <v>0</v>
      </c>
      <c r="E62" s="134">
        <f t="shared" si="23"/>
        <v>0</v>
      </c>
      <c r="F62" s="134">
        <f t="shared" si="23"/>
        <v>0</v>
      </c>
      <c r="G62" s="134">
        <f t="shared" ref="G62:G70" si="24">D62-E62</f>
        <v>0</v>
      </c>
    </row>
    <row r="63" spans="1:7" x14ac:dyDescent="0.25">
      <c r="A63" s="64" t="s">
        <v>383</v>
      </c>
      <c r="B63" s="134">
        <v>2963500</v>
      </c>
      <c r="C63" s="134">
        <v>4504560</v>
      </c>
      <c r="D63" s="134">
        <f t="shared" si="23"/>
        <v>7468060</v>
      </c>
      <c r="E63" s="134">
        <v>4700034.4000000004</v>
      </c>
      <c r="F63" s="134">
        <v>4700034.4000000004</v>
      </c>
      <c r="G63" s="134">
        <f t="shared" si="24"/>
        <v>2768025.5999999996</v>
      </c>
    </row>
    <row r="64" spans="1:7" x14ac:dyDescent="0.25">
      <c r="A64" s="64" t="s">
        <v>384</v>
      </c>
      <c r="B64" s="134">
        <v>0</v>
      </c>
      <c r="C64" s="134">
        <v>0</v>
      </c>
      <c r="D64" s="134">
        <f t="shared" si="23"/>
        <v>0</v>
      </c>
      <c r="E64" s="134">
        <f t="shared" si="23"/>
        <v>0</v>
      </c>
      <c r="F64" s="134">
        <f t="shared" si="23"/>
        <v>0</v>
      </c>
      <c r="G64" s="134">
        <f t="shared" si="24"/>
        <v>0</v>
      </c>
    </row>
    <row r="65" spans="1:8" x14ac:dyDescent="0.25">
      <c r="A65" s="64" t="s">
        <v>385</v>
      </c>
      <c r="B65" s="134">
        <v>0</v>
      </c>
      <c r="C65" s="134">
        <v>0</v>
      </c>
      <c r="D65" s="134">
        <f t="shared" si="23"/>
        <v>0</v>
      </c>
      <c r="E65" s="134">
        <f t="shared" si="23"/>
        <v>0</v>
      </c>
      <c r="F65" s="134">
        <f t="shared" si="23"/>
        <v>0</v>
      </c>
      <c r="G65" s="134">
        <f t="shared" si="24"/>
        <v>0</v>
      </c>
    </row>
    <row r="66" spans="1:8" x14ac:dyDescent="0.25">
      <c r="A66" s="64" t="s">
        <v>386</v>
      </c>
      <c r="B66" s="134">
        <v>0</v>
      </c>
      <c r="C66" s="134">
        <v>5000000</v>
      </c>
      <c r="D66" s="134">
        <f t="shared" si="23"/>
        <v>5000000</v>
      </c>
      <c r="E66" s="134">
        <v>1006681.64</v>
      </c>
      <c r="F66" s="134">
        <v>566223.64</v>
      </c>
      <c r="G66" s="134">
        <f t="shared" si="24"/>
        <v>3993318.36</v>
      </c>
    </row>
    <row r="67" spans="1:8" x14ac:dyDescent="0.25">
      <c r="A67" s="64" t="s">
        <v>387</v>
      </c>
      <c r="B67" s="134">
        <v>0</v>
      </c>
      <c r="C67" s="134">
        <v>0</v>
      </c>
      <c r="D67" s="134">
        <f t="shared" si="23"/>
        <v>0</v>
      </c>
      <c r="E67" s="134">
        <f t="shared" si="23"/>
        <v>0</v>
      </c>
      <c r="F67" s="134">
        <f t="shared" si="23"/>
        <v>0</v>
      </c>
      <c r="G67" s="134">
        <f t="shared" si="24"/>
        <v>0</v>
      </c>
    </row>
    <row r="68" spans="1:8" x14ac:dyDescent="0.25">
      <c r="A68" s="64" t="s">
        <v>388</v>
      </c>
      <c r="B68" s="134">
        <v>150000</v>
      </c>
      <c r="C68" s="134">
        <v>0</v>
      </c>
      <c r="D68" s="134">
        <f t="shared" si="23"/>
        <v>150000</v>
      </c>
      <c r="E68" s="134">
        <v>0</v>
      </c>
      <c r="F68" s="134">
        <v>0</v>
      </c>
      <c r="G68" s="134">
        <f t="shared" si="24"/>
        <v>150000</v>
      </c>
    </row>
    <row r="69" spans="1:8" x14ac:dyDescent="0.25">
      <c r="A69" s="64" t="s">
        <v>389</v>
      </c>
      <c r="B69" s="134">
        <v>0</v>
      </c>
      <c r="C69" s="134">
        <v>0</v>
      </c>
      <c r="D69" s="134">
        <f t="shared" si="23"/>
        <v>0</v>
      </c>
      <c r="E69" s="134">
        <f t="shared" si="23"/>
        <v>0</v>
      </c>
      <c r="F69" s="134">
        <f t="shared" si="23"/>
        <v>0</v>
      </c>
      <c r="G69" s="134">
        <f t="shared" si="24"/>
        <v>0</v>
      </c>
    </row>
    <row r="70" spans="1:8" x14ac:dyDescent="0.25">
      <c r="A70" s="64" t="s">
        <v>390</v>
      </c>
      <c r="B70" s="134">
        <v>0</v>
      </c>
      <c r="C70" s="134">
        <v>0</v>
      </c>
      <c r="D70" s="134">
        <f t="shared" si="23"/>
        <v>0</v>
      </c>
      <c r="E70" s="134">
        <f t="shared" si="23"/>
        <v>0</v>
      </c>
      <c r="F70" s="134">
        <f t="shared" si="23"/>
        <v>0</v>
      </c>
      <c r="G70" s="134">
        <f t="shared" si="24"/>
        <v>0</v>
      </c>
    </row>
    <row r="71" spans="1:8" x14ac:dyDescent="0.25">
      <c r="A71" s="61" t="s">
        <v>3292</v>
      </c>
      <c r="B71" s="153">
        <f t="shared" ref="B71:G71" si="25">SUM(B72:B75)</f>
        <v>6046440.6399999997</v>
      </c>
      <c r="C71" s="153">
        <f t="shared" si="25"/>
        <v>1173628.02</v>
      </c>
      <c r="D71" s="153">
        <f t="shared" si="25"/>
        <v>7220068.6600000001</v>
      </c>
      <c r="E71" s="153">
        <f t="shared" si="25"/>
        <v>2022043.33</v>
      </c>
      <c r="F71" s="153">
        <f t="shared" si="25"/>
        <v>2022043.33</v>
      </c>
      <c r="G71" s="153">
        <f t="shared" si="25"/>
        <v>5198025.33</v>
      </c>
    </row>
    <row r="72" spans="1:8" x14ac:dyDescent="0.25">
      <c r="A72" s="64" t="s">
        <v>391</v>
      </c>
      <c r="B72" s="134">
        <v>6046440.6399999997</v>
      </c>
      <c r="C72" s="134">
        <v>1173628.02</v>
      </c>
      <c r="D72" s="134">
        <f>B72+C72</f>
        <v>7220068.6600000001</v>
      </c>
      <c r="E72" s="134">
        <v>2022043.33</v>
      </c>
      <c r="F72" s="134">
        <v>2022043.33</v>
      </c>
      <c r="G72" s="134">
        <f t="shared" ref="G72:G75" si="26">D72-E72</f>
        <v>5198025.33</v>
      </c>
    </row>
    <row r="73" spans="1:8" ht="30" x14ac:dyDescent="0.25">
      <c r="A73" s="64" t="s">
        <v>392</v>
      </c>
      <c r="B73" s="134">
        <v>0</v>
      </c>
      <c r="C73" s="134">
        <v>0</v>
      </c>
      <c r="D73" s="134">
        <f t="shared" ref="D73:F75" si="27">B73+C73</f>
        <v>0</v>
      </c>
      <c r="E73" s="134">
        <f t="shared" si="27"/>
        <v>0</v>
      </c>
      <c r="F73" s="134">
        <f t="shared" si="27"/>
        <v>0</v>
      </c>
      <c r="G73" s="134">
        <f t="shared" si="26"/>
        <v>0</v>
      </c>
    </row>
    <row r="74" spans="1:8" x14ac:dyDescent="0.25">
      <c r="A74" s="64" t="s">
        <v>393</v>
      </c>
      <c r="B74" s="134">
        <v>0</v>
      </c>
      <c r="C74" s="134">
        <v>0</v>
      </c>
      <c r="D74" s="134">
        <f t="shared" si="27"/>
        <v>0</v>
      </c>
      <c r="E74" s="134">
        <f t="shared" si="27"/>
        <v>0</v>
      </c>
      <c r="F74" s="134">
        <f t="shared" si="27"/>
        <v>0</v>
      </c>
      <c r="G74" s="134">
        <f t="shared" si="26"/>
        <v>0</v>
      </c>
    </row>
    <row r="75" spans="1:8" x14ac:dyDescent="0.25">
      <c r="A75" s="64" t="s">
        <v>394</v>
      </c>
      <c r="B75" s="134">
        <v>0</v>
      </c>
      <c r="C75" s="134">
        <v>0</v>
      </c>
      <c r="D75" s="134">
        <f t="shared" si="27"/>
        <v>0</v>
      </c>
      <c r="E75" s="134">
        <f t="shared" si="27"/>
        <v>0</v>
      </c>
      <c r="F75" s="134">
        <f t="shared" si="27"/>
        <v>0</v>
      </c>
      <c r="G75" s="134">
        <f t="shared" si="26"/>
        <v>0</v>
      </c>
    </row>
    <row r="76" spans="1:8" x14ac:dyDescent="0.25">
      <c r="A76" s="52"/>
      <c r="B76" s="66"/>
      <c r="C76" s="66"/>
      <c r="D76" s="66"/>
      <c r="E76" s="66"/>
      <c r="F76" s="66"/>
      <c r="G76" s="66"/>
    </row>
    <row r="77" spans="1:8" x14ac:dyDescent="0.25">
      <c r="A77" s="53" t="s">
        <v>360</v>
      </c>
      <c r="B77" s="152">
        <f t="shared" ref="B77:G77" si="28">B43+B9</f>
        <v>452871523.95000005</v>
      </c>
      <c r="C77" s="152">
        <f t="shared" si="28"/>
        <v>166259929.97</v>
      </c>
      <c r="D77" s="154">
        <f t="shared" si="28"/>
        <v>619131453.92000008</v>
      </c>
      <c r="E77" s="152">
        <f t="shared" si="28"/>
        <v>224360886.28999999</v>
      </c>
      <c r="F77" s="152">
        <f t="shared" si="28"/>
        <v>208364326.01999998</v>
      </c>
      <c r="G77" s="152">
        <f t="shared" si="28"/>
        <v>394770567.63000005</v>
      </c>
    </row>
    <row r="78" spans="1:8" x14ac:dyDescent="0.25">
      <c r="A78" s="56"/>
      <c r="B78" s="47"/>
      <c r="C78" s="47"/>
      <c r="D78" s="47"/>
      <c r="E78" s="47"/>
      <c r="F78" s="47"/>
      <c r="G78" s="47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2" orientation="landscape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3139</v>
      </c>
      <c r="Q1" t="s">
        <v>3140</v>
      </c>
      <c r="R1" t="s">
        <v>729</v>
      </c>
      <c r="S1" t="s">
        <v>723</v>
      </c>
      <c r="T1" t="s">
        <v>3141</v>
      </c>
      <c r="U1" t="s">
        <v>3142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703</v>
      </c>
      <c r="P2" s="18">
        <f>'Formato 6 c)'!B9</f>
        <v>210120006.29000002</v>
      </c>
      <c r="Q2" s="18">
        <f>'Formato 6 c)'!C9</f>
        <v>37229281.520000003</v>
      </c>
      <c r="R2" s="18">
        <f>'Formato 6 c)'!D9</f>
        <v>247349287.81</v>
      </c>
      <c r="S2" s="18">
        <f>'Formato 6 c)'!E9</f>
        <v>85291834.569999993</v>
      </c>
      <c r="T2" s="18">
        <f>'Formato 6 c)'!F9</f>
        <v>84167360.040000007</v>
      </c>
      <c r="U2" s="18">
        <f>'Formato 6 c)'!G9</f>
        <v>162057453.24000001</v>
      </c>
    </row>
    <row r="3" spans="1:25" ht="14.25" x14ac:dyDescent="0.4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3212</v>
      </c>
      <c r="P3" s="18">
        <f>'Formato 6 c)'!B10</f>
        <v>110409839.12</v>
      </c>
      <c r="Q3" s="18">
        <f>'Formato 6 c)'!C10</f>
        <v>-250815.96999999997</v>
      </c>
      <c r="R3" s="18">
        <f>'Formato 6 c)'!D10</f>
        <v>110159023.15000001</v>
      </c>
      <c r="S3" s="18">
        <f>'Formato 6 c)'!E10</f>
        <v>40542369.280000001</v>
      </c>
      <c r="T3" s="18">
        <f>'Formato 6 c)'!F10</f>
        <v>39922727.170000002</v>
      </c>
      <c r="U3" s="18">
        <f>'Formato 6 c)'!G10</f>
        <v>69616653.86999999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3213</v>
      </c>
      <c r="P4" s="18">
        <f>'Formato 6 c)'!B11</f>
        <v>13997893.640000001</v>
      </c>
      <c r="Q4" s="18">
        <f>'Formato 6 c)'!C11</f>
        <v>265676.08000000007</v>
      </c>
      <c r="R4" s="18">
        <f>'Formato 6 c)'!D11</f>
        <v>14263569.720000001</v>
      </c>
      <c r="S4" s="18">
        <f>'Formato 6 c)'!E11</f>
        <v>6178876.2800000003</v>
      </c>
      <c r="T4" s="18">
        <f>'Formato 6 c)'!F11</f>
        <v>6090178.9800000004</v>
      </c>
      <c r="U4" s="18">
        <f>'Formato 6 c)'!G11</f>
        <v>8084693.4400000004</v>
      </c>
      <c r="V4" s="18"/>
    </row>
    <row r="5" spans="1:25" ht="14.25" x14ac:dyDescent="0.4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3214</v>
      </c>
      <c r="P5" s="18">
        <f>'Formato 6 c)'!B12</f>
        <v>435019</v>
      </c>
      <c r="Q5" s="18">
        <f>'Formato 6 c)'!C12</f>
        <v>0</v>
      </c>
      <c r="R5" s="18">
        <f>'Formato 6 c)'!D12</f>
        <v>435019</v>
      </c>
      <c r="S5" s="18">
        <f>'Formato 6 c)'!E12</f>
        <v>188704.97</v>
      </c>
      <c r="T5" s="18">
        <f>'Formato 6 c)'!F12</f>
        <v>188704.97</v>
      </c>
      <c r="U5" s="18">
        <f>'Formato 6 c)'!G12</f>
        <v>246314.03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3215</v>
      </c>
      <c r="P6" s="18">
        <f>'Formato 6 c)'!B13</f>
        <v>35239865.079999998</v>
      </c>
      <c r="Q6" s="18">
        <f>'Formato 6 c)'!C13</f>
        <v>1029578.2</v>
      </c>
      <c r="R6" s="18">
        <f>'Formato 6 c)'!D13</f>
        <v>36269443.280000001</v>
      </c>
      <c r="S6" s="18">
        <f>'Formato 6 c)'!E13</f>
        <v>11962500.560000001</v>
      </c>
      <c r="T6" s="18">
        <f>'Formato 6 c)'!F13</f>
        <v>11542090.24</v>
      </c>
      <c r="U6" s="18">
        <f>'Formato 6 c)'!G13</f>
        <v>24306942.719999999</v>
      </c>
      <c r="V6" s="18"/>
    </row>
    <row r="7" spans="1:25" ht="14.25" x14ac:dyDescent="0.4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3216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ht="14.25" x14ac:dyDescent="0.4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3217</v>
      </c>
      <c r="P8" s="18">
        <f>'Formato 6 c)'!B15</f>
        <v>42705264.399999999</v>
      </c>
      <c r="Q8" s="18">
        <f>'Formato 6 c)'!C15</f>
        <v>-575091.25</v>
      </c>
      <c r="R8" s="18">
        <f>'Formato 6 c)'!D15</f>
        <v>42130173.149999999</v>
      </c>
      <c r="S8" s="18">
        <f>'Formato 6 c)'!E15</f>
        <v>15381732.66</v>
      </c>
      <c r="T8" s="18">
        <f>'Formato 6 c)'!F15</f>
        <v>15332342.02</v>
      </c>
      <c r="U8" s="18">
        <f>'Formato 6 c)'!G15</f>
        <v>26748440.489999998</v>
      </c>
    </row>
    <row r="9" spans="1:25" ht="14.25" x14ac:dyDescent="0.4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3218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3219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ht="14.25" x14ac:dyDescent="0.4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3169</v>
      </c>
      <c r="P11" s="18">
        <f>'Formato 6 c)'!B18</f>
        <v>18031797</v>
      </c>
      <c r="Q11" s="18">
        <f>'Formato 6 c)'!C18</f>
        <v>-970979</v>
      </c>
      <c r="R11" s="18">
        <f>'Formato 6 c)'!D18</f>
        <v>17060818</v>
      </c>
      <c r="S11" s="18">
        <f>'Formato 6 c)'!E18</f>
        <v>6830554.8099999996</v>
      </c>
      <c r="T11" s="18">
        <f>'Formato 6 c)'!F18</f>
        <v>6769410.96</v>
      </c>
      <c r="U11" s="18">
        <f>'Formato 6 c)'!G18</f>
        <v>10230263.190000001</v>
      </c>
    </row>
    <row r="12" spans="1:25" ht="14.25" x14ac:dyDescent="0.4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3220</v>
      </c>
      <c r="N12" s="20"/>
      <c r="P12" s="18">
        <f>'Formato 6 c)'!B19</f>
        <v>92638996.170000002</v>
      </c>
      <c r="Q12" s="18">
        <f>'Formato 6 c)'!C19</f>
        <v>34565346.490000002</v>
      </c>
      <c r="R12" s="18">
        <f>'Formato 6 c)'!D19</f>
        <v>127204342.66</v>
      </c>
      <c r="S12" s="18">
        <f>'Formato 6 c)'!E19</f>
        <v>39927192.689999998</v>
      </c>
      <c r="T12" s="18">
        <f>'Formato 6 c)'!F19</f>
        <v>39442295.730000004</v>
      </c>
      <c r="U12" s="18">
        <f>'Formato 6 c)'!G19</f>
        <v>87277149.970000014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3221</v>
      </c>
      <c r="P13" s="18">
        <f>'Formato 6 c)'!B20</f>
        <v>9429919</v>
      </c>
      <c r="Q13" s="18">
        <f>'Formato 6 c)'!C20</f>
        <v>-54313.14</v>
      </c>
      <c r="R13" s="18">
        <f>'Formato 6 c)'!D20</f>
        <v>9375605.8599999994</v>
      </c>
      <c r="S13" s="18">
        <f>'Formato 6 c)'!E20</f>
        <v>4290508.01</v>
      </c>
      <c r="T13" s="18">
        <f>'Formato 6 c)'!F20</f>
        <v>3981130.48</v>
      </c>
      <c r="U13" s="18">
        <f>'Formato 6 c)'!G20</f>
        <v>5085097.8499999996</v>
      </c>
    </row>
    <row r="14" spans="1:25" ht="14.25" x14ac:dyDescent="0.4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3222</v>
      </c>
      <c r="P14" s="18">
        <f>'Formato 6 c)'!B21</f>
        <v>65013963.170000002</v>
      </c>
      <c r="Q14" s="18">
        <f>'Formato 6 c)'!C21</f>
        <v>31357469.859999999</v>
      </c>
      <c r="R14" s="18">
        <f>'Formato 6 c)'!D21</f>
        <v>96371433.030000001</v>
      </c>
      <c r="S14" s="18">
        <f>'Formato 6 c)'!E21</f>
        <v>22461656.420000002</v>
      </c>
      <c r="T14" s="18">
        <f>'Formato 6 c)'!F21</f>
        <v>22325352.079999998</v>
      </c>
      <c r="U14" s="18">
        <f>'Formato 6 c)'!G21</f>
        <v>73909776.609999999</v>
      </c>
    </row>
    <row r="15" spans="1:25" ht="14.25" x14ac:dyDescent="0.4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490</v>
      </c>
      <c r="P15" s="18">
        <f>'Formato 6 c)'!B22</f>
        <v>357117</v>
      </c>
      <c r="Q15" s="18">
        <f>'Formato 6 c)'!C22</f>
        <v>118227</v>
      </c>
      <c r="R15" s="18">
        <f>'Formato 6 c)'!D22</f>
        <v>475344</v>
      </c>
      <c r="S15" s="18">
        <f>'Formato 6 c)'!E22</f>
        <v>127651.8</v>
      </c>
      <c r="T15" s="18">
        <f>'Formato 6 c)'!F22</f>
        <v>127651.8</v>
      </c>
      <c r="U15" s="18">
        <f>'Formato 6 c)'!G22</f>
        <v>347692.2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3223</v>
      </c>
      <c r="P16" s="18">
        <f>'Formato 6 c)'!B23</f>
        <v>8970399</v>
      </c>
      <c r="Q16" s="18">
        <f>'Formato 6 c)'!C23</f>
        <v>1370547</v>
      </c>
      <c r="R16" s="18">
        <f>'Formato 6 c)'!D23</f>
        <v>10340946</v>
      </c>
      <c r="S16" s="18">
        <f>'Formato 6 c)'!E23</f>
        <v>5836937.8200000003</v>
      </c>
      <c r="T16" s="18">
        <f>'Formato 6 c)'!F23</f>
        <v>5817012.9199999999</v>
      </c>
      <c r="U16" s="18">
        <f>'Formato 6 c)'!G23</f>
        <v>4504008.18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3224</v>
      </c>
      <c r="P17" s="18">
        <f>'Formato 6 c)'!B24</f>
        <v>3381951</v>
      </c>
      <c r="Q17" s="18">
        <f>'Formato 6 c)'!C24</f>
        <v>49230</v>
      </c>
      <c r="R17" s="18">
        <f>'Formato 6 c)'!D24</f>
        <v>3431181</v>
      </c>
      <c r="S17" s="18">
        <f>'Formato 6 c)'!E24</f>
        <v>2602646.8199999998</v>
      </c>
      <c r="T17" s="18">
        <f>'Formato 6 c)'!F24</f>
        <v>2602646.8199999998</v>
      </c>
      <c r="U17" s="18">
        <f>'Formato 6 c)'!G24</f>
        <v>828534.18000000017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3225</v>
      </c>
      <c r="P18" s="18">
        <f>'Formato 6 c)'!B25</f>
        <v>5485647</v>
      </c>
      <c r="Q18" s="18">
        <f>'Formato 6 c)'!C25</f>
        <v>1724185.77</v>
      </c>
      <c r="R18" s="18">
        <f>'Formato 6 c)'!D25</f>
        <v>7209832.7699999996</v>
      </c>
      <c r="S18" s="18">
        <f>'Formato 6 c)'!E25</f>
        <v>4607791.82</v>
      </c>
      <c r="T18" s="18">
        <f>'Formato 6 c)'!F25</f>
        <v>4588501.63</v>
      </c>
      <c r="U18" s="18">
        <f>'Formato 6 c)'!G25</f>
        <v>2602040.9499999993</v>
      </c>
    </row>
    <row r="19" spans="1:21" ht="14.25" x14ac:dyDescent="0.4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3226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3227</v>
      </c>
      <c r="P20" s="18">
        <f>'Formato 6 c)'!B27</f>
        <v>7071171</v>
      </c>
      <c r="Q20" s="18">
        <f>'Formato 6 c)'!C27</f>
        <v>2914751</v>
      </c>
      <c r="R20" s="18">
        <f>'Formato 6 c)'!D27</f>
        <v>9985922</v>
      </c>
      <c r="S20" s="18">
        <f>'Formato 6 c)'!E27</f>
        <v>4822272.5999999996</v>
      </c>
      <c r="T20" s="18">
        <f>'Formato 6 c)'!F27</f>
        <v>4802337.1399999997</v>
      </c>
      <c r="U20" s="18">
        <f>'Formato 6 c)'!G27</f>
        <v>5163649.4000000004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3228</v>
      </c>
      <c r="P21" s="18">
        <f>'Formato 6 c)'!B28</f>
        <v>4844300</v>
      </c>
      <c r="Q21" s="18">
        <f>'Formato 6 c)'!C28</f>
        <v>-94719</v>
      </c>
      <c r="R21" s="18">
        <f>'Formato 6 c)'!D28</f>
        <v>4749581</v>
      </c>
      <c r="S21" s="18">
        <f>'Formato 6 c)'!E28</f>
        <v>1993505.22</v>
      </c>
      <c r="T21" s="18">
        <f>'Formato 6 c)'!F28</f>
        <v>1973569.76</v>
      </c>
      <c r="U21" s="18">
        <f>'Formato 6 c)'!G28</f>
        <v>2756075.7800000003</v>
      </c>
    </row>
    <row r="22" spans="1:21" ht="14.25" x14ac:dyDescent="0.4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3229</v>
      </c>
      <c r="P22" s="18">
        <f>'Formato 6 c)'!B29</f>
        <v>1605560</v>
      </c>
      <c r="Q22" s="18">
        <f>'Formato 6 c)'!C29</f>
        <v>3009470</v>
      </c>
      <c r="R22" s="18">
        <f>'Formato 6 c)'!D29</f>
        <v>4615030</v>
      </c>
      <c r="S22" s="18">
        <f>'Formato 6 c)'!E29</f>
        <v>2487959.7999999998</v>
      </c>
      <c r="T22" s="18">
        <f>'Formato 6 c)'!F29</f>
        <v>2487959.7999999998</v>
      </c>
      <c r="U22" s="18">
        <f>'Formato 6 c)'!G29</f>
        <v>2127070.2000000002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3230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3231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ht="14.25" x14ac:dyDescent="0.4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3232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ht="14.25" x14ac:dyDescent="0.4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3233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ht="14.25" x14ac:dyDescent="0.4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3234</v>
      </c>
      <c r="P27" s="18">
        <f>'Formato 6 c)'!B34</f>
        <v>621311</v>
      </c>
      <c r="Q27" s="18">
        <f>'Formato 6 c)'!C34</f>
        <v>0</v>
      </c>
      <c r="R27" s="18">
        <f>'Formato 6 c)'!D34</f>
        <v>621311</v>
      </c>
      <c r="S27" s="18">
        <f>'Formato 6 c)'!E34</f>
        <v>340807.58</v>
      </c>
      <c r="T27" s="18">
        <f>'Formato 6 c)'!F34</f>
        <v>340807.58</v>
      </c>
      <c r="U27" s="18">
        <f>'Formato 6 c)'!G34</f>
        <v>280503.42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3235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3236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ht="14.25" x14ac:dyDescent="0.4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3237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3238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3239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ht="14.25" x14ac:dyDescent="0.4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3240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ht="14.25" x14ac:dyDescent="0.4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3241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ht="14.25" x14ac:dyDescent="0.4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704</v>
      </c>
      <c r="P35" s="18">
        <f>'Formato 6 c)'!B43</f>
        <v>242751517.66</v>
      </c>
      <c r="Q35" s="18">
        <f>'Formato 6 c)'!C43</f>
        <v>129030648.45</v>
      </c>
      <c r="R35" s="18">
        <f>'Formato 6 c)'!D43</f>
        <v>371782166.11000007</v>
      </c>
      <c r="S35" s="18">
        <f>'Formato 6 c)'!E43</f>
        <v>139069051.72</v>
      </c>
      <c r="T35" s="18">
        <f>'Formato 6 c)'!F43</f>
        <v>124196965.97999999</v>
      </c>
      <c r="U35" s="18">
        <f>'Formato 6 c)'!G43</f>
        <v>232713114.39000005</v>
      </c>
    </row>
    <row r="36" spans="1:21" ht="14.25" x14ac:dyDescent="0.4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3212</v>
      </c>
      <c r="P36" s="18">
        <f>'Formato 6 c)'!B44</f>
        <v>78019945.00999999</v>
      </c>
      <c r="Q36" s="18">
        <f>'Formato 6 c)'!C44</f>
        <v>11061212</v>
      </c>
      <c r="R36" s="18">
        <f>'Formato 6 c)'!D44</f>
        <v>89081157.00999999</v>
      </c>
      <c r="S36" s="18">
        <f>'Formato 6 c)'!E44</f>
        <v>30826619.300000001</v>
      </c>
      <c r="T36" s="18">
        <f>'Formato 6 c)'!F44</f>
        <v>30318905.740000002</v>
      </c>
      <c r="U36" s="18">
        <f>'Formato 6 c)'!G44</f>
        <v>58254537.709999993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3213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3214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3215</v>
      </c>
      <c r="P39" s="18">
        <f>'Formato 6 c)'!B47</f>
        <v>13443281.35</v>
      </c>
      <c r="Q39" s="18">
        <f>'Formato 6 c)'!C47</f>
        <v>1158985.9600000009</v>
      </c>
      <c r="R39" s="18">
        <f>'Formato 6 c)'!D47</f>
        <v>14602267.310000001</v>
      </c>
      <c r="S39" s="18">
        <f>'Formato 6 c)'!E47</f>
        <v>5823431.5800000001</v>
      </c>
      <c r="T39" s="18">
        <f>'Formato 6 c)'!F47</f>
        <v>5400526.9100000001</v>
      </c>
      <c r="U39" s="18">
        <f>'Formato 6 c)'!G47</f>
        <v>8778835.7300000004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3216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3217</v>
      </c>
      <c r="P41" s="18">
        <f>'Formato 6 c)'!B49</f>
        <v>11991031.539999999</v>
      </c>
      <c r="Q41" s="18">
        <f>'Formato 6 c)'!C49</f>
        <v>2330956.83</v>
      </c>
      <c r="R41" s="18">
        <f>'Formato 6 c)'!D49</f>
        <v>14321988.369999999</v>
      </c>
      <c r="S41" s="18">
        <f>'Formato 6 c)'!E49</f>
        <v>5038150.12</v>
      </c>
      <c r="T41" s="18">
        <f>'Formato 6 c)'!F49</f>
        <v>5038150.12</v>
      </c>
      <c r="U41" s="18">
        <f>'Formato 6 c)'!G49</f>
        <v>9283838.25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3218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3219</v>
      </c>
      <c r="P43" s="18">
        <f>'Formato 6 c)'!B51</f>
        <v>52585632.119999997</v>
      </c>
      <c r="Q43" s="18">
        <f>'Formato 6 c)'!C51</f>
        <v>7571269.21</v>
      </c>
      <c r="R43" s="18">
        <f>'Formato 6 c)'!D51</f>
        <v>60156901.329999998</v>
      </c>
      <c r="S43" s="18">
        <f>'Formato 6 c)'!E51</f>
        <v>19965037.600000001</v>
      </c>
      <c r="T43" s="18">
        <f>'Formato 6 c)'!F51</f>
        <v>19880228.710000001</v>
      </c>
      <c r="U43" s="18">
        <f>'Formato 6 c)'!G51</f>
        <v>40191863.729999997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3169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3220</v>
      </c>
      <c r="P45" s="18">
        <f>'Formato 6 c)'!B53</f>
        <v>155571632.01000002</v>
      </c>
      <c r="Q45" s="18">
        <f>'Formato 6 c)'!C53</f>
        <v>107291248.43000001</v>
      </c>
      <c r="R45" s="18">
        <f>'Formato 6 c)'!D53</f>
        <v>262862880.44000003</v>
      </c>
      <c r="S45" s="18">
        <f>'Formato 6 c)'!E53</f>
        <v>100513673.05</v>
      </c>
      <c r="T45" s="18">
        <f>'Formato 6 c)'!F53</f>
        <v>86589758.86999999</v>
      </c>
      <c r="U45" s="18">
        <f>'Formato 6 c)'!G53</f>
        <v>162349207.39000002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3221</v>
      </c>
      <c r="P46" s="18">
        <f>'Formato 6 c)'!B54</f>
        <v>23987465.199999999</v>
      </c>
      <c r="Q46" s="18">
        <f>'Formato 6 c)'!C54</f>
        <v>22959582.02</v>
      </c>
      <c r="R46" s="18">
        <f>'Formato 6 c)'!D54</f>
        <v>46947047.219999999</v>
      </c>
      <c r="S46" s="18">
        <f>'Formato 6 c)'!E54</f>
        <v>22478383.25</v>
      </c>
      <c r="T46" s="18">
        <f>'Formato 6 c)'!F54</f>
        <v>21473692.440000001</v>
      </c>
      <c r="U46" s="18">
        <f>'Formato 6 c)'!G54</f>
        <v>24468663.969999999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3222</v>
      </c>
      <c r="P47" s="18">
        <f>'Formato 6 c)'!B55</f>
        <v>112985131.95</v>
      </c>
      <c r="Q47" s="18">
        <f>'Formato 6 c)'!C55</f>
        <v>87272798.530000016</v>
      </c>
      <c r="R47" s="18">
        <f>'Formato 6 c)'!D55</f>
        <v>200257930.48000002</v>
      </c>
      <c r="S47" s="18">
        <f>'Formato 6 c)'!E55</f>
        <v>72728621.390000001</v>
      </c>
      <c r="T47" s="18">
        <f>'Formato 6 c)'!F55</f>
        <v>61389300.079999998</v>
      </c>
      <c r="U47" s="18">
        <f>'Formato 6 c)'!G55</f>
        <v>127529309.09000002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490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3223</v>
      </c>
      <c r="P49" s="18">
        <f>'Formato 6 c)'!B57</f>
        <v>17483665.899999999</v>
      </c>
      <c r="Q49" s="18">
        <f>'Formato 6 c)'!C57</f>
        <v>-3273881.9699999988</v>
      </c>
      <c r="R49" s="18">
        <f>'Formato 6 c)'!D57</f>
        <v>14209783.93</v>
      </c>
      <c r="S49" s="18">
        <f>'Formato 6 c)'!E57</f>
        <v>5256433.8099999996</v>
      </c>
      <c r="T49" s="18">
        <f>'Formato 6 c)'!F57</f>
        <v>3676531.75</v>
      </c>
      <c r="U49" s="18">
        <f>'Formato 6 c)'!G57</f>
        <v>8953350.120000001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3224</v>
      </c>
      <c r="P50" s="18">
        <f>'Formato 6 c)'!B58</f>
        <v>618000</v>
      </c>
      <c r="Q50" s="18">
        <f>'Formato 6 c)'!C58</f>
        <v>454187.13</v>
      </c>
      <c r="R50" s="18">
        <f>'Formato 6 c)'!D58</f>
        <v>1072187.1299999999</v>
      </c>
      <c r="S50" s="18">
        <f>'Formato 6 c)'!E58</f>
        <v>50234.6</v>
      </c>
      <c r="T50" s="18">
        <f>'Formato 6 c)'!F58</f>
        <v>50234.6</v>
      </c>
      <c r="U50" s="18">
        <f>'Formato 6 c)'!G58</f>
        <v>1021952.5299999999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3225</v>
      </c>
      <c r="P51" s="18">
        <f>'Formato 6 c)'!B59</f>
        <v>297368.96000000002</v>
      </c>
      <c r="Q51" s="18">
        <f>'Formato 6 c)'!C59</f>
        <v>78562.720000000001</v>
      </c>
      <c r="R51" s="18">
        <f>'Formato 6 c)'!D59</f>
        <v>375931.68000000005</v>
      </c>
      <c r="S51" s="18">
        <f>'Formato 6 c)'!E59</f>
        <v>0</v>
      </c>
      <c r="T51" s="18">
        <f>'Formato 6 c)'!F59</f>
        <v>0</v>
      </c>
      <c r="U51" s="18">
        <f>'Formato 6 c)'!G59</f>
        <v>375931.68000000005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3226</v>
      </c>
      <c r="P52" s="18">
        <f>'Formato 6 c)'!B60</f>
        <v>200000</v>
      </c>
      <c r="Q52" s="18">
        <f>'Formato 6 c)'!C60</f>
        <v>-200000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3227</v>
      </c>
      <c r="P53" s="18">
        <f>'Formato 6 c)'!B61</f>
        <v>3113500</v>
      </c>
      <c r="Q53" s="18">
        <f>'Formato 6 c)'!C61</f>
        <v>9504560</v>
      </c>
      <c r="R53" s="18">
        <f>'Formato 6 c)'!D61</f>
        <v>12618060</v>
      </c>
      <c r="S53" s="18">
        <f>'Formato 6 c)'!E61</f>
        <v>5706716.04</v>
      </c>
      <c r="T53" s="18">
        <f>'Formato 6 c)'!F61</f>
        <v>5266258.04</v>
      </c>
      <c r="U53" s="18">
        <f>'Formato 6 c)'!G61</f>
        <v>6911343.959999999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3228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3229</v>
      </c>
      <c r="P55" s="18">
        <f>'Formato 6 c)'!B63</f>
        <v>2963500</v>
      </c>
      <c r="Q55" s="18">
        <f>'Formato 6 c)'!C63</f>
        <v>4504560</v>
      </c>
      <c r="R55" s="18">
        <f>'Formato 6 c)'!D63</f>
        <v>7468060</v>
      </c>
      <c r="S55" s="18">
        <f>'Formato 6 c)'!E63</f>
        <v>4700034.4000000004</v>
      </c>
      <c r="T55" s="18">
        <f>'Formato 6 c)'!F63</f>
        <v>4700034.4000000004</v>
      </c>
      <c r="U55" s="18">
        <f>'Formato 6 c)'!G63</f>
        <v>2768025.5999999996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3230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3231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3232</v>
      </c>
      <c r="P58" s="18">
        <f>'Formato 6 c)'!B66</f>
        <v>0</v>
      </c>
      <c r="Q58" s="18">
        <f>'Formato 6 c)'!C66</f>
        <v>5000000</v>
      </c>
      <c r="R58" s="18">
        <f>'Formato 6 c)'!D66</f>
        <v>5000000</v>
      </c>
      <c r="S58" s="18">
        <f>'Formato 6 c)'!E66</f>
        <v>1006681.64</v>
      </c>
      <c r="T58" s="18">
        <f>'Formato 6 c)'!F66</f>
        <v>566223.64</v>
      </c>
      <c r="U58" s="18">
        <f>'Formato 6 c)'!G66</f>
        <v>3993318.36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3233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3234</v>
      </c>
      <c r="P60" s="18">
        <f>'Formato 6 c)'!B68</f>
        <v>150000</v>
      </c>
      <c r="Q60" s="18">
        <f>'Formato 6 c)'!C68</f>
        <v>0</v>
      </c>
      <c r="R60" s="18">
        <f>'Formato 6 c)'!D68</f>
        <v>150000</v>
      </c>
      <c r="S60" s="18">
        <f>'Formato 6 c)'!E68</f>
        <v>0</v>
      </c>
      <c r="T60" s="18">
        <f>'Formato 6 c)'!F68</f>
        <v>0</v>
      </c>
      <c r="U60" s="18">
        <f>'Formato 6 c)'!G68</f>
        <v>150000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3235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3236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3242</v>
      </c>
      <c r="P63" s="18">
        <f>'Formato 6 c)'!B71</f>
        <v>6046440.6399999997</v>
      </c>
      <c r="Q63" s="18">
        <f>'Formato 6 c)'!C71</f>
        <v>1173628.02</v>
      </c>
      <c r="R63" s="18">
        <f>'Formato 6 c)'!D71</f>
        <v>7220068.6600000001</v>
      </c>
      <c r="S63" s="18">
        <f>'Formato 6 c)'!E71</f>
        <v>2022043.33</v>
      </c>
      <c r="T63" s="18">
        <f>'Formato 6 c)'!F71</f>
        <v>2022043.33</v>
      </c>
      <c r="U63" s="18">
        <f>'Formato 6 c)'!G71</f>
        <v>5198025.33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3238</v>
      </c>
      <c r="P64" s="18">
        <f>'Formato 6 c)'!B72</f>
        <v>6046440.6399999997</v>
      </c>
      <c r="Q64" s="18">
        <f>'Formato 6 c)'!C72</f>
        <v>1173628.02</v>
      </c>
      <c r="R64" s="18">
        <f>'Formato 6 c)'!D72</f>
        <v>7220068.6600000001</v>
      </c>
      <c r="S64" s="18">
        <f>'Formato 6 c)'!E72</f>
        <v>2022043.33</v>
      </c>
      <c r="T64" s="18">
        <f>'Formato 6 c)'!F72</f>
        <v>2022043.33</v>
      </c>
      <c r="U64" s="18">
        <f>'Formato 6 c)'!G72</f>
        <v>5198025.33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3239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3240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3241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3211</v>
      </c>
      <c r="P68" s="18">
        <f>'Formato 6 c)'!B77</f>
        <v>452871523.95000005</v>
      </c>
      <c r="Q68" s="18">
        <f>'Formato 6 c)'!C77</f>
        <v>166259929.97</v>
      </c>
      <c r="R68" s="18">
        <f>'Formato 6 c)'!D77</f>
        <v>619131453.92000008</v>
      </c>
      <c r="S68" s="18">
        <f>'Formato 6 c)'!E77</f>
        <v>224360886.28999999</v>
      </c>
      <c r="T68" s="18">
        <f>'Formato 6 c)'!F77</f>
        <v>208364326.01999998</v>
      </c>
      <c r="U68" s="18">
        <f>'Formato 6 c)'!G77</f>
        <v>394770567.63000005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XFD34"/>
  <sheetViews>
    <sheetView showGridLines="0" zoomScale="90" zoomScaleNormal="90" workbookViewId="0">
      <selection activeCell="F27" sqref="F27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204" t="s">
        <v>3280</v>
      </c>
      <c r="B1" s="203"/>
      <c r="C1" s="203"/>
      <c r="D1" s="203"/>
      <c r="E1" s="203"/>
      <c r="F1" s="203"/>
      <c r="G1" s="203"/>
    </row>
    <row r="2" spans="1:7" ht="14.25" x14ac:dyDescent="0.45">
      <c r="A2" s="185" t="str">
        <f>ENTE_PUBLICO_A</f>
        <v>ORGANISMO, Gobierno del Estado de Guanajuato (a)</v>
      </c>
      <c r="B2" s="186"/>
      <c r="C2" s="186"/>
      <c r="D2" s="186"/>
      <c r="E2" s="186"/>
      <c r="F2" s="186"/>
      <c r="G2" s="187"/>
    </row>
    <row r="3" spans="1:7" x14ac:dyDescent="0.25">
      <c r="A3" s="191" t="s">
        <v>277</v>
      </c>
      <c r="B3" s="192"/>
      <c r="C3" s="192"/>
      <c r="D3" s="192"/>
      <c r="E3" s="192"/>
      <c r="F3" s="192"/>
      <c r="G3" s="193"/>
    </row>
    <row r="4" spans="1:7" x14ac:dyDescent="0.25">
      <c r="A4" s="191" t="s">
        <v>399</v>
      </c>
      <c r="B4" s="192"/>
      <c r="C4" s="192"/>
      <c r="D4" s="192"/>
      <c r="E4" s="192"/>
      <c r="F4" s="192"/>
      <c r="G4" s="193"/>
    </row>
    <row r="5" spans="1:7" ht="14.25" x14ac:dyDescent="0.45">
      <c r="A5" s="191" t="str">
        <f>TRIMESTRE</f>
        <v>Del 1 de enero al 30 de junio de 2018 (b)</v>
      </c>
      <c r="B5" s="192"/>
      <c r="C5" s="192"/>
      <c r="D5" s="192"/>
      <c r="E5" s="192"/>
      <c r="F5" s="192"/>
      <c r="G5" s="193"/>
    </row>
    <row r="6" spans="1:7" ht="14.25" x14ac:dyDescent="0.45">
      <c r="A6" s="194" t="s">
        <v>118</v>
      </c>
      <c r="B6" s="195"/>
      <c r="C6" s="195"/>
      <c r="D6" s="195"/>
      <c r="E6" s="195"/>
      <c r="F6" s="195"/>
      <c r="G6" s="196"/>
    </row>
    <row r="7" spans="1:7" x14ac:dyDescent="0.25">
      <c r="A7" s="200" t="s">
        <v>361</v>
      </c>
      <c r="B7" s="205" t="s">
        <v>279</v>
      </c>
      <c r="C7" s="205"/>
      <c r="D7" s="205"/>
      <c r="E7" s="205"/>
      <c r="F7" s="205"/>
      <c r="G7" s="205" t="s">
        <v>280</v>
      </c>
    </row>
    <row r="8" spans="1:7" ht="29.25" customHeight="1" x14ac:dyDescent="0.25">
      <c r="A8" s="201"/>
      <c r="B8" s="43" t="s">
        <v>281</v>
      </c>
      <c r="C8" s="48" t="s">
        <v>362</v>
      </c>
      <c r="D8" s="48" t="s">
        <v>212</v>
      </c>
      <c r="E8" s="48" t="s">
        <v>167</v>
      </c>
      <c r="F8" s="48" t="s">
        <v>185</v>
      </c>
      <c r="G8" s="212"/>
    </row>
    <row r="9" spans="1:7" ht="14.25" x14ac:dyDescent="0.45">
      <c r="A9" s="50" t="s">
        <v>400</v>
      </c>
      <c r="B9" s="156">
        <f t="shared" ref="B9:G9" si="0">SUM(B10,B11,B12,B15,B16,B19)</f>
        <v>99269623.769999996</v>
      </c>
      <c r="C9" s="156">
        <f t="shared" si="0"/>
        <v>2357697.8500000089</v>
      </c>
      <c r="D9" s="156">
        <f t="shared" si="0"/>
        <v>101627321.62</v>
      </c>
      <c r="E9" s="156">
        <f t="shared" si="0"/>
        <v>39177642.049999997</v>
      </c>
      <c r="F9" s="156">
        <f t="shared" si="0"/>
        <v>39170707.049999997</v>
      </c>
      <c r="G9" s="156">
        <f t="shared" si="0"/>
        <v>62449679.570000008</v>
      </c>
    </row>
    <row r="10" spans="1:7" x14ac:dyDescent="0.25">
      <c r="A10" s="51" t="s">
        <v>401</v>
      </c>
      <c r="B10" s="134">
        <v>99269623.769999996</v>
      </c>
      <c r="C10" s="134">
        <f>D10-B10</f>
        <v>2357697.8500000089</v>
      </c>
      <c r="D10" s="155">
        <v>101627321.62</v>
      </c>
      <c r="E10" s="134">
        <v>39177642.049999997</v>
      </c>
      <c r="F10" s="134">
        <v>39170707.049999997</v>
      </c>
      <c r="G10" s="157">
        <f>D10-E10</f>
        <v>62449679.570000008</v>
      </c>
    </row>
    <row r="11" spans="1:7" x14ac:dyDescent="0.25">
      <c r="A11" s="51" t="s">
        <v>402</v>
      </c>
      <c r="B11" s="134">
        <v>0</v>
      </c>
      <c r="C11" s="134">
        <v>0</v>
      </c>
      <c r="D11" s="134">
        <v>0</v>
      </c>
      <c r="E11" s="134">
        <v>0</v>
      </c>
      <c r="F11" s="134">
        <v>0</v>
      </c>
      <c r="G11" s="134">
        <v>0</v>
      </c>
    </row>
    <row r="12" spans="1:7" ht="14.25" x14ac:dyDescent="0.45">
      <c r="A12" s="51" t="s">
        <v>403</v>
      </c>
      <c r="B12" s="157">
        <f>B13+B14</f>
        <v>0</v>
      </c>
      <c r="C12" s="157">
        <f t="shared" ref="C12:G12" si="1">C13+C14</f>
        <v>0</v>
      </c>
      <c r="D12" s="157">
        <f t="shared" si="1"/>
        <v>0</v>
      </c>
      <c r="E12" s="157">
        <f t="shared" si="1"/>
        <v>0</v>
      </c>
      <c r="F12" s="157">
        <f t="shared" si="1"/>
        <v>0</v>
      </c>
      <c r="G12" s="157">
        <f t="shared" si="1"/>
        <v>0</v>
      </c>
    </row>
    <row r="13" spans="1:7" x14ac:dyDescent="0.25">
      <c r="A13" s="60" t="s">
        <v>404</v>
      </c>
      <c r="B13" s="134">
        <v>0</v>
      </c>
      <c r="C13" s="134">
        <v>0</v>
      </c>
      <c r="D13" s="134">
        <v>0</v>
      </c>
      <c r="E13" s="134">
        <v>0</v>
      </c>
      <c r="F13" s="134">
        <v>0</v>
      </c>
      <c r="G13" s="157">
        <f t="shared" ref="G13:G19" si="2">D13-E13</f>
        <v>0</v>
      </c>
    </row>
    <row r="14" spans="1:7" x14ac:dyDescent="0.25">
      <c r="A14" s="60" t="s">
        <v>405</v>
      </c>
      <c r="B14" s="134">
        <v>0</v>
      </c>
      <c r="C14" s="134">
        <v>0</v>
      </c>
      <c r="D14" s="134">
        <v>0</v>
      </c>
      <c r="E14" s="134">
        <v>0</v>
      </c>
      <c r="F14" s="134">
        <v>0</v>
      </c>
      <c r="G14" s="157">
        <f t="shared" si="2"/>
        <v>0</v>
      </c>
    </row>
    <row r="15" spans="1:7" x14ac:dyDescent="0.25">
      <c r="A15" s="51" t="s">
        <v>406</v>
      </c>
      <c r="B15" s="134">
        <v>0</v>
      </c>
      <c r="C15" s="134">
        <v>0</v>
      </c>
      <c r="D15" s="134">
        <v>0</v>
      </c>
      <c r="E15" s="134">
        <v>0</v>
      </c>
      <c r="F15" s="134">
        <v>0</v>
      </c>
      <c r="G15" s="157">
        <f t="shared" si="2"/>
        <v>0</v>
      </c>
    </row>
    <row r="16" spans="1:7" x14ac:dyDescent="0.25">
      <c r="A16" s="61" t="s">
        <v>407</v>
      </c>
      <c r="B16" s="157">
        <f>B17+B18</f>
        <v>0</v>
      </c>
      <c r="C16" s="157">
        <f t="shared" ref="C16" si="3">C17+C18</f>
        <v>0</v>
      </c>
      <c r="D16" s="157">
        <f t="shared" ref="D16" si="4">D17+D18</f>
        <v>0</v>
      </c>
      <c r="E16" s="157">
        <f t="shared" ref="E16" si="5">E17+E18</f>
        <v>0</v>
      </c>
      <c r="F16" s="157">
        <f t="shared" ref="F16" si="6">F17+F18</f>
        <v>0</v>
      </c>
      <c r="G16" s="157">
        <f t="shared" si="2"/>
        <v>0</v>
      </c>
    </row>
    <row r="17" spans="1:16384" x14ac:dyDescent="0.25">
      <c r="A17" s="60" t="s">
        <v>408</v>
      </c>
      <c r="B17" s="134">
        <v>0</v>
      </c>
      <c r="C17" s="134">
        <v>0</v>
      </c>
      <c r="D17" s="134">
        <v>0</v>
      </c>
      <c r="E17" s="134">
        <v>0</v>
      </c>
      <c r="F17" s="134">
        <v>0</v>
      </c>
      <c r="G17" s="157">
        <f t="shared" si="2"/>
        <v>0</v>
      </c>
    </row>
    <row r="18" spans="1:16384" x14ac:dyDescent="0.25">
      <c r="A18" s="60" t="s">
        <v>409</v>
      </c>
      <c r="B18" s="134">
        <v>0</v>
      </c>
      <c r="C18" s="134">
        <v>0</v>
      </c>
      <c r="D18" s="134">
        <v>0</v>
      </c>
      <c r="E18" s="134">
        <v>0</v>
      </c>
      <c r="F18" s="134">
        <v>0</v>
      </c>
      <c r="G18" s="157">
        <f t="shared" si="2"/>
        <v>0</v>
      </c>
    </row>
    <row r="19" spans="1:16384" x14ac:dyDescent="0.25">
      <c r="A19" s="51" t="s">
        <v>410</v>
      </c>
      <c r="B19" s="134">
        <v>0</v>
      </c>
      <c r="C19" s="134">
        <v>0</v>
      </c>
      <c r="D19" s="134">
        <v>0</v>
      </c>
      <c r="E19" s="134">
        <v>0</v>
      </c>
      <c r="F19" s="134">
        <v>0</v>
      </c>
      <c r="G19" s="157">
        <f t="shared" si="2"/>
        <v>0</v>
      </c>
    </row>
    <row r="20" spans="1:16384" ht="14.25" x14ac:dyDescent="0.45">
      <c r="A20" s="52"/>
      <c r="B20" s="63"/>
      <c r="C20" s="63"/>
      <c r="D20" s="63"/>
      <c r="E20" s="63"/>
      <c r="F20" s="63"/>
      <c r="G20" s="63"/>
    </row>
    <row r="21" spans="1:16384" s="23" customFormat="1" ht="14.25" x14ac:dyDescent="0.45">
      <c r="A21" s="14" t="s">
        <v>411</v>
      </c>
      <c r="B21" s="156">
        <f>SUM(B22,B23,B24,B27,B28,B31)</f>
        <v>50341018.260000005</v>
      </c>
      <c r="C21" s="156">
        <f t="shared" ref="C21:G21" si="7">SUM(C22,C23,C24,C27,C28,C31)</f>
        <v>-34760.419999999984</v>
      </c>
      <c r="D21" s="156">
        <f t="shared" si="7"/>
        <v>50306257.839999996</v>
      </c>
      <c r="E21" s="156">
        <f t="shared" si="7"/>
        <v>17798800.370000001</v>
      </c>
      <c r="F21" s="156">
        <f t="shared" si="7"/>
        <v>17798400.370000001</v>
      </c>
      <c r="G21" s="156">
        <f t="shared" si="7"/>
        <v>32507457.469999995</v>
      </c>
    </row>
    <row r="22" spans="1:16384" s="23" customFormat="1" x14ac:dyDescent="0.25">
      <c r="A22" s="51" t="s">
        <v>401</v>
      </c>
      <c r="B22" s="134">
        <v>50341018.260000005</v>
      </c>
      <c r="C22" s="134">
        <v>-34760.419999999984</v>
      </c>
      <c r="D22" s="155">
        <v>50306257.839999996</v>
      </c>
      <c r="E22" s="134">
        <v>17798800.370000001</v>
      </c>
      <c r="F22" s="134">
        <v>17798400.370000001</v>
      </c>
      <c r="G22" s="155">
        <f t="shared" ref="G22" si="8">D22-E22</f>
        <v>32507457.469999995</v>
      </c>
    </row>
    <row r="23" spans="1:16384" s="23" customFormat="1" x14ac:dyDescent="0.25">
      <c r="A23" s="51" t="s">
        <v>402</v>
      </c>
      <c r="B23" s="134">
        <v>0</v>
      </c>
      <c r="C23" s="134">
        <v>0</v>
      </c>
      <c r="D23" s="134">
        <v>0</v>
      </c>
      <c r="E23" s="134">
        <v>0</v>
      </c>
      <c r="F23" s="134">
        <v>0</v>
      </c>
      <c r="G23" s="157">
        <f>D23-E23</f>
        <v>0</v>
      </c>
    </row>
    <row r="24" spans="1:16384" s="23" customFormat="1" ht="14.25" x14ac:dyDescent="0.45">
      <c r="A24" s="51" t="s">
        <v>403</v>
      </c>
      <c r="B24" s="157">
        <f>B25+B26</f>
        <v>0</v>
      </c>
      <c r="C24" s="157">
        <f t="shared" ref="C24:G24" si="9">C25+C26</f>
        <v>0</v>
      </c>
      <c r="D24" s="157">
        <f t="shared" si="9"/>
        <v>0</v>
      </c>
      <c r="E24" s="157">
        <f t="shared" si="9"/>
        <v>0</v>
      </c>
      <c r="F24" s="157">
        <f t="shared" si="9"/>
        <v>0</v>
      </c>
      <c r="G24" s="157">
        <f t="shared" si="9"/>
        <v>0</v>
      </c>
    </row>
    <row r="25" spans="1:16384" s="23" customFormat="1" x14ac:dyDescent="0.25">
      <c r="A25" s="60" t="s">
        <v>404</v>
      </c>
      <c r="B25" s="134">
        <v>0</v>
      </c>
      <c r="C25" s="134">
        <v>0</v>
      </c>
      <c r="D25" s="134">
        <v>0</v>
      </c>
      <c r="E25" s="134">
        <v>0</v>
      </c>
      <c r="F25" s="134">
        <v>0</v>
      </c>
      <c r="G25" s="157">
        <f>D25-E25</f>
        <v>0</v>
      </c>
    </row>
    <row r="26" spans="1:16384" s="23" customFormat="1" x14ac:dyDescent="0.25">
      <c r="A26" s="60" t="s">
        <v>405</v>
      </c>
      <c r="B26" s="134">
        <v>0</v>
      </c>
      <c r="C26" s="134">
        <v>0</v>
      </c>
      <c r="D26" s="134">
        <v>0</v>
      </c>
      <c r="E26" s="134">
        <v>0</v>
      </c>
      <c r="F26" s="134">
        <v>0</v>
      </c>
      <c r="G26" s="157">
        <f>D26-E26</f>
        <v>0</v>
      </c>
    </row>
    <row r="27" spans="1:16384" s="23" customFormat="1" x14ac:dyDescent="0.25">
      <c r="A27" s="51" t="s">
        <v>406</v>
      </c>
      <c r="B27" s="134">
        <v>0</v>
      </c>
      <c r="C27" s="134">
        <v>0</v>
      </c>
      <c r="D27" s="134">
        <v>0</v>
      </c>
      <c r="E27" s="134">
        <v>0</v>
      </c>
      <c r="F27" s="134">
        <v>0</v>
      </c>
      <c r="G27" s="157">
        <f>D27-E27</f>
        <v>0</v>
      </c>
    </row>
    <row r="28" spans="1:16384" s="23" customFormat="1" x14ac:dyDescent="0.25">
      <c r="A28" s="61" t="s">
        <v>407</v>
      </c>
      <c r="B28" s="157">
        <f>B29+B30</f>
        <v>0</v>
      </c>
      <c r="C28" s="157">
        <f t="shared" ref="C28:BN28" si="10">C29+C30</f>
        <v>0</v>
      </c>
      <c r="D28" s="157">
        <f t="shared" si="10"/>
        <v>0</v>
      </c>
      <c r="E28" s="157">
        <f t="shared" si="10"/>
        <v>0</v>
      </c>
      <c r="F28" s="157">
        <f t="shared" si="10"/>
        <v>0</v>
      </c>
      <c r="G28" s="157">
        <f t="shared" si="10"/>
        <v>0</v>
      </c>
      <c r="H28" s="157">
        <f t="shared" si="10"/>
        <v>0</v>
      </c>
      <c r="I28" s="157">
        <f t="shared" si="10"/>
        <v>0</v>
      </c>
      <c r="J28" s="157">
        <f t="shared" si="10"/>
        <v>0</v>
      </c>
      <c r="K28" s="157">
        <f t="shared" si="10"/>
        <v>0</v>
      </c>
      <c r="L28" s="157">
        <f t="shared" si="10"/>
        <v>0</v>
      </c>
      <c r="M28" s="157">
        <f t="shared" si="10"/>
        <v>0</v>
      </c>
      <c r="N28" s="157">
        <f t="shared" si="10"/>
        <v>0</v>
      </c>
      <c r="O28" s="157">
        <f t="shared" si="10"/>
        <v>0</v>
      </c>
      <c r="P28" s="157">
        <f t="shared" si="10"/>
        <v>0</v>
      </c>
      <c r="Q28" s="157">
        <f t="shared" si="10"/>
        <v>0</v>
      </c>
      <c r="R28" s="157">
        <f t="shared" si="10"/>
        <v>0</v>
      </c>
      <c r="S28" s="157">
        <f t="shared" si="10"/>
        <v>0</v>
      </c>
      <c r="T28" s="157">
        <f t="shared" si="10"/>
        <v>0</v>
      </c>
      <c r="U28" s="157">
        <f t="shared" si="10"/>
        <v>0</v>
      </c>
      <c r="V28" s="157">
        <f t="shared" si="10"/>
        <v>0</v>
      </c>
      <c r="W28" s="157">
        <f t="shared" si="10"/>
        <v>0</v>
      </c>
      <c r="X28" s="157">
        <f t="shared" si="10"/>
        <v>0</v>
      </c>
      <c r="Y28" s="157">
        <f t="shared" si="10"/>
        <v>0</v>
      </c>
      <c r="Z28" s="157">
        <f t="shared" si="10"/>
        <v>0</v>
      </c>
      <c r="AA28" s="157">
        <f t="shared" si="10"/>
        <v>0</v>
      </c>
      <c r="AB28" s="157">
        <f t="shared" si="10"/>
        <v>0</v>
      </c>
      <c r="AC28" s="157">
        <f t="shared" si="10"/>
        <v>0</v>
      </c>
      <c r="AD28" s="157">
        <f t="shared" si="10"/>
        <v>0</v>
      </c>
      <c r="AE28" s="157">
        <f t="shared" si="10"/>
        <v>0</v>
      </c>
      <c r="AF28" s="157">
        <f t="shared" si="10"/>
        <v>0</v>
      </c>
      <c r="AG28" s="157">
        <f t="shared" si="10"/>
        <v>0</v>
      </c>
      <c r="AH28" s="157">
        <f t="shared" si="10"/>
        <v>0</v>
      </c>
      <c r="AI28" s="157">
        <f t="shared" si="10"/>
        <v>0</v>
      </c>
      <c r="AJ28" s="157">
        <f t="shared" si="10"/>
        <v>0</v>
      </c>
      <c r="AK28" s="157">
        <f t="shared" si="10"/>
        <v>0</v>
      </c>
      <c r="AL28" s="157">
        <f t="shared" si="10"/>
        <v>0</v>
      </c>
      <c r="AM28" s="157">
        <f t="shared" si="10"/>
        <v>0</v>
      </c>
      <c r="AN28" s="157">
        <f t="shared" si="10"/>
        <v>0</v>
      </c>
      <c r="AO28" s="157">
        <f t="shared" si="10"/>
        <v>0</v>
      </c>
      <c r="AP28" s="157">
        <f t="shared" si="10"/>
        <v>0</v>
      </c>
      <c r="AQ28" s="157">
        <f t="shared" si="10"/>
        <v>0</v>
      </c>
      <c r="AR28" s="157">
        <f t="shared" si="10"/>
        <v>0</v>
      </c>
      <c r="AS28" s="157">
        <f t="shared" si="10"/>
        <v>0</v>
      </c>
      <c r="AT28" s="157">
        <f t="shared" si="10"/>
        <v>0</v>
      </c>
      <c r="AU28" s="157">
        <f t="shared" si="10"/>
        <v>0</v>
      </c>
      <c r="AV28" s="157">
        <f t="shared" si="10"/>
        <v>0</v>
      </c>
      <c r="AW28" s="157">
        <f t="shared" si="10"/>
        <v>0</v>
      </c>
      <c r="AX28" s="157">
        <f t="shared" si="10"/>
        <v>0</v>
      </c>
      <c r="AY28" s="157">
        <f t="shared" si="10"/>
        <v>0</v>
      </c>
      <c r="AZ28" s="157">
        <f t="shared" si="10"/>
        <v>0</v>
      </c>
      <c r="BA28" s="157">
        <f t="shared" si="10"/>
        <v>0</v>
      </c>
      <c r="BB28" s="157">
        <f t="shared" si="10"/>
        <v>0</v>
      </c>
      <c r="BC28" s="157">
        <f t="shared" si="10"/>
        <v>0</v>
      </c>
      <c r="BD28" s="157">
        <f t="shared" si="10"/>
        <v>0</v>
      </c>
      <c r="BE28" s="157">
        <f t="shared" si="10"/>
        <v>0</v>
      </c>
      <c r="BF28" s="157">
        <f t="shared" si="10"/>
        <v>0</v>
      </c>
      <c r="BG28" s="157">
        <f t="shared" si="10"/>
        <v>0</v>
      </c>
      <c r="BH28" s="157">
        <f t="shared" si="10"/>
        <v>0</v>
      </c>
      <c r="BI28" s="157">
        <f t="shared" si="10"/>
        <v>0</v>
      </c>
      <c r="BJ28" s="157">
        <f t="shared" si="10"/>
        <v>0</v>
      </c>
      <c r="BK28" s="157">
        <f t="shared" si="10"/>
        <v>0</v>
      </c>
      <c r="BL28" s="157">
        <f t="shared" si="10"/>
        <v>0</v>
      </c>
      <c r="BM28" s="157">
        <f t="shared" si="10"/>
        <v>0</v>
      </c>
      <c r="BN28" s="157">
        <f t="shared" si="10"/>
        <v>0</v>
      </c>
      <c r="BO28" s="157">
        <f t="shared" ref="BO28:DZ28" si="11">BO29+BO30</f>
        <v>0</v>
      </c>
      <c r="BP28" s="157">
        <f t="shared" si="11"/>
        <v>0</v>
      </c>
      <c r="BQ28" s="157">
        <f t="shared" si="11"/>
        <v>0</v>
      </c>
      <c r="BR28" s="157">
        <f t="shared" si="11"/>
        <v>0</v>
      </c>
      <c r="BS28" s="157">
        <f t="shared" si="11"/>
        <v>0</v>
      </c>
      <c r="BT28" s="157">
        <f t="shared" si="11"/>
        <v>0</v>
      </c>
      <c r="BU28" s="157">
        <f t="shared" si="11"/>
        <v>0</v>
      </c>
      <c r="BV28" s="157">
        <f t="shared" si="11"/>
        <v>0</v>
      </c>
      <c r="BW28" s="157">
        <f t="shared" si="11"/>
        <v>0</v>
      </c>
      <c r="BX28" s="157">
        <f t="shared" si="11"/>
        <v>0</v>
      </c>
      <c r="BY28" s="157">
        <f t="shared" si="11"/>
        <v>0</v>
      </c>
      <c r="BZ28" s="157">
        <f t="shared" si="11"/>
        <v>0</v>
      </c>
      <c r="CA28" s="157">
        <f t="shared" si="11"/>
        <v>0</v>
      </c>
      <c r="CB28" s="157">
        <f t="shared" si="11"/>
        <v>0</v>
      </c>
      <c r="CC28" s="157">
        <f t="shared" si="11"/>
        <v>0</v>
      </c>
      <c r="CD28" s="157">
        <f t="shared" si="11"/>
        <v>0</v>
      </c>
      <c r="CE28" s="157">
        <f t="shared" si="11"/>
        <v>0</v>
      </c>
      <c r="CF28" s="157">
        <f t="shared" si="11"/>
        <v>0</v>
      </c>
      <c r="CG28" s="157">
        <f t="shared" si="11"/>
        <v>0</v>
      </c>
      <c r="CH28" s="157">
        <f t="shared" si="11"/>
        <v>0</v>
      </c>
      <c r="CI28" s="157">
        <f t="shared" si="11"/>
        <v>0</v>
      </c>
      <c r="CJ28" s="157">
        <f t="shared" si="11"/>
        <v>0</v>
      </c>
      <c r="CK28" s="157">
        <f t="shared" si="11"/>
        <v>0</v>
      </c>
      <c r="CL28" s="157">
        <f t="shared" si="11"/>
        <v>0</v>
      </c>
      <c r="CM28" s="157">
        <f t="shared" si="11"/>
        <v>0</v>
      </c>
      <c r="CN28" s="157">
        <f t="shared" si="11"/>
        <v>0</v>
      </c>
      <c r="CO28" s="157">
        <f t="shared" si="11"/>
        <v>0</v>
      </c>
      <c r="CP28" s="157">
        <f t="shared" si="11"/>
        <v>0</v>
      </c>
      <c r="CQ28" s="157">
        <f t="shared" si="11"/>
        <v>0</v>
      </c>
      <c r="CR28" s="157">
        <f t="shared" si="11"/>
        <v>0</v>
      </c>
      <c r="CS28" s="157">
        <f t="shared" si="11"/>
        <v>0</v>
      </c>
      <c r="CT28" s="157">
        <f t="shared" si="11"/>
        <v>0</v>
      </c>
      <c r="CU28" s="157">
        <f t="shared" si="11"/>
        <v>0</v>
      </c>
      <c r="CV28" s="157">
        <f t="shared" si="11"/>
        <v>0</v>
      </c>
      <c r="CW28" s="157">
        <f t="shared" si="11"/>
        <v>0</v>
      </c>
      <c r="CX28" s="157">
        <f t="shared" si="11"/>
        <v>0</v>
      </c>
      <c r="CY28" s="157">
        <f t="shared" si="11"/>
        <v>0</v>
      </c>
      <c r="CZ28" s="157">
        <f t="shared" si="11"/>
        <v>0</v>
      </c>
      <c r="DA28" s="157">
        <f t="shared" si="11"/>
        <v>0</v>
      </c>
      <c r="DB28" s="157">
        <f t="shared" si="11"/>
        <v>0</v>
      </c>
      <c r="DC28" s="157">
        <f t="shared" si="11"/>
        <v>0</v>
      </c>
      <c r="DD28" s="157">
        <f t="shared" si="11"/>
        <v>0</v>
      </c>
      <c r="DE28" s="157">
        <f t="shared" si="11"/>
        <v>0</v>
      </c>
      <c r="DF28" s="157">
        <f t="shared" si="11"/>
        <v>0</v>
      </c>
      <c r="DG28" s="157">
        <f t="shared" si="11"/>
        <v>0</v>
      </c>
      <c r="DH28" s="157">
        <f t="shared" si="11"/>
        <v>0</v>
      </c>
      <c r="DI28" s="157">
        <f t="shared" si="11"/>
        <v>0</v>
      </c>
      <c r="DJ28" s="157">
        <f t="shared" si="11"/>
        <v>0</v>
      </c>
      <c r="DK28" s="157">
        <f t="shared" si="11"/>
        <v>0</v>
      </c>
      <c r="DL28" s="157">
        <f t="shared" si="11"/>
        <v>0</v>
      </c>
      <c r="DM28" s="157">
        <f t="shared" si="11"/>
        <v>0</v>
      </c>
      <c r="DN28" s="157">
        <f t="shared" si="11"/>
        <v>0</v>
      </c>
      <c r="DO28" s="157">
        <f t="shared" si="11"/>
        <v>0</v>
      </c>
      <c r="DP28" s="157">
        <f t="shared" si="11"/>
        <v>0</v>
      </c>
      <c r="DQ28" s="157">
        <f t="shared" si="11"/>
        <v>0</v>
      </c>
      <c r="DR28" s="157">
        <f t="shared" si="11"/>
        <v>0</v>
      </c>
      <c r="DS28" s="157">
        <f t="shared" si="11"/>
        <v>0</v>
      </c>
      <c r="DT28" s="157">
        <f t="shared" si="11"/>
        <v>0</v>
      </c>
      <c r="DU28" s="157">
        <f t="shared" si="11"/>
        <v>0</v>
      </c>
      <c r="DV28" s="157">
        <f t="shared" si="11"/>
        <v>0</v>
      </c>
      <c r="DW28" s="157">
        <f t="shared" si="11"/>
        <v>0</v>
      </c>
      <c r="DX28" s="157">
        <f t="shared" si="11"/>
        <v>0</v>
      </c>
      <c r="DY28" s="157">
        <f t="shared" si="11"/>
        <v>0</v>
      </c>
      <c r="DZ28" s="157">
        <f t="shared" si="11"/>
        <v>0</v>
      </c>
      <c r="EA28" s="157">
        <f t="shared" ref="EA28:GL28" si="12">EA29+EA30</f>
        <v>0</v>
      </c>
      <c r="EB28" s="157">
        <f t="shared" si="12"/>
        <v>0</v>
      </c>
      <c r="EC28" s="157">
        <f t="shared" si="12"/>
        <v>0</v>
      </c>
      <c r="ED28" s="157">
        <f t="shared" si="12"/>
        <v>0</v>
      </c>
      <c r="EE28" s="157">
        <f t="shared" si="12"/>
        <v>0</v>
      </c>
      <c r="EF28" s="157">
        <f t="shared" si="12"/>
        <v>0</v>
      </c>
      <c r="EG28" s="157">
        <f t="shared" si="12"/>
        <v>0</v>
      </c>
      <c r="EH28" s="157">
        <f t="shared" si="12"/>
        <v>0</v>
      </c>
      <c r="EI28" s="157">
        <f t="shared" si="12"/>
        <v>0</v>
      </c>
      <c r="EJ28" s="157">
        <f t="shared" si="12"/>
        <v>0</v>
      </c>
      <c r="EK28" s="157">
        <f t="shared" si="12"/>
        <v>0</v>
      </c>
      <c r="EL28" s="157">
        <f t="shared" si="12"/>
        <v>0</v>
      </c>
      <c r="EM28" s="157">
        <f t="shared" si="12"/>
        <v>0</v>
      </c>
      <c r="EN28" s="157">
        <f t="shared" si="12"/>
        <v>0</v>
      </c>
      <c r="EO28" s="157">
        <f t="shared" si="12"/>
        <v>0</v>
      </c>
      <c r="EP28" s="157">
        <f t="shared" si="12"/>
        <v>0</v>
      </c>
      <c r="EQ28" s="157">
        <f t="shared" si="12"/>
        <v>0</v>
      </c>
      <c r="ER28" s="157">
        <f t="shared" si="12"/>
        <v>0</v>
      </c>
      <c r="ES28" s="157">
        <f t="shared" si="12"/>
        <v>0</v>
      </c>
      <c r="ET28" s="157">
        <f t="shared" si="12"/>
        <v>0</v>
      </c>
      <c r="EU28" s="157">
        <f t="shared" si="12"/>
        <v>0</v>
      </c>
      <c r="EV28" s="157">
        <f t="shared" si="12"/>
        <v>0</v>
      </c>
      <c r="EW28" s="157">
        <f t="shared" si="12"/>
        <v>0</v>
      </c>
      <c r="EX28" s="157">
        <f t="shared" si="12"/>
        <v>0</v>
      </c>
      <c r="EY28" s="157">
        <f t="shared" si="12"/>
        <v>0</v>
      </c>
      <c r="EZ28" s="157">
        <f t="shared" si="12"/>
        <v>0</v>
      </c>
      <c r="FA28" s="157">
        <f t="shared" si="12"/>
        <v>0</v>
      </c>
      <c r="FB28" s="157">
        <f t="shared" si="12"/>
        <v>0</v>
      </c>
      <c r="FC28" s="157">
        <f t="shared" si="12"/>
        <v>0</v>
      </c>
      <c r="FD28" s="157">
        <f t="shared" si="12"/>
        <v>0</v>
      </c>
      <c r="FE28" s="157">
        <f t="shared" si="12"/>
        <v>0</v>
      </c>
      <c r="FF28" s="157">
        <f t="shared" si="12"/>
        <v>0</v>
      </c>
      <c r="FG28" s="157">
        <f t="shared" si="12"/>
        <v>0</v>
      </c>
      <c r="FH28" s="157">
        <f t="shared" si="12"/>
        <v>0</v>
      </c>
      <c r="FI28" s="157">
        <f t="shared" si="12"/>
        <v>0</v>
      </c>
      <c r="FJ28" s="157">
        <f t="shared" si="12"/>
        <v>0</v>
      </c>
      <c r="FK28" s="157">
        <f t="shared" si="12"/>
        <v>0</v>
      </c>
      <c r="FL28" s="157">
        <f t="shared" si="12"/>
        <v>0</v>
      </c>
      <c r="FM28" s="157">
        <f t="shared" si="12"/>
        <v>0</v>
      </c>
      <c r="FN28" s="157">
        <f t="shared" si="12"/>
        <v>0</v>
      </c>
      <c r="FO28" s="157">
        <f t="shared" si="12"/>
        <v>0</v>
      </c>
      <c r="FP28" s="157">
        <f t="shared" si="12"/>
        <v>0</v>
      </c>
      <c r="FQ28" s="157">
        <f t="shared" si="12"/>
        <v>0</v>
      </c>
      <c r="FR28" s="157">
        <f t="shared" si="12"/>
        <v>0</v>
      </c>
      <c r="FS28" s="157">
        <f t="shared" si="12"/>
        <v>0</v>
      </c>
      <c r="FT28" s="157">
        <f t="shared" si="12"/>
        <v>0</v>
      </c>
      <c r="FU28" s="157">
        <f t="shared" si="12"/>
        <v>0</v>
      </c>
      <c r="FV28" s="157">
        <f t="shared" si="12"/>
        <v>0</v>
      </c>
      <c r="FW28" s="157">
        <f t="shared" si="12"/>
        <v>0</v>
      </c>
      <c r="FX28" s="157">
        <f t="shared" si="12"/>
        <v>0</v>
      </c>
      <c r="FY28" s="157">
        <f t="shared" si="12"/>
        <v>0</v>
      </c>
      <c r="FZ28" s="157">
        <f t="shared" si="12"/>
        <v>0</v>
      </c>
      <c r="GA28" s="157">
        <f t="shared" si="12"/>
        <v>0</v>
      </c>
      <c r="GB28" s="157">
        <f t="shared" si="12"/>
        <v>0</v>
      </c>
      <c r="GC28" s="157">
        <f t="shared" si="12"/>
        <v>0</v>
      </c>
      <c r="GD28" s="157">
        <f t="shared" si="12"/>
        <v>0</v>
      </c>
      <c r="GE28" s="157">
        <f t="shared" si="12"/>
        <v>0</v>
      </c>
      <c r="GF28" s="157">
        <f t="shared" si="12"/>
        <v>0</v>
      </c>
      <c r="GG28" s="157">
        <f t="shared" si="12"/>
        <v>0</v>
      </c>
      <c r="GH28" s="157">
        <f t="shared" si="12"/>
        <v>0</v>
      </c>
      <c r="GI28" s="157">
        <f t="shared" si="12"/>
        <v>0</v>
      </c>
      <c r="GJ28" s="157">
        <f t="shared" si="12"/>
        <v>0</v>
      </c>
      <c r="GK28" s="157">
        <f t="shared" si="12"/>
        <v>0</v>
      </c>
      <c r="GL28" s="157">
        <f t="shared" si="12"/>
        <v>0</v>
      </c>
      <c r="GM28" s="157">
        <f t="shared" ref="GM28:IX28" si="13">GM29+GM30</f>
        <v>0</v>
      </c>
      <c r="GN28" s="157">
        <f t="shared" si="13"/>
        <v>0</v>
      </c>
      <c r="GO28" s="157">
        <f t="shared" si="13"/>
        <v>0</v>
      </c>
      <c r="GP28" s="157">
        <f t="shared" si="13"/>
        <v>0</v>
      </c>
      <c r="GQ28" s="157">
        <f t="shared" si="13"/>
        <v>0</v>
      </c>
      <c r="GR28" s="157">
        <f t="shared" si="13"/>
        <v>0</v>
      </c>
      <c r="GS28" s="157">
        <f t="shared" si="13"/>
        <v>0</v>
      </c>
      <c r="GT28" s="157">
        <f t="shared" si="13"/>
        <v>0</v>
      </c>
      <c r="GU28" s="157">
        <f t="shared" si="13"/>
        <v>0</v>
      </c>
      <c r="GV28" s="157">
        <f t="shared" si="13"/>
        <v>0</v>
      </c>
      <c r="GW28" s="157">
        <f t="shared" si="13"/>
        <v>0</v>
      </c>
      <c r="GX28" s="157">
        <f t="shared" si="13"/>
        <v>0</v>
      </c>
      <c r="GY28" s="157">
        <f t="shared" si="13"/>
        <v>0</v>
      </c>
      <c r="GZ28" s="157">
        <f t="shared" si="13"/>
        <v>0</v>
      </c>
      <c r="HA28" s="157">
        <f t="shared" si="13"/>
        <v>0</v>
      </c>
      <c r="HB28" s="157">
        <f t="shared" si="13"/>
        <v>0</v>
      </c>
      <c r="HC28" s="157">
        <f t="shared" si="13"/>
        <v>0</v>
      </c>
      <c r="HD28" s="157">
        <f t="shared" si="13"/>
        <v>0</v>
      </c>
      <c r="HE28" s="157">
        <f t="shared" si="13"/>
        <v>0</v>
      </c>
      <c r="HF28" s="157">
        <f t="shared" si="13"/>
        <v>0</v>
      </c>
      <c r="HG28" s="157">
        <f t="shared" si="13"/>
        <v>0</v>
      </c>
      <c r="HH28" s="157">
        <f t="shared" si="13"/>
        <v>0</v>
      </c>
      <c r="HI28" s="157">
        <f t="shared" si="13"/>
        <v>0</v>
      </c>
      <c r="HJ28" s="157">
        <f t="shared" si="13"/>
        <v>0</v>
      </c>
      <c r="HK28" s="157">
        <f t="shared" si="13"/>
        <v>0</v>
      </c>
      <c r="HL28" s="157">
        <f t="shared" si="13"/>
        <v>0</v>
      </c>
      <c r="HM28" s="157">
        <f t="shared" si="13"/>
        <v>0</v>
      </c>
      <c r="HN28" s="157">
        <f t="shared" si="13"/>
        <v>0</v>
      </c>
      <c r="HO28" s="157">
        <f t="shared" si="13"/>
        <v>0</v>
      </c>
      <c r="HP28" s="157">
        <f t="shared" si="13"/>
        <v>0</v>
      </c>
      <c r="HQ28" s="157">
        <f t="shared" si="13"/>
        <v>0</v>
      </c>
      <c r="HR28" s="157">
        <f t="shared" si="13"/>
        <v>0</v>
      </c>
      <c r="HS28" s="157">
        <f t="shared" si="13"/>
        <v>0</v>
      </c>
      <c r="HT28" s="157">
        <f t="shared" si="13"/>
        <v>0</v>
      </c>
      <c r="HU28" s="157">
        <f t="shared" si="13"/>
        <v>0</v>
      </c>
      <c r="HV28" s="157">
        <f t="shared" si="13"/>
        <v>0</v>
      </c>
      <c r="HW28" s="157">
        <f t="shared" si="13"/>
        <v>0</v>
      </c>
      <c r="HX28" s="157">
        <f t="shared" si="13"/>
        <v>0</v>
      </c>
      <c r="HY28" s="157">
        <f t="shared" si="13"/>
        <v>0</v>
      </c>
      <c r="HZ28" s="157">
        <f t="shared" si="13"/>
        <v>0</v>
      </c>
      <c r="IA28" s="157">
        <f t="shared" si="13"/>
        <v>0</v>
      </c>
      <c r="IB28" s="157">
        <f t="shared" si="13"/>
        <v>0</v>
      </c>
      <c r="IC28" s="157">
        <f t="shared" si="13"/>
        <v>0</v>
      </c>
      <c r="ID28" s="157">
        <f t="shared" si="13"/>
        <v>0</v>
      </c>
      <c r="IE28" s="157">
        <f t="shared" si="13"/>
        <v>0</v>
      </c>
      <c r="IF28" s="157">
        <f t="shared" si="13"/>
        <v>0</v>
      </c>
      <c r="IG28" s="157">
        <f t="shared" si="13"/>
        <v>0</v>
      </c>
      <c r="IH28" s="157">
        <f t="shared" si="13"/>
        <v>0</v>
      </c>
      <c r="II28" s="157">
        <f t="shared" si="13"/>
        <v>0</v>
      </c>
      <c r="IJ28" s="157">
        <f t="shared" si="13"/>
        <v>0</v>
      </c>
      <c r="IK28" s="157">
        <f t="shared" si="13"/>
        <v>0</v>
      </c>
      <c r="IL28" s="157">
        <f t="shared" si="13"/>
        <v>0</v>
      </c>
      <c r="IM28" s="157">
        <f t="shared" si="13"/>
        <v>0</v>
      </c>
      <c r="IN28" s="157">
        <f t="shared" si="13"/>
        <v>0</v>
      </c>
      <c r="IO28" s="157">
        <f t="shared" si="13"/>
        <v>0</v>
      </c>
      <c r="IP28" s="157">
        <f t="shared" si="13"/>
        <v>0</v>
      </c>
      <c r="IQ28" s="157">
        <f t="shared" si="13"/>
        <v>0</v>
      </c>
      <c r="IR28" s="157">
        <f t="shared" si="13"/>
        <v>0</v>
      </c>
      <c r="IS28" s="157">
        <f t="shared" si="13"/>
        <v>0</v>
      </c>
      <c r="IT28" s="157">
        <f t="shared" si="13"/>
        <v>0</v>
      </c>
      <c r="IU28" s="157">
        <f t="shared" si="13"/>
        <v>0</v>
      </c>
      <c r="IV28" s="157">
        <f t="shared" si="13"/>
        <v>0</v>
      </c>
      <c r="IW28" s="157">
        <f t="shared" si="13"/>
        <v>0</v>
      </c>
      <c r="IX28" s="157">
        <f t="shared" si="13"/>
        <v>0</v>
      </c>
      <c r="IY28" s="157">
        <f t="shared" ref="IY28:LJ28" si="14">IY29+IY30</f>
        <v>0</v>
      </c>
      <c r="IZ28" s="157">
        <f t="shared" si="14"/>
        <v>0</v>
      </c>
      <c r="JA28" s="157">
        <f t="shared" si="14"/>
        <v>0</v>
      </c>
      <c r="JB28" s="157">
        <f t="shared" si="14"/>
        <v>0</v>
      </c>
      <c r="JC28" s="157">
        <f t="shared" si="14"/>
        <v>0</v>
      </c>
      <c r="JD28" s="157">
        <f t="shared" si="14"/>
        <v>0</v>
      </c>
      <c r="JE28" s="157">
        <f t="shared" si="14"/>
        <v>0</v>
      </c>
      <c r="JF28" s="157">
        <f t="shared" si="14"/>
        <v>0</v>
      </c>
      <c r="JG28" s="157">
        <f t="shared" si="14"/>
        <v>0</v>
      </c>
      <c r="JH28" s="157">
        <f t="shared" si="14"/>
        <v>0</v>
      </c>
      <c r="JI28" s="157">
        <f t="shared" si="14"/>
        <v>0</v>
      </c>
      <c r="JJ28" s="157">
        <f t="shared" si="14"/>
        <v>0</v>
      </c>
      <c r="JK28" s="157">
        <f t="shared" si="14"/>
        <v>0</v>
      </c>
      <c r="JL28" s="157">
        <f t="shared" si="14"/>
        <v>0</v>
      </c>
      <c r="JM28" s="157">
        <f t="shared" si="14"/>
        <v>0</v>
      </c>
      <c r="JN28" s="157">
        <f t="shared" si="14"/>
        <v>0</v>
      </c>
      <c r="JO28" s="157">
        <f t="shared" si="14"/>
        <v>0</v>
      </c>
      <c r="JP28" s="157">
        <f t="shared" si="14"/>
        <v>0</v>
      </c>
      <c r="JQ28" s="157">
        <f t="shared" si="14"/>
        <v>0</v>
      </c>
      <c r="JR28" s="157">
        <f t="shared" si="14"/>
        <v>0</v>
      </c>
      <c r="JS28" s="157">
        <f t="shared" si="14"/>
        <v>0</v>
      </c>
      <c r="JT28" s="157">
        <f t="shared" si="14"/>
        <v>0</v>
      </c>
      <c r="JU28" s="157">
        <f t="shared" si="14"/>
        <v>0</v>
      </c>
      <c r="JV28" s="157">
        <f t="shared" si="14"/>
        <v>0</v>
      </c>
      <c r="JW28" s="157">
        <f t="shared" si="14"/>
        <v>0</v>
      </c>
      <c r="JX28" s="157">
        <f t="shared" si="14"/>
        <v>0</v>
      </c>
      <c r="JY28" s="157">
        <f t="shared" si="14"/>
        <v>0</v>
      </c>
      <c r="JZ28" s="157">
        <f t="shared" si="14"/>
        <v>0</v>
      </c>
      <c r="KA28" s="157">
        <f t="shared" si="14"/>
        <v>0</v>
      </c>
      <c r="KB28" s="157">
        <f t="shared" si="14"/>
        <v>0</v>
      </c>
      <c r="KC28" s="157">
        <f t="shared" si="14"/>
        <v>0</v>
      </c>
      <c r="KD28" s="157">
        <f t="shared" si="14"/>
        <v>0</v>
      </c>
      <c r="KE28" s="157">
        <f t="shared" si="14"/>
        <v>0</v>
      </c>
      <c r="KF28" s="157">
        <f t="shared" si="14"/>
        <v>0</v>
      </c>
      <c r="KG28" s="157">
        <f t="shared" si="14"/>
        <v>0</v>
      </c>
      <c r="KH28" s="157">
        <f t="shared" si="14"/>
        <v>0</v>
      </c>
      <c r="KI28" s="157">
        <f t="shared" si="14"/>
        <v>0</v>
      </c>
      <c r="KJ28" s="157">
        <f t="shared" si="14"/>
        <v>0</v>
      </c>
      <c r="KK28" s="157">
        <f t="shared" si="14"/>
        <v>0</v>
      </c>
      <c r="KL28" s="157">
        <f t="shared" si="14"/>
        <v>0</v>
      </c>
      <c r="KM28" s="157">
        <f t="shared" si="14"/>
        <v>0</v>
      </c>
      <c r="KN28" s="157">
        <f t="shared" si="14"/>
        <v>0</v>
      </c>
      <c r="KO28" s="157">
        <f t="shared" si="14"/>
        <v>0</v>
      </c>
      <c r="KP28" s="157">
        <f t="shared" si="14"/>
        <v>0</v>
      </c>
      <c r="KQ28" s="157">
        <f t="shared" si="14"/>
        <v>0</v>
      </c>
      <c r="KR28" s="157">
        <f t="shared" si="14"/>
        <v>0</v>
      </c>
      <c r="KS28" s="157">
        <f t="shared" si="14"/>
        <v>0</v>
      </c>
      <c r="KT28" s="157">
        <f t="shared" si="14"/>
        <v>0</v>
      </c>
      <c r="KU28" s="157">
        <f t="shared" si="14"/>
        <v>0</v>
      </c>
      <c r="KV28" s="157">
        <f t="shared" si="14"/>
        <v>0</v>
      </c>
      <c r="KW28" s="157">
        <f t="shared" si="14"/>
        <v>0</v>
      </c>
      <c r="KX28" s="157">
        <f t="shared" si="14"/>
        <v>0</v>
      </c>
      <c r="KY28" s="157">
        <f t="shared" si="14"/>
        <v>0</v>
      </c>
      <c r="KZ28" s="157">
        <f t="shared" si="14"/>
        <v>0</v>
      </c>
      <c r="LA28" s="157">
        <f t="shared" si="14"/>
        <v>0</v>
      </c>
      <c r="LB28" s="157">
        <f t="shared" si="14"/>
        <v>0</v>
      </c>
      <c r="LC28" s="157">
        <f t="shared" si="14"/>
        <v>0</v>
      </c>
      <c r="LD28" s="157">
        <f t="shared" si="14"/>
        <v>0</v>
      </c>
      <c r="LE28" s="157">
        <f t="shared" si="14"/>
        <v>0</v>
      </c>
      <c r="LF28" s="157">
        <f t="shared" si="14"/>
        <v>0</v>
      </c>
      <c r="LG28" s="157">
        <f t="shared" si="14"/>
        <v>0</v>
      </c>
      <c r="LH28" s="157">
        <f t="shared" si="14"/>
        <v>0</v>
      </c>
      <c r="LI28" s="157">
        <f t="shared" si="14"/>
        <v>0</v>
      </c>
      <c r="LJ28" s="157">
        <f t="shared" si="14"/>
        <v>0</v>
      </c>
      <c r="LK28" s="157">
        <f t="shared" ref="LK28:NV28" si="15">LK29+LK30</f>
        <v>0</v>
      </c>
      <c r="LL28" s="157">
        <f t="shared" si="15"/>
        <v>0</v>
      </c>
      <c r="LM28" s="157">
        <f t="shared" si="15"/>
        <v>0</v>
      </c>
      <c r="LN28" s="157">
        <f t="shared" si="15"/>
        <v>0</v>
      </c>
      <c r="LO28" s="157">
        <f t="shared" si="15"/>
        <v>0</v>
      </c>
      <c r="LP28" s="157">
        <f t="shared" si="15"/>
        <v>0</v>
      </c>
      <c r="LQ28" s="157">
        <f t="shared" si="15"/>
        <v>0</v>
      </c>
      <c r="LR28" s="157">
        <f t="shared" si="15"/>
        <v>0</v>
      </c>
      <c r="LS28" s="157">
        <f t="shared" si="15"/>
        <v>0</v>
      </c>
      <c r="LT28" s="157">
        <f t="shared" si="15"/>
        <v>0</v>
      </c>
      <c r="LU28" s="157">
        <f t="shared" si="15"/>
        <v>0</v>
      </c>
      <c r="LV28" s="157">
        <f t="shared" si="15"/>
        <v>0</v>
      </c>
      <c r="LW28" s="157">
        <f t="shared" si="15"/>
        <v>0</v>
      </c>
      <c r="LX28" s="157">
        <f t="shared" si="15"/>
        <v>0</v>
      </c>
      <c r="LY28" s="157">
        <f t="shared" si="15"/>
        <v>0</v>
      </c>
      <c r="LZ28" s="157">
        <f t="shared" si="15"/>
        <v>0</v>
      </c>
      <c r="MA28" s="157">
        <f t="shared" si="15"/>
        <v>0</v>
      </c>
      <c r="MB28" s="157">
        <f t="shared" si="15"/>
        <v>0</v>
      </c>
      <c r="MC28" s="157">
        <f t="shared" si="15"/>
        <v>0</v>
      </c>
      <c r="MD28" s="157">
        <f t="shared" si="15"/>
        <v>0</v>
      </c>
      <c r="ME28" s="157">
        <f t="shared" si="15"/>
        <v>0</v>
      </c>
      <c r="MF28" s="157">
        <f t="shared" si="15"/>
        <v>0</v>
      </c>
      <c r="MG28" s="157">
        <f t="shared" si="15"/>
        <v>0</v>
      </c>
      <c r="MH28" s="157">
        <f t="shared" si="15"/>
        <v>0</v>
      </c>
      <c r="MI28" s="157">
        <f t="shared" si="15"/>
        <v>0</v>
      </c>
      <c r="MJ28" s="157">
        <f t="shared" si="15"/>
        <v>0</v>
      </c>
      <c r="MK28" s="157">
        <f t="shared" si="15"/>
        <v>0</v>
      </c>
      <c r="ML28" s="157">
        <f t="shared" si="15"/>
        <v>0</v>
      </c>
      <c r="MM28" s="157">
        <f t="shared" si="15"/>
        <v>0</v>
      </c>
      <c r="MN28" s="157">
        <f t="shared" si="15"/>
        <v>0</v>
      </c>
      <c r="MO28" s="157">
        <f t="shared" si="15"/>
        <v>0</v>
      </c>
      <c r="MP28" s="157">
        <f t="shared" si="15"/>
        <v>0</v>
      </c>
      <c r="MQ28" s="157">
        <f t="shared" si="15"/>
        <v>0</v>
      </c>
      <c r="MR28" s="157">
        <f t="shared" si="15"/>
        <v>0</v>
      </c>
      <c r="MS28" s="157">
        <f t="shared" si="15"/>
        <v>0</v>
      </c>
      <c r="MT28" s="157">
        <f t="shared" si="15"/>
        <v>0</v>
      </c>
      <c r="MU28" s="157">
        <f t="shared" si="15"/>
        <v>0</v>
      </c>
      <c r="MV28" s="157">
        <f t="shared" si="15"/>
        <v>0</v>
      </c>
      <c r="MW28" s="157">
        <f t="shared" si="15"/>
        <v>0</v>
      </c>
      <c r="MX28" s="157">
        <f t="shared" si="15"/>
        <v>0</v>
      </c>
      <c r="MY28" s="157">
        <f t="shared" si="15"/>
        <v>0</v>
      </c>
      <c r="MZ28" s="157">
        <f t="shared" si="15"/>
        <v>0</v>
      </c>
      <c r="NA28" s="157">
        <f t="shared" si="15"/>
        <v>0</v>
      </c>
      <c r="NB28" s="157">
        <f t="shared" si="15"/>
        <v>0</v>
      </c>
      <c r="NC28" s="157">
        <f t="shared" si="15"/>
        <v>0</v>
      </c>
      <c r="ND28" s="157">
        <f t="shared" si="15"/>
        <v>0</v>
      </c>
      <c r="NE28" s="157">
        <f t="shared" si="15"/>
        <v>0</v>
      </c>
      <c r="NF28" s="157">
        <f t="shared" si="15"/>
        <v>0</v>
      </c>
      <c r="NG28" s="157">
        <f t="shared" si="15"/>
        <v>0</v>
      </c>
      <c r="NH28" s="157">
        <f t="shared" si="15"/>
        <v>0</v>
      </c>
      <c r="NI28" s="157">
        <f t="shared" si="15"/>
        <v>0</v>
      </c>
      <c r="NJ28" s="157">
        <f t="shared" si="15"/>
        <v>0</v>
      </c>
      <c r="NK28" s="157">
        <f t="shared" si="15"/>
        <v>0</v>
      </c>
      <c r="NL28" s="157">
        <f t="shared" si="15"/>
        <v>0</v>
      </c>
      <c r="NM28" s="157">
        <f t="shared" si="15"/>
        <v>0</v>
      </c>
      <c r="NN28" s="157">
        <f t="shared" si="15"/>
        <v>0</v>
      </c>
      <c r="NO28" s="157">
        <f t="shared" si="15"/>
        <v>0</v>
      </c>
      <c r="NP28" s="157">
        <f t="shared" si="15"/>
        <v>0</v>
      </c>
      <c r="NQ28" s="157">
        <f t="shared" si="15"/>
        <v>0</v>
      </c>
      <c r="NR28" s="157">
        <f t="shared" si="15"/>
        <v>0</v>
      </c>
      <c r="NS28" s="157">
        <f t="shared" si="15"/>
        <v>0</v>
      </c>
      <c r="NT28" s="157">
        <f t="shared" si="15"/>
        <v>0</v>
      </c>
      <c r="NU28" s="157">
        <f t="shared" si="15"/>
        <v>0</v>
      </c>
      <c r="NV28" s="157">
        <f t="shared" si="15"/>
        <v>0</v>
      </c>
      <c r="NW28" s="157">
        <f t="shared" ref="NW28:QH28" si="16">NW29+NW30</f>
        <v>0</v>
      </c>
      <c r="NX28" s="157">
        <f t="shared" si="16"/>
        <v>0</v>
      </c>
      <c r="NY28" s="157">
        <f t="shared" si="16"/>
        <v>0</v>
      </c>
      <c r="NZ28" s="157">
        <f t="shared" si="16"/>
        <v>0</v>
      </c>
      <c r="OA28" s="157">
        <f t="shared" si="16"/>
        <v>0</v>
      </c>
      <c r="OB28" s="157">
        <f t="shared" si="16"/>
        <v>0</v>
      </c>
      <c r="OC28" s="157">
        <f t="shared" si="16"/>
        <v>0</v>
      </c>
      <c r="OD28" s="157">
        <f t="shared" si="16"/>
        <v>0</v>
      </c>
      <c r="OE28" s="157">
        <f t="shared" si="16"/>
        <v>0</v>
      </c>
      <c r="OF28" s="157">
        <f t="shared" si="16"/>
        <v>0</v>
      </c>
      <c r="OG28" s="157">
        <f t="shared" si="16"/>
        <v>0</v>
      </c>
      <c r="OH28" s="157">
        <f t="shared" si="16"/>
        <v>0</v>
      </c>
      <c r="OI28" s="157">
        <f t="shared" si="16"/>
        <v>0</v>
      </c>
      <c r="OJ28" s="157">
        <f t="shared" si="16"/>
        <v>0</v>
      </c>
      <c r="OK28" s="157">
        <f t="shared" si="16"/>
        <v>0</v>
      </c>
      <c r="OL28" s="157">
        <f t="shared" si="16"/>
        <v>0</v>
      </c>
      <c r="OM28" s="157">
        <f t="shared" si="16"/>
        <v>0</v>
      </c>
      <c r="ON28" s="157">
        <f t="shared" si="16"/>
        <v>0</v>
      </c>
      <c r="OO28" s="157">
        <f t="shared" si="16"/>
        <v>0</v>
      </c>
      <c r="OP28" s="157">
        <f t="shared" si="16"/>
        <v>0</v>
      </c>
      <c r="OQ28" s="157">
        <f t="shared" si="16"/>
        <v>0</v>
      </c>
      <c r="OR28" s="157">
        <f t="shared" si="16"/>
        <v>0</v>
      </c>
      <c r="OS28" s="157">
        <f t="shared" si="16"/>
        <v>0</v>
      </c>
      <c r="OT28" s="157">
        <f t="shared" si="16"/>
        <v>0</v>
      </c>
      <c r="OU28" s="157">
        <f t="shared" si="16"/>
        <v>0</v>
      </c>
      <c r="OV28" s="157">
        <f t="shared" si="16"/>
        <v>0</v>
      </c>
      <c r="OW28" s="157">
        <f t="shared" si="16"/>
        <v>0</v>
      </c>
      <c r="OX28" s="157">
        <f t="shared" si="16"/>
        <v>0</v>
      </c>
      <c r="OY28" s="157">
        <f t="shared" si="16"/>
        <v>0</v>
      </c>
      <c r="OZ28" s="157">
        <f t="shared" si="16"/>
        <v>0</v>
      </c>
      <c r="PA28" s="157">
        <f t="shared" si="16"/>
        <v>0</v>
      </c>
      <c r="PB28" s="157">
        <f t="shared" si="16"/>
        <v>0</v>
      </c>
      <c r="PC28" s="157">
        <f t="shared" si="16"/>
        <v>0</v>
      </c>
      <c r="PD28" s="157">
        <f t="shared" si="16"/>
        <v>0</v>
      </c>
      <c r="PE28" s="157">
        <f t="shared" si="16"/>
        <v>0</v>
      </c>
      <c r="PF28" s="157">
        <f t="shared" si="16"/>
        <v>0</v>
      </c>
      <c r="PG28" s="157">
        <f t="shared" si="16"/>
        <v>0</v>
      </c>
      <c r="PH28" s="157">
        <f t="shared" si="16"/>
        <v>0</v>
      </c>
      <c r="PI28" s="157">
        <f t="shared" si="16"/>
        <v>0</v>
      </c>
      <c r="PJ28" s="157">
        <f t="shared" si="16"/>
        <v>0</v>
      </c>
      <c r="PK28" s="157">
        <f t="shared" si="16"/>
        <v>0</v>
      </c>
      <c r="PL28" s="157">
        <f t="shared" si="16"/>
        <v>0</v>
      </c>
      <c r="PM28" s="157">
        <f t="shared" si="16"/>
        <v>0</v>
      </c>
      <c r="PN28" s="157">
        <f t="shared" si="16"/>
        <v>0</v>
      </c>
      <c r="PO28" s="157">
        <f t="shared" si="16"/>
        <v>0</v>
      </c>
      <c r="PP28" s="157">
        <f t="shared" si="16"/>
        <v>0</v>
      </c>
      <c r="PQ28" s="157">
        <f t="shared" si="16"/>
        <v>0</v>
      </c>
      <c r="PR28" s="157">
        <f t="shared" si="16"/>
        <v>0</v>
      </c>
      <c r="PS28" s="157">
        <f t="shared" si="16"/>
        <v>0</v>
      </c>
      <c r="PT28" s="157">
        <f t="shared" si="16"/>
        <v>0</v>
      </c>
      <c r="PU28" s="157">
        <f t="shared" si="16"/>
        <v>0</v>
      </c>
      <c r="PV28" s="157">
        <f t="shared" si="16"/>
        <v>0</v>
      </c>
      <c r="PW28" s="157">
        <f t="shared" si="16"/>
        <v>0</v>
      </c>
      <c r="PX28" s="157">
        <f t="shared" si="16"/>
        <v>0</v>
      </c>
      <c r="PY28" s="157">
        <f t="shared" si="16"/>
        <v>0</v>
      </c>
      <c r="PZ28" s="157">
        <f t="shared" si="16"/>
        <v>0</v>
      </c>
      <c r="QA28" s="157">
        <f t="shared" si="16"/>
        <v>0</v>
      </c>
      <c r="QB28" s="157">
        <f t="shared" si="16"/>
        <v>0</v>
      </c>
      <c r="QC28" s="157">
        <f t="shared" si="16"/>
        <v>0</v>
      </c>
      <c r="QD28" s="157">
        <f t="shared" si="16"/>
        <v>0</v>
      </c>
      <c r="QE28" s="157">
        <f t="shared" si="16"/>
        <v>0</v>
      </c>
      <c r="QF28" s="157">
        <f t="shared" si="16"/>
        <v>0</v>
      </c>
      <c r="QG28" s="157">
        <f t="shared" si="16"/>
        <v>0</v>
      </c>
      <c r="QH28" s="157">
        <f t="shared" si="16"/>
        <v>0</v>
      </c>
      <c r="QI28" s="157">
        <f t="shared" ref="QI28:ST28" si="17">QI29+QI30</f>
        <v>0</v>
      </c>
      <c r="QJ28" s="157">
        <f t="shared" si="17"/>
        <v>0</v>
      </c>
      <c r="QK28" s="157">
        <f t="shared" si="17"/>
        <v>0</v>
      </c>
      <c r="QL28" s="157">
        <f t="shared" si="17"/>
        <v>0</v>
      </c>
      <c r="QM28" s="157">
        <f t="shared" si="17"/>
        <v>0</v>
      </c>
      <c r="QN28" s="157">
        <f t="shared" si="17"/>
        <v>0</v>
      </c>
      <c r="QO28" s="157">
        <f t="shared" si="17"/>
        <v>0</v>
      </c>
      <c r="QP28" s="157">
        <f t="shared" si="17"/>
        <v>0</v>
      </c>
      <c r="QQ28" s="157">
        <f t="shared" si="17"/>
        <v>0</v>
      </c>
      <c r="QR28" s="157">
        <f t="shared" si="17"/>
        <v>0</v>
      </c>
      <c r="QS28" s="157">
        <f t="shared" si="17"/>
        <v>0</v>
      </c>
      <c r="QT28" s="157">
        <f t="shared" si="17"/>
        <v>0</v>
      </c>
      <c r="QU28" s="157">
        <f t="shared" si="17"/>
        <v>0</v>
      </c>
      <c r="QV28" s="157">
        <f t="shared" si="17"/>
        <v>0</v>
      </c>
      <c r="QW28" s="157">
        <f t="shared" si="17"/>
        <v>0</v>
      </c>
      <c r="QX28" s="157">
        <f t="shared" si="17"/>
        <v>0</v>
      </c>
      <c r="QY28" s="157">
        <f t="shared" si="17"/>
        <v>0</v>
      </c>
      <c r="QZ28" s="157">
        <f t="shared" si="17"/>
        <v>0</v>
      </c>
      <c r="RA28" s="157">
        <f t="shared" si="17"/>
        <v>0</v>
      </c>
      <c r="RB28" s="157">
        <f t="shared" si="17"/>
        <v>0</v>
      </c>
      <c r="RC28" s="157">
        <f t="shared" si="17"/>
        <v>0</v>
      </c>
      <c r="RD28" s="157">
        <f t="shared" si="17"/>
        <v>0</v>
      </c>
      <c r="RE28" s="157">
        <f t="shared" si="17"/>
        <v>0</v>
      </c>
      <c r="RF28" s="157">
        <f t="shared" si="17"/>
        <v>0</v>
      </c>
      <c r="RG28" s="157">
        <f t="shared" si="17"/>
        <v>0</v>
      </c>
      <c r="RH28" s="157">
        <f t="shared" si="17"/>
        <v>0</v>
      </c>
      <c r="RI28" s="157">
        <f t="shared" si="17"/>
        <v>0</v>
      </c>
      <c r="RJ28" s="157">
        <f t="shared" si="17"/>
        <v>0</v>
      </c>
      <c r="RK28" s="157">
        <f t="shared" si="17"/>
        <v>0</v>
      </c>
      <c r="RL28" s="157">
        <f t="shared" si="17"/>
        <v>0</v>
      </c>
      <c r="RM28" s="157">
        <f t="shared" si="17"/>
        <v>0</v>
      </c>
      <c r="RN28" s="157">
        <f t="shared" si="17"/>
        <v>0</v>
      </c>
      <c r="RO28" s="157">
        <f t="shared" si="17"/>
        <v>0</v>
      </c>
      <c r="RP28" s="157">
        <f t="shared" si="17"/>
        <v>0</v>
      </c>
      <c r="RQ28" s="157">
        <f t="shared" si="17"/>
        <v>0</v>
      </c>
      <c r="RR28" s="157">
        <f t="shared" si="17"/>
        <v>0</v>
      </c>
      <c r="RS28" s="157">
        <f t="shared" si="17"/>
        <v>0</v>
      </c>
      <c r="RT28" s="157">
        <f t="shared" si="17"/>
        <v>0</v>
      </c>
      <c r="RU28" s="157">
        <f t="shared" si="17"/>
        <v>0</v>
      </c>
      <c r="RV28" s="157">
        <f t="shared" si="17"/>
        <v>0</v>
      </c>
      <c r="RW28" s="157">
        <f t="shared" si="17"/>
        <v>0</v>
      </c>
      <c r="RX28" s="157">
        <f t="shared" si="17"/>
        <v>0</v>
      </c>
      <c r="RY28" s="157">
        <f t="shared" si="17"/>
        <v>0</v>
      </c>
      <c r="RZ28" s="157">
        <f t="shared" si="17"/>
        <v>0</v>
      </c>
      <c r="SA28" s="157">
        <f t="shared" si="17"/>
        <v>0</v>
      </c>
      <c r="SB28" s="157">
        <f t="shared" si="17"/>
        <v>0</v>
      </c>
      <c r="SC28" s="157">
        <f t="shared" si="17"/>
        <v>0</v>
      </c>
      <c r="SD28" s="157">
        <f t="shared" si="17"/>
        <v>0</v>
      </c>
      <c r="SE28" s="157">
        <f t="shared" si="17"/>
        <v>0</v>
      </c>
      <c r="SF28" s="157">
        <f t="shared" si="17"/>
        <v>0</v>
      </c>
      <c r="SG28" s="157">
        <f t="shared" si="17"/>
        <v>0</v>
      </c>
      <c r="SH28" s="157">
        <f t="shared" si="17"/>
        <v>0</v>
      </c>
      <c r="SI28" s="157">
        <f t="shared" si="17"/>
        <v>0</v>
      </c>
      <c r="SJ28" s="157">
        <f t="shared" si="17"/>
        <v>0</v>
      </c>
      <c r="SK28" s="157">
        <f t="shared" si="17"/>
        <v>0</v>
      </c>
      <c r="SL28" s="157">
        <f t="shared" si="17"/>
        <v>0</v>
      </c>
      <c r="SM28" s="157">
        <f t="shared" si="17"/>
        <v>0</v>
      </c>
      <c r="SN28" s="157">
        <f t="shared" si="17"/>
        <v>0</v>
      </c>
      <c r="SO28" s="157">
        <f t="shared" si="17"/>
        <v>0</v>
      </c>
      <c r="SP28" s="157">
        <f t="shared" si="17"/>
        <v>0</v>
      </c>
      <c r="SQ28" s="157">
        <f t="shared" si="17"/>
        <v>0</v>
      </c>
      <c r="SR28" s="157">
        <f t="shared" si="17"/>
        <v>0</v>
      </c>
      <c r="SS28" s="157">
        <f t="shared" si="17"/>
        <v>0</v>
      </c>
      <c r="ST28" s="157">
        <f t="shared" si="17"/>
        <v>0</v>
      </c>
      <c r="SU28" s="157">
        <f t="shared" ref="SU28:VF28" si="18">SU29+SU30</f>
        <v>0</v>
      </c>
      <c r="SV28" s="157">
        <f t="shared" si="18"/>
        <v>0</v>
      </c>
      <c r="SW28" s="157">
        <f t="shared" si="18"/>
        <v>0</v>
      </c>
      <c r="SX28" s="157">
        <f t="shared" si="18"/>
        <v>0</v>
      </c>
      <c r="SY28" s="157">
        <f t="shared" si="18"/>
        <v>0</v>
      </c>
      <c r="SZ28" s="157">
        <f t="shared" si="18"/>
        <v>0</v>
      </c>
      <c r="TA28" s="157">
        <f t="shared" si="18"/>
        <v>0</v>
      </c>
      <c r="TB28" s="157">
        <f t="shared" si="18"/>
        <v>0</v>
      </c>
      <c r="TC28" s="157">
        <f t="shared" si="18"/>
        <v>0</v>
      </c>
      <c r="TD28" s="157">
        <f t="shared" si="18"/>
        <v>0</v>
      </c>
      <c r="TE28" s="157">
        <f t="shared" si="18"/>
        <v>0</v>
      </c>
      <c r="TF28" s="157">
        <f t="shared" si="18"/>
        <v>0</v>
      </c>
      <c r="TG28" s="157">
        <f t="shared" si="18"/>
        <v>0</v>
      </c>
      <c r="TH28" s="157">
        <f t="shared" si="18"/>
        <v>0</v>
      </c>
      <c r="TI28" s="157">
        <f t="shared" si="18"/>
        <v>0</v>
      </c>
      <c r="TJ28" s="157">
        <f t="shared" si="18"/>
        <v>0</v>
      </c>
      <c r="TK28" s="157">
        <f t="shared" si="18"/>
        <v>0</v>
      </c>
      <c r="TL28" s="157">
        <f t="shared" si="18"/>
        <v>0</v>
      </c>
      <c r="TM28" s="157">
        <f t="shared" si="18"/>
        <v>0</v>
      </c>
      <c r="TN28" s="157">
        <f t="shared" si="18"/>
        <v>0</v>
      </c>
      <c r="TO28" s="157">
        <f t="shared" si="18"/>
        <v>0</v>
      </c>
      <c r="TP28" s="157">
        <f t="shared" si="18"/>
        <v>0</v>
      </c>
      <c r="TQ28" s="157">
        <f t="shared" si="18"/>
        <v>0</v>
      </c>
      <c r="TR28" s="157">
        <f t="shared" si="18"/>
        <v>0</v>
      </c>
      <c r="TS28" s="157">
        <f t="shared" si="18"/>
        <v>0</v>
      </c>
      <c r="TT28" s="157">
        <f t="shared" si="18"/>
        <v>0</v>
      </c>
      <c r="TU28" s="157">
        <f t="shared" si="18"/>
        <v>0</v>
      </c>
      <c r="TV28" s="157">
        <f t="shared" si="18"/>
        <v>0</v>
      </c>
      <c r="TW28" s="157">
        <f t="shared" si="18"/>
        <v>0</v>
      </c>
      <c r="TX28" s="157">
        <f t="shared" si="18"/>
        <v>0</v>
      </c>
      <c r="TY28" s="157">
        <f t="shared" si="18"/>
        <v>0</v>
      </c>
      <c r="TZ28" s="157">
        <f t="shared" si="18"/>
        <v>0</v>
      </c>
      <c r="UA28" s="157">
        <f t="shared" si="18"/>
        <v>0</v>
      </c>
      <c r="UB28" s="157">
        <f t="shared" si="18"/>
        <v>0</v>
      </c>
      <c r="UC28" s="157">
        <f t="shared" si="18"/>
        <v>0</v>
      </c>
      <c r="UD28" s="157">
        <f t="shared" si="18"/>
        <v>0</v>
      </c>
      <c r="UE28" s="157">
        <f t="shared" si="18"/>
        <v>0</v>
      </c>
      <c r="UF28" s="157">
        <f t="shared" si="18"/>
        <v>0</v>
      </c>
      <c r="UG28" s="157">
        <f t="shared" si="18"/>
        <v>0</v>
      </c>
      <c r="UH28" s="157">
        <f t="shared" si="18"/>
        <v>0</v>
      </c>
      <c r="UI28" s="157">
        <f t="shared" si="18"/>
        <v>0</v>
      </c>
      <c r="UJ28" s="157">
        <f t="shared" si="18"/>
        <v>0</v>
      </c>
      <c r="UK28" s="157">
        <f t="shared" si="18"/>
        <v>0</v>
      </c>
      <c r="UL28" s="157">
        <f t="shared" si="18"/>
        <v>0</v>
      </c>
      <c r="UM28" s="157">
        <f t="shared" si="18"/>
        <v>0</v>
      </c>
      <c r="UN28" s="157">
        <f t="shared" si="18"/>
        <v>0</v>
      </c>
      <c r="UO28" s="157">
        <f t="shared" si="18"/>
        <v>0</v>
      </c>
      <c r="UP28" s="157">
        <f t="shared" si="18"/>
        <v>0</v>
      </c>
      <c r="UQ28" s="157">
        <f t="shared" si="18"/>
        <v>0</v>
      </c>
      <c r="UR28" s="157">
        <f t="shared" si="18"/>
        <v>0</v>
      </c>
      <c r="US28" s="157">
        <f t="shared" si="18"/>
        <v>0</v>
      </c>
      <c r="UT28" s="157">
        <f t="shared" si="18"/>
        <v>0</v>
      </c>
      <c r="UU28" s="157">
        <f t="shared" si="18"/>
        <v>0</v>
      </c>
      <c r="UV28" s="157">
        <f t="shared" si="18"/>
        <v>0</v>
      </c>
      <c r="UW28" s="157">
        <f t="shared" si="18"/>
        <v>0</v>
      </c>
      <c r="UX28" s="157">
        <f t="shared" si="18"/>
        <v>0</v>
      </c>
      <c r="UY28" s="157">
        <f t="shared" si="18"/>
        <v>0</v>
      </c>
      <c r="UZ28" s="157">
        <f t="shared" si="18"/>
        <v>0</v>
      </c>
      <c r="VA28" s="157">
        <f t="shared" si="18"/>
        <v>0</v>
      </c>
      <c r="VB28" s="157">
        <f t="shared" si="18"/>
        <v>0</v>
      </c>
      <c r="VC28" s="157">
        <f t="shared" si="18"/>
        <v>0</v>
      </c>
      <c r="VD28" s="157">
        <f t="shared" si="18"/>
        <v>0</v>
      </c>
      <c r="VE28" s="157">
        <f t="shared" si="18"/>
        <v>0</v>
      </c>
      <c r="VF28" s="157">
        <f t="shared" si="18"/>
        <v>0</v>
      </c>
      <c r="VG28" s="157">
        <f t="shared" ref="VG28:XR28" si="19">VG29+VG30</f>
        <v>0</v>
      </c>
      <c r="VH28" s="157">
        <f t="shared" si="19"/>
        <v>0</v>
      </c>
      <c r="VI28" s="157">
        <f t="shared" si="19"/>
        <v>0</v>
      </c>
      <c r="VJ28" s="157">
        <f t="shared" si="19"/>
        <v>0</v>
      </c>
      <c r="VK28" s="157">
        <f t="shared" si="19"/>
        <v>0</v>
      </c>
      <c r="VL28" s="157">
        <f t="shared" si="19"/>
        <v>0</v>
      </c>
      <c r="VM28" s="157">
        <f t="shared" si="19"/>
        <v>0</v>
      </c>
      <c r="VN28" s="157">
        <f t="shared" si="19"/>
        <v>0</v>
      </c>
      <c r="VO28" s="157">
        <f t="shared" si="19"/>
        <v>0</v>
      </c>
      <c r="VP28" s="157">
        <f t="shared" si="19"/>
        <v>0</v>
      </c>
      <c r="VQ28" s="157">
        <f t="shared" si="19"/>
        <v>0</v>
      </c>
      <c r="VR28" s="157">
        <f t="shared" si="19"/>
        <v>0</v>
      </c>
      <c r="VS28" s="157">
        <f t="shared" si="19"/>
        <v>0</v>
      </c>
      <c r="VT28" s="157">
        <f t="shared" si="19"/>
        <v>0</v>
      </c>
      <c r="VU28" s="157">
        <f t="shared" si="19"/>
        <v>0</v>
      </c>
      <c r="VV28" s="157">
        <f t="shared" si="19"/>
        <v>0</v>
      </c>
      <c r="VW28" s="157">
        <f t="shared" si="19"/>
        <v>0</v>
      </c>
      <c r="VX28" s="157">
        <f t="shared" si="19"/>
        <v>0</v>
      </c>
      <c r="VY28" s="157">
        <f t="shared" si="19"/>
        <v>0</v>
      </c>
      <c r="VZ28" s="157">
        <f t="shared" si="19"/>
        <v>0</v>
      </c>
      <c r="WA28" s="157">
        <f t="shared" si="19"/>
        <v>0</v>
      </c>
      <c r="WB28" s="157">
        <f t="shared" si="19"/>
        <v>0</v>
      </c>
      <c r="WC28" s="157">
        <f t="shared" si="19"/>
        <v>0</v>
      </c>
      <c r="WD28" s="157">
        <f t="shared" si="19"/>
        <v>0</v>
      </c>
      <c r="WE28" s="157">
        <f t="shared" si="19"/>
        <v>0</v>
      </c>
      <c r="WF28" s="157">
        <f t="shared" si="19"/>
        <v>0</v>
      </c>
      <c r="WG28" s="157">
        <f t="shared" si="19"/>
        <v>0</v>
      </c>
      <c r="WH28" s="157">
        <f t="shared" si="19"/>
        <v>0</v>
      </c>
      <c r="WI28" s="157">
        <f t="shared" si="19"/>
        <v>0</v>
      </c>
      <c r="WJ28" s="157">
        <f t="shared" si="19"/>
        <v>0</v>
      </c>
      <c r="WK28" s="157">
        <f t="shared" si="19"/>
        <v>0</v>
      </c>
      <c r="WL28" s="157">
        <f t="shared" si="19"/>
        <v>0</v>
      </c>
      <c r="WM28" s="157">
        <f t="shared" si="19"/>
        <v>0</v>
      </c>
      <c r="WN28" s="157">
        <f t="shared" si="19"/>
        <v>0</v>
      </c>
      <c r="WO28" s="157">
        <f t="shared" si="19"/>
        <v>0</v>
      </c>
      <c r="WP28" s="157">
        <f t="shared" si="19"/>
        <v>0</v>
      </c>
      <c r="WQ28" s="157">
        <f t="shared" si="19"/>
        <v>0</v>
      </c>
      <c r="WR28" s="157">
        <f t="shared" si="19"/>
        <v>0</v>
      </c>
      <c r="WS28" s="157">
        <f t="shared" si="19"/>
        <v>0</v>
      </c>
      <c r="WT28" s="157">
        <f t="shared" si="19"/>
        <v>0</v>
      </c>
      <c r="WU28" s="157">
        <f t="shared" si="19"/>
        <v>0</v>
      </c>
      <c r="WV28" s="157">
        <f t="shared" si="19"/>
        <v>0</v>
      </c>
      <c r="WW28" s="157">
        <f t="shared" si="19"/>
        <v>0</v>
      </c>
      <c r="WX28" s="157">
        <f t="shared" si="19"/>
        <v>0</v>
      </c>
      <c r="WY28" s="157">
        <f t="shared" si="19"/>
        <v>0</v>
      </c>
      <c r="WZ28" s="157">
        <f t="shared" si="19"/>
        <v>0</v>
      </c>
      <c r="XA28" s="157">
        <f t="shared" si="19"/>
        <v>0</v>
      </c>
      <c r="XB28" s="157">
        <f t="shared" si="19"/>
        <v>0</v>
      </c>
      <c r="XC28" s="157">
        <f t="shared" si="19"/>
        <v>0</v>
      </c>
      <c r="XD28" s="157">
        <f t="shared" si="19"/>
        <v>0</v>
      </c>
      <c r="XE28" s="157">
        <f t="shared" si="19"/>
        <v>0</v>
      </c>
      <c r="XF28" s="157">
        <f t="shared" si="19"/>
        <v>0</v>
      </c>
      <c r="XG28" s="157">
        <f t="shared" si="19"/>
        <v>0</v>
      </c>
      <c r="XH28" s="157">
        <f t="shared" si="19"/>
        <v>0</v>
      </c>
      <c r="XI28" s="157">
        <f t="shared" si="19"/>
        <v>0</v>
      </c>
      <c r="XJ28" s="157">
        <f t="shared" si="19"/>
        <v>0</v>
      </c>
      <c r="XK28" s="157">
        <f t="shared" si="19"/>
        <v>0</v>
      </c>
      <c r="XL28" s="157">
        <f t="shared" si="19"/>
        <v>0</v>
      </c>
      <c r="XM28" s="157">
        <f t="shared" si="19"/>
        <v>0</v>
      </c>
      <c r="XN28" s="157">
        <f t="shared" si="19"/>
        <v>0</v>
      </c>
      <c r="XO28" s="157">
        <f t="shared" si="19"/>
        <v>0</v>
      </c>
      <c r="XP28" s="157">
        <f t="shared" si="19"/>
        <v>0</v>
      </c>
      <c r="XQ28" s="157">
        <f t="shared" si="19"/>
        <v>0</v>
      </c>
      <c r="XR28" s="157">
        <f t="shared" si="19"/>
        <v>0</v>
      </c>
      <c r="XS28" s="157">
        <f t="shared" ref="XS28:AAD28" si="20">XS29+XS30</f>
        <v>0</v>
      </c>
      <c r="XT28" s="157">
        <f t="shared" si="20"/>
        <v>0</v>
      </c>
      <c r="XU28" s="157">
        <f t="shared" si="20"/>
        <v>0</v>
      </c>
      <c r="XV28" s="157">
        <f t="shared" si="20"/>
        <v>0</v>
      </c>
      <c r="XW28" s="157">
        <f t="shared" si="20"/>
        <v>0</v>
      </c>
      <c r="XX28" s="157">
        <f t="shared" si="20"/>
        <v>0</v>
      </c>
      <c r="XY28" s="157">
        <f t="shared" si="20"/>
        <v>0</v>
      </c>
      <c r="XZ28" s="157">
        <f t="shared" si="20"/>
        <v>0</v>
      </c>
      <c r="YA28" s="157">
        <f t="shared" si="20"/>
        <v>0</v>
      </c>
      <c r="YB28" s="157">
        <f t="shared" si="20"/>
        <v>0</v>
      </c>
      <c r="YC28" s="157">
        <f t="shared" si="20"/>
        <v>0</v>
      </c>
      <c r="YD28" s="157">
        <f t="shared" si="20"/>
        <v>0</v>
      </c>
      <c r="YE28" s="157">
        <f t="shared" si="20"/>
        <v>0</v>
      </c>
      <c r="YF28" s="157">
        <f t="shared" si="20"/>
        <v>0</v>
      </c>
      <c r="YG28" s="157">
        <f t="shared" si="20"/>
        <v>0</v>
      </c>
      <c r="YH28" s="157">
        <f t="shared" si="20"/>
        <v>0</v>
      </c>
      <c r="YI28" s="157">
        <f t="shared" si="20"/>
        <v>0</v>
      </c>
      <c r="YJ28" s="157">
        <f t="shared" si="20"/>
        <v>0</v>
      </c>
      <c r="YK28" s="157">
        <f t="shared" si="20"/>
        <v>0</v>
      </c>
      <c r="YL28" s="157">
        <f t="shared" si="20"/>
        <v>0</v>
      </c>
      <c r="YM28" s="157">
        <f t="shared" si="20"/>
        <v>0</v>
      </c>
      <c r="YN28" s="157">
        <f t="shared" si="20"/>
        <v>0</v>
      </c>
      <c r="YO28" s="157">
        <f t="shared" si="20"/>
        <v>0</v>
      </c>
      <c r="YP28" s="157">
        <f t="shared" si="20"/>
        <v>0</v>
      </c>
      <c r="YQ28" s="157">
        <f t="shared" si="20"/>
        <v>0</v>
      </c>
      <c r="YR28" s="157">
        <f t="shared" si="20"/>
        <v>0</v>
      </c>
      <c r="YS28" s="157">
        <f t="shared" si="20"/>
        <v>0</v>
      </c>
      <c r="YT28" s="157">
        <f t="shared" si="20"/>
        <v>0</v>
      </c>
      <c r="YU28" s="157">
        <f t="shared" si="20"/>
        <v>0</v>
      </c>
      <c r="YV28" s="157">
        <f t="shared" si="20"/>
        <v>0</v>
      </c>
      <c r="YW28" s="157">
        <f t="shared" si="20"/>
        <v>0</v>
      </c>
      <c r="YX28" s="157">
        <f t="shared" si="20"/>
        <v>0</v>
      </c>
      <c r="YY28" s="157">
        <f t="shared" si="20"/>
        <v>0</v>
      </c>
      <c r="YZ28" s="157">
        <f t="shared" si="20"/>
        <v>0</v>
      </c>
      <c r="ZA28" s="157">
        <f t="shared" si="20"/>
        <v>0</v>
      </c>
      <c r="ZB28" s="157">
        <f t="shared" si="20"/>
        <v>0</v>
      </c>
      <c r="ZC28" s="157">
        <f t="shared" si="20"/>
        <v>0</v>
      </c>
      <c r="ZD28" s="157">
        <f t="shared" si="20"/>
        <v>0</v>
      </c>
      <c r="ZE28" s="157">
        <f t="shared" si="20"/>
        <v>0</v>
      </c>
      <c r="ZF28" s="157">
        <f t="shared" si="20"/>
        <v>0</v>
      </c>
      <c r="ZG28" s="157">
        <f t="shared" si="20"/>
        <v>0</v>
      </c>
      <c r="ZH28" s="157">
        <f t="shared" si="20"/>
        <v>0</v>
      </c>
      <c r="ZI28" s="157">
        <f t="shared" si="20"/>
        <v>0</v>
      </c>
      <c r="ZJ28" s="157">
        <f t="shared" si="20"/>
        <v>0</v>
      </c>
      <c r="ZK28" s="157">
        <f t="shared" si="20"/>
        <v>0</v>
      </c>
      <c r="ZL28" s="157">
        <f t="shared" si="20"/>
        <v>0</v>
      </c>
      <c r="ZM28" s="157">
        <f t="shared" si="20"/>
        <v>0</v>
      </c>
      <c r="ZN28" s="157">
        <f t="shared" si="20"/>
        <v>0</v>
      </c>
      <c r="ZO28" s="157">
        <f t="shared" si="20"/>
        <v>0</v>
      </c>
      <c r="ZP28" s="157">
        <f t="shared" si="20"/>
        <v>0</v>
      </c>
      <c r="ZQ28" s="157">
        <f t="shared" si="20"/>
        <v>0</v>
      </c>
      <c r="ZR28" s="157">
        <f t="shared" si="20"/>
        <v>0</v>
      </c>
      <c r="ZS28" s="157">
        <f t="shared" si="20"/>
        <v>0</v>
      </c>
      <c r="ZT28" s="157">
        <f t="shared" si="20"/>
        <v>0</v>
      </c>
      <c r="ZU28" s="157">
        <f t="shared" si="20"/>
        <v>0</v>
      </c>
      <c r="ZV28" s="157">
        <f t="shared" si="20"/>
        <v>0</v>
      </c>
      <c r="ZW28" s="157">
        <f t="shared" si="20"/>
        <v>0</v>
      </c>
      <c r="ZX28" s="157">
        <f t="shared" si="20"/>
        <v>0</v>
      </c>
      <c r="ZY28" s="157">
        <f t="shared" si="20"/>
        <v>0</v>
      </c>
      <c r="ZZ28" s="157">
        <f t="shared" si="20"/>
        <v>0</v>
      </c>
      <c r="AAA28" s="157">
        <f t="shared" si="20"/>
        <v>0</v>
      </c>
      <c r="AAB28" s="157">
        <f t="shared" si="20"/>
        <v>0</v>
      </c>
      <c r="AAC28" s="157">
        <f t="shared" si="20"/>
        <v>0</v>
      </c>
      <c r="AAD28" s="157">
        <f t="shared" si="20"/>
        <v>0</v>
      </c>
      <c r="AAE28" s="157">
        <f t="shared" ref="AAE28:ACP28" si="21">AAE29+AAE30</f>
        <v>0</v>
      </c>
      <c r="AAF28" s="157">
        <f t="shared" si="21"/>
        <v>0</v>
      </c>
      <c r="AAG28" s="157">
        <f t="shared" si="21"/>
        <v>0</v>
      </c>
      <c r="AAH28" s="157">
        <f t="shared" si="21"/>
        <v>0</v>
      </c>
      <c r="AAI28" s="157">
        <f t="shared" si="21"/>
        <v>0</v>
      </c>
      <c r="AAJ28" s="157">
        <f t="shared" si="21"/>
        <v>0</v>
      </c>
      <c r="AAK28" s="157">
        <f t="shared" si="21"/>
        <v>0</v>
      </c>
      <c r="AAL28" s="157">
        <f t="shared" si="21"/>
        <v>0</v>
      </c>
      <c r="AAM28" s="157">
        <f t="shared" si="21"/>
        <v>0</v>
      </c>
      <c r="AAN28" s="157">
        <f t="shared" si="21"/>
        <v>0</v>
      </c>
      <c r="AAO28" s="157">
        <f t="shared" si="21"/>
        <v>0</v>
      </c>
      <c r="AAP28" s="157">
        <f t="shared" si="21"/>
        <v>0</v>
      </c>
      <c r="AAQ28" s="157">
        <f t="shared" si="21"/>
        <v>0</v>
      </c>
      <c r="AAR28" s="157">
        <f t="shared" si="21"/>
        <v>0</v>
      </c>
      <c r="AAS28" s="157">
        <f t="shared" si="21"/>
        <v>0</v>
      </c>
      <c r="AAT28" s="157">
        <f t="shared" si="21"/>
        <v>0</v>
      </c>
      <c r="AAU28" s="157">
        <f t="shared" si="21"/>
        <v>0</v>
      </c>
      <c r="AAV28" s="157">
        <f t="shared" si="21"/>
        <v>0</v>
      </c>
      <c r="AAW28" s="157">
        <f t="shared" si="21"/>
        <v>0</v>
      </c>
      <c r="AAX28" s="157">
        <f t="shared" si="21"/>
        <v>0</v>
      </c>
      <c r="AAY28" s="157">
        <f t="shared" si="21"/>
        <v>0</v>
      </c>
      <c r="AAZ28" s="157">
        <f t="shared" si="21"/>
        <v>0</v>
      </c>
      <c r="ABA28" s="157">
        <f t="shared" si="21"/>
        <v>0</v>
      </c>
      <c r="ABB28" s="157">
        <f t="shared" si="21"/>
        <v>0</v>
      </c>
      <c r="ABC28" s="157">
        <f t="shared" si="21"/>
        <v>0</v>
      </c>
      <c r="ABD28" s="157">
        <f t="shared" si="21"/>
        <v>0</v>
      </c>
      <c r="ABE28" s="157">
        <f t="shared" si="21"/>
        <v>0</v>
      </c>
      <c r="ABF28" s="157">
        <f t="shared" si="21"/>
        <v>0</v>
      </c>
      <c r="ABG28" s="157">
        <f t="shared" si="21"/>
        <v>0</v>
      </c>
      <c r="ABH28" s="157">
        <f t="shared" si="21"/>
        <v>0</v>
      </c>
      <c r="ABI28" s="157">
        <f t="shared" si="21"/>
        <v>0</v>
      </c>
      <c r="ABJ28" s="157">
        <f t="shared" si="21"/>
        <v>0</v>
      </c>
      <c r="ABK28" s="157">
        <f t="shared" si="21"/>
        <v>0</v>
      </c>
      <c r="ABL28" s="157">
        <f t="shared" si="21"/>
        <v>0</v>
      </c>
      <c r="ABM28" s="157">
        <f t="shared" si="21"/>
        <v>0</v>
      </c>
      <c r="ABN28" s="157">
        <f t="shared" si="21"/>
        <v>0</v>
      </c>
      <c r="ABO28" s="157">
        <f t="shared" si="21"/>
        <v>0</v>
      </c>
      <c r="ABP28" s="157">
        <f t="shared" si="21"/>
        <v>0</v>
      </c>
      <c r="ABQ28" s="157">
        <f t="shared" si="21"/>
        <v>0</v>
      </c>
      <c r="ABR28" s="157">
        <f t="shared" si="21"/>
        <v>0</v>
      </c>
      <c r="ABS28" s="157">
        <f t="shared" si="21"/>
        <v>0</v>
      </c>
      <c r="ABT28" s="157">
        <f t="shared" si="21"/>
        <v>0</v>
      </c>
      <c r="ABU28" s="157">
        <f t="shared" si="21"/>
        <v>0</v>
      </c>
      <c r="ABV28" s="157">
        <f t="shared" si="21"/>
        <v>0</v>
      </c>
      <c r="ABW28" s="157">
        <f t="shared" si="21"/>
        <v>0</v>
      </c>
      <c r="ABX28" s="157">
        <f t="shared" si="21"/>
        <v>0</v>
      </c>
      <c r="ABY28" s="157">
        <f t="shared" si="21"/>
        <v>0</v>
      </c>
      <c r="ABZ28" s="157">
        <f t="shared" si="21"/>
        <v>0</v>
      </c>
      <c r="ACA28" s="157">
        <f t="shared" si="21"/>
        <v>0</v>
      </c>
      <c r="ACB28" s="157">
        <f t="shared" si="21"/>
        <v>0</v>
      </c>
      <c r="ACC28" s="157">
        <f t="shared" si="21"/>
        <v>0</v>
      </c>
      <c r="ACD28" s="157">
        <f t="shared" si="21"/>
        <v>0</v>
      </c>
      <c r="ACE28" s="157">
        <f t="shared" si="21"/>
        <v>0</v>
      </c>
      <c r="ACF28" s="157">
        <f t="shared" si="21"/>
        <v>0</v>
      </c>
      <c r="ACG28" s="157">
        <f t="shared" si="21"/>
        <v>0</v>
      </c>
      <c r="ACH28" s="157">
        <f t="shared" si="21"/>
        <v>0</v>
      </c>
      <c r="ACI28" s="157">
        <f t="shared" si="21"/>
        <v>0</v>
      </c>
      <c r="ACJ28" s="157">
        <f t="shared" si="21"/>
        <v>0</v>
      </c>
      <c r="ACK28" s="157">
        <f t="shared" si="21"/>
        <v>0</v>
      </c>
      <c r="ACL28" s="157">
        <f t="shared" si="21"/>
        <v>0</v>
      </c>
      <c r="ACM28" s="157">
        <f t="shared" si="21"/>
        <v>0</v>
      </c>
      <c r="ACN28" s="157">
        <f t="shared" si="21"/>
        <v>0</v>
      </c>
      <c r="ACO28" s="157">
        <f t="shared" si="21"/>
        <v>0</v>
      </c>
      <c r="ACP28" s="157">
        <f t="shared" si="21"/>
        <v>0</v>
      </c>
      <c r="ACQ28" s="157">
        <f t="shared" ref="ACQ28:AFB28" si="22">ACQ29+ACQ30</f>
        <v>0</v>
      </c>
      <c r="ACR28" s="157">
        <f t="shared" si="22"/>
        <v>0</v>
      </c>
      <c r="ACS28" s="157">
        <f t="shared" si="22"/>
        <v>0</v>
      </c>
      <c r="ACT28" s="157">
        <f t="shared" si="22"/>
        <v>0</v>
      </c>
      <c r="ACU28" s="157">
        <f t="shared" si="22"/>
        <v>0</v>
      </c>
      <c r="ACV28" s="157">
        <f t="shared" si="22"/>
        <v>0</v>
      </c>
      <c r="ACW28" s="157">
        <f t="shared" si="22"/>
        <v>0</v>
      </c>
      <c r="ACX28" s="157">
        <f t="shared" si="22"/>
        <v>0</v>
      </c>
      <c r="ACY28" s="157">
        <f t="shared" si="22"/>
        <v>0</v>
      </c>
      <c r="ACZ28" s="157">
        <f t="shared" si="22"/>
        <v>0</v>
      </c>
      <c r="ADA28" s="157">
        <f t="shared" si="22"/>
        <v>0</v>
      </c>
      <c r="ADB28" s="157">
        <f t="shared" si="22"/>
        <v>0</v>
      </c>
      <c r="ADC28" s="157">
        <f t="shared" si="22"/>
        <v>0</v>
      </c>
      <c r="ADD28" s="157">
        <f t="shared" si="22"/>
        <v>0</v>
      </c>
      <c r="ADE28" s="157">
        <f t="shared" si="22"/>
        <v>0</v>
      </c>
      <c r="ADF28" s="157">
        <f t="shared" si="22"/>
        <v>0</v>
      </c>
      <c r="ADG28" s="157">
        <f t="shared" si="22"/>
        <v>0</v>
      </c>
      <c r="ADH28" s="157">
        <f t="shared" si="22"/>
        <v>0</v>
      </c>
      <c r="ADI28" s="157">
        <f t="shared" si="22"/>
        <v>0</v>
      </c>
      <c r="ADJ28" s="157">
        <f t="shared" si="22"/>
        <v>0</v>
      </c>
      <c r="ADK28" s="157">
        <f t="shared" si="22"/>
        <v>0</v>
      </c>
      <c r="ADL28" s="157">
        <f t="shared" si="22"/>
        <v>0</v>
      </c>
      <c r="ADM28" s="157">
        <f t="shared" si="22"/>
        <v>0</v>
      </c>
      <c r="ADN28" s="157">
        <f t="shared" si="22"/>
        <v>0</v>
      </c>
      <c r="ADO28" s="157">
        <f t="shared" si="22"/>
        <v>0</v>
      </c>
      <c r="ADP28" s="157">
        <f t="shared" si="22"/>
        <v>0</v>
      </c>
      <c r="ADQ28" s="157">
        <f t="shared" si="22"/>
        <v>0</v>
      </c>
      <c r="ADR28" s="157">
        <f t="shared" si="22"/>
        <v>0</v>
      </c>
      <c r="ADS28" s="157">
        <f t="shared" si="22"/>
        <v>0</v>
      </c>
      <c r="ADT28" s="157">
        <f t="shared" si="22"/>
        <v>0</v>
      </c>
      <c r="ADU28" s="157">
        <f t="shared" si="22"/>
        <v>0</v>
      </c>
      <c r="ADV28" s="157">
        <f t="shared" si="22"/>
        <v>0</v>
      </c>
      <c r="ADW28" s="157">
        <f t="shared" si="22"/>
        <v>0</v>
      </c>
      <c r="ADX28" s="157">
        <f t="shared" si="22"/>
        <v>0</v>
      </c>
      <c r="ADY28" s="157">
        <f t="shared" si="22"/>
        <v>0</v>
      </c>
      <c r="ADZ28" s="157">
        <f t="shared" si="22"/>
        <v>0</v>
      </c>
      <c r="AEA28" s="157">
        <f t="shared" si="22"/>
        <v>0</v>
      </c>
      <c r="AEB28" s="157">
        <f t="shared" si="22"/>
        <v>0</v>
      </c>
      <c r="AEC28" s="157">
        <f t="shared" si="22"/>
        <v>0</v>
      </c>
      <c r="AED28" s="157">
        <f t="shared" si="22"/>
        <v>0</v>
      </c>
      <c r="AEE28" s="157">
        <f t="shared" si="22"/>
        <v>0</v>
      </c>
      <c r="AEF28" s="157">
        <f t="shared" si="22"/>
        <v>0</v>
      </c>
      <c r="AEG28" s="157">
        <f t="shared" si="22"/>
        <v>0</v>
      </c>
      <c r="AEH28" s="157">
        <f t="shared" si="22"/>
        <v>0</v>
      </c>
      <c r="AEI28" s="157">
        <f t="shared" si="22"/>
        <v>0</v>
      </c>
      <c r="AEJ28" s="157">
        <f t="shared" si="22"/>
        <v>0</v>
      </c>
      <c r="AEK28" s="157">
        <f t="shared" si="22"/>
        <v>0</v>
      </c>
      <c r="AEL28" s="157">
        <f t="shared" si="22"/>
        <v>0</v>
      </c>
      <c r="AEM28" s="157">
        <f t="shared" si="22"/>
        <v>0</v>
      </c>
      <c r="AEN28" s="157">
        <f t="shared" si="22"/>
        <v>0</v>
      </c>
      <c r="AEO28" s="157">
        <f t="shared" si="22"/>
        <v>0</v>
      </c>
      <c r="AEP28" s="157">
        <f t="shared" si="22"/>
        <v>0</v>
      </c>
      <c r="AEQ28" s="157">
        <f t="shared" si="22"/>
        <v>0</v>
      </c>
      <c r="AER28" s="157">
        <f t="shared" si="22"/>
        <v>0</v>
      </c>
      <c r="AES28" s="157">
        <f t="shared" si="22"/>
        <v>0</v>
      </c>
      <c r="AET28" s="157">
        <f t="shared" si="22"/>
        <v>0</v>
      </c>
      <c r="AEU28" s="157">
        <f t="shared" si="22"/>
        <v>0</v>
      </c>
      <c r="AEV28" s="157">
        <f t="shared" si="22"/>
        <v>0</v>
      </c>
      <c r="AEW28" s="157">
        <f t="shared" si="22"/>
        <v>0</v>
      </c>
      <c r="AEX28" s="157">
        <f t="shared" si="22"/>
        <v>0</v>
      </c>
      <c r="AEY28" s="157">
        <f t="shared" si="22"/>
        <v>0</v>
      </c>
      <c r="AEZ28" s="157">
        <f t="shared" si="22"/>
        <v>0</v>
      </c>
      <c r="AFA28" s="157">
        <f t="shared" si="22"/>
        <v>0</v>
      </c>
      <c r="AFB28" s="157">
        <f t="shared" si="22"/>
        <v>0</v>
      </c>
      <c r="AFC28" s="157">
        <f t="shared" ref="AFC28:AHN28" si="23">AFC29+AFC30</f>
        <v>0</v>
      </c>
      <c r="AFD28" s="157">
        <f t="shared" si="23"/>
        <v>0</v>
      </c>
      <c r="AFE28" s="157">
        <f t="shared" si="23"/>
        <v>0</v>
      </c>
      <c r="AFF28" s="157">
        <f t="shared" si="23"/>
        <v>0</v>
      </c>
      <c r="AFG28" s="157">
        <f t="shared" si="23"/>
        <v>0</v>
      </c>
      <c r="AFH28" s="157">
        <f t="shared" si="23"/>
        <v>0</v>
      </c>
      <c r="AFI28" s="157">
        <f t="shared" si="23"/>
        <v>0</v>
      </c>
      <c r="AFJ28" s="157">
        <f t="shared" si="23"/>
        <v>0</v>
      </c>
      <c r="AFK28" s="157">
        <f t="shared" si="23"/>
        <v>0</v>
      </c>
      <c r="AFL28" s="157">
        <f t="shared" si="23"/>
        <v>0</v>
      </c>
      <c r="AFM28" s="157">
        <f t="shared" si="23"/>
        <v>0</v>
      </c>
      <c r="AFN28" s="157">
        <f t="shared" si="23"/>
        <v>0</v>
      </c>
      <c r="AFO28" s="157">
        <f t="shared" si="23"/>
        <v>0</v>
      </c>
      <c r="AFP28" s="157">
        <f t="shared" si="23"/>
        <v>0</v>
      </c>
      <c r="AFQ28" s="157">
        <f t="shared" si="23"/>
        <v>0</v>
      </c>
      <c r="AFR28" s="157">
        <f t="shared" si="23"/>
        <v>0</v>
      </c>
      <c r="AFS28" s="157">
        <f t="shared" si="23"/>
        <v>0</v>
      </c>
      <c r="AFT28" s="157">
        <f t="shared" si="23"/>
        <v>0</v>
      </c>
      <c r="AFU28" s="157">
        <f t="shared" si="23"/>
        <v>0</v>
      </c>
      <c r="AFV28" s="157">
        <f t="shared" si="23"/>
        <v>0</v>
      </c>
      <c r="AFW28" s="157">
        <f t="shared" si="23"/>
        <v>0</v>
      </c>
      <c r="AFX28" s="157">
        <f t="shared" si="23"/>
        <v>0</v>
      </c>
      <c r="AFY28" s="157">
        <f t="shared" si="23"/>
        <v>0</v>
      </c>
      <c r="AFZ28" s="157">
        <f t="shared" si="23"/>
        <v>0</v>
      </c>
      <c r="AGA28" s="157">
        <f t="shared" si="23"/>
        <v>0</v>
      </c>
      <c r="AGB28" s="157">
        <f t="shared" si="23"/>
        <v>0</v>
      </c>
      <c r="AGC28" s="157">
        <f t="shared" si="23"/>
        <v>0</v>
      </c>
      <c r="AGD28" s="157">
        <f t="shared" si="23"/>
        <v>0</v>
      </c>
      <c r="AGE28" s="157">
        <f t="shared" si="23"/>
        <v>0</v>
      </c>
      <c r="AGF28" s="157">
        <f t="shared" si="23"/>
        <v>0</v>
      </c>
      <c r="AGG28" s="157">
        <f t="shared" si="23"/>
        <v>0</v>
      </c>
      <c r="AGH28" s="157">
        <f t="shared" si="23"/>
        <v>0</v>
      </c>
      <c r="AGI28" s="157">
        <f t="shared" si="23"/>
        <v>0</v>
      </c>
      <c r="AGJ28" s="157">
        <f t="shared" si="23"/>
        <v>0</v>
      </c>
      <c r="AGK28" s="157">
        <f t="shared" si="23"/>
        <v>0</v>
      </c>
      <c r="AGL28" s="157">
        <f t="shared" si="23"/>
        <v>0</v>
      </c>
      <c r="AGM28" s="157">
        <f t="shared" si="23"/>
        <v>0</v>
      </c>
      <c r="AGN28" s="157">
        <f t="shared" si="23"/>
        <v>0</v>
      </c>
      <c r="AGO28" s="157">
        <f t="shared" si="23"/>
        <v>0</v>
      </c>
      <c r="AGP28" s="157">
        <f t="shared" si="23"/>
        <v>0</v>
      </c>
      <c r="AGQ28" s="157">
        <f t="shared" si="23"/>
        <v>0</v>
      </c>
      <c r="AGR28" s="157">
        <f t="shared" si="23"/>
        <v>0</v>
      </c>
      <c r="AGS28" s="157">
        <f t="shared" si="23"/>
        <v>0</v>
      </c>
      <c r="AGT28" s="157">
        <f t="shared" si="23"/>
        <v>0</v>
      </c>
      <c r="AGU28" s="157">
        <f t="shared" si="23"/>
        <v>0</v>
      </c>
      <c r="AGV28" s="157">
        <f t="shared" si="23"/>
        <v>0</v>
      </c>
      <c r="AGW28" s="157">
        <f t="shared" si="23"/>
        <v>0</v>
      </c>
      <c r="AGX28" s="157">
        <f t="shared" si="23"/>
        <v>0</v>
      </c>
      <c r="AGY28" s="157">
        <f t="shared" si="23"/>
        <v>0</v>
      </c>
      <c r="AGZ28" s="157">
        <f t="shared" si="23"/>
        <v>0</v>
      </c>
      <c r="AHA28" s="157">
        <f t="shared" si="23"/>
        <v>0</v>
      </c>
      <c r="AHB28" s="157">
        <f t="shared" si="23"/>
        <v>0</v>
      </c>
      <c r="AHC28" s="157">
        <f t="shared" si="23"/>
        <v>0</v>
      </c>
      <c r="AHD28" s="157">
        <f t="shared" si="23"/>
        <v>0</v>
      </c>
      <c r="AHE28" s="157">
        <f t="shared" si="23"/>
        <v>0</v>
      </c>
      <c r="AHF28" s="157">
        <f t="shared" si="23"/>
        <v>0</v>
      </c>
      <c r="AHG28" s="157">
        <f t="shared" si="23"/>
        <v>0</v>
      </c>
      <c r="AHH28" s="157">
        <f t="shared" si="23"/>
        <v>0</v>
      </c>
      <c r="AHI28" s="157">
        <f t="shared" si="23"/>
        <v>0</v>
      </c>
      <c r="AHJ28" s="157">
        <f t="shared" si="23"/>
        <v>0</v>
      </c>
      <c r="AHK28" s="157">
        <f t="shared" si="23"/>
        <v>0</v>
      </c>
      <c r="AHL28" s="157">
        <f t="shared" si="23"/>
        <v>0</v>
      </c>
      <c r="AHM28" s="157">
        <f t="shared" si="23"/>
        <v>0</v>
      </c>
      <c r="AHN28" s="157">
        <f t="shared" si="23"/>
        <v>0</v>
      </c>
      <c r="AHO28" s="157">
        <f t="shared" ref="AHO28:AJZ28" si="24">AHO29+AHO30</f>
        <v>0</v>
      </c>
      <c r="AHP28" s="157">
        <f t="shared" si="24"/>
        <v>0</v>
      </c>
      <c r="AHQ28" s="157">
        <f t="shared" si="24"/>
        <v>0</v>
      </c>
      <c r="AHR28" s="157">
        <f t="shared" si="24"/>
        <v>0</v>
      </c>
      <c r="AHS28" s="157">
        <f t="shared" si="24"/>
        <v>0</v>
      </c>
      <c r="AHT28" s="157">
        <f t="shared" si="24"/>
        <v>0</v>
      </c>
      <c r="AHU28" s="157">
        <f t="shared" si="24"/>
        <v>0</v>
      </c>
      <c r="AHV28" s="157">
        <f t="shared" si="24"/>
        <v>0</v>
      </c>
      <c r="AHW28" s="157">
        <f t="shared" si="24"/>
        <v>0</v>
      </c>
      <c r="AHX28" s="157">
        <f t="shared" si="24"/>
        <v>0</v>
      </c>
      <c r="AHY28" s="157">
        <f t="shared" si="24"/>
        <v>0</v>
      </c>
      <c r="AHZ28" s="157">
        <f t="shared" si="24"/>
        <v>0</v>
      </c>
      <c r="AIA28" s="157">
        <f t="shared" si="24"/>
        <v>0</v>
      </c>
      <c r="AIB28" s="157">
        <f t="shared" si="24"/>
        <v>0</v>
      </c>
      <c r="AIC28" s="157">
        <f t="shared" si="24"/>
        <v>0</v>
      </c>
      <c r="AID28" s="157">
        <f t="shared" si="24"/>
        <v>0</v>
      </c>
      <c r="AIE28" s="157">
        <f t="shared" si="24"/>
        <v>0</v>
      </c>
      <c r="AIF28" s="157">
        <f t="shared" si="24"/>
        <v>0</v>
      </c>
      <c r="AIG28" s="157">
        <f t="shared" si="24"/>
        <v>0</v>
      </c>
      <c r="AIH28" s="157">
        <f t="shared" si="24"/>
        <v>0</v>
      </c>
      <c r="AII28" s="157">
        <f t="shared" si="24"/>
        <v>0</v>
      </c>
      <c r="AIJ28" s="157">
        <f t="shared" si="24"/>
        <v>0</v>
      </c>
      <c r="AIK28" s="157">
        <f t="shared" si="24"/>
        <v>0</v>
      </c>
      <c r="AIL28" s="157">
        <f t="shared" si="24"/>
        <v>0</v>
      </c>
      <c r="AIM28" s="157">
        <f t="shared" si="24"/>
        <v>0</v>
      </c>
      <c r="AIN28" s="157">
        <f t="shared" si="24"/>
        <v>0</v>
      </c>
      <c r="AIO28" s="157">
        <f t="shared" si="24"/>
        <v>0</v>
      </c>
      <c r="AIP28" s="157">
        <f t="shared" si="24"/>
        <v>0</v>
      </c>
      <c r="AIQ28" s="157">
        <f t="shared" si="24"/>
        <v>0</v>
      </c>
      <c r="AIR28" s="157">
        <f t="shared" si="24"/>
        <v>0</v>
      </c>
      <c r="AIS28" s="157">
        <f t="shared" si="24"/>
        <v>0</v>
      </c>
      <c r="AIT28" s="157">
        <f t="shared" si="24"/>
        <v>0</v>
      </c>
      <c r="AIU28" s="157">
        <f t="shared" si="24"/>
        <v>0</v>
      </c>
      <c r="AIV28" s="157">
        <f t="shared" si="24"/>
        <v>0</v>
      </c>
      <c r="AIW28" s="157">
        <f t="shared" si="24"/>
        <v>0</v>
      </c>
      <c r="AIX28" s="157">
        <f t="shared" si="24"/>
        <v>0</v>
      </c>
      <c r="AIY28" s="157">
        <f t="shared" si="24"/>
        <v>0</v>
      </c>
      <c r="AIZ28" s="157">
        <f t="shared" si="24"/>
        <v>0</v>
      </c>
      <c r="AJA28" s="157">
        <f t="shared" si="24"/>
        <v>0</v>
      </c>
      <c r="AJB28" s="157">
        <f t="shared" si="24"/>
        <v>0</v>
      </c>
      <c r="AJC28" s="157">
        <f t="shared" si="24"/>
        <v>0</v>
      </c>
      <c r="AJD28" s="157">
        <f t="shared" si="24"/>
        <v>0</v>
      </c>
      <c r="AJE28" s="157">
        <f t="shared" si="24"/>
        <v>0</v>
      </c>
      <c r="AJF28" s="157">
        <f t="shared" si="24"/>
        <v>0</v>
      </c>
      <c r="AJG28" s="157">
        <f t="shared" si="24"/>
        <v>0</v>
      </c>
      <c r="AJH28" s="157">
        <f t="shared" si="24"/>
        <v>0</v>
      </c>
      <c r="AJI28" s="157">
        <f t="shared" si="24"/>
        <v>0</v>
      </c>
      <c r="AJJ28" s="157">
        <f t="shared" si="24"/>
        <v>0</v>
      </c>
      <c r="AJK28" s="157">
        <f t="shared" si="24"/>
        <v>0</v>
      </c>
      <c r="AJL28" s="157">
        <f t="shared" si="24"/>
        <v>0</v>
      </c>
      <c r="AJM28" s="157">
        <f t="shared" si="24"/>
        <v>0</v>
      </c>
      <c r="AJN28" s="157">
        <f t="shared" si="24"/>
        <v>0</v>
      </c>
      <c r="AJO28" s="157">
        <f t="shared" si="24"/>
        <v>0</v>
      </c>
      <c r="AJP28" s="157">
        <f t="shared" si="24"/>
        <v>0</v>
      </c>
      <c r="AJQ28" s="157">
        <f t="shared" si="24"/>
        <v>0</v>
      </c>
      <c r="AJR28" s="157">
        <f t="shared" si="24"/>
        <v>0</v>
      </c>
      <c r="AJS28" s="157">
        <f t="shared" si="24"/>
        <v>0</v>
      </c>
      <c r="AJT28" s="157">
        <f t="shared" si="24"/>
        <v>0</v>
      </c>
      <c r="AJU28" s="157">
        <f t="shared" si="24"/>
        <v>0</v>
      </c>
      <c r="AJV28" s="157">
        <f t="shared" si="24"/>
        <v>0</v>
      </c>
      <c r="AJW28" s="157">
        <f t="shared" si="24"/>
        <v>0</v>
      </c>
      <c r="AJX28" s="157">
        <f t="shared" si="24"/>
        <v>0</v>
      </c>
      <c r="AJY28" s="157">
        <f t="shared" si="24"/>
        <v>0</v>
      </c>
      <c r="AJZ28" s="157">
        <f t="shared" si="24"/>
        <v>0</v>
      </c>
      <c r="AKA28" s="157">
        <f t="shared" ref="AKA28:AML28" si="25">AKA29+AKA30</f>
        <v>0</v>
      </c>
      <c r="AKB28" s="157">
        <f t="shared" si="25"/>
        <v>0</v>
      </c>
      <c r="AKC28" s="157">
        <f t="shared" si="25"/>
        <v>0</v>
      </c>
      <c r="AKD28" s="157">
        <f t="shared" si="25"/>
        <v>0</v>
      </c>
      <c r="AKE28" s="157">
        <f t="shared" si="25"/>
        <v>0</v>
      </c>
      <c r="AKF28" s="157">
        <f t="shared" si="25"/>
        <v>0</v>
      </c>
      <c r="AKG28" s="157">
        <f t="shared" si="25"/>
        <v>0</v>
      </c>
      <c r="AKH28" s="157">
        <f t="shared" si="25"/>
        <v>0</v>
      </c>
      <c r="AKI28" s="157">
        <f t="shared" si="25"/>
        <v>0</v>
      </c>
      <c r="AKJ28" s="157">
        <f t="shared" si="25"/>
        <v>0</v>
      </c>
      <c r="AKK28" s="157">
        <f t="shared" si="25"/>
        <v>0</v>
      </c>
      <c r="AKL28" s="157">
        <f t="shared" si="25"/>
        <v>0</v>
      </c>
      <c r="AKM28" s="157">
        <f t="shared" si="25"/>
        <v>0</v>
      </c>
      <c r="AKN28" s="157">
        <f t="shared" si="25"/>
        <v>0</v>
      </c>
      <c r="AKO28" s="157">
        <f t="shared" si="25"/>
        <v>0</v>
      </c>
      <c r="AKP28" s="157">
        <f t="shared" si="25"/>
        <v>0</v>
      </c>
      <c r="AKQ28" s="157">
        <f t="shared" si="25"/>
        <v>0</v>
      </c>
      <c r="AKR28" s="157">
        <f t="shared" si="25"/>
        <v>0</v>
      </c>
      <c r="AKS28" s="157">
        <f t="shared" si="25"/>
        <v>0</v>
      </c>
      <c r="AKT28" s="157">
        <f t="shared" si="25"/>
        <v>0</v>
      </c>
      <c r="AKU28" s="157">
        <f t="shared" si="25"/>
        <v>0</v>
      </c>
      <c r="AKV28" s="157">
        <f t="shared" si="25"/>
        <v>0</v>
      </c>
      <c r="AKW28" s="157">
        <f t="shared" si="25"/>
        <v>0</v>
      </c>
      <c r="AKX28" s="157">
        <f t="shared" si="25"/>
        <v>0</v>
      </c>
      <c r="AKY28" s="157">
        <f t="shared" si="25"/>
        <v>0</v>
      </c>
      <c r="AKZ28" s="157">
        <f t="shared" si="25"/>
        <v>0</v>
      </c>
      <c r="ALA28" s="157">
        <f t="shared" si="25"/>
        <v>0</v>
      </c>
      <c r="ALB28" s="157">
        <f t="shared" si="25"/>
        <v>0</v>
      </c>
      <c r="ALC28" s="157">
        <f t="shared" si="25"/>
        <v>0</v>
      </c>
      <c r="ALD28" s="157">
        <f t="shared" si="25"/>
        <v>0</v>
      </c>
      <c r="ALE28" s="157">
        <f t="shared" si="25"/>
        <v>0</v>
      </c>
      <c r="ALF28" s="157">
        <f t="shared" si="25"/>
        <v>0</v>
      </c>
      <c r="ALG28" s="157">
        <f t="shared" si="25"/>
        <v>0</v>
      </c>
      <c r="ALH28" s="157">
        <f t="shared" si="25"/>
        <v>0</v>
      </c>
      <c r="ALI28" s="157">
        <f t="shared" si="25"/>
        <v>0</v>
      </c>
      <c r="ALJ28" s="157">
        <f t="shared" si="25"/>
        <v>0</v>
      </c>
      <c r="ALK28" s="157">
        <f t="shared" si="25"/>
        <v>0</v>
      </c>
      <c r="ALL28" s="157">
        <f t="shared" si="25"/>
        <v>0</v>
      </c>
      <c r="ALM28" s="157">
        <f t="shared" si="25"/>
        <v>0</v>
      </c>
      <c r="ALN28" s="157">
        <f t="shared" si="25"/>
        <v>0</v>
      </c>
      <c r="ALO28" s="157">
        <f t="shared" si="25"/>
        <v>0</v>
      </c>
      <c r="ALP28" s="157">
        <f t="shared" si="25"/>
        <v>0</v>
      </c>
      <c r="ALQ28" s="157">
        <f t="shared" si="25"/>
        <v>0</v>
      </c>
      <c r="ALR28" s="157">
        <f t="shared" si="25"/>
        <v>0</v>
      </c>
      <c r="ALS28" s="157">
        <f t="shared" si="25"/>
        <v>0</v>
      </c>
      <c r="ALT28" s="157">
        <f t="shared" si="25"/>
        <v>0</v>
      </c>
      <c r="ALU28" s="157">
        <f t="shared" si="25"/>
        <v>0</v>
      </c>
      <c r="ALV28" s="157">
        <f t="shared" si="25"/>
        <v>0</v>
      </c>
      <c r="ALW28" s="157">
        <f t="shared" si="25"/>
        <v>0</v>
      </c>
      <c r="ALX28" s="157">
        <f t="shared" si="25"/>
        <v>0</v>
      </c>
      <c r="ALY28" s="157">
        <f t="shared" si="25"/>
        <v>0</v>
      </c>
      <c r="ALZ28" s="157">
        <f t="shared" si="25"/>
        <v>0</v>
      </c>
      <c r="AMA28" s="157">
        <f t="shared" si="25"/>
        <v>0</v>
      </c>
      <c r="AMB28" s="157">
        <f t="shared" si="25"/>
        <v>0</v>
      </c>
      <c r="AMC28" s="157">
        <f t="shared" si="25"/>
        <v>0</v>
      </c>
      <c r="AMD28" s="157">
        <f t="shared" si="25"/>
        <v>0</v>
      </c>
      <c r="AME28" s="157">
        <f t="shared" si="25"/>
        <v>0</v>
      </c>
      <c r="AMF28" s="157">
        <f t="shared" si="25"/>
        <v>0</v>
      </c>
      <c r="AMG28" s="157">
        <f t="shared" si="25"/>
        <v>0</v>
      </c>
      <c r="AMH28" s="157">
        <f t="shared" si="25"/>
        <v>0</v>
      </c>
      <c r="AMI28" s="157">
        <f t="shared" si="25"/>
        <v>0</v>
      </c>
      <c r="AMJ28" s="157">
        <f t="shared" si="25"/>
        <v>0</v>
      </c>
      <c r="AMK28" s="157">
        <f t="shared" si="25"/>
        <v>0</v>
      </c>
      <c r="AML28" s="157">
        <f t="shared" si="25"/>
        <v>0</v>
      </c>
      <c r="AMM28" s="157">
        <f t="shared" ref="AMM28:AOX28" si="26">AMM29+AMM30</f>
        <v>0</v>
      </c>
      <c r="AMN28" s="157">
        <f t="shared" si="26"/>
        <v>0</v>
      </c>
      <c r="AMO28" s="157">
        <f t="shared" si="26"/>
        <v>0</v>
      </c>
      <c r="AMP28" s="157">
        <f t="shared" si="26"/>
        <v>0</v>
      </c>
      <c r="AMQ28" s="157">
        <f t="shared" si="26"/>
        <v>0</v>
      </c>
      <c r="AMR28" s="157">
        <f t="shared" si="26"/>
        <v>0</v>
      </c>
      <c r="AMS28" s="157">
        <f t="shared" si="26"/>
        <v>0</v>
      </c>
      <c r="AMT28" s="157">
        <f t="shared" si="26"/>
        <v>0</v>
      </c>
      <c r="AMU28" s="157">
        <f t="shared" si="26"/>
        <v>0</v>
      </c>
      <c r="AMV28" s="157">
        <f t="shared" si="26"/>
        <v>0</v>
      </c>
      <c r="AMW28" s="157">
        <f t="shared" si="26"/>
        <v>0</v>
      </c>
      <c r="AMX28" s="157">
        <f t="shared" si="26"/>
        <v>0</v>
      </c>
      <c r="AMY28" s="157">
        <f t="shared" si="26"/>
        <v>0</v>
      </c>
      <c r="AMZ28" s="157">
        <f t="shared" si="26"/>
        <v>0</v>
      </c>
      <c r="ANA28" s="157">
        <f t="shared" si="26"/>
        <v>0</v>
      </c>
      <c r="ANB28" s="157">
        <f t="shared" si="26"/>
        <v>0</v>
      </c>
      <c r="ANC28" s="157">
        <f t="shared" si="26"/>
        <v>0</v>
      </c>
      <c r="AND28" s="157">
        <f t="shared" si="26"/>
        <v>0</v>
      </c>
      <c r="ANE28" s="157">
        <f t="shared" si="26"/>
        <v>0</v>
      </c>
      <c r="ANF28" s="157">
        <f t="shared" si="26"/>
        <v>0</v>
      </c>
      <c r="ANG28" s="157">
        <f t="shared" si="26"/>
        <v>0</v>
      </c>
      <c r="ANH28" s="157">
        <f t="shared" si="26"/>
        <v>0</v>
      </c>
      <c r="ANI28" s="157">
        <f t="shared" si="26"/>
        <v>0</v>
      </c>
      <c r="ANJ28" s="157">
        <f t="shared" si="26"/>
        <v>0</v>
      </c>
      <c r="ANK28" s="157">
        <f t="shared" si="26"/>
        <v>0</v>
      </c>
      <c r="ANL28" s="157">
        <f t="shared" si="26"/>
        <v>0</v>
      </c>
      <c r="ANM28" s="157">
        <f t="shared" si="26"/>
        <v>0</v>
      </c>
      <c r="ANN28" s="157">
        <f t="shared" si="26"/>
        <v>0</v>
      </c>
      <c r="ANO28" s="157">
        <f t="shared" si="26"/>
        <v>0</v>
      </c>
      <c r="ANP28" s="157">
        <f t="shared" si="26"/>
        <v>0</v>
      </c>
      <c r="ANQ28" s="157">
        <f t="shared" si="26"/>
        <v>0</v>
      </c>
      <c r="ANR28" s="157">
        <f t="shared" si="26"/>
        <v>0</v>
      </c>
      <c r="ANS28" s="157">
        <f t="shared" si="26"/>
        <v>0</v>
      </c>
      <c r="ANT28" s="157">
        <f t="shared" si="26"/>
        <v>0</v>
      </c>
      <c r="ANU28" s="157">
        <f t="shared" si="26"/>
        <v>0</v>
      </c>
      <c r="ANV28" s="157">
        <f t="shared" si="26"/>
        <v>0</v>
      </c>
      <c r="ANW28" s="157">
        <f t="shared" si="26"/>
        <v>0</v>
      </c>
      <c r="ANX28" s="157">
        <f t="shared" si="26"/>
        <v>0</v>
      </c>
      <c r="ANY28" s="157">
        <f t="shared" si="26"/>
        <v>0</v>
      </c>
      <c r="ANZ28" s="157">
        <f t="shared" si="26"/>
        <v>0</v>
      </c>
      <c r="AOA28" s="157">
        <f t="shared" si="26"/>
        <v>0</v>
      </c>
      <c r="AOB28" s="157">
        <f t="shared" si="26"/>
        <v>0</v>
      </c>
      <c r="AOC28" s="157">
        <f t="shared" si="26"/>
        <v>0</v>
      </c>
      <c r="AOD28" s="157">
        <f t="shared" si="26"/>
        <v>0</v>
      </c>
      <c r="AOE28" s="157">
        <f t="shared" si="26"/>
        <v>0</v>
      </c>
      <c r="AOF28" s="157">
        <f t="shared" si="26"/>
        <v>0</v>
      </c>
      <c r="AOG28" s="157">
        <f t="shared" si="26"/>
        <v>0</v>
      </c>
      <c r="AOH28" s="157">
        <f t="shared" si="26"/>
        <v>0</v>
      </c>
      <c r="AOI28" s="157">
        <f t="shared" si="26"/>
        <v>0</v>
      </c>
      <c r="AOJ28" s="157">
        <f t="shared" si="26"/>
        <v>0</v>
      </c>
      <c r="AOK28" s="157">
        <f t="shared" si="26"/>
        <v>0</v>
      </c>
      <c r="AOL28" s="157">
        <f t="shared" si="26"/>
        <v>0</v>
      </c>
      <c r="AOM28" s="157">
        <f t="shared" si="26"/>
        <v>0</v>
      </c>
      <c r="AON28" s="157">
        <f t="shared" si="26"/>
        <v>0</v>
      </c>
      <c r="AOO28" s="157">
        <f t="shared" si="26"/>
        <v>0</v>
      </c>
      <c r="AOP28" s="157">
        <f t="shared" si="26"/>
        <v>0</v>
      </c>
      <c r="AOQ28" s="157">
        <f t="shared" si="26"/>
        <v>0</v>
      </c>
      <c r="AOR28" s="157">
        <f t="shared" si="26"/>
        <v>0</v>
      </c>
      <c r="AOS28" s="157">
        <f t="shared" si="26"/>
        <v>0</v>
      </c>
      <c r="AOT28" s="157">
        <f t="shared" si="26"/>
        <v>0</v>
      </c>
      <c r="AOU28" s="157">
        <f t="shared" si="26"/>
        <v>0</v>
      </c>
      <c r="AOV28" s="157">
        <f t="shared" si="26"/>
        <v>0</v>
      </c>
      <c r="AOW28" s="157">
        <f t="shared" si="26"/>
        <v>0</v>
      </c>
      <c r="AOX28" s="157">
        <f t="shared" si="26"/>
        <v>0</v>
      </c>
      <c r="AOY28" s="157">
        <f t="shared" ref="AOY28:ARJ28" si="27">AOY29+AOY30</f>
        <v>0</v>
      </c>
      <c r="AOZ28" s="157">
        <f t="shared" si="27"/>
        <v>0</v>
      </c>
      <c r="APA28" s="157">
        <f t="shared" si="27"/>
        <v>0</v>
      </c>
      <c r="APB28" s="157">
        <f t="shared" si="27"/>
        <v>0</v>
      </c>
      <c r="APC28" s="157">
        <f t="shared" si="27"/>
        <v>0</v>
      </c>
      <c r="APD28" s="157">
        <f t="shared" si="27"/>
        <v>0</v>
      </c>
      <c r="APE28" s="157">
        <f t="shared" si="27"/>
        <v>0</v>
      </c>
      <c r="APF28" s="157">
        <f t="shared" si="27"/>
        <v>0</v>
      </c>
      <c r="APG28" s="157">
        <f t="shared" si="27"/>
        <v>0</v>
      </c>
      <c r="APH28" s="157">
        <f t="shared" si="27"/>
        <v>0</v>
      </c>
      <c r="API28" s="157">
        <f t="shared" si="27"/>
        <v>0</v>
      </c>
      <c r="APJ28" s="157">
        <f t="shared" si="27"/>
        <v>0</v>
      </c>
      <c r="APK28" s="157">
        <f t="shared" si="27"/>
        <v>0</v>
      </c>
      <c r="APL28" s="157">
        <f t="shared" si="27"/>
        <v>0</v>
      </c>
      <c r="APM28" s="157">
        <f t="shared" si="27"/>
        <v>0</v>
      </c>
      <c r="APN28" s="157">
        <f t="shared" si="27"/>
        <v>0</v>
      </c>
      <c r="APO28" s="157">
        <f t="shared" si="27"/>
        <v>0</v>
      </c>
      <c r="APP28" s="157">
        <f t="shared" si="27"/>
        <v>0</v>
      </c>
      <c r="APQ28" s="157">
        <f t="shared" si="27"/>
        <v>0</v>
      </c>
      <c r="APR28" s="157">
        <f t="shared" si="27"/>
        <v>0</v>
      </c>
      <c r="APS28" s="157">
        <f t="shared" si="27"/>
        <v>0</v>
      </c>
      <c r="APT28" s="157">
        <f t="shared" si="27"/>
        <v>0</v>
      </c>
      <c r="APU28" s="157">
        <f t="shared" si="27"/>
        <v>0</v>
      </c>
      <c r="APV28" s="157">
        <f t="shared" si="27"/>
        <v>0</v>
      </c>
      <c r="APW28" s="157">
        <f t="shared" si="27"/>
        <v>0</v>
      </c>
      <c r="APX28" s="157">
        <f t="shared" si="27"/>
        <v>0</v>
      </c>
      <c r="APY28" s="157">
        <f t="shared" si="27"/>
        <v>0</v>
      </c>
      <c r="APZ28" s="157">
        <f t="shared" si="27"/>
        <v>0</v>
      </c>
      <c r="AQA28" s="157">
        <f t="shared" si="27"/>
        <v>0</v>
      </c>
      <c r="AQB28" s="157">
        <f t="shared" si="27"/>
        <v>0</v>
      </c>
      <c r="AQC28" s="157">
        <f t="shared" si="27"/>
        <v>0</v>
      </c>
      <c r="AQD28" s="157">
        <f t="shared" si="27"/>
        <v>0</v>
      </c>
      <c r="AQE28" s="157">
        <f t="shared" si="27"/>
        <v>0</v>
      </c>
      <c r="AQF28" s="157">
        <f t="shared" si="27"/>
        <v>0</v>
      </c>
      <c r="AQG28" s="157">
        <f t="shared" si="27"/>
        <v>0</v>
      </c>
      <c r="AQH28" s="157">
        <f t="shared" si="27"/>
        <v>0</v>
      </c>
      <c r="AQI28" s="157">
        <f t="shared" si="27"/>
        <v>0</v>
      </c>
      <c r="AQJ28" s="157">
        <f t="shared" si="27"/>
        <v>0</v>
      </c>
      <c r="AQK28" s="157">
        <f t="shared" si="27"/>
        <v>0</v>
      </c>
      <c r="AQL28" s="157">
        <f t="shared" si="27"/>
        <v>0</v>
      </c>
      <c r="AQM28" s="157">
        <f t="shared" si="27"/>
        <v>0</v>
      </c>
      <c r="AQN28" s="157">
        <f t="shared" si="27"/>
        <v>0</v>
      </c>
      <c r="AQO28" s="157">
        <f t="shared" si="27"/>
        <v>0</v>
      </c>
      <c r="AQP28" s="157">
        <f t="shared" si="27"/>
        <v>0</v>
      </c>
      <c r="AQQ28" s="157">
        <f t="shared" si="27"/>
        <v>0</v>
      </c>
      <c r="AQR28" s="157">
        <f t="shared" si="27"/>
        <v>0</v>
      </c>
      <c r="AQS28" s="157">
        <f t="shared" si="27"/>
        <v>0</v>
      </c>
      <c r="AQT28" s="157">
        <f t="shared" si="27"/>
        <v>0</v>
      </c>
      <c r="AQU28" s="157">
        <f t="shared" si="27"/>
        <v>0</v>
      </c>
      <c r="AQV28" s="157">
        <f t="shared" si="27"/>
        <v>0</v>
      </c>
      <c r="AQW28" s="157">
        <f t="shared" si="27"/>
        <v>0</v>
      </c>
      <c r="AQX28" s="157">
        <f t="shared" si="27"/>
        <v>0</v>
      </c>
      <c r="AQY28" s="157">
        <f t="shared" si="27"/>
        <v>0</v>
      </c>
      <c r="AQZ28" s="157">
        <f t="shared" si="27"/>
        <v>0</v>
      </c>
      <c r="ARA28" s="157">
        <f t="shared" si="27"/>
        <v>0</v>
      </c>
      <c r="ARB28" s="157">
        <f t="shared" si="27"/>
        <v>0</v>
      </c>
      <c r="ARC28" s="157">
        <f t="shared" si="27"/>
        <v>0</v>
      </c>
      <c r="ARD28" s="157">
        <f t="shared" si="27"/>
        <v>0</v>
      </c>
      <c r="ARE28" s="157">
        <f t="shared" si="27"/>
        <v>0</v>
      </c>
      <c r="ARF28" s="157">
        <f t="shared" si="27"/>
        <v>0</v>
      </c>
      <c r="ARG28" s="157">
        <f t="shared" si="27"/>
        <v>0</v>
      </c>
      <c r="ARH28" s="157">
        <f t="shared" si="27"/>
        <v>0</v>
      </c>
      <c r="ARI28" s="157">
        <f t="shared" si="27"/>
        <v>0</v>
      </c>
      <c r="ARJ28" s="157">
        <f t="shared" si="27"/>
        <v>0</v>
      </c>
      <c r="ARK28" s="157">
        <f t="shared" ref="ARK28:ATV28" si="28">ARK29+ARK30</f>
        <v>0</v>
      </c>
      <c r="ARL28" s="157">
        <f t="shared" si="28"/>
        <v>0</v>
      </c>
      <c r="ARM28" s="157">
        <f t="shared" si="28"/>
        <v>0</v>
      </c>
      <c r="ARN28" s="157">
        <f t="shared" si="28"/>
        <v>0</v>
      </c>
      <c r="ARO28" s="157">
        <f t="shared" si="28"/>
        <v>0</v>
      </c>
      <c r="ARP28" s="157">
        <f t="shared" si="28"/>
        <v>0</v>
      </c>
      <c r="ARQ28" s="157">
        <f t="shared" si="28"/>
        <v>0</v>
      </c>
      <c r="ARR28" s="157">
        <f t="shared" si="28"/>
        <v>0</v>
      </c>
      <c r="ARS28" s="157">
        <f t="shared" si="28"/>
        <v>0</v>
      </c>
      <c r="ART28" s="157">
        <f t="shared" si="28"/>
        <v>0</v>
      </c>
      <c r="ARU28" s="157">
        <f t="shared" si="28"/>
        <v>0</v>
      </c>
      <c r="ARV28" s="157">
        <f t="shared" si="28"/>
        <v>0</v>
      </c>
      <c r="ARW28" s="157">
        <f t="shared" si="28"/>
        <v>0</v>
      </c>
      <c r="ARX28" s="157">
        <f t="shared" si="28"/>
        <v>0</v>
      </c>
      <c r="ARY28" s="157">
        <f t="shared" si="28"/>
        <v>0</v>
      </c>
      <c r="ARZ28" s="157">
        <f t="shared" si="28"/>
        <v>0</v>
      </c>
      <c r="ASA28" s="157">
        <f t="shared" si="28"/>
        <v>0</v>
      </c>
      <c r="ASB28" s="157">
        <f t="shared" si="28"/>
        <v>0</v>
      </c>
      <c r="ASC28" s="157">
        <f t="shared" si="28"/>
        <v>0</v>
      </c>
      <c r="ASD28" s="157">
        <f t="shared" si="28"/>
        <v>0</v>
      </c>
      <c r="ASE28" s="157">
        <f t="shared" si="28"/>
        <v>0</v>
      </c>
      <c r="ASF28" s="157">
        <f t="shared" si="28"/>
        <v>0</v>
      </c>
      <c r="ASG28" s="157">
        <f t="shared" si="28"/>
        <v>0</v>
      </c>
      <c r="ASH28" s="157">
        <f t="shared" si="28"/>
        <v>0</v>
      </c>
      <c r="ASI28" s="157">
        <f t="shared" si="28"/>
        <v>0</v>
      </c>
      <c r="ASJ28" s="157">
        <f t="shared" si="28"/>
        <v>0</v>
      </c>
      <c r="ASK28" s="157">
        <f t="shared" si="28"/>
        <v>0</v>
      </c>
      <c r="ASL28" s="157">
        <f t="shared" si="28"/>
        <v>0</v>
      </c>
      <c r="ASM28" s="157">
        <f t="shared" si="28"/>
        <v>0</v>
      </c>
      <c r="ASN28" s="157">
        <f t="shared" si="28"/>
        <v>0</v>
      </c>
      <c r="ASO28" s="157">
        <f t="shared" si="28"/>
        <v>0</v>
      </c>
      <c r="ASP28" s="157">
        <f t="shared" si="28"/>
        <v>0</v>
      </c>
      <c r="ASQ28" s="157">
        <f t="shared" si="28"/>
        <v>0</v>
      </c>
      <c r="ASR28" s="157">
        <f t="shared" si="28"/>
        <v>0</v>
      </c>
      <c r="ASS28" s="157">
        <f t="shared" si="28"/>
        <v>0</v>
      </c>
      <c r="AST28" s="157">
        <f t="shared" si="28"/>
        <v>0</v>
      </c>
      <c r="ASU28" s="157">
        <f t="shared" si="28"/>
        <v>0</v>
      </c>
      <c r="ASV28" s="157">
        <f t="shared" si="28"/>
        <v>0</v>
      </c>
      <c r="ASW28" s="157">
        <f t="shared" si="28"/>
        <v>0</v>
      </c>
      <c r="ASX28" s="157">
        <f t="shared" si="28"/>
        <v>0</v>
      </c>
      <c r="ASY28" s="157">
        <f t="shared" si="28"/>
        <v>0</v>
      </c>
      <c r="ASZ28" s="157">
        <f t="shared" si="28"/>
        <v>0</v>
      </c>
      <c r="ATA28" s="157">
        <f t="shared" si="28"/>
        <v>0</v>
      </c>
      <c r="ATB28" s="157">
        <f t="shared" si="28"/>
        <v>0</v>
      </c>
      <c r="ATC28" s="157">
        <f t="shared" si="28"/>
        <v>0</v>
      </c>
      <c r="ATD28" s="157">
        <f t="shared" si="28"/>
        <v>0</v>
      </c>
      <c r="ATE28" s="157">
        <f t="shared" si="28"/>
        <v>0</v>
      </c>
      <c r="ATF28" s="157">
        <f t="shared" si="28"/>
        <v>0</v>
      </c>
      <c r="ATG28" s="157">
        <f t="shared" si="28"/>
        <v>0</v>
      </c>
      <c r="ATH28" s="157">
        <f t="shared" si="28"/>
        <v>0</v>
      </c>
      <c r="ATI28" s="157">
        <f t="shared" si="28"/>
        <v>0</v>
      </c>
      <c r="ATJ28" s="157">
        <f t="shared" si="28"/>
        <v>0</v>
      </c>
      <c r="ATK28" s="157">
        <f t="shared" si="28"/>
        <v>0</v>
      </c>
      <c r="ATL28" s="157">
        <f t="shared" si="28"/>
        <v>0</v>
      </c>
      <c r="ATM28" s="157">
        <f t="shared" si="28"/>
        <v>0</v>
      </c>
      <c r="ATN28" s="157">
        <f t="shared" si="28"/>
        <v>0</v>
      </c>
      <c r="ATO28" s="157">
        <f t="shared" si="28"/>
        <v>0</v>
      </c>
      <c r="ATP28" s="157">
        <f t="shared" si="28"/>
        <v>0</v>
      </c>
      <c r="ATQ28" s="157">
        <f t="shared" si="28"/>
        <v>0</v>
      </c>
      <c r="ATR28" s="157">
        <f t="shared" si="28"/>
        <v>0</v>
      </c>
      <c r="ATS28" s="157">
        <f t="shared" si="28"/>
        <v>0</v>
      </c>
      <c r="ATT28" s="157">
        <f t="shared" si="28"/>
        <v>0</v>
      </c>
      <c r="ATU28" s="157">
        <f t="shared" si="28"/>
        <v>0</v>
      </c>
      <c r="ATV28" s="157">
        <f t="shared" si="28"/>
        <v>0</v>
      </c>
      <c r="ATW28" s="157">
        <f t="shared" ref="ATW28:AWH28" si="29">ATW29+ATW30</f>
        <v>0</v>
      </c>
      <c r="ATX28" s="157">
        <f t="shared" si="29"/>
        <v>0</v>
      </c>
      <c r="ATY28" s="157">
        <f t="shared" si="29"/>
        <v>0</v>
      </c>
      <c r="ATZ28" s="157">
        <f t="shared" si="29"/>
        <v>0</v>
      </c>
      <c r="AUA28" s="157">
        <f t="shared" si="29"/>
        <v>0</v>
      </c>
      <c r="AUB28" s="157">
        <f t="shared" si="29"/>
        <v>0</v>
      </c>
      <c r="AUC28" s="157">
        <f t="shared" si="29"/>
        <v>0</v>
      </c>
      <c r="AUD28" s="157">
        <f t="shared" si="29"/>
        <v>0</v>
      </c>
      <c r="AUE28" s="157">
        <f t="shared" si="29"/>
        <v>0</v>
      </c>
      <c r="AUF28" s="157">
        <f t="shared" si="29"/>
        <v>0</v>
      </c>
      <c r="AUG28" s="157">
        <f t="shared" si="29"/>
        <v>0</v>
      </c>
      <c r="AUH28" s="157">
        <f t="shared" si="29"/>
        <v>0</v>
      </c>
      <c r="AUI28" s="157">
        <f t="shared" si="29"/>
        <v>0</v>
      </c>
      <c r="AUJ28" s="157">
        <f t="shared" si="29"/>
        <v>0</v>
      </c>
      <c r="AUK28" s="157">
        <f t="shared" si="29"/>
        <v>0</v>
      </c>
      <c r="AUL28" s="157">
        <f t="shared" si="29"/>
        <v>0</v>
      </c>
      <c r="AUM28" s="157">
        <f t="shared" si="29"/>
        <v>0</v>
      </c>
      <c r="AUN28" s="157">
        <f t="shared" si="29"/>
        <v>0</v>
      </c>
      <c r="AUO28" s="157">
        <f t="shared" si="29"/>
        <v>0</v>
      </c>
      <c r="AUP28" s="157">
        <f t="shared" si="29"/>
        <v>0</v>
      </c>
      <c r="AUQ28" s="157">
        <f t="shared" si="29"/>
        <v>0</v>
      </c>
      <c r="AUR28" s="157">
        <f t="shared" si="29"/>
        <v>0</v>
      </c>
      <c r="AUS28" s="157">
        <f t="shared" si="29"/>
        <v>0</v>
      </c>
      <c r="AUT28" s="157">
        <f t="shared" si="29"/>
        <v>0</v>
      </c>
      <c r="AUU28" s="157">
        <f t="shared" si="29"/>
        <v>0</v>
      </c>
      <c r="AUV28" s="157">
        <f t="shared" si="29"/>
        <v>0</v>
      </c>
      <c r="AUW28" s="157">
        <f t="shared" si="29"/>
        <v>0</v>
      </c>
      <c r="AUX28" s="157">
        <f t="shared" si="29"/>
        <v>0</v>
      </c>
      <c r="AUY28" s="157">
        <f t="shared" si="29"/>
        <v>0</v>
      </c>
      <c r="AUZ28" s="157">
        <f t="shared" si="29"/>
        <v>0</v>
      </c>
      <c r="AVA28" s="157">
        <f t="shared" si="29"/>
        <v>0</v>
      </c>
      <c r="AVB28" s="157">
        <f t="shared" si="29"/>
        <v>0</v>
      </c>
      <c r="AVC28" s="157">
        <f t="shared" si="29"/>
        <v>0</v>
      </c>
      <c r="AVD28" s="157">
        <f t="shared" si="29"/>
        <v>0</v>
      </c>
      <c r="AVE28" s="157">
        <f t="shared" si="29"/>
        <v>0</v>
      </c>
      <c r="AVF28" s="157">
        <f t="shared" si="29"/>
        <v>0</v>
      </c>
      <c r="AVG28" s="157">
        <f t="shared" si="29"/>
        <v>0</v>
      </c>
      <c r="AVH28" s="157">
        <f t="shared" si="29"/>
        <v>0</v>
      </c>
      <c r="AVI28" s="157">
        <f t="shared" si="29"/>
        <v>0</v>
      </c>
      <c r="AVJ28" s="157">
        <f t="shared" si="29"/>
        <v>0</v>
      </c>
      <c r="AVK28" s="157">
        <f t="shared" si="29"/>
        <v>0</v>
      </c>
      <c r="AVL28" s="157">
        <f t="shared" si="29"/>
        <v>0</v>
      </c>
      <c r="AVM28" s="157">
        <f t="shared" si="29"/>
        <v>0</v>
      </c>
      <c r="AVN28" s="157">
        <f t="shared" si="29"/>
        <v>0</v>
      </c>
      <c r="AVO28" s="157">
        <f t="shared" si="29"/>
        <v>0</v>
      </c>
      <c r="AVP28" s="157">
        <f t="shared" si="29"/>
        <v>0</v>
      </c>
      <c r="AVQ28" s="157">
        <f t="shared" si="29"/>
        <v>0</v>
      </c>
      <c r="AVR28" s="157">
        <f t="shared" si="29"/>
        <v>0</v>
      </c>
      <c r="AVS28" s="157">
        <f t="shared" si="29"/>
        <v>0</v>
      </c>
      <c r="AVT28" s="157">
        <f t="shared" si="29"/>
        <v>0</v>
      </c>
      <c r="AVU28" s="157">
        <f t="shared" si="29"/>
        <v>0</v>
      </c>
      <c r="AVV28" s="157">
        <f t="shared" si="29"/>
        <v>0</v>
      </c>
      <c r="AVW28" s="157">
        <f t="shared" si="29"/>
        <v>0</v>
      </c>
      <c r="AVX28" s="157">
        <f t="shared" si="29"/>
        <v>0</v>
      </c>
      <c r="AVY28" s="157">
        <f t="shared" si="29"/>
        <v>0</v>
      </c>
      <c r="AVZ28" s="157">
        <f t="shared" si="29"/>
        <v>0</v>
      </c>
      <c r="AWA28" s="157">
        <f t="shared" si="29"/>
        <v>0</v>
      </c>
      <c r="AWB28" s="157">
        <f t="shared" si="29"/>
        <v>0</v>
      </c>
      <c r="AWC28" s="157">
        <f t="shared" si="29"/>
        <v>0</v>
      </c>
      <c r="AWD28" s="157">
        <f t="shared" si="29"/>
        <v>0</v>
      </c>
      <c r="AWE28" s="157">
        <f t="shared" si="29"/>
        <v>0</v>
      </c>
      <c r="AWF28" s="157">
        <f t="shared" si="29"/>
        <v>0</v>
      </c>
      <c r="AWG28" s="157">
        <f t="shared" si="29"/>
        <v>0</v>
      </c>
      <c r="AWH28" s="157">
        <f t="shared" si="29"/>
        <v>0</v>
      </c>
      <c r="AWI28" s="157">
        <f t="shared" ref="AWI28:AYT28" si="30">AWI29+AWI30</f>
        <v>0</v>
      </c>
      <c r="AWJ28" s="157">
        <f t="shared" si="30"/>
        <v>0</v>
      </c>
      <c r="AWK28" s="157">
        <f t="shared" si="30"/>
        <v>0</v>
      </c>
      <c r="AWL28" s="157">
        <f t="shared" si="30"/>
        <v>0</v>
      </c>
      <c r="AWM28" s="157">
        <f t="shared" si="30"/>
        <v>0</v>
      </c>
      <c r="AWN28" s="157">
        <f t="shared" si="30"/>
        <v>0</v>
      </c>
      <c r="AWO28" s="157">
        <f t="shared" si="30"/>
        <v>0</v>
      </c>
      <c r="AWP28" s="157">
        <f t="shared" si="30"/>
        <v>0</v>
      </c>
      <c r="AWQ28" s="157">
        <f t="shared" si="30"/>
        <v>0</v>
      </c>
      <c r="AWR28" s="157">
        <f t="shared" si="30"/>
        <v>0</v>
      </c>
      <c r="AWS28" s="157">
        <f t="shared" si="30"/>
        <v>0</v>
      </c>
      <c r="AWT28" s="157">
        <f t="shared" si="30"/>
        <v>0</v>
      </c>
      <c r="AWU28" s="157">
        <f t="shared" si="30"/>
        <v>0</v>
      </c>
      <c r="AWV28" s="157">
        <f t="shared" si="30"/>
        <v>0</v>
      </c>
      <c r="AWW28" s="157">
        <f t="shared" si="30"/>
        <v>0</v>
      </c>
      <c r="AWX28" s="157">
        <f t="shared" si="30"/>
        <v>0</v>
      </c>
      <c r="AWY28" s="157">
        <f t="shared" si="30"/>
        <v>0</v>
      </c>
      <c r="AWZ28" s="157">
        <f t="shared" si="30"/>
        <v>0</v>
      </c>
      <c r="AXA28" s="157">
        <f t="shared" si="30"/>
        <v>0</v>
      </c>
      <c r="AXB28" s="157">
        <f t="shared" si="30"/>
        <v>0</v>
      </c>
      <c r="AXC28" s="157">
        <f t="shared" si="30"/>
        <v>0</v>
      </c>
      <c r="AXD28" s="157">
        <f t="shared" si="30"/>
        <v>0</v>
      </c>
      <c r="AXE28" s="157">
        <f t="shared" si="30"/>
        <v>0</v>
      </c>
      <c r="AXF28" s="157">
        <f t="shared" si="30"/>
        <v>0</v>
      </c>
      <c r="AXG28" s="157">
        <f t="shared" si="30"/>
        <v>0</v>
      </c>
      <c r="AXH28" s="157">
        <f t="shared" si="30"/>
        <v>0</v>
      </c>
      <c r="AXI28" s="157">
        <f t="shared" si="30"/>
        <v>0</v>
      </c>
      <c r="AXJ28" s="157">
        <f t="shared" si="30"/>
        <v>0</v>
      </c>
      <c r="AXK28" s="157">
        <f t="shared" si="30"/>
        <v>0</v>
      </c>
      <c r="AXL28" s="157">
        <f t="shared" si="30"/>
        <v>0</v>
      </c>
      <c r="AXM28" s="157">
        <f t="shared" si="30"/>
        <v>0</v>
      </c>
      <c r="AXN28" s="157">
        <f t="shared" si="30"/>
        <v>0</v>
      </c>
      <c r="AXO28" s="157">
        <f t="shared" si="30"/>
        <v>0</v>
      </c>
      <c r="AXP28" s="157">
        <f t="shared" si="30"/>
        <v>0</v>
      </c>
      <c r="AXQ28" s="157">
        <f t="shared" si="30"/>
        <v>0</v>
      </c>
      <c r="AXR28" s="157">
        <f t="shared" si="30"/>
        <v>0</v>
      </c>
      <c r="AXS28" s="157">
        <f t="shared" si="30"/>
        <v>0</v>
      </c>
      <c r="AXT28" s="157">
        <f t="shared" si="30"/>
        <v>0</v>
      </c>
      <c r="AXU28" s="157">
        <f t="shared" si="30"/>
        <v>0</v>
      </c>
      <c r="AXV28" s="157">
        <f t="shared" si="30"/>
        <v>0</v>
      </c>
      <c r="AXW28" s="157">
        <f t="shared" si="30"/>
        <v>0</v>
      </c>
      <c r="AXX28" s="157">
        <f t="shared" si="30"/>
        <v>0</v>
      </c>
      <c r="AXY28" s="157">
        <f t="shared" si="30"/>
        <v>0</v>
      </c>
      <c r="AXZ28" s="157">
        <f t="shared" si="30"/>
        <v>0</v>
      </c>
      <c r="AYA28" s="157">
        <f t="shared" si="30"/>
        <v>0</v>
      </c>
      <c r="AYB28" s="157">
        <f t="shared" si="30"/>
        <v>0</v>
      </c>
      <c r="AYC28" s="157">
        <f t="shared" si="30"/>
        <v>0</v>
      </c>
      <c r="AYD28" s="157">
        <f t="shared" si="30"/>
        <v>0</v>
      </c>
      <c r="AYE28" s="157">
        <f t="shared" si="30"/>
        <v>0</v>
      </c>
      <c r="AYF28" s="157">
        <f t="shared" si="30"/>
        <v>0</v>
      </c>
      <c r="AYG28" s="157">
        <f t="shared" si="30"/>
        <v>0</v>
      </c>
      <c r="AYH28" s="157">
        <f t="shared" si="30"/>
        <v>0</v>
      </c>
      <c r="AYI28" s="157">
        <f t="shared" si="30"/>
        <v>0</v>
      </c>
      <c r="AYJ28" s="157">
        <f t="shared" si="30"/>
        <v>0</v>
      </c>
      <c r="AYK28" s="157">
        <f t="shared" si="30"/>
        <v>0</v>
      </c>
      <c r="AYL28" s="157">
        <f t="shared" si="30"/>
        <v>0</v>
      </c>
      <c r="AYM28" s="157">
        <f t="shared" si="30"/>
        <v>0</v>
      </c>
      <c r="AYN28" s="157">
        <f t="shared" si="30"/>
        <v>0</v>
      </c>
      <c r="AYO28" s="157">
        <f t="shared" si="30"/>
        <v>0</v>
      </c>
      <c r="AYP28" s="157">
        <f t="shared" si="30"/>
        <v>0</v>
      </c>
      <c r="AYQ28" s="157">
        <f t="shared" si="30"/>
        <v>0</v>
      </c>
      <c r="AYR28" s="157">
        <f t="shared" si="30"/>
        <v>0</v>
      </c>
      <c r="AYS28" s="157">
        <f t="shared" si="30"/>
        <v>0</v>
      </c>
      <c r="AYT28" s="157">
        <f t="shared" si="30"/>
        <v>0</v>
      </c>
      <c r="AYU28" s="157">
        <f t="shared" ref="AYU28:BBF28" si="31">AYU29+AYU30</f>
        <v>0</v>
      </c>
      <c r="AYV28" s="157">
        <f t="shared" si="31"/>
        <v>0</v>
      </c>
      <c r="AYW28" s="157">
        <f t="shared" si="31"/>
        <v>0</v>
      </c>
      <c r="AYX28" s="157">
        <f t="shared" si="31"/>
        <v>0</v>
      </c>
      <c r="AYY28" s="157">
        <f t="shared" si="31"/>
        <v>0</v>
      </c>
      <c r="AYZ28" s="157">
        <f t="shared" si="31"/>
        <v>0</v>
      </c>
      <c r="AZA28" s="157">
        <f t="shared" si="31"/>
        <v>0</v>
      </c>
      <c r="AZB28" s="157">
        <f t="shared" si="31"/>
        <v>0</v>
      </c>
      <c r="AZC28" s="157">
        <f t="shared" si="31"/>
        <v>0</v>
      </c>
      <c r="AZD28" s="157">
        <f t="shared" si="31"/>
        <v>0</v>
      </c>
      <c r="AZE28" s="157">
        <f t="shared" si="31"/>
        <v>0</v>
      </c>
      <c r="AZF28" s="157">
        <f t="shared" si="31"/>
        <v>0</v>
      </c>
      <c r="AZG28" s="157">
        <f t="shared" si="31"/>
        <v>0</v>
      </c>
      <c r="AZH28" s="157">
        <f t="shared" si="31"/>
        <v>0</v>
      </c>
      <c r="AZI28" s="157">
        <f t="shared" si="31"/>
        <v>0</v>
      </c>
      <c r="AZJ28" s="157">
        <f t="shared" si="31"/>
        <v>0</v>
      </c>
      <c r="AZK28" s="157">
        <f t="shared" si="31"/>
        <v>0</v>
      </c>
      <c r="AZL28" s="157">
        <f t="shared" si="31"/>
        <v>0</v>
      </c>
      <c r="AZM28" s="157">
        <f t="shared" si="31"/>
        <v>0</v>
      </c>
      <c r="AZN28" s="157">
        <f t="shared" si="31"/>
        <v>0</v>
      </c>
      <c r="AZO28" s="157">
        <f t="shared" si="31"/>
        <v>0</v>
      </c>
      <c r="AZP28" s="157">
        <f t="shared" si="31"/>
        <v>0</v>
      </c>
      <c r="AZQ28" s="157">
        <f t="shared" si="31"/>
        <v>0</v>
      </c>
      <c r="AZR28" s="157">
        <f t="shared" si="31"/>
        <v>0</v>
      </c>
      <c r="AZS28" s="157">
        <f t="shared" si="31"/>
        <v>0</v>
      </c>
      <c r="AZT28" s="157">
        <f t="shared" si="31"/>
        <v>0</v>
      </c>
      <c r="AZU28" s="157">
        <f t="shared" si="31"/>
        <v>0</v>
      </c>
      <c r="AZV28" s="157">
        <f t="shared" si="31"/>
        <v>0</v>
      </c>
      <c r="AZW28" s="157">
        <f t="shared" si="31"/>
        <v>0</v>
      </c>
      <c r="AZX28" s="157">
        <f t="shared" si="31"/>
        <v>0</v>
      </c>
      <c r="AZY28" s="157">
        <f t="shared" si="31"/>
        <v>0</v>
      </c>
      <c r="AZZ28" s="157">
        <f t="shared" si="31"/>
        <v>0</v>
      </c>
      <c r="BAA28" s="157">
        <f t="shared" si="31"/>
        <v>0</v>
      </c>
      <c r="BAB28" s="157">
        <f t="shared" si="31"/>
        <v>0</v>
      </c>
      <c r="BAC28" s="157">
        <f t="shared" si="31"/>
        <v>0</v>
      </c>
      <c r="BAD28" s="157">
        <f t="shared" si="31"/>
        <v>0</v>
      </c>
      <c r="BAE28" s="157">
        <f t="shared" si="31"/>
        <v>0</v>
      </c>
      <c r="BAF28" s="157">
        <f t="shared" si="31"/>
        <v>0</v>
      </c>
      <c r="BAG28" s="157">
        <f t="shared" si="31"/>
        <v>0</v>
      </c>
      <c r="BAH28" s="157">
        <f t="shared" si="31"/>
        <v>0</v>
      </c>
      <c r="BAI28" s="157">
        <f t="shared" si="31"/>
        <v>0</v>
      </c>
      <c r="BAJ28" s="157">
        <f t="shared" si="31"/>
        <v>0</v>
      </c>
      <c r="BAK28" s="157">
        <f t="shared" si="31"/>
        <v>0</v>
      </c>
      <c r="BAL28" s="157">
        <f t="shared" si="31"/>
        <v>0</v>
      </c>
      <c r="BAM28" s="157">
        <f t="shared" si="31"/>
        <v>0</v>
      </c>
      <c r="BAN28" s="157">
        <f t="shared" si="31"/>
        <v>0</v>
      </c>
      <c r="BAO28" s="157">
        <f t="shared" si="31"/>
        <v>0</v>
      </c>
      <c r="BAP28" s="157">
        <f t="shared" si="31"/>
        <v>0</v>
      </c>
      <c r="BAQ28" s="157">
        <f t="shared" si="31"/>
        <v>0</v>
      </c>
      <c r="BAR28" s="157">
        <f t="shared" si="31"/>
        <v>0</v>
      </c>
      <c r="BAS28" s="157">
        <f t="shared" si="31"/>
        <v>0</v>
      </c>
      <c r="BAT28" s="157">
        <f t="shared" si="31"/>
        <v>0</v>
      </c>
      <c r="BAU28" s="157">
        <f t="shared" si="31"/>
        <v>0</v>
      </c>
      <c r="BAV28" s="157">
        <f t="shared" si="31"/>
        <v>0</v>
      </c>
      <c r="BAW28" s="157">
        <f t="shared" si="31"/>
        <v>0</v>
      </c>
      <c r="BAX28" s="157">
        <f t="shared" si="31"/>
        <v>0</v>
      </c>
      <c r="BAY28" s="157">
        <f t="shared" si="31"/>
        <v>0</v>
      </c>
      <c r="BAZ28" s="157">
        <f t="shared" si="31"/>
        <v>0</v>
      </c>
      <c r="BBA28" s="157">
        <f t="shared" si="31"/>
        <v>0</v>
      </c>
      <c r="BBB28" s="157">
        <f t="shared" si="31"/>
        <v>0</v>
      </c>
      <c r="BBC28" s="157">
        <f t="shared" si="31"/>
        <v>0</v>
      </c>
      <c r="BBD28" s="157">
        <f t="shared" si="31"/>
        <v>0</v>
      </c>
      <c r="BBE28" s="157">
        <f t="shared" si="31"/>
        <v>0</v>
      </c>
      <c r="BBF28" s="157">
        <f t="shared" si="31"/>
        <v>0</v>
      </c>
      <c r="BBG28" s="157">
        <f t="shared" ref="BBG28:BDR28" si="32">BBG29+BBG30</f>
        <v>0</v>
      </c>
      <c r="BBH28" s="157">
        <f t="shared" si="32"/>
        <v>0</v>
      </c>
      <c r="BBI28" s="157">
        <f t="shared" si="32"/>
        <v>0</v>
      </c>
      <c r="BBJ28" s="157">
        <f t="shared" si="32"/>
        <v>0</v>
      </c>
      <c r="BBK28" s="157">
        <f t="shared" si="32"/>
        <v>0</v>
      </c>
      <c r="BBL28" s="157">
        <f t="shared" si="32"/>
        <v>0</v>
      </c>
      <c r="BBM28" s="157">
        <f t="shared" si="32"/>
        <v>0</v>
      </c>
      <c r="BBN28" s="157">
        <f t="shared" si="32"/>
        <v>0</v>
      </c>
      <c r="BBO28" s="157">
        <f t="shared" si="32"/>
        <v>0</v>
      </c>
      <c r="BBP28" s="157">
        <f t="shared" si="32"/>
        <v>0</v>
      </c>
      <c r="BBQ28" s="157">
        <f t="shared" si="32"/>
        <v>0</v>
      </c>
      <c r="BBR28" s="157">
        <f t="shared" si="32"/>
        <v>0</v>
      </c>
      <c r="BBS28" s="157">
        <f t="shared" si="32"/>
        <v>0</v>
      </c>
      <c r="BBT28" s="157">
        <f t="shared" si="32"/>
        <v>0</v>
      </c>
      <c r="BBU28" s="157">
        <f t="shared" si="32"/>
        <v>0</v>
      </c>
      <c r="BBV28" s="157">
        <f t="shared" si="32"/>
        <v>0</v>
      </c>
      <c r="BBW28" s="157">
        <f t="shared" si="32"/>
        <v>0</v>
      </c>
      <c r="BBX28" s="157">
        <f t="shared" si="32"/>
        <v>0</v>
      </c>
      <c r="BBY28" s="157">
        <f t="shared" si="32"/>
        <v>0</v>
      </c>
      <c r="BBZ28" s="157">
        <f t="shared" si="32"/>
        <v>0</v>
      </c>
      <c r="BCA28" s="157">
        <f t="shared" si="32"/>
        <v>0</v>
      </c>
      <c r="BCB28" s="157">
        <f t="shared" si="32"/>
        <v>0</v>
      </c>
      <c r="BCC28" s="157">
        <f t="shared" si="32"/>
        <v>0</v>
      </c>
      <c r="BCD28" s="157">
        <f t="shared" si="32"/>
        <v>0</v>
      </c>
      <c r="BCE28" s="157">
        <f t="shared" si="32"/>
        <v>0</v>
      </c>
      <c r="BCF28" s="157">
        <f t="shared" si="32"/>
        <v>0</v>
      </c>
      <c r="BCG28" s="157">
        <f t="shared" si="32"/>
        <v>0</v>
      </c>
      <c r="BCH28" s="157">
        <f t="shared" si="32"/>
        <v>0</v>
      </c>
      <c r="BCI28" s="157">
        <f t="shared" si="32"/>
        <v>0</v>
      </c>
      <c r="BCJ28" s="157">
        <f t="shared" si="32"/>
        <v>0</v>
      </c>
      <c r="BCK28" s="157">
        <f t="shared" si="32"/>
        <v>0</v>
      </c>
      <c r="BCL28" s="157">
        <f t="shared" si="32"/>
        <v>0</v>
      </c>
      <c r="BCM28" s="157">
        <f t="shared" si="32"/>
        <v>0</v>
      </c>
      <c r="BCN28" s="157">
        <f t="shared" si="32"/>
        <v>0</v>
      </c>
      <c r="BCO28" s="157">
        <f t="shared" si="32"/>
        <v>0</v>
      </c>
      <c r="BCP28" s="157">
        <f t="shared" si="32"/>
        <v>0</v>
      </c>
      <c r="BCQ28" s="157">
        <f t="shared" si="32"/>
        <v>0</v>
      </c>
      <c r="BCR28" s="157">
        <f t="shared" si="32"/>
        <v>0</v>
      </c>
      <c r="BCS28" s="157">
        <f t="shared" si="32"/>
        <v>0</v>
      </c>
      <c r="BCT28" s="157">
        <f t="shared" si="32"/>
        <v>0</v>
      </c>
      <c r="BCU28" s="157">
        <f t="shared" si="32"/>
        <v>0</v>
      </c>
      <c r="BCV28" s="157">
        <f t="shared" si="32"/>
        <v>0</v>
      </c>
      <c r="BCW28" s="157">
        <f t="shared" si="32"/>
        <v>0</v>
      </c>
      <c r="BCX28" s="157">
        <f t="shared" si="32"/>
        <v>0</v>
      </c>
      <c r="BCY28" s="157">
        <f t="shared" si="32"/>
        <v>0</v>
      </c>
      <c r="BCZ28" s="157">
        <f t="shared" si="32"/>
        <v>0</v>
      </c>
      <c r="BDA28" s="157">
        <f t="shared" si="32"/>
        <v>0</v>
      </c>
      <c r="BDB28" s="157">
        <f t="shared" si="32"/>
        <v>0</v>
      </c>
      <c r="BDC28" s="157">
        <f t="shared" si="32"/>
        <v>0</v>
      </c>
      <c r="BDD28" s="157">
        <f t="shared" si="32"/>
        <v>0</v>
      </c>
      <c r="BDE28" s="157">
        <f t="shared" si="32"/>
        <v>0</v>
      </c>
      <c r="BDF28" s="157">
        <f t="shared" si="32"/>
        <v>0</v>
      </c>
      <c r="BDG28" s="157">
        <f t="shared" si="32"/>
        <v>0</v>
      </c>
      <c r="BDH28" s="157">
        <f t="shared" si="32"/>
        <v>0</v>
      </c>
      <c r="BDI28" s="157">
        <f t="shared" si="32"/>
        <v>0</v>
      </c>
      <c r="BDJ28" s="157">
        <f t="shared" si="32"/>
        <v>0</v>
      </c>
      <c r="BDK28" s="157">
        <f t="shared" si="32"/>
        <v>0</v>
      </c>
      <c r="BDL28" s="157">
        <f t="shared" si="32"/>
        <v>0</v>
      </c>
      <c r="BDM28" s="157">
        <f t="shared" si="32"/>
        <v>0</v>
      </c>
      <c r="BDN28" s="157">
        <f t="shared" si="32"/>
        <v>0</v>
      </c>
      <c r="BDO28" s="157">
        <f t="shared" si="32"/>
        <v>0</v>
      </c>
      <c r="BDP28" s="157">
        <f t="shared" si="32"/>
        <v>0</v>
      </c>
      <c r="BDQ28" s="157">
        <f t="shared" si="32"/>
        <v>0</v>
      </c>
      <c r="BDR28" s="157">
        <f t="shared" si="32"/>
        <v>0</v>
      </c>
      <c r="BDS28" s="157">
        <f t="shared" ref="BDS28:BGD28" si="33">BDS29+BDS30</f>
        <v>0</v>
      </c>
      <c r="BDT28" s="157">
        <f t="shared" si="33"/>
        <v>0</v>
      </c>
      <c r="BDU28" s="157">
        <f t="shared" si="33"/>
        <v>0</v>
      </c>
      <c r="BDV28" s="157">
        <f t="shared" si="33"/>
        <v>0</v>
      </c>
      <c r="BDW28" s="157">
        <f t="shared" si="33"/>
        <v>0</v>
      </c>
      <c r="BDX28" s="157">
        <f t="shared" si="33"/>
        <v>0</v>
      </c>
      <c r="BDY28" s="157">
        <f t="shared" si="33"/>
        <v>0</v>
      </c>
      <c r="BDZ28" s="157">
        <f t="shared" si="33"/>
        <v>0</v>
      </c>
      <c r="BEA28" s="157">
        <f t="shared" si="33"/>
        <v>0</v>
      </c>
      <c r="BEB28" s="157">
        <f t="shared" si="33"/>
        <v>0</v>
      </c>
      <c r="BEC28" s="157">
        <f t="shared" si="33"/>
        <v>0</v>
      </c>
      <c r="BED28" s="157">
        <f t="shared" si="33"/>
        <v>0</v>
      </c>
      <c r="BEE28" s="157">
        <f t="shared" si="33"/>
        <v>0</v>
      </c>
      <c r="BEF28" s="157">
        <f t="shared" si="33"/>
        <v>0</v>
      </c>
      <c r="BEG28" s="157">
        <f t="shared" si="33"/>
        <v>0</v>
      </c>
      <c r="BEH28" s="157">
        <f t="shared" si="33"/>
        <v>0</v>
      </c>
      <c r="BEI28" s="157">
        <f t="shared" si="33"/>
        <v>0</v>
      </c>
      <c r="BEJ28" s="157">
        <f t="shared" si="33"/>
        <v>0</v>
      </c>
      <c r="BEK28" s="157">
        <f t="shared" si="33"/>
        <v>0</v>
      </c>
      <c r="BEL28" s="157">
        <f t="shared" si="33"/>
        <v>0</v>
      </c>
      <c r="BEM28" s="157">
        <f t="shared" si="33"/>
        <v>0</v>
      </c>
      <c r="BEN28" s="157">
        <f t="shared" si="33"/>
        <v>0</v>
      </c>
      <c r="BEO28" s="157">
        <f t="shared" si="33"/>
        <v>0</v>
      </c>
      <c r="BEP28" s="157">
        <f t="shared" si="33"/>
        <v>0</v>
      </c>
      <c r="BEQ28" s="157">
        <f t="shared" si="33"/>
        <v>0</v>
      </c>
      <c r="BER28" s="157">
        <f t="shared" si="33"/>
        <v>0</v>
      </c>
      <c r="BES28" s="157">
        <f t="shared" si="33"/>
        <v>0</v>
      </c>
      <c r="BET28" s="157">
        <f t="shared" si="33"/>
        <v>0</v>
      </c>
      <c r="BEU28" s="157">
        <f t="shared" si="33"/>
        <v>0</v>
      </c>
      <c r="BEV28" s="157">
        <f t="shared" si="33"/>
        <v>0</v>
      </c>
      <c r="BEW28" s="157">
        <f t="shared" si="33"/>
        <v>0</v>
      </c>
      <c r="BEX28" s="157">
        <f t="shared" si="33"/>
        <v>0</v>
      </c>
      <c r="BEY28" s="157">
        <f t="shared" si="33"/>
        <v>0</v>
      </c>
      <c r="BEZ28" s="157">
        <f t="shared" si="33"/>
        <v>0</v>
      </c>
      <c r="BFA28" s="157">
        <f t="shared" si="33"/>
        <v>0</v>
      </c>
      <c r="BFB28" s="157">
        <f t="shared" si="33"/>
        <v>0</v>
      </c>
      <c r="BFC28" s="157">
        <f t="shared" si="33"/>
        <v>0</v>
      </c>
      <c r="BFD28" s="157">
        <f t="shared" si="33"/>
        <v>0</v>
      </c>
      <c r="BFE28" s="157">
        <f t="shared" si="33"/>
        <v>0</v>
      </c>
      <c r="BFF28" s="157">
        <f t="shared" si="33"/>
        <v>0</v>
      </c>
      <c r="BFG28" s="157">
        <f t="shared" si="33"/>
        <v>0</v>
      </c>
      <c r="BFH28" s="157">
        <f t="shared" si="33"/>
        <v>0</v>
      </c>
      <c r="BFI28" s="157">
        <f t="shared" si="33"/>
        <v>0</v>
      </c>
      <c r="BFJ28" s="157">
        <f t="shared" si="33"/>
        <v>0</v>
      </c>
      <c r="BFK28" s="157">
        <f t="shared" si="33"/>
        <v>0</v>
      </c>
      <c r="BFL28" s="157">
        <f t="shared" si="33"/>
        <v>0</v>
      </c>
      <c r="BFM28" s="157">
        <f t="shared" si="33"/>
        <v>0</v>
      </c>
      <c r="BFN28" s="157">
        <f t="shared" si="33"/>
        <v>0</v>
      </c>
      <c r="BFO28" s="157">
        <f t="shared" si="33"/>
        <v>0</v>
      </c>
      <c r="BFP28" s="157">
        <f t="shared" si="33"/>
        <v>0</v>
      </c>
      <c r="BFQ28" s="157">
        <f t="shared" si="33"/>
        <v>0</v>
      </c>
      <c r="BFR28" s="157">
        <f t="shared" si="33"/>
        <v>0</v>
      </c>
      <c r="BFS28" s="157">
        <f t="shared" si="33"/>
        <v>0</v>
      </c>
      <c r="BFT28" s="157">
        <f t="shared" si="33"/>
        <v>0</v>
      </c>
      <c r="BFU28" s="157">
        <f t="shared" si="33"/>
        <v>0</v>
      </c>
      <c r="BFV28" s="157">
        <f t="shared" si="33"/>
        <v>0</v>
      </c>
      <c r="BFW28" s="157">
        <f t="shared" si="33"/>
        <v>0</v>
      </c>
      <c r="BFX28" s="157">
        <f t="shared" si="33"/>
        <v>0</v>
      </c>
      <c r="BFY28" s="157">
        <f t="shared" si="33"/>
        <v>0</v>
      </c>
      <c r="BFZ28" s="157">
        <f t="shared" si="33"/>
        <v>0</v>
      </c>
      <c r="BGA28" s="157">
        <f t="shared" si="33"/>
        <v>0</v>
      </c>
      <c r="BGB28" s="157">
        <f t="shared" si="33"/>
        <v>0</v>
      </c>
      <c r="BGC28" s="157">
        <f t="shared" si="33"/>
        <v>0</v>
      </c>
      <c r="BGD28" s="157">
        <f t="shared" si="33"/>
        <v>0</v>
      </c>
      <c r="BGE28" s="157">
        <f t="shared" ref="BGE28:BIP28" si="34">BGE29+BGE30</f>
        <v>0</v>
      </c>
      <c r="BGF28" s="157">
        <f t="shared" si="34"/>
        <v>0</v>
      </c>
      <c r="BGG28" s="157">
        <f t="shared" si="34"/>
        <v>0</v>
      </c>
      <c r="BGH28" s="157">
        <f t="shared" si="34"/>
        <v>0</v>
      </c>
      <c r="BGI28" s="157">
        <f t="shared" si="34"/>
        <v>0</v>
      </c>
      <c r="BGJ28" s="157">
        <f t="shared" si="34"/>
        <v>0</v>
      </c>
      <c r="BGK28" s="157">
        <f t="shared" si="34"/>
        <v>0</v>
      </c>
      <c r="BGL28" s="157">
        <f t="shared" si="34"/>
        <v>0</v>
      </c>
      <c r="BGM28" s="157">
        <f t="shared" si="34"/>
        <v>0</v>
      </c>
      <c r="BGN28" s="157">
        <f t="shared" si="34"/>
        <v>0</v>
      </c>
      <c r="BGO28" s="157">
        <f t="shared" si="34"/>
        <v>0</v>
      </c>
      <c r="BGP28" s="157">
        <f t="shared" si="34"/>
        <v>0</v>
      </c>
      <c r="BGQ28" s="157">
        <f t="shared" si="34"/>
        <v>0</v>
      </c>
      <c r="BGR28" s="157">
        <f t="shared" si="34"/>
        <v>0</v>
      </c>
      <c r="BGS28" s="157">
        <f t="shared" si="34"/>
        <v>0</v>
      </c>
      <c r="BGT28" s="157">
        <f t="shared" si="34"/>
        <v>0</v>
      </c>
      <c r="BGU28" s="157">
        <f t="shared" si="34"/>
        <v>0</v>
      </c>
      <c r="BGV28" s="157">
        <f t="shared" si="34"/>
        <v>0</v>
      </c>
      <c r="BGW28" s="157">
        <f t="shared" si="34"/>
        <v>0</v>
      </c>
      <c r="BGX28" s="157">
        <f t="shared" si="34"/>
        <v>0</v>
      </c>
      <c r="BGY28" s="157">
        <f t="shared" si="34"/>
        <v>0</v>
      </c>
      <c r="BGZ28" s="157">
        <f t="shared" si="34"/>
        <v>0</v>
      </c>
      <c r="BHA28" s="157">
        <f t="shared" si="34"/>
        <v>0</v>
      </c>
      <c r="BHB28" s="157">
        <f t="shared" si="34"/>
        <v>0</v>
      </c>
      <c r="BHC28" s="157">
        <f t="shared" si="34"/>
        <v>0</v>
      </c>
      <c r="BHD28" s="157">
        <f t="shared" si="34"/>
        <v>0</v>
      </c>
      <c r="BHE28" s="157">
        <f t="shared" si="34"/>
        <v>0</v>
      </c>
      <c r="BHF28" s="157">
        <f t="shared" si="34"/>
        <v>0</v>
      </c>
      <c r="BHG28" s="157">
        <f t="shared" si="34"/>
        <v>0</v>
      </c>
      <c r="BHH28" s="157">
        <f t="shared" si="34"/>
        <v>0</v>
      </c>
      <c r="BHI28" s="157">
        <f t="shared" si="34"/>
        <v>0</v>
      </c>
      <c r="BHJ28" s="157">
        <f t="shared" si="34"/>
        <v>0</v>
      </c>
      <c r="BHK28" s="157">
        <f t="shared" si="34"/>
        <v>0</v>
      </c>
      <c r="BHL28" s="157">
        <f t="shared" si="34"/>
        <v>0</v>
      </c>
      <c r="BHM28" s="157">
        <f t="shared" si="34"/>
        <v>0</v>
      </c>
      <c r="BHN28" s="157">
        <f t="shared" si="34"/>
        <v>0</v>
      </c>
      <c r="BHO28" s="157">
        <f t="shared" si="34"/>
        <v>0</v>
      </c>
      <c r="BHP28" s="157">
        <f t="shared" si="34"/>
        <v>0</v>
      </c>
      <c r="BHQ28" s="157">
        <f t="shared" si="34"/>
        <v>0</v>
      </c>
      <c r="BHR28" s="157">
        <f t="shared" si="34"/>
        <v>0</v>
      </c>
      <c r="BHS28" s="157">
        <f t="shared" si="34"/>
        <v>0</v>
      </c>
      <c r="BHT28" s="157">
        <f t="shared" si="34"/>
        <v>0</v>
      </c>
      <c r="BHU28" s="157">
        <f t="shared" si="34"/>
        <v>0</v>
      </c>
      <c r="BHV28" s="157">
        <f t="shared" si="34"/>
        <v>0</v>
      </c>
      <c r="BHW28" s="157">
        <f t="shared" si="34"/>
        <v>0</v>
      </c>
      <c r="BHX28" s="157">
        <f t="shared" si="34"/>
        <v>0</v>
      </c>
      <c r="BHY28" s="157">
        <f t="shared" si="34"/>
        <v>0</v>
      </c>
      <c r="BHZ28" s="157">
        <f t="shared" si="34"/>
        <v>0</v>
      </c>
      <c r="BIA28" s="157">
        <f t="shared" si="34"/>
        <v>0</v>
      </c>
      <c r="BIB28" s="157">
        <f t="shared" si="34"/>
        <v>0</v>
      </c>
      <c r="BIC28" s="157">
        <f t="shared" si="34"/>
        <v>0</v>
      </c>
      <c r="BID28" s="157">
        <f t="shared" si="34"/>
        <v>0</v>
      </c>
      <c r="BIE28" s="157">
        <f t="shared" si="34"/>
        <v>0</v>
      </c>
      <c r="BIF28" s="157">
        <f t="shared" si="34"/>
        <v>0</v>
      </c>
      <c r="BIG28" s="157">
        <f t="shared" si="34"/>
        <v>0</v>
      </c>
      <c r="BIH28" s="157">
        <f t="shared" si="34"/>
        <v>0</v>
      </c>
      <c r="BII28" s="157">
        <f t="shared" si="34"/>
        <v>0</v>
      </c>
      <c r="BIJ28" s="157">
        <f t="shared" si="34"/>
        <v>0</v>
      </c>
      <c r="BIK28" s="157">
        <f t="shared" si="34"/>
        <v>0</v>
      </c>
      <c r="BIL28" s="157">
        <f t="shared" si="34"/>
        <v>0</v>
      </c>
      <c r="BIM28" s="157">
        <f t="shared" si="34"/>
        <v>0</v>
      </c>
      <c r="BIN28" s="157">
        <f t="shared" si="34"/>
        <v>0</v>
      </c>
      <c r="BIO28" s="157">
        <f t="shared" si="34"/>
        <v>0</v>
      </c>
      <c r="BIP28" s="157">
        <f t="shared" si="34"/>
        <v>0</v>
      </c>
      <c r="BIQ28" s="157">
        <f t="shared" ref="BIQ28:BLB28" si="35">BIQ29+BIQ30</f>
        <v>0</v>
      </c>
      <c r="BIR28" s="157">
        <f t="shared" si="35"/>
        <v>0</v>
      </c>
      <c r="BIS28" s="157">
        <f t="shared" si="35"/>
        <v>0</v>
      </c>
      <c r="BIT28" s="157">
        <f t="shared" si="35"/>
        <v>0</v>
      </c>
      <c r="BIU28" s="157">
        <f t="shared" si="35"/>
        <v>0</v>
      </c>
      <c r="BIV28" s="157">
        <f t="shared" si="35"/>
        <v>0</v>
      </c>
      <c r="BIW28" s="157">
        <f t="shared" si="35"/>
        <v>0</v>
      </c>
      <c r="BIX28" s="157">
        <f t="shared" si="35"/>
        <v>0</v>
      </c>
      <c r="BIY28" s="157">
        <f t="shared" si="35"/>
        <v>0</v>
      </c>
      <c r="BIZ28" s="157">
        <f t="shared" si="35"/>
        <v>0</v>
      </c>
      <c r="BJA28" s="157">
        <f t="shared" si="35"/>
        <v>0</v>
      </c>
      <c r="BJB28" s="157">
        <f t="shared" si="35"/>
        <v>0</v>
      </c>
      <c r="BJC28" s="157">
        <f t="shared" si="35"/>
        <v>0</v>
      </c>
      <c r="BJD28" s="157">
        <f t="shared" si="35"/>
        <v>0</v>
      </c>
      <c r="BJE28" s="157">
        <f t="shared" si="35"/>
        <v>0</v>
      </c>
      <c r="BJF28" s="157">
        <f t="shared" si="35"/>
        <v>0</v>
      </c>
      <c r="BJG28" s="157">
        <f t="shared" si="35"/>
        <v>0</v>
      </c>
      <c r="BJH28" s="157">
        <f t="shared" si="35"/>
        <v>0</v>
      </c>
      <c r="BJI28" s="157">
        <f t="shared" si="35"/>
        <v>0</v>
      </c>
      <c r="BJJ28" s="157">
        <f t="shared" si="35"/>
        <v>0</v>
      </c>
      <c r="BJK28" s="157">
        <f t="shared" si="35"/>
        <v>0</v>
      </c>
      <c r="BJL28" s="157">
        <f t="shared" si="35"/>
        <v>0</v>
      </c>
      <c r="BJM28" s="157">
        <f t="shared" si="35"/>
        <v>0</v>
      </c>
      <c r="BJN28" s="157">
        <f t="shared" si="35"/>
        <v>0</v>
      </c>
      <c r="BJO28" s="157">
        <f t="shared" si="35"/>
        <v>0</v>
      </c>
      <c r="BJP28" s="157">
        <f t="shared" si="35"/>
        <v>0</v>
      </c>
      <c r="BJQ28" s="157">
        <f t="shared" si="35"/>
        <v>0</v>
      </c>
      <c r="BJR28" s="157">
        <f t="shared" si="35"/>
        <v>0</v>
      </c>
      <c r="BJS28" s="157">
        <f t="shared" si="35"/>
        <v>0</v>
      </c>
      <c r="BJT28" s="157">
        <f t="shared" si="35"/>
        <v>0</v>
      </c>
      <c r="BJU28" s="157">
        <f t="shared" si="35"/>
        <v>0</v>
      </c>
      <c r="BJV28" s="157">
        <f t="shared" si="35"/>
        <v>0</v>
      </c>
      <c r="BJW28" s="157">
        <f t="shared" si="35"/>
        <v>0</v>
      </c>
      <c r="BJX28" s="157">
        <f t="shared" si="35"/>
        <v>0</v>
      </c>
      <c r="BJY28" s="157">
        <f t="shared" si="35"/>
        <v>0</v>
      </c>
      <c r="BJZ28" s="157">
        <f t="shared" si="35"/>
        <v>0</v>
      </c>
      <c r="BKA28" s="157">
        <f t="shared" si="35"/>
        <v>0</v>
      </c>
      <c r="BKB28" s="157">
        <f t="shared" si="35"/>
        <v>0</v>
      </c>
      <c r="BKC28" s="157">
        <f t="shared" si="35"/>
        <v>0</v>
      </c>
      <c r="BKD28" s="157">
        <f t="shared" si="35"/>
        <v>0</v>
      </c>
      <c r="BKE28" s="157">
        <f t="shared" si="35"/>
        <v>0</v>
      </c>
      <c r="BKF28" s="157">
        <f t="shared" si="35"/>
        <v>0</v>
      </c>
      <c r="BKG28" s="157">
        <f t="shared" si="35"/>
        <v>0</v>
      </c>
      <c r="BKH28" s="157">
        <f t="shared" si="35"/>
        <v>0</v>
      </c>
      <c r="BKI28" s="157">
        <f t="shared" si="35"/>
        <v>0</v>
      </c>
      <c r="BKJ28" s="157">
        <f t="shared" si="35"/>
        <v>0</v>
      </c>
      <c r="BKK28" s="157">
        <f t="shared" si="35"/>
        <v>0</v>
      </c>
      <c r="BKL28" s="157">
        <f t="shared" si="35"/>
        <v>0</v>
      </c>
      <c r="BKM28" s="157">
        <f t="shared" si="35"/>
        <v>0</v>
      </c>
      <c r="BKN28" s="157">
        <f t="shared" si="35"/>
        <v>0</v>
      </c>
      <c r="BKO28" s="157">
        <f t="shared" si="35"/>
        <v>0</v>
      </c>
      <c r="BKP28" s="157">
        <f t="shared" si="35"/>
        <v>0</v>
      </c>
      <c r="BKQ28" s="157">
        <f t="shared" si="35"/>
        <v>0</v>
      </c>
      <c r="BKR28" s="157">
        <f t="shared" si="35"/>
        <v>0</v>
      </c>
      <c r="BKS28" s="157">
        <f t="shared" si="35"/>
        <v>0</v>
      </c>
      <c r="BKT28" s="157">
        <f t="shared" si="35"/>
        <v>0</v>
      </c>
      <c r="BKU28" s="157">
        <f t="shared" si="35"/>
        <v>0</v>
      </c>
      <c r="BKV28" s="157">
        <f t="shared" si="35"/>
        <v>0</v>
      </c>
      <c r="BKW28" s="157">
        <f t="shared" si="35"/>
        <v>0</v>
      </c>
      <c r="BKX28" s="157">
        <f t="shared" si="35"/>
        <v>0</v>
      </c>
      <c r="BKY28" s="157">
        <f t="shared" si="35"/>
        <v>0</v>
      </c>
      <c r="BKZ28" s="157">
        <f t="shared" si="35"/>
        <v>0</v>
      </c>
      <c r="BLA28" s="157">
        <f t="shared" si="35"/>
        <v>0</v>
      </c>
      <c r="BLB28" s="157">
        <f t="shared" si="35"/>
        <v>0</v>
      </c>
      <c r="BLC28" s="157">
        <f t="shared" ref="BLC28:BNN28" si="36">BLC29+BLC30</f>
        <v>0</v>
      </c>
      <c r="BLD28" s="157">
        <f t="shared" si="36"/>
        <v>0</v>
      </c>
      <c r="BLE28" s="157">
        <f t="shared" si="36"/>
        <v>0</v>
      </c>
      <c r="BLF28" s="157">
        <f t="shared" si="36"/>
        <v>0</v>
      </c>
      <c r="BLG28" s="157">
        <f t="shared" si="36"/>
        <v>0</v>
      </c>
      <c r="BLH28" s="157">
        <f t="shared" si="36"/>
        <v>0</v>
      </c>
      <c r="BLI28" s="157">
        <f t="shared" si="36"/>
        <v>0</v>
      </c>
      <c r="BLJ28" s="157">
        <f t="shared" si="36"/>
        <v>0</v>
      </c>
      <c r="BLK28" s="157">
        <f t="shared" si="36"/>
        <v>0</v>
      </c>
      <c r="BLL28" s="157">
        <f t="shared" si="36"/>
        <v>0</v>
      </c>
      <c r="BLM28" s="157">
        <f t="shared" si="36"/>
        <v>0</v>
      </c>
      <c r="BLN28" s="157">
        <f t="shared" si="36"/>
        <v>0</v>
      </c>
      <c r="BLO28" s="157">
        <f t="shared" si="36"/>
        <v>0</v>
      </c>
      <c r="BLP28" s="157">
        <f t="shared" si="36"/>
        <v>0</v>
      </c>
      <c r="BLQ28" s="157">
        <f t="shared" si="36"/>
        <v>0</v>
      </c>
      <c r="BLR28" s="157">
        <f t="shared" si="36"/>
        <v>0</v>
      </c>
      <c r="BLS28" s="157">
        <f t="shared" si="36"/>
        <v>0</v>
      </c>
      <c r="BLT28" s="157">
        <f t="shared" si="36"/>
        <v>0</v>
      </c>
      <c r="BLU28" s="157">
        <f t="shared" si="36"/>
        <v>0</v>
      </c>
      <c r="BLV28" s="157">
        <f t="shared" si="36"/>
        <v>0</v>
      </c>
      <c r="BLW28" s="157">
        <f t="shared" si="36"/>
        <v>0</v>
      </c>
      <c r="BLX28" s="157">
        <f t="shared" si="36"/>
        <v>0</v>
      </c>
      <c r="BLY28" s="157">
        <f t="shared" si="36"/>
        <v>0</v>
      </c>
      <c r="BLZ28" s="157">
        <f t="shared" si="36"/>
        <v>0</v>
      </c>
      <c r="BMA28" s="157">
        <f t="shared" si="36"/>
        <v>0</v>
      </c>
      <c r="BMB28" s="157">
        <f t="shared" si="36"/>
        <v>0</v>
      </c>
      <c r="BMC28" s="157">
        <f t="shared" si="36"/>
        <v>0</v>
      </c>
      <c r="BMD28" s="157">
        <f t="shared" si="36"/>
        <v>0</v>
      </c>
      <c r="BME28" s="157">
        <f t="shared" si="36"/>
        <v>0</v>
      </c>
      <c r="BMF28" s="157">
        <f t="shared" si="36"/>
        <v>0</v>
      </c>
      <c r="BMG28" s="157">
        <f t="shared" si="36"/>
        <v>0</v>
      </c>
      <c r="BMH28" s="157">
        <f t="shared" si="36"/>
        <v>0</v>
      </c>
      <c r="BMI28" s="157">
        <f t="shared" si="36"/>
        <v>0</v>
      </c>
      <c r="BMJ28" s="157">
        <f t="shared" si="36"/>
        <v>0</v>
      </c>
      <c r="BMK28" s="157">
        <f t="shared" si="36"/>
        <v>0</v>
      </c>
      <c r="BML28" s="157">
        <f t="shared" si="36"/>
        <v>0</v>
      </c>
      <c r="BMM28" s="157">
        <f t="shared" si="36"/>
        <v>0</v>
      </c>
      <c r="BMN28" s="157">
        <f t="shared" si="36"/>
        <v>0</v>
      </c>
      <c r="BMO28" s="157">
        <f t="shared" si="36"/>
        <v>0</v>
      </c>
      <c r="BMP28" s="157">
        <f t="shared" si="36"/>
        <v>0</v>
      </c>
      <c r="BMQ28" s="157">
        <f t="shared" si="36"/>
        <v>0</v>
      </c>
      <c r="BMR28" s="157">
        <f t="shared" si="36"/>
        <v>0</v>
      </c>
      <c r="BMS28" s="157">
        <f t="shared" si="36"/>
        <v>0</v>
      </c>
      <c r="BMT28" s="157">
        <f t="shared" si="36"/>
        <v>0</v>
      </c>
      <c r="BMU28" s="157">
        <f t="shared" si="36"/>
        <v>0</v>
      </c>
      <c r="BMV28" s="157">
        <f t="shared" si="36"/>
        <v>0</v>
      </c>
      <c r="BMW28" s="157">
        <f t="shared" si="36"/>
        <v>0</v>
      </c>
      <c r="BMX28" s="157">
        <f t="shared" si="36"/>
        <v>0</v>
      </c>
      <c r="BMY28" s="157">
        <f t="shared" si="36"/>
        <v>0</v>
      </c>
      <c r="BMZ28" s="157">
        <f t="shared" si="36"/>
        <v>0</v>
      </c>
      <c r="BNA28" s="157">
        <f t="shared" si="36"/>
        <v>0</v>
      </c>
      <c r="BNB28" s="157">
        <f t="shared" si="36"/>
        <v>0</v>
      </c>
      <c r="BNC28" s="157">
        <f t="shared" si="36"/>
        <v>0</v>
      </c>
      <c r="BND28" s="157">
        <f t="shared" si="36"/>
        <v>0</v>
      </c>
      <c r="BNE28" s="157">
        <f t="shared" si="36"/>
        <v>0</v>
      </c>
      <c r="BNF28" s="157">
        <f t="shared" si="36"/>
        <v>0</v>
      </c>
      <c r="BNG28" s="157">
        <f t="shared" si="36"/>
        <v>0</v>
      </c>
      <c r="BNH28" s="157">
        <f t="shared" si="36"/>
        <v>0</v>
      </c>
      <c r="BNI28" s="157">
        <f t="shared" si="36"/>
        <v>0</v>
      </c>
      <c r="BNJ28" s="157">
        <f t="shared" si="36"/>
        <v>0</v>
      </c>
      <c r="BNK28" s="157">
        <f t="shared" si="36"/>
        <v>0</v>
      </c>
      <c r="BNL28" s="157">
        <f t="shared" si="36"/>
        <v>0</v>
      </c>
      <c r="BNM28" s="157">
        <f t="shared" si="36"/>
        <v>0</v>
      </c>
      <c r="BNN28" s="157">
        <f t="shared" si="36"/>
        <v>0</v>
      </c>
      <c r="BNO28" s="157">
        <f t="shared" ref="BNO28:BPZ28" si="37">BNO29+BNO30</f>
        <v>0</v>
      </c>
      <c r="BNP28" s="157">
        <f t="shared" si="37"/>
        <v>0</v>
      </c>
      <c r="BNQ28" s="157">
        <f t="shared" si="37"/>
        <v>0</v>
      </c>
      <c r="BNR28" s="157">
        <f t="shared" si="37"/>
        <v>0</v>
      </c>
      <c r="BNS28" s="157">
        <f t="shared" si="37"/>
        <v>0</v>
      </c>
      <c r="BNT28" s="157">
        <f t="shared" si="37"/>
        <v>0</v>
      </c>
      <c r="BNU28" s="157">
        <f t="shared" si="37"/>
        <v>0</v>
      </c>
      <c r="BNV28" s="157">
        <f t="shared" si="37"/>
        <v>0</v>
      </c>
      <c r="BNW28" s="157">
        <f t="shared" si="37"/>
        <v>0</v>
      </c>
      <c r="BNX28" s="157">
        <f t="shared" si="37"/>
        <v>0</v>
      </c>
      <c r="BNY28" s="157">
        <f t="shared" si="37"/>
        <v>0</v>
      </c>
      <c r="BNZ28" s="157">
        <f t="shared" si="37"/>
        <v>0</v>
      </c>
      <c r="BOA28" s="157">
        <f t="shared" si="37"/>
        <v>0</v>
      </c>
      <c r="BOB28" s="157">
        <f t="shared" si="37"/>
        <v>0</v>
      </c>
      <c r="BOC28" s="157">
        <f t="shared" si="37"/>
        <v>0</v>
      </c>
      <c r="BOD28" s="157">
        <f t="shared" si="37"/>
        <v>0</v>
      </c>
      <c r="BOE28" s="157">
        <f t="shared" si="37"/>
        <v>0</v>
      </c>
      <c r="BOF28" s="157">
        <f t="shared" si="37"/>
        <v>0</v>
      </c>
      <c r="BOG28" s="157">
        <f t="shared" si="37"/>
        <v>0</v>
      </c>
      <c r="BOH28" s="157">
        <f t="shared" si="37"/>
        <v>0</v>
      </c>
      <c r="BOI28" s="157">
        <f t="shared" si="37"/>
        <v>0</v>
      </c>
      <c r="BOJ28" s="157">
        <f t="shared" si="37"/>
        <v>0</v>
      </c>
      <c r="BOK28" s="157">
        <f t="shared" si="37"/>
        <v>0</v>
      </c>
      <c r="BOL28" s="157">
        <f t="shared" si="37"/>
        <v>0</v>
      </c>
      <c r="BOM28" s="157">
        <f t="shared" si="37"/>
        <v>0</v>
      </c>
      <c r="BON28" s="157">
        <f t="shared" si="37"/>
        <v>0</v>
      </c>
      <c r="BOO28" s="157">
        <f t="shared" si="37"/>
        <v>0</v>
      </c>
      <c r="BOP28" s="157">
        <f t="shared" si="37"/>
        <v>0</v>
      </c>
      <c r="BOQ28" s="157">
        <f t="shared" si="37"/>
        <v>0</v>
      </c>
      <c r="BOR28" s="157">
        <f t="shared" si="37"/>
        <v>0</v>
      </c>
      <c r="BOS28" s="157">
        <f t="shared" si="37"/>
        <v>0</v>
      </c>
      <c r="BOT28" s="157">
        <f t="shared" si="37"/>
        <v>0</v>
      </c>
      <c r="BOU28" s="157">
        <f t="shared" si="37"/>
        <v>0</v>
      </c>
      <c r="BOV28" s="157">
        <f t="shared" si="37"/>
        <v>0</v>
      </c>
      <c r="BOW28" s="157">
        <f t="shared" si="37"/>
        <v>0</v>
      </c>
      <c r="BOX28" s="157">
        <f t="shared" si="37"/>
        <v>0</v>
      </c>
      <c r="BOY28" s="157">
        <f t="shared" si="37"/>
        <v>0</v>
      </c>
      <c r="BOZ28" s="157">
        <f t="shared" si="37"/>
        <v>0</v>
      </c>
      <c r="BPA28" s="157">
        <f t="shared" si="37"/>
        <v>0</v>
      </c>
      <c r="BPB28" s="157">
        <f t="shared" si="37"/>
        <v>0</v>
      </c>
      <c r="BPC28" s="157">
        <f t="shared" si="37"/>
        <v>0</v>
      </c>
      <c r="BPD28" s="157">
        <f t="shared" si="37"/>
        <v>0</v>
      </c>
      <c r="BPE28" s="157">
        <f t="shared" si="37"/>
        <v>0</v>
      </c>
      <c r="BPF28" s="157">
        <f t="shared" si="37"/>
        <v>0</v>
      </c>
      <c r="BPG28" s="157">
        <f t="shared" si="37"/>
        <v>0</v>
      </c>
      <c r="BPH28" s="157">
        <f t="shared" si="37"/>
        <v>0</v>
      </c>
      <c r="BPI28" s="157">
        <f t="shared" si="37"/>
        <v>0</v>
      </c>
      <c r="BPJ28" s="157">
        <f t="shared" si="37"/>
        <v>0</v>
      </c>
      <c r="BPK28" s="157">
        <f t="shared" si="37"/>
        <v>0</v>
      </c>
      <c r="BPL28" s="157">
        <f t="shared" si="37"/>
        <v>0</v>
      </c>
      <c r="BPM28" s="157">
        <f t="shared" si="37"/>
        <v>0</v>
      </c>
      <c r="BPN28" s="157">
        <f t="shared" si="37"/>
        <v>0</v>
      </c>
      <c r="BPO28" s="157">
        <f t="shared" si="37"/>
        <v>0</v>
      </c>
      <c r="BPP28" s="157">
        <f t="shared" si="37"/>
        <v>0</v>
      </c>
      <c r="BPQ28" s="157">
        <f t="shared" si="37"/>
        <v>0</v>
      </c>
      <c r="BPR28" s="157">
        <f t="shared" si="37"/>
        <v>0</v>
      </c>
      <c r="BPS28" s="157">
        <f t="shared" si="37"/>
        <v>0</v>
      </c>
      <c r="BPT28" s="157">
        <f t="shared" si="37"/>
        <v>0</v>
      </c>
      <c r="BPU28" s="157">
        <f t="shared" si="37"/>
        <v>0</v>
      </c>
      <c r="BPV28" s="157">
        <f t="shared" si="37"/>
        <v>0</v>
      </c>
      <c r="BPW28" s="157">
        <f t="shared" si="37"/>
        <v>0</v>
      </c>
      <c r="BPX28" s="157">
        <f t="shared" si="37"/>
        <v>0</v>
      </c>
      <c r="BPY28" s="157">
        <f t="shared" si="37"/>
        <v>0</v>
      </c>
      <c r="BPZ28" s="157">
        <f t="shared" si="37"/>
        <v>0</v>
      </c>
      <c r="BQA28" s="157">
        <f t="shared" ref="BQA28:BSL28" si="38">BQA29+BQA30</f>
        <v>0</v>
      </c>
      <c r="BQB28" s="157">
        <f t="shared" si="38"/>
        <v>0</v>
      </c>
      <c r="BQC28" s="157">
        <f t="shared" si="38"/>
        <v>0</v>
      </c>
      <c r="BQD28" s="157">
        <f t="shared" si="38"/>
        <v>0</v>
      </c>
      <c r="BQE28" s="157">
        <f t="shared" si="38"/>
        <v>0</v>
      </c>
      <c r="BQF28" s="157">
        <f t="shared" si="38"/>
        <v>0</v>
      </c>
      <c r="BQG28" s="157">
        <f t="shared" si="38"/>
        <v>0</v>
      </c>
      <c r="BQH28" s="157">
        <f t="shared" si="38"/>
        <v>0</v>
      </c>
      <c r="BQI28" s="157">
        <f t="shared" si="38"/>
        <v>0</v>
      </c>
      <c r="BQJ28" s="157">
        <f t="shared" si="38"/>
        <v>0</v>
      </c>
      <c r="BQK28" s="157">
        <f t="shared" si="38"/>
        <v>0</v>
      </c>
      <c r="BQL28" s="157">
        <f t="shared" si="38"/>
        <v>0</v>
      </c>
      <c r="BQM28" s="157">
        <f t="shared" si="38"/>
        <v>0</v>
      </c>
      <c r="BQN28" s="157">
        <f t="shared" si="38"/>
        <v>0</v>
      </c>
      <c r="BQO28" s="157">
        <f t="shared" si="38"/>
        <v>0</v>
      </c>
      <c r="BQP28" s="157">
        <f t="shared" si="38"/>
        <v>0</v>
      </c>
      <c r="BQQ28" s="157">
        <f t="shared" si="38"/>
        <v>0</v>
      </c>
      <c r="BQR28" s="157">
        <f t="shared" si="38"/>
        <v>0</v>
      </c>
      <c r="BQS28" s="157">
        <f t="shared" si="38"/>
        <v>0</v>
      </c>
      <c r="BQT28" s="157">
        <f t="shared" si="38"/>
        <v>0</v>
      </c>
      <c r="BQU28" s="157">
        <f t="shared" si="38"/>
        <v>0</v>
      </c>
      <c r="BQV28" s="157">
        <f t="shared" si="38"/>
        <v>0</v>
      </c>
      <c r="BQW28" s="157">
        <f t="shared" si="38"/>
        <v>0</v>
      </c>
      <c r="BQX28" s="157">
        <f t="shared" si="38"/>
        <v>0</v>
      </c>
      <c r="BQY28" s="157">
        <f t="shared" si="38"/>
        <v>0</v>
      </c>
      <c r="BQZ28" s="157">
        <f t="shared" si="38"/>
        <v>0</v>
      </c>
      <c r="BRA28" s="157">
        <f t="shared" si="38"/>
        <v>0</v>
      </c>
      <c r="BRB28" s="157">
        <f t="shared" si="38"/>
        <v>0</v>
      </c>
      <c r="BRC28" s="157">
        <f t="shared" si="38"/>
        <v>0</v>
      </c>
      <c r="BRD28" s="157">
        <f t="shared" si="38"/>
        <v>0</v>
      </c>
      <c r="BRE28" s="157">
        <f t="shared" si="38"/>
        <v>0</v>
      </c>
      <c r="BRF28" s="157">
        <f t="shared" si="38"/>
        <v>0</v>
      </c>
      <c r="BRG28" s="157">
        <f t="shared" si="38"/>
        <v>0</v>
      </c>
      <c r="BRH28" s="157">
        <f t="shared" si="38"/>
        <v>0</v>
      </c>
      <c r="BRI28" s="157">
        <f t="shared" si="38"/>
        <v>0</v>
      </c>
      <c r="BRJ28" s="157">
        <f t="shared" si="38"/>
        <v>0</v>
      </c>
      <c r="BRK28" s="157">
        <f t="shared" si="38"/>
        <v>0</v>
      </c>
      <c r="BRL28" s="157">
        <f t="shared" si="38"/>
        <v>0</v>
      </c>
      <c r="BRM28" s="157">
        <f t="shared" si="38"/>
        <v>0</v>
      </c>
      <c r="BRN28" s="157">
        <f t="shared" si="38"/>
        <v>0</v>
      </c>
      <c r="BRO28" s="157">
        <f t="shared" si="38"/>
        <v>0</v>
      </c>
      <c r="BRP28" s="157">
        <f t="shared" si="38"/>
        <v>0</v>
      </c>
      <c r="BRQ28" s="157">
        <f t="shared" si="38"/>
        <v>0</v>
      </c>
      <c r="BRR28" s="157">
        <f t="shared" si="38"/>
        <v>0</v>
      </c>
      <c r="BRS28" s="157">
        <f t="shared" si="38"/>
        <v>0</v>
      </c>
      <c r="BRT28" s="157">
        <f t="shared" si="38"/>
        <v>0</v>
      </c>
      <c r="BRU28" s="157">
        <f t="shared" si="38"/>
        <v>0</v>
      </c>
      <c r="BRV28" s="157">
        <f t="shared" si="38"/>
        <v>0</v>
      </c>
      <c r="BRW28" s="157">
        <f t="shared" si="38"/>
        <v>0</v>
      </c>
      <c r="BRX28" s="157">
        <f t="shared" si="38"/>
        <v>0</v>
      </c>
      <c r="BRY28" s="157">
        <f t="shared" si="38"/>
        <v>0</v>
      </c>
      <c r="BRZ28" s="157">
        <f t="shared" si="38"/>
        <v>0</v>
      </c>
      <c r="BSA28" s="157">
        <f t="shared" si="38"/>
        <v>0</v>
      </c>
      <c r="BSB28" s="157">
        <f t="shared" si="38"/>
        <v>0</v>
      </c>
      <c r="BSC28" s="157">
        <f t="shared" si="38"/>
        <v>0</v>
      </c>
      <c r="BSD28" s="157">
        <f t="shared" si="38"/>
        <v>0</v>
      </c>
      <c r="BSE28" s="157">
        <f t="shared" si="38"/>
        <v>0</v>
      </c>
      <c r="BSF28" s="157">
        <f t="shared" si="38"/>
        <v>0</v>
      </c>
      <c r="BSG28" s="157">
        <f t="shared" si="38"/>
        <v>0</v>
      </c>
      <c r="BSH28" s="157">
        <f t="shared" si="38"/>
        <v>0</v>
      </c>
      <c r="BSI28" s="157">
        <f t="shared" si="38"/>
        <v>0</v>
      </c>
      <c r="BSJ28" s="157">
        <f t="shared" si="38"/>
        <v>0</v>
      </c>
      <c r="BSK28" s="157">
        <f t="shared" si="38"/>
        <v>0</v>
      </c>
      <c r="BSL28" s="157">
        <f t="shared" si="38"/>
        <v>0</v>
      </c>
      <c r="BSM28" s="157">
        <f t="shared" ref="BSM28:BUX28" si="39">BSM29+BSM30</f>
        <v>0</v>
      </c>
      <c r="BSN28" s="157">
        <f t="shared" si="39"/>
        <v>0</v>
      </c>
      <c r="BSO28" s="157">
        <f t="shared" si="39"/>
        <v>0</v>
      </c>
      <c r="BSP28" s="157">
        <f t="shared" si="39"/>
        <v>0</v>
      </c>
      <c r="BSQ28" s="157">
        <f t="shared" si="39"/>
        <v>0</v>
      </c>
      <c r="BSR28" s="157">
        <f t="shared" si="39"/>
        <v>0</v>
      </c>
      <c r="BSS28" s="157">
        <f t="shared" si="39"/>
        <v>0</v>
      </c>
      <c r="BST28" s="157">
        <f t="shared" si="39"/>
        <v>0</v>
      </c>
      <c r="BSU28" s="157">
        <f t="shared" si="39"/>
        <v>0</v>
      </c>
      <c r="BSV28" s="157">
        <f t="shared" si="39"/>
        <v>0</v>
      </c>
      <c r="BSW28" s="157">
        <f t="shared" si="39"/>
        <v>0</v>
      </c>
      <c r="BSX28" s="157">
        <f t="shared" si="39"/>
        <v>0</v>
      </c>
      <c r="BSY28" s="157">
        <f t="shared" si="39"/>
        <v>0</v>
      </c>
      <c r="BSZ28" s="157">
        <f t="shared" si="39"/>
        <v>0</v>
      </c>
      <c r="BTA28" s="157">
        <f t="shared" si="39"/>
        <v>0</v>
      </c>
      <c r="BTB28" s="157">
        <f t="shared" si="39"/>
        <v>0</v>
      </c>
      <c r="BTC28" s="157">
        <f t="shared" si="39"/>
        <v>0</v>
      </c>
      <c r="BTD28" s="157">
        <f t="shared" si="39"/>
        <v>0</v>
      </c>
      <c r="BTE28" s="157">
        <f t="shared" si="39"/>
        <v>0</v>
      </c>
      <c r="BTF28" s="157">
        <f t="shared" si="39"/>
        <v>0</v>
      </c>
      <c r="BTG28" s="157">
        <f t="shared" si="39"/>
        <v>0</v>
      </c>
      <c r="BTH28" s="157">
        <f t="shared" si="39"/>
        <v>0</v>
      </c>
      <c r="BTI28" s="157">
        <f t="shared" si="39"/>
        <v>0</v>
      </c>
      <c r="BTJ28" s="157">
        <f t="shared" si="39"/>
        <v>0</v>
      </c>
      <c r="BTK28" s="157">
        <f t="shared" si="39"/>
        <v>0</v>
      </c>
      <c r="BTL28" s="157">
        <f t="shared" si="39"/>
        <v>0</v>
      </c>
      <c r="BTM28" s="157">
        <f t="shared" si="39"/>
        <v>0</v>
      </c>
      <c r="BTN28" s="157">
        <f t="shared" si="39"/>
        <v>0</v>
      </c>
      <c r="BTO28" s="157">
        <f t="shared" si="39"/>
        <v>0</v>
      </c>
      <c r="BTP28" s="157">
        <f t="shared" si="39"/>
        <v>0</v>
      </c>
      <c r="BTQ28" s="157">
        <f t="shared" si="39"/>
        <v>0</v>
      </c>
      <c r="BTR28" s="157">
        <f t="shared" si="39"/>
        <v>0</v>
      </c>
      <c r="BTS28" s="157">
        <f t="shared" si="39"/>
        <v>0</v>
      </c>
      <c r="BTT28" s="157">
        <f t="shared" si="39"/>
        <v>0</v>
      </c>
      <c r="BTU28" s="157">
        <f t="shared" si="39"/>
        <v>0</v>
      </c>
      <c r="BTV28" s="157">
        <f t="shared" si="39"/>
        <v>0</v>
      </c>
      <c r="BTW28" s="157">
        <f t="shared" si="39"/>
        <v>0</v>
      </c>
      <c r="BTX28" s="157">
        <f t="shared" si="39"/>
        <v>0</v>
      </c>
      <c r="BTY28" s="157">
        <f t="shared" si="39"/>
        <v>0</v>
      </c>
      <c r="BTZ28" s="157">
        <f t="shared" si="39"/>
        <v>0</v>
      </c>
      <c r="BUA28" s="157">
        <f t="shared" si="39"/>
        <v>0</v>
      </c>
      <c r="BUB28" s="157">
        <f t="shared" si="39"/>
        <v>0</v>
      </c>
      <c r="BUC28" s="157">
        <f t="shared" si="39"/>
        <v>0</v>
      </c>
      <c r="BUD28" s="157">
        <f t="shared" si="39"/>
        <v>0</v>
      </c>
      <c r="BUE28" s="157">
        <f t="shared" si="39"/>
        <v>0</v>
      </c>
      <c r="BUF28" s="157">
        <f t="shared" si="39"/>
        <v>0</v>
      </c>
      <c r="BUG28" s="157">
        <f t="shared" si="39"/>
        <v>0</v>
      </c>
      <c r="BUH28" s="157">
        <f t="shared" si="39"/>
        <v>0</v>
      </c>
      <c r="BUI28" s="157">
        <f t="shared" si="39"/>
        <v>0</v>
      </c>
      <c r="BUJ28" s="157">
        <f t="shared" si="39"/>
        <v>0</v>
      </c>
      <c r="BUK28" s="157">
        <f t="shared" si="39"/>
        <v>0</v>
      </c>
      <c r="BUL28" s="157">
        <f t="shared" si="39"/>
        <v>0</v>
      </c>
      <c r="BUM28" s="157">
        <f t="shared" si="39"/>
        <v>0</v>
      </c>
      <c r="BUN28" s="157">
        <f t="shared" si="39"/>
        <v>0</v>
      </c>
      <c r="BUO28" s="157">
        <f t="shared" si="39"/>
        <v>0</v>
      </c>
      <c r="BUP28" s="157">
        <f t="shared" si="39"/>
        <v>0</v>
      </c>
      <c r="BUQ28" s="157">
        <f t="shared" si="39"/>
        <v>0</v>
      </c>
      <c r="BUR28" s="157">
        <f t="shared" si="39"/>
        <v>0</v>
      </c>
      <c r="BUS28" s="157">
        <f t="shared" si="39"/>
        <v>0</v>
      </c>
      <c r="BUT28" s="157">
        <f t="shared" si="39"/>
        <v>0</v>
      </c>
      <c r="BUU28" s="157">
        <f t="shared" si="39"/>
        <v>0</v>
      </c>
      <c r="BUV28" s="157">
        <f t="shared" si="39"/>
        <v>0</v>
      </c>
      <c r="BUW28" s="157">
        <f t="shared" si="39"/>
        <v>0</v>
      </c>
      <c r="BUX28" s="157">
        <f t="shared" si="39"/>
        <v>0</v>
      </c>
      <c r="BUY28" s="157">
        <f t="shared" ref="BUY28:BXJ28" si="40">BUY29+BUY30</f>
        <v>0</v>
      </c>
      <c r="BUZ28" s="157">
        <f t="shared" si="40"/>
        <v>0</v>
      </c>
      <c r="BVA28" s="157">
        <f t="shared" si="40"/>
        <v>0</v>
      </c>
      <c r="BVB28" s="157">
        <f t="shared" si="40"/>
        <v>0</v>
      </c>
      <c r="BVC28" s="157">
        <f t="shared" si="40"/>
        <v>0</v>
      </c>
      <c r="BVD28" s="157">
        <f t="shared" si="40"/>
        <v>0</v>
      </c>
      <c r="BVE28" s="157">
        <f t="shared" si="40"/>
        <v>0</v>
      </c>
      <c r="BVF28" s="157">
        <f t="shared" si="40"/>
        <v>0</v>
      </c>
      <c r="BVG28" s="157">
        <f t="shared" si="40"/>
        <v>0</v>
      </c>
      <c r="BVH28" s="157">
        <f t="shared" si="40"/>
        <v>0</v>
      </c>
      <c r="BVI28" s="157">
        <f t="shared" si="40"/>
        <v>0</v>
      </c>
      <c r="BVJ28" s="157">
        <f t="shared" si="40"/>
        <v>0</v>
      </c>
      <c r="BVK28" s="157">
        <f t="shared" si="40"/>
        <v>0</v>
      </c>
      <c r="BVL28" s="157">
        <f t="shared" si="40"/>
        <v>0</v>
      </c>
      <c r="BVM28" s="157">
        <f t="shared" si="40"/>
        <v>0</v>
      </c>
      <c r="BVN28" s="157">
        <f t="shared" si="40"/>
        <v>0</v>
      </c>
      <c r="BVO28" s="157">
        <f t="shared" si="40"/>
        <v>0</v>
      </c>
      <c r="BVP28" s="157">
        <f t="shared" si="40"/>
        <v>0</v>
      </c>
      <c r="BVQ28" s="157">
        <f t="shared" si="40"/>
        <v>0</v>
      </c>
      <c r="BVR28" s="157">
        <f t="shared" si="40"/>
        <v>0</v>
      </c>
      <c r="BVS28" s="157">
        <f t="shared" si="40"/>
        <v>0</v>
      </c>
      <c r="BVT28" s="157">
        <f t="shared" si="40"/>
        <v>0</v>
      </c>
      <c r="BVU28" s="157">
        <f t="shared" si="40"/>
        <v>0</v>
      </c>
      <c r="BVV28" s="157">
        <f t="shared" si="40"/>
        <v>0</v>
      </c>
      <c r="BVW28" s="157">
        <f t="shared" si="40"/>
        <v>0</v>
      </c>
      <c r="BVX28" s="157">
        <f t="shared" si="40"/>
        <v>0</v>
      </c>
      <c r="BVY28" s="157">
        <f t="shared" si="40"/>
        <v>0</v>
      </c>
      <c r="BVZ28" s="157">
        <f t="shared" si="40"/>
        <v>0</v>
      </c>
      <c r="BWA28" s="157">
        <f t="shared" si="40"/>
        <v>0</v>
      </c>
      <c r="BWB28" s="157">
        <f t="shared" si="40"/>
        <v>0</v>
      </c>
      <c r="BWC28" s="157">
        <f t="shared" si="40"/>
        <v>0</v>
      </c>
      <c r="BWD28" s="157">
        <f t="shared" si="40"/>
        <v>0</v>
      </c>
      <c r="BWE28" s="157">
        <f t="shared" si="40"/>
        <v>0</v>
      </c>
      <c r="BWF28" s="157">
        <f t="shared" si="40"/>
        <v>0</v>
      </c>
      <c r="BWG28" s="157">
        <f t="shared" si="40"/>
        <v>0</v>
      </c>
      <c r="BWH28" s="157">
        <f t="shared" si="40"/>
        <v>0</v>
      </c>
      <c r="BWI28" s="157">
        <f t="shared" si="40"/>
        <v>0</v>
      </c>
      <c r="BWJ28" s="157">
        <f t="shared" si="40"/>
        <v>0</v>
      </c>
      <c r="BWK28" s="157">
        <f t="shared" si="40"/>
        <v>0</v>
      </c>
      <c r="BWL28" s="157">
        <f t="shared" si="40"/>
        <v>0</v>
      </c>
      <c r="BWM28" s="157">
        <f t="shared" si="40"/>
        <v>0</v>
      </c>
      <c r="BWN28" s="157">
        <f t="shared" si="40"/>
        <v>0</v>
      </c>
      <c r="BWO28" s="157">
        <f t="shared" si="40"/>
        <v>0</v>
      </c>
      <c r="BWP28" s="157">
        <f t="shared" si="40"/>
        <v>0</v>
      </c>
      <c r="BWQ28" s="157">
        <f t="shared" si="40"/>
        <v>0</v>
      </c>
      <c r="BWR28" s="157">
        <f t="shared" si="40"/>
        <v>0</v>
      </c>
      <c r="BWS28" s="157">
        <f t="shared" si="40"/>
        <v>0</v>
      </c>
      <c r="BWT28" s="157">
        <f t="shared" si="40"/>
        <v>0</v>
      </c>
      <c r="BWU28" s="157">
        <f t="shared" si="40"/>
        <v>0</v>
      </c>
      <c r="BWV28" s="157">
        <f t="shared" si="40"/>
        <v>0</v>
      </c>
      <c r="BWW28" s="157">
        <f t="shared" si="40"/>
        <v>0</v>
      </c>
      <c r="BWX28" s="157">
        <f t="shared" si="40"/>
        <v>0</v>
      </c>
      <c r="BWY28" s="157">
        <f t="shared" si="40"/>
        <v>0</v>
      </c>
      <c r="BWZ28" s="157">
        <f t="shared" si="40"/>
        <v>0</v>
      </c>
      <c r="BXA28" s="157">
        <f t="shared" si="40"/>
        <v>0</v>
      </c>
      <c r="BXB28" s="157">
        <f t="shared" si="40"/>
        <v>0</v>
      </c>
      <c r="BXC28" s="157">
        <f t="shared" si="40"/>
        <v>0</v>
      </c>
      <c r="BXD28" s="157">
        <f t="shared" si="40"/>
        <v>0</v>
      </c>
      <c r="BXE28" s="157">
        <f t="shared" si="40"/>
        <v>0</v>
      </c>
      <c r="BXF28" s="157">
        <f t="shared" si="40"/>
        <v>0</v>
      </c>
      <c r="BXG28" s="157">
        <f t="shared" si="40"/>
        <v>0</v>
      </c>
      <c r="BXH28" s="157">
        <f t="shared" si="40"/>
        <v>0</v>
      </c>
      <c r="BXI28" s="157">
        <f t="shared" si="40"/>
        <v>0</v>
      </c>
      <c r="BXJ28" s="157">
        <f t="shared" si="40"/>
        <v>0</v>
      </c>
      <c r="BXK28" s="157">
        <f t="shared" ref="BXK28:BZV28" si="41">BXK29+BXK30</f>
        <v>0</v>
      </c>
      <c r="BXL28" s="157">
        <f t="shared" si="41"/>
        <v>0</v>
      </c>
      <c r="BXM28" s="157">
        <f t="shared" si="41"/>
        <v>0</v>
      </c>
      <c r="BXN28" s="157">
        <f t="shared" si="41"/>
        <v>0</v>
      </c>
      <c r="BXO28" s="157">
        <f t="shared" si="41"/>
        <v>0</v>
      </c>
      <c r="BXP28" s="157">
        <f t="shared" si="41"/>
        <v>0</v>
      </c>
      <c r="BXQ28" s="157">
        <f t="shared" si="41"/>
        <v>0</v>
      </c>
      <c r="BXR28" s="157">
        <f t="shared" si="41"/>
        <v>0</v>
      </c>
      <c r="BXS28" s="157">
        <f t="shared" si="41"/>
        <v>0</v>
      </c>
      <c r="BXT28" s="157">
        <f t="shared" si="41"/>
        <v>0</v>
      </c>
      <c r="BXU28" s="157">
        <f t="shared" si="41"/>
        <v>0</v>
      </c>
      <c r="BXV28" s="157">
        <f t="shared" si="41"/>
        <v>0</v>
      </c>
      <c r="BXW28" s="157">
        <f t="shared" si="41"/>
        <v>0</v>
      </c>
      <c r="BXX28" s="157">
        <f t="shared" si="41"/>
        <v>0</v>
      </c>
      <c r="BXY28" s="157">
        <f t="shared" si="41"/>
        <v>0</v>
      </c>
      <c r="BXZ28" s="157">
        <f t="shared" si="41"/>
        <v>0</v>
      </c>
      <c r="BYA28" s="157">
        <f t="shared" si="41"/>
        <v>0</v>
      </c>
      <c r="BYB28" s="157">
        <f t="shared" si="41"/>
        <v>0</v>
      </c>
      <c r="BYC28" s="157">
        <f t="shared" si="41"/>
        <v>0</v>
      </c>
      <c r="BYD28" s="157">
        <f t="shared" si="41"/>
        <v>0</v>
      </c>
      <c r="BYE28" s="157">
        <f t="shared" si="41"/>
        <v>0</v>
      </c>
      <c r="BYF28" s="157">
        <f t="shared" si="41"/>
        <v>0</v>
      </c>
      <c r="BYG28" s="157">
        <f t="shared" si="41"/>
        <v>0</v>
      </c>
      <c r="BYH28" s="157">
        <f t="shared" si="41"/>
        <v>0</v>
      </c>
      <c r="BYI28" s="157">
        <f t="shared" si="41"/>
        <v>0</v>
      </c>
      <c r="BYJ28" s="157">
        <f t="shared" si="41"/>
        <v>0</v>
      </c>
      <c r="BYK28" s="157">
        <f t="shared" si="41"/>
        <v>0</v>
      </c>
      <c r="BYL28" s="157">
        <f t="shared" si="41"/>
        <v>0</v>
      </c>
      <c r="BYM28" s="157">
        <f t="shared" si="41"/>
        <v>0</v>
      </c>
      <c r="BYN28" s="157">
        <f t="shared" si="41"/>
        <v>0</v>
      </c>
      <c r="BYO28" s="157">
        <f t="shared" si="41"/>
        <v>0</v>
      </c>
      <c r="BYP28" s="157">
        <f t="shared" si="41"/>
        <v>0</v>
      </c>
      <c r="BYQ28" s="157">
        <f t="shared" si="41"/>
        <v>0</v>
      </c>
      <c r="BYR28" s="157">
        <f t="shared" si="41"/>
        <v>0</v>
      </c>
      <c r="BYS28" s="157">
        <f t="shared" si="41"/>
        <v>0</v>
      </c>
      <c r="BYT28" s="157">
        <f t="shared" si="41"/>
        <v>0</v>
      </c>
      <c r="BYU28" s="157">
        <f t="shared" si="41"/>
        <v>0</v>
      </c>
      <c r="BYV28" s="157">
        <f t="shared" si="41"/>
        <v>0</v>
      </c>
      <c r="BYW28" s="157">
        <f t="shared" si="41"/>
        <v>0</v>
      </c>
      <c r="BYX28" s="157">
        <f t="shared" si="41"/>
        <v>0</v>
      </c>
      <c r="BYY28" s="157">
        <f t="shared" si="41"/>
        <v>0</v>
      </c>
      <c r="BYZ28" s="157">
        <f t="shared" si="41"/>
        <v>0</v>
      </c>
      <c r="BZA28" s="157">
        <f t="shared" si="41"/>
        <v>0</v>
      </c>
      <c r="BZB28" s="157">
        <f t="shared" si="41"/>
        <v>0</v>
      </c>
      <c r="BZC28" s="157">
        <f t="shared" si="41"/>
        <v>0</v>
      </c>
      <c r="BZD28" s="157">
        <f t="shared" si="41"/>
        <v>0</v>
      </c>
      <c r="BZE28" s="157">
        <f t="shared" si="41"/>
        <v>0</v>
      </c>
      <c r="BZF28" s="157">
        <f t="shared" si="41"/>
        <v>0</v>
      </c>
      <c r="BZG28" s="157">
        <f t="shared" si="41"/>
        <v>0</v>
      </c>
      <c r="BZH28" s="157">
        <f t="shared" si="41"/>
        <v>0</v>
      </c>
      <c r="BZI28" s="157">
        <f t="shared" si="41"/>
        <v>0</v>
      </c>
      <c r="BZJ28" s="157">
        <f t="shared" si="41"/>
        <v>0</v>
      </c>
      <c r="BZK28" s="157">
        <f t="shared" si="41"/>
        <v>0</v>
      </c>
      <c r="BZL28" s="157">
        <f t="shared" si="41"/>
        <v>0</v>
      </c>
      <c r="BZM28" s="157">
        <f t="shared" si="41"/>
        <v>0</v>
      </c>
      <c r="BZN28" s="157">
        <f t="shared" si="41"/>
        <v>0</v>
      </c>
      <c r="BZO28" s="157">
        <f t="shared" si="41"/>
        <v>0</v>
      </c>
      <c r="BZP28" s="157">
        <f t="shared" si="41"/>
        <v>0</v>
      </c>
      <c r="BZQ28" s="157">
        <f t="shared" si="41"/>
        <v>0</v>
      </c>
      <c r="BZR28" s="157">
        <f t="shared" si="41"/>
        <v>0</v>
      </c>
      <c r="BZS28" s="157">
        <f t="shared" si="41"/>
        <v>0</v>
      </c>
      <c r="BZT28" s="157">
        <f t="shared" si="41"/>
        <v>0</v>
      </c>
      <c r="BZU28" s="157">
        <f t="shared" si="41"/>
        <v>0</v>
      </c>
      <c r="BZV28" s="157">
        <f t="shared" si="41"/>
        <v>0</v>
      </c>
      <c r="BZW28" s="157">
        <f t="shared" ref="BZW28:CCH28" si="42">BZW29+BZW30</f>
        <v>0</v>
      </c>
      <c r="BZX28" s="157">
        <f t="shared" si="42"/>
        <v>0</v>
      </c>
      <c r="BZY28" s="157">
        <f t="shared" si="42"/>
        <v>0</v>
      </c>
      <c r="BZZ28" s="157">
        <f t="shared" si="42"/>
        <v>0</v>
      </c>
      <c r="CAA28" s="157">
        <f t="shared" si="42"/>
        <v>0</v>
      </c>
      <c r="CAB28" s="157">
        <f t="shared" si="42"/>
        <v>0</v>
      </c>
      <c r="CAC28" s="157">
        <f t="shared" si="42"/>
        <v>0</v>
      </c>
      <c r="CAD28" s="157">
        <f t="shared" si="42"/>
        <v>0</v>
      </c>
      <c r="CAE28" s="157">
        <f t="shared" si="42"/>
        <v>0</v>
      </c>
      <c r="CAF28" s="157">
        <f t="shared" si="42"/>
        <v>0</v>
      </c>
      <c r="CAG28" s="157">
        <f t="shared" si="42"/>
        <v>0</v>
      </c>
      <c r="CAH28" s="157">
        <f t="shared" si="42"/>
        <v>0</v>
      </c>
      <c r="CAI28" s="157">
        <f t="shared" si="42"/>
        <v>0</v>
      </c>
      <c r="CAJ28" s="157">
        <f t="shared" si="42"/>
        <v>0</v>
      </c>
      <c r="CAK28" s="157">
        <f t="shared" si="42"/>
        <v>0</v>
      </c>
      <c r="CAL28" s="157">
        <f t="shared" si="42"/>
        <v>0</v>
      </c>
      <c r="CAM28" s="157">
        <f t="shared" si="42"/>
        <v>0</v>
      </c>
      <c r="CAN28" s="157">
        <f t="shared" si="42"/>
        <v>0</v>
      </c>
      <c r="CAO28" s="157">
        <f t="shared" si="42"/>
        <v>0</v>
      </c>
      <c r="CAP28" s="157">
        <f t="shared" si="42"/>
        <v>0</v>
      </c>
      <c r="CAQ28" s="157">
        <f t="shared" si="42"/>
        <v>0</v>
      </c>
      <c r="CAR28" s="157">
        <f t="shared" si="42"/>
        <v>0</v>
      </c>
      <c r="CAS28" s="157">
        <f t="shared" si="42"/>
        <v>0</v>
      </c>
      <c r="CAT28" s="157">
        <f t="shared" si="42"/>
        <v>0</v>
      </c>
      <c r="CAU28" s="157">
        <f t="shared" si="42"/>
        <v>0</v>
      </c>
      <c r="CAV28" s="157">
        <f t="shared" si="42"/>
        <v>0</v>
      </c>
      <c r="CAW28" s="157">
        <f t="shared" si="42"/>
        <v>0</v>
      </c>
      <c r="CAX28" s="157">
        <f t="shared" si="42"/>
        <v>0</v>
      </c>
      <c r="CAY28" s="157">
        <f t="shared" si="42"/>
        <v>0</v>
      </c>
      <c r="CAZ28" s="157">
        <f t="shared" si="42"/>
        <v>0</v>
      </c>
      <c r="CBA28" s="157">
        <f t="shared" si="42"/>
        <v>0</v>
      </c>
      <c r="CBB28" s="157">
        <f t="shared" si="42"/>
        <v>0</v>
      </c>
      <c r="CBC28" s="157">
        <f t="shared" si="42"/>
        <v>0</v>
      </c>
      <c r="CBD28" s="157">
        <f t="shared" si="42"/>
        <v>0</v>
      </c>
      <c r="CBE28" s="157">
        <f t="shared" si="42"/>
        <v>0</v>
      </c>
      <c r="CBF28" s="157">
        <f t="shared" si="42"/>
        <v>0</v>
      </c>
      <c r="CBG28" s="157">
        <f t="shared" si="42"/>
        <v>0</v>
      </c>
      <c r="CBH28" s="157">
        <f t="shared" si="42"/>
        <v>0</v>
      </c>
      <c r="CBI28" s="157">
        <f t="shared" si="42"/>
        <v>0</v>
      </c>
      <c r="CBJ28" s="157">
        <f t="shared" si="42"/>
        <v>0</v>
      </c>
      <c r="CBK28" s="157">
        <f t="shared" si="42"/>
        <v>0</v>
      </c>
      <c r="CBL28" s="157">
        <f t="shared" si="42"/>
        <v>0</v>
      </c>
      <c r="CBM28" s="157">
        <f t="shared" si="42"/>
        <v>0</v>
      </c>
      <c r="CBN28" s="157">
        <f t="shared" si="42"/>
        <v>0</v>
      </c>
      <c r="CBO28" s="157">
        <f t="shared" si="42"/>
        <v>0</v>
      </c>
      <c r="CBP28" s="157">
        <f t="shared" si="42"/>
        <v>0</v>
      </c>
      <c r="CBQ28" s="157">
        <f t="shared" si="42"/>
        <v>0</v>
      </c>
      <c r="CBR28" s="157">
        <f t="shared" si="42"/>
        <v>0</v>
      </c>
      <c r="CBS28" s="157">
        <f t="shared" si="42"/>
        <v>0</v>
      </c>
      <c r="CBT28" s="157">
        <f t="shared" si="42"/>
        <v>0</v>
      </c>
      <c r="CBU28" s="157">
        <f t="shared" si="42"/>
        <v>0</v>
      </c>
      <c r="CBV28" s="157">
        <f t="shared" si="42"/>
        <v>0</v>
      </c>
      <c r="CBW28" s="157">
        <f t="shared" si="42"/>
        <v>0</v>
      </c>
      <c r="CBX28" s="157">
        <f t="shared" si="42"/>
        <v>0</v>
      </c>
      <c r="CBY28" s="157">
        <f t="shared" si="42"/>
        <v>0</v>
      </c>
      <c r="CBZ28" s="157">
        <f t="shared" si="42"/>
        <v>0</v>
      </c>
      <c r="CCA28" s="157">
        <f t="shared" si="42"/>
        <v>0</v>
      </c>
      <c r="CCB28" s="157">
        <f t="shared" si="42"/>
        <v>0</v>
      </c>
      <c r="CCC28" s="157">
        <f t="shared" si="42"/>
        <v>0</v>
      </c>
      <c r="CCD28" s="157">
        <f t="shared" si="42"/>
        <v>0</v>
      </c>
      <c r="CCE28" s="157">
        <f t="shared" si="42"/>
        <v>0</v>
      </c>
      <c r="CCF28" s="157">
        <f t="shared" si="42"/>
        <v>0</v>
      </c>
      <c r="CCG28" s="157">
        <f t="shared" si="42"/>
        <v>0</v>
      </c>
      <c r="CCH28" s="157">
        <f t="shared" si="42"/>
        <v>0</v>
      </c>
      <c r="CCI28" s="157">
        <f t="shared" ref="CCI28:CET28" si="43">CCI29+CCI30</f>
        <v>0</v>
      </c>
      <c r="CCJ28" s="157">
        <f t="shared" si="43"/>
        <v>0</v>
      </c>
      <c r="CCK28" s="157">
        <f t="shared" si="43"/>
        <v>0</v>
      </c>
      <c r="CCL28" s="157">
        <f t="shared" si="43"/>
        <v>0</v>
      </c>
      <c r="CCM28" s="157">
        <f t="shared" si="43"/>
        <v>0</v>
      </c>
      <c r="CCN28" s="157">
        <f t="shared" si="43"/>
        <v>0</v>
      </c>
      <c r="CCO28" s="157">
        <f t="shared" si="43"/>
        <v>0</v>
      </c>
      <c r="CCP28" s="157">
        <f t="shared" si="43"/>
        <v>0</v>
      </c>
      <c r="CCQ28" s="157">
        <f t="shared" si="43"/>
        <v>0</v>
      </c>
      <c r="CCR28" s="157">
        <f t="shared" si="43"/>
        <v>0</v>
      </c>
      <c r="CCS28" s="157">
        <f t="shared" si="43"/>
        <v>0</v>
      </c>
      <c r="CCT28" s="157">
        <f t="shared" si="43"/>
        <v>0</v>
      </c>
      <c r="CCU28" s="157">
        <f t="shared" si="43"/>
        <v>0</v>
      </c>
      <c r="CCV28" s="157">
        <f t="shared" si="43"/>
        <v>0</v>
      </c>
      <c r="CCW28" s="157">
        <f t="shared" si="43"/>
        <v>0</v>
      </c>
      <c r="CCX28" s="157">
        <f t="shared" si="43"/>
        <v>0</v>
      </c>
      <c r="CCY28" s="157">
        <f t="shared" si="43"/>
        <v>0</v>
      </c>
      <c r="CCZ28" s="157">
        <f t="shared" si="43"/>
        <v>0</v>
      </c>
      <c r="CDA28" s="157">
        <f t="shared" si="43"/>
        <v>0</v>
      </c>
      <c r="CDB28" s="157">
        <f t="shared" si="43"/>
        <v>0</v>
      </c>
      <c r="CDC28" s="157">
        <f t="shared" si="43"/>
        <v>0</v>
      </c>
      <c r="CDD28" s="157">
        <f t="shared" si="43"/>
        <v>0</v>
      </c>
      <c r="CDE28" s="157">
        <f t="shared" si="43"/>
        <v>0</v>
      </c>
      <c r="CDF28" s="157">
        <f t="shared" si="43"/>
        <v>0</v>
      </c>
      <c r="CDG28" s="157">
        <f t="shared" si="43"/>
        <v>0</v>
      </c>
      <c r="CDH28" s="157">
        <f t="shared" si="43"/>
        <v>0</v>
      </c>
      <c r="CDI28" s="157">
        <f t="shared" si="43"/>
        <v>0</v>
      </c>
      <c r="CDJ28" s="157">
        <f t="shared" si="43"/>
        <v>0</v>
      </c>
      <c r="CDK28" s="157">
        <f t="shared" si="43"/>
        <v>0</v>
      </c>
      <c r="CDL28" s="157">
        <f t="shared" si="43"/>
        <v>0</v>
      </c>
      <c r="CDM28" s="157">
        <f t="shared" si="43"/>
        <v>0</v>
      </c>
      <c r="CDN28" s="157">
        <f t="shared" si="43"/>
        <v>0</v>
      </c>
      <c r="CDO28" s="157">
        <f t="shared" si="43"/>
        <v>0</v>
      </c>
      <c r="CDP28" s="157">
        <f t="shared" si="43"/>
        <v>0</v>
      </c>
      <c r="CDQ28" s="157">
        <f t="shared" si="43"/>
        <v>0</v>
      </c>
      <c r="CDR28" s="157">
        <f t="shared" si="43"/>
        <v>0</v>
      </c>
      <c r="CDS28" s="157">
        <f t="shared" si="43"/>
        <v>0</v>
      </c>
      <c r="CDT28" s="157">
        <f t="shared" si="43"/>
        <v>0</v>
      </c>
      <c r="CDU28" s="157">
        <f t="shared" si="43"/>
        <v>0</v>
      </c>
      <c r="CDV28" s="157">
        <f t="shared" si="43"/>
        <v>0</v>
      </c>
      <c r="CDW28" s="157">
        <f t="shared" si="43"/>
        <v>0</v>
      </c>
      <c r="CDX28" s="157">
        <f t="shared" si="43"/>
        <v>0</v>
      </c>
      <c r="CDY28" s="157">
        <f t="shared" si="43"/>
        <v>0</v>
      </c>
      <c r="CDZ28" s="157">
        <f t="shared" si="43"/>
        <v>0</v>
      </c>
      <c r="CEA28" s="157">
        <f t="shared" si="43"/>
        <v>0</v>
      </c>
      <c r="CEB28" s="157">
        <f t="shared" si="43"/>
        <v>0</v>
      </c>
      <c r="CEC28" s="157">
        <f t="shared" si="43"/>
        <v>0</v>
      </c>
      <c r="CED28" s="157">
        <f t="shared" si="43"/>
        <v>0</v>
      </c>
      <c r="CEE28" s="157">
        <f t="shared" si="43"/>
        <v>0</v>
      </c>
      <c r="CEF28" s="157">
        <f t="shared" si="43"/>
        <v>0</v>
      </c>
      <c r="CEG28" s="157">
        <f t="shared" si="43"/>
        <v>0</v>
      </c>
      <c r="CEH28" s="157">
        <f t="shared" si="43"/>
        <v>0</v>
      </c>
      <c r="CEI28" s="157">
        <f t="shared" si="43"/>
        <v>0</v>
      </c>
      <c r="CEJ28" s="157">
        <f t="shared" si="43"/>
        <v>0</v>
      </c>
      <c r="CEK28" s="157">
        <f t="shared" si="43"/>
        <v>0</v>
      </c>
      <c r="CEL28" s="157">
        <f t="shared" si="43"/>
        <v>0</v>
      </c>
      <c r="CEM28" s="157">
        <f t="shared" si="43"/>
        <v>0</v>
      </c>
      <c r="CEN28" s="157">
        <f t="shared" si="43"/>
        <v>0</v>
      </c>
      <c r="CEO28" s="157">
        <f t="shared" si="43"/>
        <v>0</v>
      </c>
      <c r="CEP28" s="157">
        <f t="shared" si="43"/>
        <v>0</v>
      </c>
      <c r="CEQ28" s="157">
        <f t="shared" si="43"/>
        <v>0</v>
      </c>
      <c r="CER28" s="157">
        <f t="shared" si="43"/>
        <v>0</v>
      </c>
      <c r="CES28" s="157">
        <f t="shared" si="43"/>
        <v>0</v>
      </c>
      <c r="CET28" s="157">
        <f t="shared" si="43"/>
        <v>0</v>
      </c>
      <c r="CEU28" s="157">
        <f t="shared" ref="CEU28:CHF28" si="44">CEU29+CEU30</f>
        <v>0</v>
      </c>
      <c r="CEV28" s="157">
        <f t="shared" si="44"/>
        <v>0</v>
      </c>
      <c r="CEW28" s="157">
        <f t="shared" si="44"/>
        <v>0</v>
      </c>
      <c r="CEX28" s="157">
        <f t="shared" si="44"/>
        <v>0</v>
      </c>
      <c r="CEY28" s="157">
        <f t="shared" si="44"/>
        <v>0</v>
      </c>
      <c r="CEZ28" s="157">
        <f t="shared" si="44"/>
        <v>0</v>
      </c>
      <c r="CFA28" s="157">
        <f t="shared" si="44"/>
        <v>0</v>
      </c>
      <c r="CFB28" s="157">
        <f t="shared" si="44"/>
        <v>0</v>
      </c>
      <c r="CFC28" s="157">
        <f t="shared" si="44"/>
        <v>0</v>
      </c>
      <c r="CFD28" s="157">
        <f t="shared" si="44"/>
        <v>0</v>
      </c>
      <c r="CFE28" s="157">
        <f t="shared" si="44"/>
        <v>0</v>
      </c>
      <c r="CFF28" s="157">
        <f t="shared" si="44"/>
        <v>0</v>
      </c>
      <c r="CFG28" s="157">
        <f t="shared" si="44"/>
        <v>0</v>
      </c>
      <c r="CFH28" s="157">
        <f t="shared" si="44"/>
        <v>0</v>
      </c>
      <c r="CFI28" s="157">
        <f t="shared" si="44"/>
        <v>0</v>
      </c>
      <c r="CFJ28" s="157">
        <f t="shared" si="44"/>
        <v>0</v>
      </c>
      <c r="CFK28" s="157">
        <f t="shared" si="44"/>
        <v>0</v>
      </c>
      <c r="CFL28" s="157">
        <f t="shared" si="44"/>
        <v>0</v>
      </c>
      <c r="CFM28" s="157">
        <f t="shared" si="44"/>
        <v>0</v>
      </c>
      <c r="CFN28" s="157">
        <f t="shared" si="44"/>
        <v>0</v>
      </c>
      <c r="CFO28" s="157">
        <f t="shared" si="44"/>
        <v>0</v>
      </c>
      <c r="CFP28" s="157">
        <f t="shared" si="44"/>
        <v>0</v>
      </c>
      <c r="CFQ28" s="157">
        <f t="shared" si="44"/>
        <v>0</v>
      </c>
      <c r="CFR28" s="157">
        <f t="shared" si="44"/>
        <v>0</v>
      </c>
      <c r="CFS28" s="157">
        <f t="shared" si="44"/>
        <v>0</v>
      </c>
      <c r="CFT28" s="157">
        <f t="shared" si="44"/>
        <v>0</v>
      </c>
      <c r="CFU28" s="157">
        <f t="shared" si="44"/>
        <v>0</v>
      </c>
      <c r="CFV28" s="157">
        <f t="shared" si="44"/>
        <v>0</v>
      </c>
      <c r="CFW28" s="157">
        <f t="shared" si="44"/>
        <v>0</v>
      </c>
      <c r="CFX28" s="157">
        <f t="shared" si="44"/>
        <v>0</v>
      </c>
      <c r="CFY28" s="157">
        <f t="shared" si="44"/>
        <v>0</v>
      </c>
      <c r="CFZ28" s="157">
        <f t="shared" si="44"/>
        <v>0</v>
      </c>
      <c r="CGA28" s="157">
        <f t="shared" si="44"/>
        <v>0</v>
      </c>
      <c r="CGB28" s="157">
        <f t="shared" si="44"/>
        <v>0</v>
      </c>
      <c r="CGC28" s="157">
        <f t="shared" si="44"/>
        <v>0</v>
      </c>
      <c r="CGD28" s="157">
        <f t="shared" si="44"/>
        <v>0</v>
      </c>
      <c r="CGE28" s="157">
        <f t="shared" si="44"/>
        <v>0</v>
      </c>
      <c r="CGF28" s="157">
        <f t="shared" si="44"/>
        <v>0</v>
      </c>
      <c r="CGG28" s="157">
        <f t="shared" si="44"/>
        <v>0</v>
      </c>
      <c r="CGH28" s="157">
        <f t="shared" si="44"/>
        <v>0</v>
      </c>
      <c r="CGI28" s="157">
        <f t="shared" si="44"/>
        <v>0</v>
      </c>
      <c r="CGJ28" s="157">
        <f t="shared" si="44"/>
        <v>0</v>
      </c>
      <c r="CGK28" s="157">
        <f t="shared" si="44"/>
        <v>0</v>
      </c>
      <c r="CGL28" s="157">
        <f t="shared" si="44"/>
        <v>0</v>
      </c>
      <c r="CGM28" s="157">
        <f t="shared" si="44"/>
        <v>0</v>
      </c>
      <c r="CGN28" s="157">
        <f t="shared" si="44"/>
        <v>0</v>
      </c>
      <c r="CGO28" s="157">
        <f t="shared" si="44"/>
        <v>0</v>
      </c>
      <c r="CGP28" s="157">
        <f t="shared" si="44"/>
        <v>0</v>
      </c>
      <c r="CGQ28" s="157">
        <f t="shared" si="44"/>
        <v>0</v>
      </c>
      <c r="CGR28" s="157">
        <f t="shared" si="44"/>
        <v>0</v>
      </c>
      <c r="CGS28" s="157">
        <f t="shared" si="44"/>
        <v>0</v>
      </c>
      <c r="CGT28" s="157">
        <f t="shared" si="44"/>
        <v>0</v>
      </c>
      <c r="CGU28" s="157">
        <f t="shared" si="44"/>
        <v>0</v>
      </c>
      <c r="CGV28" s="157">
        <f t="shared" si="44"/>
        <v>0</v>
      </c>
      <c r="CGW28" s="157">
        <f t="shared" si="44"/>
        <v>0</v>
      </c>
      <c r="CGX28" s="157">
        <f t="shared" si="44"/>
        <v>0</v>
      </c>
      <c r="CGY28" s="157">
        <f t="shared" si="44"/>
        <v>0</v>
      </c>
      <c r="CGZ28" s="157">
        <f t="shared" si="44"/>
        <v>0</v>
      </c>
      <c r="CHA28" s="157">
        <f t="shared" si="44"/>
        <v>0</v>
      </c>
      <c r="CHB28" s="157">
        <f t="shared" si="44"/>
        <v>0</v>
      </c>
      <c r="CHC28" s="157">
        <f t="shared" si="44"/>
        <v>0</v>
      </c>
      <c r="CHD28" s="157">
        <f t="shared" si="44"/>
        <v>0</v>
      </c>
      <c r="CHE28" s="157">
        <f t="shared" si="44"/>
        <v>0</v>
      </c>
      <c r="CHF28" s="157">
        <f t="shared" si="44"/>
        <v>0</v>
      </c>
      <c r="CHG28" s="157">
        <f t="shared" ref="CHG28:CJR28" si="45">CHG29+CHG30</f>
        <v>0</v>
      </c>
      <c r="CHH28" s="157">
        <f t="shared" si="45"/>
        <v>0</v>
      </c>
      <c r="CHI28" s="157">
        <f t="shared" si="45"/>
        <v>0</v>
      </c>
      <c r="CHJ28" s="157">
        <f t="shared" si="45"/>
        <v>0</v>
      </c>
      <c r="CHK28" s="157">
        <f t="shared" si="45"/>
        <v>0</v>
      </c>
      <c r="CHL28" s="157">
        <f t="shared" si="45"/>
        <v>0</v>
      </c>
      <c r="CHM28" s="157">
        <f t="shared" si="45"/>
        <v>0</v>
      </c>
      <c r="CHN28" s="157">
        <f t="shared" si="45"/>
        <v>0</v>
      </c>
      <c r="CHO28" s="157">
        <f t="shared" si="45"/>
        <v>0</v>
      </c>
      <c r="CHP28" s="157">
        <f t="shared" si="45"/>
        <v>0</v>
      </c>
      <c r="CHQ28" s="157">
        <f t="shared" si="45"/>
        <v>0</v>
      </c>
      <c r="CHR28" s="157">
        <f t="shared" si="45"/>
        <v>0</v>
      </c>
      <c r="CHS28" s="157">
        <f t="shared" si="45"/>
        <v>0</v>
      </c>
      <c r="CHT28" s="157">
        <f t="shared" si="45"/>
        <v>0</v>
      </c>
      <c r="CHU28" s="157">
        <f t="shared" si="45"/>
        <v>0</v>
      </c>
      <c r="CHV28" s="157">
        <f t="shared" si="45"/>
        <v>0</v>
      </c>
      <c r="CHW28" s="157">
        <f t="shared" si="45"/>
        <v>0</v>
      </c>
      <c r="CHX28" s="157">
        <f t="shared" si="45"/>
        <v>0</v>
      </c>
      <c r="CHY28" s="157">
        <f t="shared" si="45"/>
        <v>0</v>
      </c>
      <c r="CHZ28" s="157">
        <f t="shared" si="45"/>
        <v>0</v>
      </c>
      <c r="CIA28" s="157">
        <f t="shared" si="45"/>
        <v>0</v>
      </c>
      <c r="CIB28" s="157">
        <f t="shared" si="45"/>
        <v>0</v>
      </c>
      <c r="CIC28" s="157">
        <f t="shared" si="45"/>
        <v>0</v>
      </c>
      <c r="CID28" s="157">
        <f t="shared" si="45"/>
        <v>0</v>
      </c>
      <c r="CIE28" s="157">
        <f t="shared" si="45"/>
        <v>0</v>
      </c>
      <c r="CIF28" s="157">
        <f t="shared" si="45"/>
        <v>0</v>
      </c>
      <c r="CIG28" s="157">
        <f t="shared" si="45"/>
        <v>0</v>
      </c>
      <c r="CIH28" s="157">
        <f t="shared" si="45"/>
        <v>0</v>
      </c>
      <c r="CII28" s="157">
        <f t="shared" si="45"/>
        <v>0</v>
      </c>
      <c r="CIJ28" s="157">
        <f t="shared" si="45"/>
        <v>0</v>
      </c>
      <c r="CIK28" s="157">
        <f t="shared" si="45"/>
        <v>0</v>
      </c>
      <c r="CIL28" s="157">
        <f t="shared" si="45"/>
        <v>0</v>
      </c>
      <c r="CIM28" s="157">
        <f t="shared" si="45"/>
        <v>0</v>
      </c>
      <c r="CIN28" s="157">
        <f t="shared" si="45"/>
        <v>0</v>
      </c>
      <c r="CIO28" s="157">
        <f t="shared" si="45"/>
        <v>0</v>
      </c>
      <c r="CIP28" s="157">
        <f t="shared" si="45"/>
        <v>0</v>
      </c>
      <c r="CIQ28" s="157">
        <f t="shared" si="45"/>
        <v>0</v>
      </c>
      <c r="CIR28" s="157">
        <f t="shared" si="45"/>
        <v>0</v>
      </c>
      <c r="CIS28" s="157">
        <f t="shared" si="45"/>
        <v>0</v>
      </c>
      <c r="CIT28" s="157">
        <f t="shared" si="45"/>
        <v>0</v>
      </c>
      <c r="CIU28" s="157">
        <f t="shared" si="45"/>
        <v>0</v>
      </c>
      <c r="CIV28" s="157">
        <f t="shared" si="45"/>
        <v>0</v>
      </c>
      <c r="CIW28" s="157">
        <f t="shared" si="45"/>
        <v>0</v>
      </c>
      <c r="CIX28" s="157">
        <f t="shared" si="45"/>
        <v>0</v>
      </c>
      <c r="CIY28" s="157">
        <f t="shared" si="45"/>
        <v>0</v>
      </c>
      <c r="CIZ28" s="157">
        <f t="shared" si="45"/>
        <v>0</v>
      </c>
      <c r="CJA28" s="157">
        <f t="shared" si="45"/>
        <v>0</v>
      </c>
      <c r="CJB28" s="157">
        <f t="shared" si="45"/>
        <v>0</v>
      </c>
      <c r="CJC28" s="157">
        <f t="shared" si="45"/>
        <v>0</v>
      </c>
      <c r="CJD28" s="157">
        <f t="shared" si="45"/>
        <v>0</v>
      </c>
      <c r="CJE28" s="157">
        <f t="shared" si="45"/>
        <v>0</v>
      </c>
      <c r="CJF28" s="157">
        <f t="shared" si="45"/>
        <v>0</v>
      </c>
      <c r="CJG28" s="157">
        <f t="shared" si="45"/>
        <v>0</v>
      </c>
      <c r="CJH28" s="157">
        <f t="shared" si="45"/>
        <v>0</v>
      </c>
      <c r="CJI28" s="157">
        <f t="shared" si="45"/>
        <v>0</v>
      </c>
      <c r="CJJ28" s="157">
        <f t="shared" si="45"/>
        <v>0</v>
      </c>
      <c r="CJK28" s="157">
        <f t="shared" si="45"/>
        <v>0</v>
      </c>
      <c r="CJL28" s="157">
        <f t="shared" si="45"/>
        <v>0</v>
      </c>
      <c r="CJM28" s="157">
        <f t="shared" si="45"/>
        <v>0</v>
      </c>
      <c r="CJN28" s="157">
        <f t="shared" si="45"/>
        <v>0</v>
      </c>
      <c r="CJO28" s="157">
        <f t="shared" si="45"/>
        <v>0</v>
      </c>
      <c r="CJP28" s="157">
        <f t="shared" si="45"/>
        <v>0</v>
      </c>
      <c r="CJQ28" s="157">
        <f t="shared" si="45"/>
        <v>0</v>
      </c>
      <c r="CJR28" s="157">
        <f t="shared" si="45"/>
        <v>0</v>
      </c>
      <c r="CJS28" s="157">
        <f t="shared" ref="CJS28:CMD28" si="46">CJS29+CJS30</f>
        <v>0</v>
      </c>
      <c r="CJT28" s="157">
        <f t="shared" si="46"/>
        <v>0</v>
      </c>
      <c r="CJU28" s="157">
        <f t="shared" si="46"/>
        <v>0</v>
      </c>
      <c r="CJV28" s="157">
        <f t="shared" si="46"/>
        <v>0</v>
      </c>
      <c r="CJW28" s="157">
        <f t="shared" si="46"/>
        <v>0</v>
      </c>
      <c r="CJX28" s="157">
        <f t="shared" si="46"/>
        <v>0</v>
      </c>
      <c r="CJY28" s="157">
        <f t="shared" si="46"/>
        <v>0</v>
      </c>
      <c r="CJZ28" s="157">
        <f t="shared" si="46"/>
        <v>0</v>
      </c>
      <c r="CKA28" s="157">
        <f t="shared" si="46"/>
        <v>0</v>
      </c>
      <c r="CKB28" s="157">
        <f t="shared" si="46"/>
        <v>0</v>
      </c>
      <c r="CKC28" s="157">
        <f t="shared" si="46"/>
        <v>0</v>
      </c>
      <c r="CKD28" s="157">
        <f t="shared" si="46"/>
        <v>0</v>
      </c>
      <c r="CKE28" s="157">
        <f t="shared" si="46"/>
        <v>0</v>
      </c>
      <c r="CKF28" s="157">
        <f t="shared" si="46"/>
        <v>0</v>
      </c>
      <c r="CKG28" s="157">
        <f t="shared" si="46"/>
        <v>0</v>
      </c>
      <c r="CKH28" s="157">
        <f t="shared" si="46"/>
        <v>0</v>
      </c>
      <c r="CKI28" s="157">
        <f t="shared" si="46"/>
        <v>0</v>
      </c>
      <c r="CKJ28" s="157">
        <f t="shared" si="46"/>
        <v>0</v>
      </c>
      <c r="CKK28" s="157">
        <f t="shared" si="46"/>
        <v>0</v>
      </c>
      <c r="CKL28" s="157">
        <f t="shared" si="46"/>
        <v>0</v>
      </c>
      <c r="CKM28" s="157">
        <f t="shared" si="46"/>
        <v>0</v>
      </c>
      <c r="CKN28" s="157">
        <f t="shared" si="46"/>
        <v>0</v>
      </c>
      <c r="CKO28" s="157">
        <f t="shared" si="46"/>
        <v>0</v>
      </c>
      <c r="CKP28" s="157">
        <f t="shared" si="46"/>
        <v>0</v>
      </c>
      <c r="CKQ28" s="157">
        <f t="shared" si="46"/>
        <v>0</v>
      </c>
      <c r="CKR28" s="157">
        <f t="shared" si="46"/>
        <v>0</v>
      </c>
      <c r="CKS28" s="157">
        <f t="shared" si="46"/>
        <v>0</v>
      </c>
      <c r="CKT28" s="157">
        <f t="shared" si="46"/>
        <v>0</v>
      </c>
      <c r="CKU28" s="157">
        <f t="shared" si="46"/>
        <v>0</v>
      </c>
      <c r="CKV28" s="157">
        <f t="shared" si="46"/>
        <v>0</v>
      </c>
      <c r="CKW28" s="157">
        <f t="shared" si="46"/>
        <v>0</v>
      </c>
      <c r="CKX28" s="157">
        <f t="shared" si="46"/>
        <v>0</v>
      </c>
      <c r="CKY28" s="157">
        <f t="shared" si="46"/>
        <v>0</v>
      </c>
      <c r="CKZ28" s="157">
        <f t="shared" si="46"/>
        <v>0</v>
      </c>
      <c r="CLA28" s="157">
        <f t="shared" si="46"/>
        <v>0</v>
      </c>
      <c r="CLB28" s="157">
        <f t="shared" si="46"/>
        <v>0</v>
      </c>
      <c r="CLC28" s="157">
        <f t="shared" si="46"/>
        <v>0</v>
      </c>
      <c r="CLD28" s="157">
        <f t="shared" si="46"/>
        <v>0</v>
      </c>
      <c r="CLE28" s="157">
        <f t="shared" si="46"/>
        <v>0</v>
      </c>
      <c r="CLF28" s="157">
        <f t="shared" si="46"/>
        <v>0</v>
      </c>
      <c r="CLG28" s="157">
        <f t="shared" si="46"/>
        <v>0</v>
      </c>
      <c r="CLH28" s="157">
        <f t="shared" si="46"/>
        <v>0</v>
      </c>
      <c r="CLI28" s="157">
        <f t="shared" si="46"/>
        <v>0</v>
      </c>
      <c r="CLJ28" s="157">
        <f t="shared" si="46"/>
        <v>0</v>
      </c>
      <c r="CLK28" s="157">
        <f t="shared" si="46"/>
        <v>0</v>
      </c>
      <c r="CLL28" s="157">
        <f t="shared" si="46"/>
        <v>0</v>
      </c>
      <c r="CLM28" s="157">
        <f t="shared" si="46"/>
        <v>0</v>
      </c>
      <c r="CLN28" s="157">
        <f t="shared" si="46"/>
        <v>0</v>
      </c>
      <c r="CLO28" s="157">
        <f t="shared" si="46"/>
        <v>0</v>
      </c>
      <c r="CLP28" s="157">
        <f t="shared" si="46"/>
        <v>0</v>
      </c>
      <c r="CLQ28" s="157">
        <f t="shared" si="46"/>
        <v>0</v>
      </c>
      <c r="CLR28" s="157">
        <f t="shared" si="46"/>
        <v>0</v>
      </c>
      <c r="CLS28" s="157">
        <f t="shared" si="46"/>
        <v>0</v>
      </c>
      <c r="CLT28" s="157">
        <f t="shared" si="46"/>
        <v>0</v>
      </c>
      <c r="CLU28" s="157">
        <f t="shared" si="46"/>
        <v>0</v>
      </c>
      <c r="CLV28" s="157">
        <f t="shared" si="46"/>
        <v>0</v>
      </c>
      <c r="CLW28" s="157">
        <f t="shared" si="46"/>
        <v>0</v>
      </c>
      <c r="CLX28" s="157">
        <f t="shared" si="46"/>
        <v>0</v>
      </c>
      <c r="CLY28" s="157">
        <f t="shared" si="46"/>
        <v>0</v>
      </c>
      <c r="CLZ28" s="157">
        <f t="shared" si="46"/>
        <v>0</v>
      </c>
      <c r="CMA28" s="157">
        <f t="shared" si="46"/>
        <v>0</v>
      </c>
      <c r="CMB28" s="157">
        <f t="shared" si="46"/>
        <v>0</v>
      </c>
      <c r="CMC28" s="157">
        <f t="shared" si="46"/>
        <v>0</v>
      </c>
      <c r="CMD28" s="157">
        <f t="shared" si="46"/>
        <v>0</v>
      </c>
      <c r="CME28" s="157">
        <f t="shared" ref="CME28:COP28" si="47">CME29+CME30</f>
        <v>0</v>
      </c>
      <c r="CMF28" s="157">
        <f t="shared" si="47"/>
        <v>0</v>
      </c>
      <c r="CMG28" s="157">
        <f t="shared" si="47"/>
        <v>0</v>
      </c>
      <c r="CMH28" s="157">
        <f t="shared" si="47"/>
        <v>0</v>
      </c>
      <c r="CMI28" s="157">
        <f t="shared" si="47"/>
        <v>0</v>
      </c>
      <c r="CMJ28" s="157">
        <f t="shared" si="47"/>
        <v>0</v>
      </c>
      <c r="CMK28" s="157">
        <f t="shared" si="47"/>
        <v>0</v>
      </c>
      <c r="CML28" s="157">
        <f t="shared" si="47"/>
        <v>0</v>
      </c>
      <c r="CMM28" s="157">
        <f t="shared" si="47"/>
        <v>0</v>
      </c>
      <c r="CMN28" s="157">
        <f t="shared" si="47"/>
        <v>0</v>
      </c>
      <c r="CMO28" s="157">
        <f t="shared" si="47"/>
        <v>0</v>
      </c>
      <c r="CMP28" s="157">
        <f t="shared" si="47"/>
        <v>0</v>
      </c>
      <c r="CMQ28" s="157">
        <f t="shared" si="47"/>
        <v>0</v>
      </c>
      <c r="CMR28" s="157">
        <f t="shared" si="47"/>
        <v>0</v>
      </c>
      <c r="CMS28" s="157">
        <f t="shared" si="47"/>
        <v>0</v>
      </c>
      <c r="CMT28" s="157">
        <f t="shared" si="47"/>
        <v>0</v>
      </c>
      <c r="CMU28" s="157">
        <f t="shared" si="47"/>
        <v>0</v>
      </c>
      <c r="CMV28" s="157">
        <f t="shared" si="47"/>
        <v>0</v>
      </c>
      <c r="CMW28" s="157">
        <f t="shared" si="47"/>
        <v>0</v>
      </c>
      <c r="CMX28" s="157">
        <f t="shared" si="47"/>
        <v>0</v>
      </c>
      <c r="CMY28" s="157">
        <f t="shared" si="47"/>
        <v>0</v>
      </c>
      <c r="CMZ28" s="157">
        <f t="shared" si="47"/>
        <v>0</v>
      </c>
      <c r="CNA28" s="157">
        <f t="shared" si="47"/>
        <v>0</v>
      </c>
      <c r="CNB28" s="157">
        <f t="shared" si="47"/>
        <v>0</v>
      </c>
      <c r="CNC28" s="157">
        <f t="shared" si="47"/>
        <v>0</v>
      </c>
      <c r="CND28" s="157">
        <f t="shared" si="47"/>
        <v>0</v>
      </c>
      <c r="CNE28" s="157">
        <f t="shared" si="47"/>
        <v>0</v>
      </c>
      <c r="CNF28" s="157">
        <f t="shared" si="47"/>
        <v>0</v>
      </c>
      <c r="CNG28" s="157">
        <f t="shared" si="47"/>
        <v>0</v>
      </c>
      <c r="CNH28" s="157">
        <f t="shared" si="47"/>
        <v>0</v>
      </c>
      <c r="CNI28" s="157">
        <f t="shared" si="47"/>
        <v>0</v>
      </c>
      <c r="CNJ28" s="157">
        <f t="shared" si="47"/>
        <v>0</v>
      </c>
      <c r="CNK28" s="157">
        <f t="shared" si="47"/>
        <v>0</v>
      </c>
      <c r="CNL28" s="157">
        <f t="shared" si="47"/>
        <v>0</v>
      </c>
      <c r="CNM28" s="157">
        <f t="shared" si="47"/>
        <v>0</v>
      </c>
      <c r="CNN28" s="157">
        <f t="shared" si="47"/>
        <v>0</v>
      </c>
      <c r="CNO28" s="157">
        <f t="shared" si="47"/>
        <v>0</v>
      </c>
      <c r="CNP28" s="157">
        <f t="shared" si="47"/>
        <v>0</v>
      </c>
      <c r="CNQ28" s="157">
        <f t="shared" si="47"/>
        <v>0</v>
      </c>
      <c r="CNR28" s="157">
        <f t="shared" si="47"/>
        <v>0</v>
      </c>
      <c r="CNS28" s="157">
        <f t="shared" si="47"/>
        <v>0</v>
      </c>
      <c r="CNT28" s="157">
        <f t="shared" si="47"/>
        <v>0</v>
      </c>
      <c r="CNU28" s="157">
        <f t="shared" si="47"/>
        <v>0</v>
      </c>
      <c r="CNV28" s="157">
        <f t="shared" si="47"/>
        <v>0</v>
      </c>
      <c r="CNW28" s="157">
        <f t="shared" si="47"/>
        <v>0</v>
      </c>
      <c r="CNX28" s="157">
        <f t="shared" si="47"/>
        <v>0</v>
      </c>
      <c r="CNY28" s="157">
        <f t="shared" si="47"/>
        <v>0</v>
      </c>
      <c r="CNZ28" s="157">
        <f t="shared" si="47"/>
        <v>0</v>
      </c>
      <c r="COA28" s="157">
        <f t="shared" si="47"/>
        <v>0</v>
      </c>
      <c r="COB28" s="157">
        <f t="shared" si="47"/>
        <v>0</v>
      </c>
      <c r="COC28" s="157">
        <f t="shared" si="47"/>
        <v>0</v>
      </c>
      <c r="COD28" s="157">
        <f t="shared" si="47"/>
        <v>0</v>
      </c>
      <c r="COE28" s="157">
        <f t="shared" si="47"/>
        <v>0</v>
      </c>
      <c r="COF28" s="157">
        <f t="shared" si="47"/>
        <v>0</v>
      </c>
      <c r="COG28" s="157">
        <f t="shared" si="47"/>
        <v>0</v>
      </c>
      <c r="COH28" s="157">
        <f t="shared" si="47"/>
        <v>0</v>
      </c>
      <c r="COI28" s="157">
        <f t="shared" si="47"/>
        <v>0</v>
      </c>
      <c r="COJ28" s="157">
        <f t="shared" si="47"/>
        <v>0</v>
      </c>
      <c r="COK28" s="157">
        <f t="shared" si="47"/>
        <v>0</v>
      </c>
      <c r="COL28" s="157">
        <f t="shared" si="47"/>
        <v>0</v>
      </c>
      <c r="COM28" s="157">
        <f t="shared" si="47"/>
        <v>0</v>
      </c>
      <c r="CON28" s="157">
        <f t="shared" si="47"/>
        <v>0</v>
      </c>
      <c r="COO28" s="157">
        <f t="shared" si="47"/>
        <v>0</v>
      </c>
      <c r="COP28" s="157">
        <f t="shared" si="47"/>
        <v>0</v>
      </c>
      <c r="COQ28" s="157">
        <f t="shared" ref="COQ28:CRB28" si="48">COQ29+COQ30</f>
        <v>0</v>
      </c>
      <c r="COR28" s="157">
        <f t="shared" si="48"/>
        <v>0</v>
      </c>
      <c r="COS28" s="157">
        <f t="shared" si="48"/>
        <v>0</v>
      </c>
      <c r="COT28" s="157">
        <f t="shared" si="48"/>
        <v>0</v>
      </c>
      <c r="COU28" s="157">
        <f t="shared" si="48"/>
        <v>0</v>
      </c>
      <c r="COV28" s="157">
        <f t="shared" si="48"/>
        <v>0</v>
      </c>
      <c r="COW28" s="157">
        <f t="shared" si="48"/>
        <v>0</v>
      </c>
      <c r="COX28" s="157">
        <f t="shared" si="48"/>
        <v>0</v>
      </c>
      <c r="COY28" s="157">
        <f t="shared" si="48"/>
        <v>0</v>
      </c>
      <c r="COZ28" s="157">
        <f t="shared" si="48"/>
        <v>0</v>
      </c>
      <c r="CPA28" s="157">
        <f t="shared" si="48"/>
        <v>0</v>
      </c>
      <c r="CPB28" s="157">
        <f t="shared" si="48"/>
        <v>0</v>
      </c>
      <c r="CPC28" s="157">
        <f t="shared" si="48"/>
        <v>0</v>
      </c>
      <c r="CPD28" s="157">
        <f t="shared" si="48"/>
        <v>0</v>
      </c>
      <c r="CPE28" s="157">
        <f t="shared" si="48"/>
        <v>0</v>
      </c>
      <c r="CPF28" s="157">
        <f t="shared" si="48"/>
        <v>0</v>
      </c>
      <c r="CPG28" s="157">
        <f t="shared" si="48"/>
        <v>0</v>
      </c>
      <c r="CPH28" s="157">
        <f t="shared" si="48"/>
        <v>0</v>
      </c>
      <c r="CPI28" s="157">
        <f t="shared" si="48"/>
        <v>0</v>
      </c>
      <c r="CPJ28" s="157">
        <f t="shared" si="48"/>
        <v>0</v>
      </c>
      <c r="CPK28" s="157">
        <f t="shared" si="48"/>
        <v>0</v>
      </c>
      <c r="CPL28" s="157">
        <f t="shared" si="48"/>
        <v>0</v>
      </c>
      <c r="CPM28" s="157">
        <f t="shared" si="48"/>
        <v>0</v>
      </c>
      <c r="CPN28" s="157">
        <f t="shared" si="48"/>
        <v>0</v>
      </c>
      <c r="CPO28" s="157">
        <f t="shared" si="48"/>
        <v>0</v>
      </c>
      <c r="CPP28" s="157">
        <f t="shared" si="48"/>
        <v>0</v>
      </c>
      <c r="CPQ28" s="157">
        <f t="shared" si="48"/>
        <v>0</v>
      </c>
      <c r="CPR28" s="157">
        <f t="shared" si="48"/>
        <v>0</v>
      </c>
      <c r="CPS28" s="157">
        <f t="shared" si="48"/>
        <v>0</v>
      </c>
      <c r="CPT28" s="157">
        <f t="shared" si="48"/>
        <v>0</v>
      </c>
      <c r="CPU28" s="157">
        <f t="shared" si="48"/>
        <v>0</v>
      </c>
      <c r="CPV28" s="157">
        <f t="shared" si="48"/>
        <v>0</v>
      </c>
      <c r="CPW28" s="157">
        <f t="shared" si="48"/>
        <v>0</v>
      </c>
      <c r="CPX28" s="157">
        <f t="shared" si="48"/>
        <v>0</v>
      </c>
      <c r="CPY28" s="157">
        <f t="shared" si="48"/>
        <v>0</v>
      </c>
      <c r="CPZ28" s="157">
        <f t="shared" si="48"/>
        <v>0</v>
      </c>
      <c r="CQA28" s="157">
        <f t="shared" si="48"/>
        <v>0</v>
      </c>
      <c r="CQB28" s="157">
        <f t="shared" si="48"/>
        <v>0</v>
      </c>
      <c r="CQC28" s="157">
        <f t="shared" si="48"/>
        <v>0</v>
      </c>
      <c r="CQD28" s="157">
        <f t="shared" si="48"/>
        <v>0</v>
      </c>
      <c r="CQE28" s="157">
        <f t="shared" si="48"/>
        <v>0</v>
      </c>
      <c r="CQF28" s="157">
        <f t="shared" si="48"/>
        <v>0</v>
      </c>
      <c r="CQG28" s="157">
        <f t="shared" si="48"/>
        <v>0</v>
      </c>
      <c r="CQH28" s="157">
        <f t="shared" si="48"/>
        <v>0</v>
      </c>
      <c r="CQI28" s="157">
        <f t="shared" si="48"/>
        <v>0</v>
      </c>
      <c r="CQJ28" s="157">
        <f t="shared" si="48"/>
        <v>0</v>
      </c>
      <c r="CQK28" s="157">
        <f t="shared" si="48"/>
        <v>0</v>
      </c>
      <c r="CQL28" s="157">
        <f t="shared" si="48"/>
        <v>0</v>
      </c>
      <c r="CQM28" s="157">
        <f t="shared" si="48"/>
        <v>0</v>
      </c>
      <c r="CQN28" s="157">
        <f t="shared" si="48"/>
        <v>0</v>
      </c>
      <c r="CQO28" s="157">
        <f t="shared" si="48"/>
        <v>0</v>
      </c>
      <c r="CQP28" s="157">
        <f t="shared" si="48"/>
        <v>0</v>
      </c>
      <c r="CQQ28" s="157">
        <f t="shared" si="48"/>
        <v>0</v>
      </c>
      <c r="CQR28" s="157">
        <f t="shared" si="48"/>
        <v>0</v>
      </c>
      <c r="CQS28" s="157">
        <f t="shared" si="48"/>
        <v>0</v>
      </c>
      <c r="CQT28" s="157">
        <f t="shared" si="48"/>
        <v>0</v>
      </c>
      <c r="CQU28" s="157">
        <f t="shared" si="48"/>
        <v>0</v>
      </c>
      <c r="CQV28" s="157">
        <f t="shared" si="48"/>
        <v>0</v>
      </c>
      <c r="CQW28" s="157">
        <f t="shared" si="48"/>
        <v>0</v>
      </c>
      <c r="CQX28" s="157">
        <f t="shared" si="48"/>
        <v>0</v>
      </c>
      <c r="CQY28" s="157">
        <f t="shared" si="48"/>
        <v>0</v>
      </c>
      <c r="CQZ28" s="157">
        <f t="shared" si="48"/>
        <v>0</v>
      </c>
      <c r="CRA28" s="157">
        <f t="shared" si="48"/>
        <v>0</v>
      </c>
      <c r="CRB28" s="157">
        <f t="shared" si="48"/>
        <v>0</v>
      </c>
      <c r="CRC28" s="157">
        <f t="shared" ref="CRC28:CTN28" si="49">CRC29+CRC30</f>
        <v>0</v>
      </c>
      <c r="CRD28" s="157">
        <f t="shared" si="49"/>
        <v>0</v>
      </c>
      <c r="CRE28" s="157">
        <f t="shared" si="49"/>
        <v>0</v>
      </c>
      <c r="CRF28" s="157">
        <f t="shared" si="49"/>
        <v>0</v>
      </c>
      <c r="CRG28" s="157">
        <f t="shared" si="49"/>
        <v>0</v>
      </c>
      <c r="CRH28" s="157">
        <f t="shared" si="49"/>
        <v>0</v>
      </c>
      <c r="CRI28" s="157">
        <f t="shared" si="49"/>
        <v>0</v>
      </c>
      <c r="CRJ28" s="157">
        <f t="shared" si="49"/>
        <v>0</v>
      </c>
      <c r="CRK28" s="157">
        <f t="shared" si="49"/>
        <v>0</v>
      </c>
      <c r="CRL28" s="157">
        <f t="shared" si="49"/>
        <v>0</v>
      </c>
      <c r="CRM28" s="157">
        <f t="shared" si="49"/>
        <v>0</v>
      </c>
      <c r="CRN28" s="157">
        <f t="shared" si="49"/>
        <v>0</v>
      </c>
      <c r="CRO28" s="157">
        <f t="shared" si="49"/>
        <v>0</v>
      </c>
      <c r="CRP28" s="157">
        <f t="shared" si="49"/>
        <v>0</v>
      </c>
      <c r="CRQ28" s="157">
        <f t="shared" si="49"/>
        <v>0</v>
      </c>
      <c r="CRR28" s="157">
        <f t="shared" si="49"/>
        <v>0</v>
      </c>
      <c r="CRS28" s="157">
        <f t="shared" si="49"/>
        <v>0</v>
      </c>
      <c r="CRT28" s="157">
        <f t="shared" si="49"/>
        <v>0</v>
      </c>
      <c r="CRU28" s="157">
        <f t="shared" si="49"/>
        <v>0</v>
      </c>
      <c r="CRV28" s="157">
        <f t="shared" si="49"/>
        <v>0</v>
      </c>
      <c r="CRW28" s="157">
        <f t="shared" si="49"/>
        <v>0</v>
      </c>
      <c r="CRX28" s="157">
        <f t="shared" si="49"/>
        <v>0</v>
      </c>
      <c r="CRY28" s="157">
        <f t="shared" si="49"/>
        <v>0</v>
      </c>
      <c r="CRZ28" s="157">
        <f t="shared" si="49"/>
        <v>0</v>
      </c>
      <c r="CSA28" s="157">
        <f t="shared" si="49"/>
        <v>0</v>
      </c>
      <c r="CSB28" s="157">
        <f t="shared" si="49"/>
        <v>0</v>
      </c>
      <c r="CSC28" s="157">
        <f t="shared" si="49"/>
        <v>0</v>
      </c>
      <c r="CSD28" s="157">
        <f t="shared" si="49"/>
        <v>0</v>
      </c>
      <c r="CSE28" s="157">
        <f t="shared" si="49"/>
        <v>0</v>
      </c>
      <c r="CSF28" s="157">
        <f t="shared" si="49"/>
        <v>0</v>
      </c>
      <c r="CSG28" s="157">
        <f t="shared" si="49"/>
        <v>0</v>
      </c>
      <c r="CSH28" s="157">
        <f t="shared" si="49"/>
        <v>0</v>
      </c>
      <c r="CSI28" s="157">
        <f t="shared" si="49"/>
        <v>0</v>
      </c>
      <c r="CSJ28" s="157">
        <f t="shared" si="49"/>
        <v>0</v>
      </c>
      <c r="CSK28" s="157">
        <f t="shared" si="49"/>
        <v>0</v>
      </c>
      <c r="CSL28" s="157">
        <f t="shared" si="49"/>
        <v>0</v>
      </c>
      <c r="CSM28" s="157">
        <f t="shared" si="49"/>
        <v>0</v>
      </c>
      <c r="CSN28" s="157">
        <f t="shared" si="49"/>
        <v>0</v>
      </c>
      <c r="CSO28" s="157">
        <f t="shared" si="49"/>
        <v>0</v>
      </c>
      <c r="CSP28" s="157">
        <f t="shared" si="49"/>
        <v>0</v>
      </c>
      <c r="CSQ28" s="157">
        <f t="shared" si="49"/>
        <v>0</v>
      </c>
      <c r="CSR28" s="157">
        <f t="shared" si="49"/>
        <v>0</v>
      </c>
      <c r="CSS28" s="157">
        <f t="shared" si="49"/>
        <v>0</v>
      </c>
      <c r="CST28" s="157">
        <f t="shared" si="49"/>
        <v>0</v>
      </c>
      <c r="CSU28" s="157">
        <f t="shared" si="49"/>
        <v>0</v>
      </c>
      <c r="CSV28" s="157">
        <f t="shared" si="49"/>
        <v>0</v>
      </c>
      <c r="CSW28" s="157">
        <f t="shared" si="49"/>
        <v>0</v>
      </c>
      <c r="CSX28" s="157">
        <f t="shared" si="49"/>
        <v>0</v>
      </c>
      <c r="CSY28" s="157">
        <f t="shared" si="49"/>
        <v>0</v>
      </c>
      <c r="CSZ28" s="157">
        <f t="shared" si="49"/>
        <v>0</v>
      </c>
      <c r="CTA28" s="157">
        <f t="shared" si="49"/>
        <v>0</v>
      </c>
      <c r="CTB28" s="157">
        <f t="shared" si="49"/>
        <v>0</v>
      </c>
      <c r="CTC28" s="157">
        <f t="shared" si="49"/>
        <v>0</v>
      </c>
      <c r="CTD28" s="157">
        <f t="shared" si="49"/>
        <v>0</v>
      </c>
      <c r="CTE28" s="157">
        <f t="shared" si="49"/>
        <v>0</v>
      </c>
      <c r="CTF28" s="157">
        <f t="shared" si="49"/>
        <v>0</v>
      </c>
      <c r="CTG28" s="157">
        <f t="shared" si="49"/>
        <v>0</v>
      </c>
      <c r="CTH28" s="157">
        <f t="shared" si="49"/>
        <v>0</v>
      </c>
      <c r="CTI28" s="157">
        <f t="shared" si="49"/>
        <v>0</v>
      </c>
      <c r="CTJ28" s="157">
        <f t="shared" si="49"/>
        <v>0</v>
      </c>
      <c r="CTK28" s="157">
        <f t="shared" si="49"/>
        <v>0</v>
      </c>
      <c r="CTL28" s="157">
        <f t="shared" si="49"/>
        <v>0</v>
      </c>
      <c r="CTM28" s="157">
        <f t="shared" si="49"/>
        <v>0</v>
      </c>
      <c r="CTN28" s="157">
        <f t="shared" si="49"/>
        <v>0</v>
      </c>
      <c r="CTO28" s="157">
        <f t="shared" ref="CTO28:CVZ28" si="50">CTO29+CTO30</f>
        <v>0</v>
      </c>
      <c r="CTP28" s="157">
        <f t="shared" si="50"/>
        <v>0</v>
      </c>
      <c r="CTQ28" s="157">
        <f t="shared" si="50"/>
        <v>0</v>
      </c>
      <c r="CTR28" s="157">
        <f t="shared" si="50"/>
        <v>0</v>
      </c>
      <c r="CTS28" s="157">
        <f t="shared" si="50"/>
        <v>0</v>
      </c>
      <c r="CTT28" s="157">
        <f t="shared" si="50"/>
        <v>0</v>
      </c>
      <c r="CTU28" s="157">
        <f t="shared" si="50"/>
        <v>0</v>
      </c>
      <c r="CTV28" s="157">
        <f t="shared" si="50"/>
        <v>0</v>
      </c>
      <c r="CTW28" s="157">
        <f t="shared" si="50"/>
        <v>0</v>
      </c>
      <c r="CTX28" s="157">
        <f t="shared" si="50"/>
        <v>0</v>
      </c>
      <c r="CTY28" s="157">
        <f t="shared" si="50"/>
        <v>0</v>
      </c>
      <c r="CTZ28" s="157">
        <f t="shared" si="50"/>
        <v>0</v>
      </c>
      <c r="CUA28" s="157">
        <f t="shared" si="50"/>
        <v>0</v>
      </c>
      <c r="CUB28" s="157">
        <f t="shared" si="50"/>
        <v>0</v>
      </c>
      <c r="CUC28" s="157">
        <f t="shared" si="50"/>
        <v>0</v>
      </c>
      <c r="CUD28" s="157">
        <f t="shared" si="50"/>
        <v>0</v>
      </c>
      <c r="CUE28" s="157">
        <f t="shared" si="50"/>
        <v>0</v>
      </c>
      <c r="CUF28" s="157">
        <f t="shared" si="50"/>
        <v>0</v>
      </c>
      <c r="CUG28" s="157">
        <f t="shared" si="50"/>
        <v>0</v>
      </c>
      <c r="CUH28" s="157">
        <f t="shared" si="50"/>
        <v>0</v>
      </c>
      <c r="CUI28" s="157">
        <f t="shared" si="50"/>
        <v>0</v>
      </c>
      <c r="CUJ28" s="157">
        <f t="shared" si="50"/>
        <v>0</v>
      </c>
      <c r="CUK28" s="157">
        <f t="shared" si="50"/>
        <v>0</v>
      </c>
      <c r="CUL28" s="157">
        <f t="shared" si="50"/>
        <v>0</v>
      </c>
      <c r="CUM28" s="157">
        <f t="shared" si="50"/>
        <v>0</v>
      </c>
      <c r="CUN28" s="157">
        <f t="shared" si="50"/>
        <v>0</v>
      </c>
      <c r="CUO28" s="157">
        <f t="shared" si="50"/>
        <v>0</v>
      </c>
      <c r="CUP28" s="157">
        <f t="shared" si="50"/>
        <v>0</v>
      </c>
      <c r="CUQ28" s="157">
        <f t="shared" si="50"/>
        <v>0</v>
      </c>
      <c r="CUR28" s="157">
        <f t="shared" si="50"/>
        <v>0</v>
      </c>
      <c r="CUS28" s="157">
        <f t="shared" si="50"/>
        <v>0</v>
      </c>
      <c r="CUT28" s="157">
        <f t="shared" si="50"/>
        <v>0</v>
      </c>
      <c r="CUU28" s="157">
        <f t="shared" si="50"/>
        <v>0</v>
      </c>
      <c r="CUV28" s="157">
        <f t="shared" si="50"/>
        <v>0</v>
      </c>
      <c r="CUW28" s="157">
        <f t="shared" si="50"/>
        <v>0</v>
      </c>
      <c r="CUX28" s="157">
        <f t="shared" si="50"/>
        <v>0</v>
      </c>
      <c r="CUY28" s="157">
        <f t="shared" si="50"/>
        <v>0</v>
      </c>
      <c r="CUZ28" s="157">
        <f t="shared" si="50"/>
        <v>0</v>
      </c>
      <c r="CVA28" s="157">
        <f t="shared" si="50"/>
        <v>0</v>
      </c>
      <c r="CVB28" s="157">
        <f t="shared" si="50"/>
        <v>0</v>
      </c>
      <c r="CVC28" s="157">
        <f t="shared" si="50"/>
        <v>0</v>
      </c>
      <c r="CVD28" s="157">
        <f t="shared" si="50"/>
        <v>0</v>
      </c>
      <c r="CVE28" s="157">
        <f t="shared" si="50"/>
        <v>0</v>
      </c>
      <c r="CVF28" s="157">
        <f t="shared" si="50"/>
        <v>0</v>
      </c>
      <c r="CVG28" s="157">
        <f t="shared" si="50"/>
        <v>0</v>
      </c>
      <c r="CVH28" s="157">
        <f t="shared" si="50"/>
        <v>0</v>
      </c>
      <c r="CVI28" s="157">
        <f t="shared" si="50"/>
        <v>0</v>
      </c>
      <c r="CVJ28" s="157">
        <f t="shared" si="50"/>
        <v>0</v>
      </c>
      <c r="CVK28" s="157">
        <f t="shared" si="50"/>
        <v>0</v>
      </c>
      <c r="CVL28" s="157">
        <f t="shared" si="50"/>
        <v>0</v>
      </c>
      <c r="CVM28" s="157">
        <f t="shared" si="50"/>
        <v>0</v>
      </c>
      <c r="CVN28" s="157">
        <f t="shared" si="50"/>
        <v>0</v>
      </c>
      <c r="CVO28" s="157">
        <f t="shared" si="50"/>
        <v>0</v>
      </c>
      <c r="CVP28" s="157">
        <f t="shared" si="50"/>
        <v>0</v>
      </c>
      <c r="CVQ28" s="157">
        <f t="shared" si="50"/>
        <v>0</v>
      </c>
      <c r="CVR28" s="157">
        <f t="shared" si="50"/>
        <v>0</v>
      </c>
      <c r="CVS28" s="157">
        <f t="shared" si="50"/>
        <v>0</v>
      </c>
      <c r="CVT28" s="157">
        <f t="shared" si="50"/>
        <v>0</v>
      </c>
      <c r="CVU28" s="157">
        <f t="shared" si="50"/>
        <v>0</v>
      </c>
      <c r="CVV28" s="157">
        <f t="shared" si="50"/>
        <v>0</v>
      </c>
      <c r="CVW28" s="157">
        <f t="shared" si="50"/>
        <v>0</v>
      </c>
      <c r="CVX28" s="157">
        <f t="shared" si="50"/>
        <v>0</v>
      </c>
      <c r="CVY28" s="157">
        <f t="shared" si="50"/>
        <v>0</v>
      </c>
      <c r="CVZ28" s="157">
        <f t="shared" si="50"/>
        <v>0</v>
      </c>
      <c r="CWA28" s="157">
        <f t="shared" ref="CWA28:CYL28" si="51">CWA29+CWA30</f>
        <v>0</v>
      </c>
      <c r="CWB28" s="157">
        <f t="shared" si="51"/>
        <v>0</v>
      </c>
      <c r="CWC28" s="157">
        <f t="shared" si="51"/>
        <v>0</v>
      </c>
      <c r="CWD28" s="157">
        <f t="shared" si="51"/>
        <v>0</v>
      </c>
      <c r="CWE28" s="157">
        <f t="shared" si="51"/>
        <v>0</v>
      </c>
      <c r="CWF28" s="157">
        <f t="shared" si="51"/>
        <v>0</v>
      </c>
      <c r="CWG28" s="157">
        <f t="shared" si="51"/>
        <v>0</v>
      </c>
      <c r="CWH28" s="157">
        <f t="shared" si="51"/>
        <v>0</v>
      </c>
      <c r="CWI28" s="157">
        <f t="shared" si="51"/>
        <v>0</v>
      </c>
      <c r="CWJ28" s="157">
        <f t="shared" si="51"/>
        <v>0</v>
      </c>
      <c r="CWK28" s="157">
        <f t="shared" si="51"/>
        <v>0</v>
      </c>
      <c r="CWL28" s="157">
        <f t="shared" si="51"/>
        <v>0</v>
      </c>
      <c r="CWM28" s="157">
        <f t="shared" si="51"/>
        <v>0</v>
      </c>
      <c r="CWN28" s="157">
        <f t="shared" si="51"/>
        <v>0</v>
      </c>
      <c r="CWO28" s="157">
        <f t="shared" si="51"/>
        <v>0</v>
      </c>
      <c r="CWP28" s="157">
        <f t="shared" si="51"/>
        <v>0</v>
      </c>
      <c r="CWQ28" s="157">
        <f t="shared" si="51"/>
        <v>0</v>
      </c>
      <c r="CWR28" s="157">
        <f t="shared" si="51"/>
        <v>0</v>
      </c>
      <c r="CWS28" s="157">
        <f t="shared" si="51"/>
        <v>0</v>
      </c>
      <c r="CWT28" s="157">
        <f t="shared" si="51"/>
        <v>0</v>
      </c>
      <c r="CWU28" s="157">
        <f t="shared" si="51"/>
        <v>0</v>
      </c>
      <c r="CWV28" s="157">
        <f t="shared" si="51"/>
        <v>0</v>
      </c>
      <c r="CWW28" s="157">
        <f t="shared" si="51"/>
        <v>0</v>
      </c>
      <c r="CWX28" s="157">
        <f t="shared" si="51"/>
        <v>0</v>
      </c>
      <c r="CWY28" s="157">
        <f t="shared" si="51"/>
        <v>0</v>
      </c>
      <c r="CWZ28" s="157">
        <f t="shared" si="51"/>
        <v>0</v>
      </c>
      <c r="CXA28" s="157">
        <f t="shared" si="51"/>
        <v>0</v>
      </c>
      <c r="CXB28" s="157">
        <f t="shared" si="51"/>
        <v>0</v>
      </c>
      <c r="CXC28" s="157">
        <f t="shared" si="51"/>
        <v>0</v>
      </c>
      <c r="CXD28" s="157">
        <f t="shared" si="51"/>
        <v>0</v>
      </c>
      <c r="CXE28" s="157">
        <f t="shared" si="51"/>
        <v>0</v>
      </c>
      <c r="CXF28" s="157">
        <f t="shared" si="51"/>
        <v>0</v>
      </c>
      <c r="CXG28" s="157">
        <f t="shared" si="51"/>
        <v>0</v>
      </c>
      <c r="CXH28" s="157">
        <f t="shared" si="51"/>
        <v>0</v>
      </c>
      <c r="CXI28" s="157">
        <f t="shared" si="51"/>
        <v>0</v>
      </c>
      <c r="CXJ28" s="157">
        <f t="shared" si="51"/>
        <v>0</v>
      </c>
      <c r="CXK28" s="157">
        <f t="shared" si="51"/>
        <v>0</v>
      </c>
      <c r="CXL28" s="157">
        <f t="shared" si="51"/>
        <v>0</v>
      </c>
      <c r="CXM28" s="157">
        <f t="shared" si="51"/>
        <v>0</v>
      </c>
      <c r="CXN28" s="157">
        <f t="shared" si="51"/>
        <v>0</v>
      </c>
      <c r="CXO28" s="157">
        <f t="shared" si="51"/>
        <v>0</v>
      </c>
      <c r="CXP28" s="157">
        <f t="shared" si="51"/>
        <v>0</v>
      </c>
      <c r="CXQ28" s="157">
        <f t="shared" si="51"/>
        <v>0</v>
      </c>
      <c r="CXR28" s="157">
        <f t="shared" si="51"/>
        <v>0</v>
      </c>
      <c r="CXS28" s="157">
        <f t="shared" si="51"/>
        <v>0</v>
      </c>
      <c r="CXT28" s="157">
        <f t="shared" si="51"/>
        <v>0</v>
      </c>
      <c r="CXU28" s="157">
        <f t="shared" si="51"/>
        <v>0</v>
      </c>
      <c r="CXV28" s="157">
        <f t="shared" si="51"/>
        <v>0</v>
      </c>
      <c r="CXW28" s="157">
        <f t="shared" si="51"/>
        <v>0</v>
      </c>
      <c r="CXX28" s="157">
        <f t="shared" si="51"/>
        <v>0</v>
      </c>
      <c r="CXY28" s="157">
        <f t="shared" si="51"/>
        <v>0</v>
      </c>
      <c r="CXZ28" s="157">
        <f t="shared" si="51"/>
        <v>0</v>
      </c>
      <c r="CYA28" s="157">
        <f t="shared" si="51"/>
        <v>0</v>
      </c>
      <c r="CYB28" s="157">
        <f t="shared" si="51"/>
        <v>0</v>
      </c>
      <c r="CYC28" s="157">
        <f t="shared" si="51"/>
        <v>0</v>
      </c>
      <c r="CYD28" s="157">
        <f t="shared" si="51"/>
        <v>0</v>
      </c>
      <c r="CYE28" s="157">
        <f t="shared" si="51"/>
        <v>0</v>
      </c>
      <c r="CYF28" s="157">
        <f t="shared" si="51"/>
        <v>0</v>
      </c>
      <c r="CYG28" s="157">
        <f t="shared" si="51"/>
        <v>0</v>
      </c>
      <c r="CYH28" s="157">
        <f t="shared" si="51"/>
        <v>0</v>
      </c>
      <c r="CYI28" s="157">
        <f t="shared" si="51"/>
        <v>0</v>
      </c>
      <c r="CYJ28" s="157">
        <f t="shared" si="51"/>
        <v>0</v>
      </c>
      <c r="CYK28" s="157">
        <f t="shared" si="51"/>
        <v>0</v>
      </c>
      <c r="CYL28" s="157">
        <f t="shared" si="51"/>
        <v>0</v>
      </c>
      <c r="CYM28" s="157">
        <f t="shared" ref="CYM28:DAX28" si="52">CYM29+CYM30</f>
        <v>0</v>
      </c>
      <c r="CYN28" s="157">
        <f t="shared" si="52"/>
        <v>0</v>
      </c>
      <c r="CYO28" s="157">
        <f t="shared" si="52"/>
        <v>0</v>
      </c>
      <c r="CYP28" s="157">
        <f t="shared" si="52"/>
        <v>0</v>
      </c>
      <c r="CYQ28" s="157">
        <f t="shared" si="52"/>
        <v>0</v>
      </c>
      <c r="CYR28" s="157">
        <f t="shared" si="52"/>
        <v>0</v>
      </c>
      <c r="CYS28" s="157">
        <f t="shared" si="52"/>
        <v>0</v>
      </c>
      <c r="CYT28" s="157">
        <f t="shared" si="52"/>
        <v>0</v>
      </c>
      <c r="CYU28" s="157">
        <f t="shared" si="52"/>
        <v>0</v>
      </c>
      <c r="CYV28" s="157">
        <f t="shared" si="52"/>
        <v>0</v>
      </c>
      <c r="CYW28" s="157">
        <f t="shared" si="52"/>
        <v>0</v>
      </c>
      <c r="CYX28" s="157">
        <f t="shared" si="52"/>
        <v>0</v>
      </c>
      <c r="CYY28" s="157">
        <f t="shared" si="52"/>
        <v>0</v>
      </c>
      <c r="CYZ28" s="157">
        <f t="shared" si="52"/>
        <v>0</v>
      </c>
      <c r="CZA28" s="157">
        <f t="shared" si="52"/>
        <v>0</v>
      </c>
      <c r="CZB28" s="157">
        <f t="shared" si="52"/>
        <v>0</v>
      </c>
      <c r="CZC28" s="157">
        <f t="shared" si="52"/>
        <v>0</v>
      </c>
      <c r="CZD28" s="157">
        <f t="shared" si="52"/>
        <v>0</v>
      </c>
      <c r="CZE28" s="157">
        <f t="shared" si="52"/>
        <v>0</v>
      </c>
      <c r="CZF28" s="157">
        <f t="shared" si="52"/>
        <v>0</v>
      </c>
      <c r="CZG28" s="157">
        <f t="shared" si="52"/>
        <v>0</v>
      </c>
      <c r="CZH28" s="157">
        <f t="shared" si="52"/>
        <v>0</v>
      </c>
      <c r="CZI28" s="157">
        <f t="shared" si="52"/>
        <v>0</v>
      </c>
      <c r="CZJ28" s="157">
        <f t="shared" si="52"/>
        <v>0</v>
      </c>
      <c r="CZK28" s="157">
        <f t="shared" si="52"/>
        <v>0</v>
      </c>
      <c r="CZL28" s="157">
        <f t="shared" si="52"/>
        <v>0</v>
      </c>
      <c r="CZM28" s="157">
        <f t="shared" si="52"/>
        <v>0</v>
      </c>
      <c r="CZN28" s="157">
        <f t="shared" si="52"/>
        <v>0</v>
      </c>
      <c r="CZO28" s="157">
        <f t="shared" si="52"/>
        <v>0</v>
      </c>
      <c r="CZP28" s="157">
        <f t="shared" si="52"/>
        <v>0</v>
      </c>
      <c r="CZQ28" s="157">
        <f t="shared" si="52"/>
        <v>0</v>
      </c>
      <c r="CZR28" s="157">
        <f t="shared" si="52"/>
        <v>0</v>
      </c>
      <c r="CZS28" s="157">
        <f t="shared" si="52"/>
        <v>0</v>
      </c>
      <c r="CZT28" s="157">
        <f t="shared" si="52"/>
        <v>0</v>
      </c>
      <c r="CZU28" s="157">
        <f t="shared" si="52"/>
        <v>0</v>
      </c>
      <c r="CZV28" s="157">
        <f t="shared" si="52"/>
        <v>0</v>
      </c>
      <c r="CZW28" s="157">
        <f t="shared" si="52"/>
        <v>0</v>
      </c>
      <c r="CZX28" s="157">
        <f t="shared" si="52"/>
        <v>0</v>
      </c>
      <c r="CZY28" s="157">
        <f t="shared" si="52"/>
        <v>0</v>
      </c>
      <c r="CZZ28" s="157">
        <f t="shared" si="52"/>
        <v>0</v>
      </c>
      <c r="DAA28" s="157">
        <f t="shared" si="52"/>
        <v>0</v>
      </c>
      <c r="DAB28" s="157">
        <f t="shared" si="52"/>
        <v>0</v>
      </c>
      <c r="DAC28" s="157">
        <f t="shared" si="52"/>
        <v>0</v>
      </c>
      <c r="DAD28" s="157">
        <f t="shared" si="52"/>
        <v>0</v>
      </c>
      <c r="DAE28" s="157">
        <f t="shared" si="52"/>
        <v>0</v>
      </c>
      <c r="DAF28" s="157">
        <f t="shared" si="52"/>
        <v>0</v>
      </c>
      <c r="DAG28" s="157">
        <f t="shared" si="52"/>
        <v>0</v>
      </c>
      <c r="DAH28" s="157">
        <f t="shared" si="52"/>
        <v>0</v>
      </c>
      <c r="DAI28" s="157">
        <f t="shared" si="52"/>
        <v>0</v>
      </c>
      <c r="DAJ28" s="157">
        <f t="shared" si="52"/>
        <v>0</v>
      </c>
      <c r="DAK28" s="157">
        <f t="shared" si="52"/>
        <v>0</v>
      </c>
      <c r="DAL28" s="157">
        <f t="shared" si="52"/>
        <v>0</v>
      </c>
      <c r="DAM28" s="157">
        <f t="shared" si="52"/>
        <v>0</v>
      </c>
      <c r="DAN28" s="157">
        <f t="shared" si="52"/>
        <v>0</v>
      </c>
      <c r="DAO28" s="157">
        <f t="shared" si="52"/>
        <v>0</v>
      </c>
      <c r="DAP28" s="157">
        <f t="shared" si="52"/>
        <v>0</v>
      </c>
      <c r="DAQ28" s="157">
        <f t="shared" si="52"/>
        <v>0</v>
      </c>
      <c r="DAR28" s="157">
        <f t="shared" si="52"/>
        <v>0</v>
      </c>
      <c r="DAS28" s="157">
        <f t="shared" si="52"/>
        <v>0</v>
      </c>
      <c r="DAT28" s="157">
        <f t="shared" si="52"/>
        <v>0</v>
      </c>
      <c r="DAU28" s="157">
        <f t="shared" si="52"/>
        <v>0</v>
      </c>
      <c r="DAV28" s="157">
        <f t="shared" si="52"/>
        <v>0</v>
      </c>
      <c r="DAW28" s="157">
        <f t="shared" si="52"/>
        <v>0</v>
      </c>
      <c r="DAX28" s="157">
        <f t="shared" si="52"/>
        <v>0</v>
      </c>
      <c r="DAY28" s="157">
        <f t="shared" ref="DAY28:DDJ28" si="53">DAY29+DAY30</f>
        <v>0</v>
      </c>
      <c r="DAZ28" s="157">
        <f t="shared" si="53"/>
        <v>0</v>
      </c>
      <c r="DBA28" s="157">
        <f t="shared" si="53"/>
        <v>0</v>
      </c>
      <c r="DBB28" s="157">
        <f t="shared" si="53"/>
        <v>0</v>
      </c>
      <c r="DBC28" s="157">
        <f t="shared" si="53"/>
        <v>0</v>
      </c>
      <c r="DBD28" s="157">
        <f t="shared" si="53"/>
        <v>0</v>
      </c>
      <c r="DBE28" s="157">
        <f t="shared" si="53"/>
        <v>0</v>
      </c>
      <c r="DBF28" s="157">
        <f t="shared" si="53"/>
        <v>0</v>
      </c>
      <c r="DBG28" s="157">
        <f t="shared" si="53"/>
        <v>0</v>
      </c>
      <c r="DBH28" s="157">
        <f t="shared" si="53"/>
        <v>0</v>
      </c>
      <c r="DBI28" s="157">
        <f t="shared" si="53"/>
        <v>0</v>
      </c>
      <c r="DBJ28" s="157">
        <f t="shared" si="53"/>
        <v>0</v>
      </c>
      <c r="DBK28" s="157">
        <f t="shared" si="53"/>
        <v>0</v>
      </c>
      <c r="DBL28" s="157">
        <f t="shared" si="53"/>
        <v>0</v>
      </c>
      <c r="DBM28" s="157">
        <f t="shared" si="53"/>
        <v>0</v>
      </c>
      <c r="DBN28" s="157">
        <f t="shared" si="53"/>
        <v>0</v>
      </c>
      <c r="DBO28" s="157">
        <f t="shared" si="53"/>
        <v>0</v>
      </c>
      <c r="DBP28" s="157">
        <f t="shared" si="53"/>
        <v>0</v>
      </c>
      <c r="DBQ28" s="157">
        <f t="shared" si="53"/>
        <v>0</v>
      </c>
      <c r="DBR28" s="157">
        <f t="shared" si="53"/>
        <v>0</v>
      </c>
      <c r="DBS28" s="157">
        <f t="shared" si="53"/>
        <v>0</v>
      </c>
      <c r="DBT28" s="157">
        <f t="shared" si="53"/>
        <v>0</v>
      </c>
      <c r="DBU28" s="157">
        <f t="shared" si="53"/>
        <v>0</v>
      </c>
      <c r="DBV28" s="157">
        <f t="shared" si="53"/>
        <v>0</v>
      </c>
      <c r="DBW28" s="157">
        <f t="shared" si="53"/>
        <v>0</v>
      </c>
      <c r="DBX28" s="157">
        <f t="shared" si="53"/>
        <v>0</v>
      </c>
      <c r="DBY28" s="157">
        <f t="shared" si="53"/>
        <v>0</v>
      </c>
      <c r="DBZ28" s="157">
        <f t="shared" si="53"/>
        <v>0</v>
      </c>
      <c r="DCA28" s="157">
        <f t="shared" si="53"/>
        <v>0</v>
      </c>
      <c r="DCB28" s="157">
        <f t="shared" si="53"/>
        <v>0</v>
      </c>
      <c r="DCC28" s="157">
        <f t="shared" si="53"/>
        <v>0</v>
      </c>
      <c r="DCD28" s="157">
        <f t="shared" si="53"/>
        <v>0</v>
      </c>
      <c r="DCE28" s="157">
        <f t="shared" si="53"/>
        <v>0</v>
      </c>
      <c r="DCF28" s="157">
        <f t="shared" si="53"/>
        <v>0</v>
      </c>
      <c r="DCG28" s="157">
        <f t="shared" si="53"/>
        <v>0</v>
      </c>
      <c r="DCH28" s="157">
        <f t="shared" si="53"/>
        <v>0</v>
      </c>
      <c r="DCI28" s="157">
        <f t="shared" si="53"/>
        <v>0</v>
      </c>
      <c r="DCJ28" s="157">
        <f t="shared" si="53"/>
        <v>0</v>
      </c>
      <c r="DCK28" s="157">
        <f t="shared" si="53"/>
        <v>0</v>
      </c>
      <c r="DCL28" s="157">
        <f t="shared" si="53"/>
        <v>0</v>
      </c>
      <c r="DCM28" s="157">
        <f t="shared" si="53"/>
        <v>0</v>
      </c>
      <c r="DCN28" s="157">
        <f t="shared" si="53"/>
        <v>0</v>
      </c>
      <c r="DCO28" s="157">
        <f t="shared" si="53"/>
        <v>0</v>
      </c>
      <c r="DCP28" s="157">
        <f t="shared" si="53"/>
        <v>0</v>
      </c>
      <c r="DCQ28" s="157">
        <f t="shared" si="53"/>
        <v>0</v>
      </c>
      <c r="DCR28" s="157">
        <f t="shared" si="53"/>
        <v>0</v>
      </c>
      <c r="DCS28" s="157">
        <f t="shared" si="53"/>
        <v>0</v>
      </c>
      <c r="DCT28" s="157">
        <f t="shared" si="53"/>
        <v>0</v>
      </c>
      <c r="DCU28" s="157">
        <f t="shared" si="53"/>
        <v>0</v>
      </c>
      <c r="DCV28" s="157">
        <f t="shared" si="53"/>
        <v>0</v>
      </c>
      <c r="DCW28" s="157">
        <f t="shared" si="53"/>
        <v>0</v>
      </c>
      <c r="DCX28" s="157">
        <f t="shared" si="53"/>
        <v>0</v>
      </c>
      <c r="DCY28" s="157">
        <f t="shared" si="53"/>
        <v>0</v>
      </c>
      <c r="DCZ28" s="157">
        <f t="shared" si="53"/>
        <v>0</v>
      </c>
      <c r="DDA28" s="157">
        <f t="shared" si="53"/>
        <v>0</v>
      </c>
      <c r="DDB28" s="157">
        <f t="shared" si="53"/>
        <v>0</v>
      </c>
      <c r="DDC28" s="157">
        <f t="shared" si="53"/>
        <v>0</v>
      </c>
      <c r="DDD28" s="157">
        <f t="shared" si="53"/>
        <v>0</v>
      </c>
      <c r="DDE28" s="157">
        <f t="shared" si="53"/>
        <v>0</v>
      </c>
      <c r="DDF28" s="157">
        <f t="shared" si="53"/>
        <v>0</v>
      </c>
      <c r="DDG28" s="157">
        <f t="shared" si="53"/>
        <v>0</v>
      </c>
      <c r="DDH28" s="157">
        <f t="shared" si="53"/>
        <v>0</v>
      </c>
      <c r="DDI28" s="157">
        <f t="shared" si="53"/>
        <v>0</v>
      </c>
      <c r="DDJ28" s="157">
        <f t="shared" si="53"/>
        <v>0</v>
      </c>
      <c r="DDK28" s="157">
        <f t="shared" ref="DDK28:DFV28" si="54">DDK29+DDK30</f>
        <v>0</v>
      </c>
      <c r="DDL28" s="157">
        <f t="shared" si="54"/>
        <v>0</v>
      </c>
      <c r="DDM28" s="157">
        <f t="shared" si="54"/>
        <v>0</v>
      </c>
      <c r="DDN28" s="157">
        <f t="shared" si="54"/>
        <v>0</v>
      </c>
      <c r="DDO28" s="157">
        <f t="shared" si="54"/>
        <v>0</v>
      </c>
      <c r="DDP28" s="157">
        <f t="shared" si="54"/>
        <v>0</v>
      </c>
      <c r="DDQ28" s="157">
        <f t="shared" si="54"/>
        <v>0</v>
      </c>
      <c r="DDR28" s="157">
        <f t="shared" si="54"/>
        <v>0</v>
      </c>
      <c r="DDS28" s="157">
        <f t="shared" si="54"/>
        <v>0</v>
      </c>
      <c r="DDT28" s="157">
        <f t="shared" si="54"/>
        <v>0</v>
      </c>
      <c r="DDU28" s="157">
        <f t="shared" si="54"/>
        <v>0</v>
      </c>
      <c r="DDV28" s="157">
        <f t="shared" si="54"/>
        <v>0</v>
      </c>
      <c r="DDW28" s="157">
        <f t="shared" si="54"/>
        <v>0</v>
      </c>
      <c r="DDX28" s="157">
        <f t="shared" si="54"/>
        <v>0</v>
      </c>
      <c r="DDY28" s="157">
        <f t="shared" si="54"/>
        <v>0</v>
      </c>
      <c r="DDZ28" s="157">
        <f t="shared" si="54"/>
        <v>0</v>
      </c>
      <c r="DEA28" s="157">
        <f t="shared" si="54"/>
        <v>0</v>
      </c>
      <c r="DEB28" s="157">
        <f t="shared" si="54"/>
        <v>0</v>
      </c>
      <c r="DEC28" s="157">
        <f t="shared" si="54"/>
        <v>0</v>
      </c>
      <c r="DED28" s="157">
        <f t="shared" si="54"/>
        <v>0</v>
      </c>
      <c r="DEE28" s="157">
        <f t="shared" si="54"/>
        <v>0</v>
      </c>
      <c r="DEF28" s="157">
        <f t="shared" si="54"/>
        <v>0</v>
      </c>
      <c r="DEG28" s="157">
        <f t="shared" si="54"/>
        <v>0</v>
      </c>
      <c r="DEH28" s="157">
        <f t="shared" si="54"/>
        <v>0</v>
      </c>
      <c r="DEI28" s="157">
        <f t="shared" si="54"/>
        <v>0</v>
      </c>
      <c r="DEJ28" s="157">
        <f t="shared" si="54"/>
        <v>0</v>
      </c>
      <c r="DEK28" s="157">
        <f t="shared" si="54"/>
        <v>0</v>
      </c>
      <c r="DEL28" s="157">
        <f t="shared" si="54"/>
        <v>0</v>
      </c>
      <c r="DEM28" s="157">
        <f t="shared" si="54"/>
        <v>0</v>
      </c>
      <c r="DEN28" s="157">
        <f t="shared" si="54"/>
        <v>0</v>
      </c>
      <c r="DEO28" s="157">
        <f t="shared" si="54"/>
        <v>0</v>
      </c>
      <c r="DEP28" s="157">
        <f t="shared" si="54"/>
        <v>0</v>
      </c>
      <c r="DEQ28" s="157">
        <f t="shared" si="54"/>
        <v>0</v>
      </c>
      <c r="DER28" s="157">
        <f t="shared" si="54"/>
        <v>0</v>
      </c>
      <c r="DES28" s="157">
        <f t="shared" si="54"/>
        <v>0</v>
      </c>
      <c r="DET28" s="157">
        <f t="shared" si="54"/>
        <v>0</v>
      </c>
      <c r="DEU28" s="157">
        <f t="shared" si="54"/>
        <v>0</v>
      </c>
      <c r="DEV28" s="157">
        <f t="shared" si="54"/>
        <v>0</v>
      </c>
      <c r="DEW28" s="157">
        <f t="shared" si="54"/>
        <v>0</v>
      </c>
      <c r="DEX28" s="157">
        <f t="shared" si="54"/>
        <v>0</v>
      </c>
      <c r="DEY28" s="157">
        <f t="shared" si="54"/>
        <v>0</v>
      </c>
      <c r="DEZ28" s="157">
        <f t="shared" si="54"/>
        <v>0</v>
      </c>
      <c r="DFA28" s="157">
        <f t="shared" si="54"/>
        <v>0</v>
      </c>
      <c r="DFB28" s="157">
        <f t="shared" si="54"/>
        <v>0</v>
      </c>
      <c r="DFC28" s="157">
        <f t="shared" si="54"/>
        <v>0</v>
      </c>
      <c r="DFD28" s="157">
        <f t="shared" si="54"/>
        <v>0</v>
      </c>
      <c r="DFE28" s="157">
        <f t="shared" si="54"/>
        <v>0</v>
      </c>
      <c r="DFF28" s="157">
        <f t="shared" si="54"/>
        <v>0</v>
      </c>
      <c r="DFG28" s="157">
        <f t="shared" si="54"/>
        <v>0</v>
      </c>
      <c r="DFH28" s="157">
        <f t="shared" si="54"/>
        <v>0</v>
      </c>
      <c r="DFI28" s="157">
        <f t="shared" si="54"/>
        <v>0</v>
      </c>
      <c r="DFJ28" s="157">
        <f t="shared" si="54"/>
        <v>0</v>
      </c>
      <c r="DFK28" s="157">
        <f t="shared" si="54"/>
        <v>0</v>
      </c>
      <c r="DFL28" s="157">
        <f t="shared" si="54"/>
        <v>0</v>
      </c>
      <c r="DFM28" s="157">
        <f t="shared" si="54"/>
        <v>0</v>
      </c>
      <c r="DFN28" s="157">
        <f t="shared" si="54"/>
        <v>0</v>
      </c>
      <c r="DFO28" s="157">
        <f t="shared" si="54"/>
        <v>0</v>
      </c>
      <c r="DFP28" s="157">
        <f t="shared" si="54"/>
        <v>0</v>
      </c>
      <c r="DFQ28" s="157">
        <f t="shared" si="54"/>
        <v>0</v>
      </c>
      <c r="DFR28" s="157">
        <f t="shared" si="54"/>
        <v>0</v>
      </c>
      <c r="DFS28" s="157">
        <f t="shared" si="54"/>
        <v>0</v>
      </c>
      <c r="DFT28" s="157">
        <f t="shared" si="54"/>
        <v>0</v>
      </c>
      <c r="DFU28" s="157">
        <f t="shared" si="54"/>
        <v>0</v>
      </c>
      <c r="DFV28" s="157">
        <f t="shared" si="54"/>
        <v>0</v>
      </c>
      <c r="DFW28" s="157">
        <f t="shared" ref="DFW28:DIH28" si="55">DFW29+DFW30</f>
        <v>0</v>
      </c>
      <c r="DFX28" s="157">
        <f t="shared" si="55"/>
        <v>0</v>
      </c>
      <c r="DFY28" s="157">
        <f t="shared" si="55"/>
        <v>0</v>
      </c>
      <c r="DFZ28" s="157">
        <f t="shared" si="55"/>
        <v>0</v>
      </c>
      <c r="DGA28" s="157">
        <f t="shared" si="55"/>
        <v>0</v>
      </c>
      <c r="DGB28" s="157">
        <f t="shared" si="55"/>
        <v>0</v>
      </c>
      <c r="DGC28" s="157">
        <f t="shared" si="55"/>
        <v>0</v>
      </c>
      <c r="DGD28" s="157">
        <f t="shared" si="55"/>
        <v>0</v>
      </c>
      <c r="DGE28" s="157">
        <f t="shared" si="55"/>
        <v>0</v>
      </c>
      <c r="DGF28" s="157">
        <f t="shared" si="55"/>
        <v>0</v>
      </c>
      <c r="DGG28" s="157">
        <f t="shared" si="55"/>
        <v>0</v>
      </c>
      <c r="DGH28" s="157">
        <f t="shared" si="55"/>
        <v>0</v>
      </c>
      <c r="DGI28" s="157">
        <f t="shared" si="55"/>
        <v>0</v>
      </c>
      <c r="DGJ28" s="157">
        <f t="shared" si="55"/>
        <v>0</v>
      </c>
      <c r="DGK28" s="157">
        <f t="shared" si="55"/>
        <v>0</v>
      </c>
      <c r="DGL28" s="157">
        <f t="shared" si="55"/>
        <v>0</v>
      </c>
      <c r="DGM28" s="157">
        <f t="shared" si="55"/>
        <v>0</v>
      </c>
      <c r="DGN28" s="157">
        <f t="shared" si="55"/>
        <v>0</v>
      </c>
      <c r="DGO28" s="157">
        <f t="shared" si="55"/>
        <v>0</v>
      </c>
      <c r="DGP28" s="157">
        <f t="shared" si="55"/>
        <v>0</v>
      </c>
      <c r="DGQ28" s="157">
        <f t="shared" si="55"/>
        <v>0</v>
      </c>
      <c r="DGR28" s="157">
        <f t="shared" si="55"/>
        <v>0</v>
      </c>
      <c r="DGS28" s="157">
        <f t="shared" si="55"/>
        <v>0</v>
      </c>
      <c r="DGT28" s="157">
        <f t="shared" si="55"/>
        <v>0</v>
      </c>
      <c r="DGU28" s="157">
        <f t="shared" si="55"/>
        <v>0</v>
      </c>
      <c r="DGV28" s="157">
        <f t="shared" si="55"/>
        <v>0</v>
      </c>
      <c r="DGW28" s="157">
        <f t="shared" si="55"/>
        <v>0</v>
      </c>
      <c r="DGX28" s="157">
        <f t="shared" si="55"/>
        <v>0</v>
      </c>
      <c r="DGY28" s="157">
        <f t="shared" si="55"/>
        <v>0</v>
      </c>
      <c r="DGZ28" s="157">
        <f t="shared" si="55"/>
        <v>0</v>
      </c>
      <c r="DHA28" s="157">
        <f t="shared" si="55"/>
        <v>0</v>
      </c>
      <c r="DHB28" s="157">
        <f t="shared" si="55"/>
        <v>0</v>
      </c>
      <c r="DHC28" s="157">
        <f t="shared" si="55"/>
        <v>0</v>
      </c>
      <c r="DHD28" s="157">
        <f t="shared" si="55"/>
        <v>0</v>
      </c>
      <c r="DHE28" s="157">
        <f t="shared" si="55"/>
        <v>0</v>
      </c>
      <c r="DHF28" s="157">
        <f t="shared" si="55"/>
        <v>0</v>
      </c>
      <c r="DHG28" s="157">
        <f t="shared" si="55"/>
        <v>0</v>
      </c>
      <c r="DHH28" s="157">
        <f t="shared" si="55"/>
        <v>0</v>
      </c>
      <c r="DHI28" s="157">
        <f t="shared" si="55"/>
        <v>0</v>
      </c>
      <c r="DHJ28" s="157">
        <f t="shared" si="55"/>
        <v>0</v>
      </c>
      <c r="DHK28" s="157">
        <f t="shared" si="55"/>
        <v>0</v>
      </c>
      <c r="DHL28" s="157">
        <f t="shared" si="55"/>
        <v>0</v>
      </c>
      <c r="DHM28" s="157">
        <f t="shared" si="55"/>
        <v>0</v>
      </c>
      <c r="DHN28" s="157">
        <f t="shared" si="55"/>
        <v>0</v>
      </c>
      <c r="DHO28" s="157">
        <f t="shared" si="55"/>
        <v>0</v>
      </c>
      <c r="DHP28" s="157">
        <f t="shared" si="55"/>
        <v>0</v>
      </c>
      <c r="DHQ28" s="157">
        <f t="shared" si="55"/>
        <v>0</v>
      </c>
      <c r="DHR28" s="157">
        <f t="shared" si="55"/>
        <v>0</v>
      </c>
      <c r="DHS28" s="157">
        <f t="shared" si="55"/>
        <v>0</v>
      </c>
      <c r="DHT28" s="157">
        <f t="shared" si="55"/>
        <v>0</v>
      </c>
      <c r="DHU28" s="157">
        <f t="shared" si="55"/>
        <v>0</v>
      </c>
      <c r="DHV28" s="157">
        <f t="shared" si="55"/>
        <v>0</v>
      </c>
      <c r="DHW28" s="157">
        <f t="shared" si="55"/>
        <v>0</v>
      </c>
      <c r="DHX28" s="157">
        <f t="shared" si="55"/>
        <v>0</v>
      </c>
      <c r="DHY28" s="157">
        <f t="shared" si="55"/>
        <v>0</v>
      </c>
      <c r="DHZ28" s="157">
        <f t="shared" si="55"/>
        <v>0</v>
      </c>
      <c r="DIA28" s="157">
        <f t="shared" si="55"/>
        <v>0</v>
      </c>
      <c r="DIB28" s="157">
        <f t="shared" si="55"/>
        <v>0</v>
      </c>
      <c r="DIC28" s="157">
        <f t="shared" si="55"/>
        <v>0</v>
      </c>
      <c r="DID28" s="157">
        <f t="shared" si="55"/>
        <v>0</v>
      </c>
      <c r="DIE28" s="157">
        <f t="shared" si="55"/>
        <v>0</v>
      </c>
      <c r="DIF28" s="157">
        <f t="shared" si="55"/>
        <v>0</v>
      </c>
      <c r="DIG28" s="157">
        <f t="shared" si="55"/>
        <v>0</v>
      </c>
      <c r="DIH28" s="157">
        <f t="shared" si="55"/>
        <v>0</v>
      </c>
      <c r="DII28" s="157">
        <f t="shared" ref="DII28:DKT28" si="56">DII29+DII30</f>
        <v>0</v>
      </c>
      <c r="DIJ28" s="157">
        <f t="shared" si="56"/>
        <v>0</v>
      </c>
      <c r="DIK28" s="157">
        <f t="shared" si="56"/>
        <v>0</v>
      </c>
      <c r="DIL28" s="157">
        <f t="shared" si="56"/>
        <v>0</v>
      </c>
      <c r="DIM28" s="157">
        <f t="shared" si="56"/>
        <v>0</v>
      </c>
      <c r="DIN28" s="157">
        <f t="shared" si="56"/>
        <v>0</v>
      </c>
      <c r="DIO28" s="157">
        <f t="shared" si="56"/>
        <v>0</v>
      </c>
      <c r="DIP28" s="157">
        <f t="shared" si="56"/>
        <v>0</v>
      </c>
      <c r="DIQ28" s="157">
        <f t="shared" si="56"/>
        <v>0</v>
      </c>
      <c r="DIR28" s="157">
        <f t="shared" si="56"/>
        <v>0</v>
      </c>
      <c r="DIS28" s="157">
        <f t="shared" si="56"/>
        <v>0</v>
      </c>
      <c r="DIT28" s="157">
        <f t="shared" si="56"/>
        <v>0</v>
      </c>
      <c r="DIU28" s="157">
        <f t="shared" si="56"/>
        <v>0</v>
      </c>
      <c r="DIV28" s="157">
        <f t="shared" si="56"/>
        <v>0</v>
      </c>
      <c r="DIW28" s="157">
        <f t="shared" si="56"/>
        <v>0</v>
      </c>
      <c r="DIX28" s="157">
        <f t="shared" si="56"/>
        <v>0</v>
      </c>
      <c r="DIY28" s="157">
        <f t="shared" si="56"/>
        <v>0</v>
      </c>
      <c r="DIZ28" s="157">
        <f t="shared" si="56"/>
        <v>0</v>
      </c>
      <c r="DJA28" s="157">
        <f t="shared" si="56"/>
        <v>0</v>
      </c>
      <c r="DJB28" s="157">
        <f t="shared" si="56"/>
        <v>0</v>
      </c>
      <c r="DJC28" s="157">
        <f t="shared" si="56"/>
        <v>0</v>
      </c>
      <c r="DJD28" s="157">
        <f t="shared" si="56"/>
        <v>0</v>
      </c>
      <c r="DJE28" s="157">
        <f t="shared" si="56"/>
        <v>0</v>
      </c>
      <c r="DJF28" s="157">
        <f t="shared" si="56"/>
        <v>0</v>
      </c>
      <c r="DJG28" s="157">
        <f t="shared" si="56"/>
        <v>0</v>
      </c>
      <c r="DJH28" s="157">
        <f t="shared" si="56"/>
        <v>0</v>
      </c>
      <c r="DJI28" s="157">
        <f t="shared" si="56"/>
        <v>0</v>
      </c>
      <c r="DJJ28" s="157">
        <f t="shared" si="56"/>
        <v>0</v>
      </c>
      <c r="DJK28" s="157">
        <f t="shared" si="56"/>
        <v>0</v>
      </c>
      <c r="DJL28" s="157">
        <f t="shared" si="56"/>
        <v>0</v>
      </c>
      <c r="DJM28" s="157">
        <f t="shared" si="56"/>
        <v>0</v>
      </c>
      <c r="DJN28" s="157">
        <f t="shared" si="56"/>
        <v>0</v>
      </c>
      <c r="DJO28" s="157">
        <f t="shared" si="56"/>
        <v>0</v>
      </c>
      <c r="DJP28" s="157">
        <f t="shared" si="56"/>
        <v>0</v>
      </c>
      <c r="DJQ28" s="157">
        <f t="shared" si="56"/>
        <v>0</v>
      </c>
      <c r="DJR28" s="157">
        <f t="shared" si="56"/>
        <v>0</v>
      </c>
      <c r="DJS28" s="157">
        <f t="shared" si="56"/>
        <v>0</v>
      </c>
      <c r="DJT28" s="157">
        <f t="shared" si="56"/>
        <v>0</v>
      </c>
      <c r="DJU28" s="157">
        <f t="shared" si="56"/>
        <v>0</v>
      </c>
      <c r="DJV28" s="157">
        <f t="shared" si="56"/>
        <v>0</v>
      </c>
      <c r="DJW28" s="157">
        <f t="shared" si="56"/>
        <v>0</v>
      </c>
      <c r="DJX28" s="157">
        <f t="shared" si="56"/>
        <v>0</v>
      </c>
      <c r="DJY28" s="157">
        <f t="shared" si="56"/>
        <v>0</v>
      </c>
      <c r="DJZ28" s="157">
        <f t="shared" si="56"/>
        <v>0</v>
      </c>
      <c r="DKA28" s="157">
        <f t="shared" si="56"/>
        <v>0</v>
      </c>
      <c r="DKB28" s="157">
        <f t="shared" si="56"/>
        <v>0</v>
      </c>
      <c r="DKC28" s="157">
        <f t="shared" si="56"/>
        <v>0</v>
      </c>
      <c r="DKD28" s="157">
        <f t="shared" si="56"/>
        <v>0</v>
      </c>
      <c r="DKE28" s="157">
        <f t="shared" si="56"/>
        <v>0</v>
      </c>
      <c r="DKF28" s="157">
        <f t="shared" si="56"/>
        <v>0</v>
      </c>
      <c r="DKG28" s="157">
        <f t="shared" si="56"/>
        <v>0</v>
      </c>
      <c r="DKH28" s="157">
        <f t="shared" si="56"/>
        <v>0</v>
      </c>
      <c r="DKI28" s="157">
        <f t="shared" si="56"/>
        <v>0</v>
      </c>
      <c r="DKJ28" s="157">
        <f t="shared" si="56"/>
        <v>0</v>
      </c>
      <c r="DKK28" s="157">
        <f t="shared" si="56"/>
        <v>0</v>
      </c>
      <c r="DKL28" s="157">
        <f t="shared" si="56"/>
        <v>0</v>
      </c>
      <c r="DKM28" s="157">
        <f t="shared" si="56"/>
        <v>0</v>
      </c>
      <c r="DKN28" s="157">
        <f t="shared" si="56"/>
        <v>0</v>
      </c>
      <c r="DKO28" s="157">
        <f t="shared" si="56"/>
        <v>0</v>
      </c>
      <c r="DKP28" s="157">
        <f t="shared" si="56"/>
        <v>0</v>
      </c>
      <c r="DKQ28" s="157">
        <f t="shared" si="56"/>
        <v>0</v>
      </c>
      <c r="DKR28" s="157">
        <f t="shared" si="56"/>
        <v>0</v>
      </c>
      <c r="DKS28" s="157">
        <f t="shared" si="56"/>
        <v>0</v>
      </c>
      <c r="DKT28" s="157">
        <f t="shared" si="56"/>
        <v>0</v>
      </c>
      <c r="DKU28" s="157">
        <f t="shared" ref="DKU28:DNF28" si="57">DKU29+DKU30</f>
        <v>0</v>
      </c>
      <c r="DKV28" s="157">
        <f t="shared" si="57"/>
        <v>0</v>
      </c>
      <c r="DKW28" s="157">
        <f t="shared" si="57"/>
        <v>0</v>
      </c>
      <c r="DKX28" s="157">
        <f t="shared" si="57"/>
        <v>0</v>
      </c>
      <c r="DKY28" s="157">
        <f t="shared" si="57"/>
        <v>0</v>
      </c>
      <c r="DKZ28" s="157">
        <f t="shared" si="57"/>
        <v>0</v>
      </c>
      <c r="DLA28" s="157">
        <f t="shared" si="57"/>
        <v>0</v>
      </c>
      <c r="DLB28" s="157">
        <f t="shared" si="57"/>
        <v>0</v>
      </c>
      <c r="DLC28" s="157">
        <f t="shared" si="57"/>
        <v>0</v>
      </c>
      <c r="DLD28" s="157">
        <f t="shared" si="57"/>
        <v>0</v>
      </c>
      <c r="DLE28" s="157">
        <f t="shared" si="57"/>
        <v>0</v>
      </c>
      <c r="DLF28" s="157">
        <f t="shared" si="57"/>
        <v>0</v>
      </c>
      <c r="DLG28" s="157">
        <f t="shared" si="57"/>
        <v>0</v>
      </c>
      <c r="DLH28" s="157">
        <f t="shared" si="57"/>
        <v>0</v>
      </c>
      <c r="DLI28" s="157">
        <f t="shared" si="57"/>
        <v>0</v>
      </c>
      <c r="DLJ28" s="157">
        <f t="shared" si="57"/>
        <v>0</v>
      </c>
      <c r="DLK28" s="157">
        <f t="shared" si="57"/>
        <v>0</v>
      </c>
      <c r="DLL28" s="157">
        <f t="shared" si="57"/>
        <v>0</v>
      </c>
      <c r="DLM28" s="157">
        <f t="shared" si="57"/>
        <v>0</v>
      </c>
      <c r="DLN28" s="157">
        <f t="shared" si="57"/>
        <v>0</v>
      </c>
      <c r="DLO28" s="157">
        <f t="shared" si="57"/>
        <v>0</v>
      </c>
      <c r="DLP28" s="157">
        <f t="shared" si="57"/>
        <v>0</v>
      </c>
      <c r="DLQ28" s="157">
        <f t="shared" si="57"/>
        <v>0</v>
      </c>
      <c r="DLR28" s="157">
        <f t="shared" si="57"/>
        <v>0</v>
      </c>
      <c r="DLS28" s="157">
        <f t="shared" si="57"/>
        <v>0</v>
      </c>
      <c r="DLT28" s="157">
        <f t="shared" si="57"/>
        <v>0</v>
      </c>
      <c r="DLU28" s="157">
        <f t="shared" si="57"/>
        <v>0</v>
      </c>
      <c r="DLV28" s="157">
        <f t="shared" si="57"/>
        <v>0</v>
      </c>
      <c r="DLW28" s="157">
        <f t="shared" si="57"/>
        <v>0</v>
      </c>
      <c r="DLX28" s="157">
        <f t="shared" si="57"/>
        <v>0</v>
      </c>
      <c r="DLY28" s="157">
        <f t="shared" si="57"/>
        <v>0</v>
      </c>
      <c r="DLZ28" s="157">
        <f t="shared" si="57"/>
        <v>0</v>
      </c>
      <c r="DMA28" s="157">
        <f t="shared" si="57"/>
        <v>0</v>
      </c>
      <c r="DMB28" s="157">
        <f t="shared" si="57"/>
        <v>0</v>
      </c>
      <c r="DMC28" s="157">
        <f t="shared" si="57"/>
        <v>0</v>
      </c>
      <c r="DMD28" s="157">
        <f t="shared" si="57"/>
        <v>0</v>
      </c>
      <c r="DME28" s="157">
        <f t="shared" si="57"/>
        <v>0</v>
      </c>
      <c r="DMF28" s="157">
        <f t="shared" si="57"/>
        <v>0</v>
      </c>
      <c r="DMG28" s="157">
        <f t="shared" si="57"/>
        <v>0</v>
      </c>
      <c r="DMH28" s="157">
        <f t="shared" si="57"/>
        <v>0</v>
      </c>
      <c r="DMI28" s="157">
        <f t="shared" si="57"/>
        <v>0</v>
      </c>
      <c r="DMJ28" s="157">
        <f t="shared" si="57"/>
        <v>0</v>
      </c>
      <c r="DMK28" s="157">
        <f t="shared" si="57"/>
        <v>0</v>
      </c>
      <c r="DML28" s="157">
        <f t="shared" si="57"/>
        <v>0</v>
      </c>
      <c r="DMM28" s="157">
        <f t="shared" si="57"/>
        <v>0</v>
      </c>
      <c r="DMN28" s="157">
        <f t="shared" si="57"/>
        <v>0</v>
      </c>
      <c r="DMO28" s="157">
        <f t="shared" si="57"/>
        <v>0</v>
      </c>
      <c r="DMP28" s="157">
        <f t="shared" si="57"/>
        <v>0</v>
      </c>
      <c r="DMQ28" s="157">
        <f t="shared" si="57"/>
        <v>0</v>
      </c>
      <c r="DMR28" s="157">
        <f t="shared" si="57"/>
        <v>0</v>
      </c>
      <c r="DMS28" s="157">
        <f t="shared" si="57"/>
        <v>0</v>
      </c>
      <c r="DMT28" s="157">
        <f t="shared" si="57"/>
        <v>0</v>
      </c>
      <c r="DMU28" s="157">
        <f t="shared" si="57"/>
        <v>0</v>
      </c>
      <c r="DMV28" s="157">
        <f t="shared" si="57"/>
        <v>0</v>
      </c>
      <c r="DMW28" s="157">
        <f t="shared" si="57"/>
        <v>0</v>
      </c>
      <c r="DMX28" s="157">
        <f t="shared" si="57"/>
        <v>0</v>
      </c>
      <c r="DMY28" s="157">
        <f t="shared" si="57"/>
        <v>0</v>
      </c>
      <c r="DMZ28" s="157">
        <f t="shared" si="57"/>
        <v>0</v>
      </c>
      <c r="DNA28" s="157">
        <f t="shared" si="57"/>
        <v>0</v>
      </c>
      <c r="DNB28" s="157">
        <f t="shared" si="57"/>
        <v>0</v>
      </c>
      <c r="DNC28" s="157">
        <f t="shared" si="57"/>
        <v>0</v>
      </c>
      <c r="DND28" s="157">
        <f t="shared" si="57"/>
        <v>0</v>
      </c>
      <c r="DNE28" s="157">
        <f t="shared" si="57"/>
        <v>0</v>
      </c>
      <c r="DNF28" s="157">
        <f t="shared" si="57"/>
        <v>0</v>
      </c>
      <c r="DNG28" s="157">
        <f t="shared" ref="DNG28:DPR28" si="58">DNG29+DNG30</f>
        <v>0</v>
      </c>
      <c r="DNH28" s="157">
        <f t="shared" si="58"/>
        <v>0</v>
      </c>
      <c r="DNI28" s="157">
        <f t="shared" si="58"/>
        <v>0</v>
      </c>
      <c r="DNJ28" s="157">
        <f t="shared" si="58"/>
        <v>0</v>
      </c>
      <c r="DNK28" s="157">
        <f t="shared" si="58"/>
        <v>0</v>
      </c>
      <c r="DNL28" s="157">
        <f t="shared" si="58"/>
        <v>0</v>
      </c>
      <c r="DNM28" s="157">
        <f t="shared" si="58"/>
        <v>0</v>
      </c>
      <c r="DNN28" s="157">
        <f t="shared" si="58"/>
        <v>0</v>
      </c>
      <c r="DNO28" s="157">
        <f t="shared" si="58"/>
        <v>0</v>
      </c>
      <c r="DNP28" s="157">
        <f t="shared" si="58"/>
        <v>0</v>
      </c>
      <c r="DNQ28" s="157">
        <f t="shared" si="58"/>
        <v>0</v>
      </c>
      <c r="DNR28" s="157">
        <f t="shared" si="58"/>
        <v>0</v>
      </c>
      <c r="DNS28" s="157">
        <f t="shared" si="58"/>
        <v>0</v>
      </c>
      <c r="DNT28" s="157">
        <f t="shared" si="58"/>
        <v>0</v>
      </c>
      <c r="DNU28" s="157">
        <f t="shared" si="58"/>
        <v>0</v>
      </c>
      <c r="DNV28" s="157">
        <f t="shared" si="58"/>
        <v>0</v>
      </c>
      <c r="DNW28" s="157">
        <f t="shared" si="58"/>
        <v>0</v>
      </c>
      <c r="DNX28" s="157">
        <f t="shared" si="58"/>
        <v>0</v>
      </c>
      <c r="DNY28" s="157">
        <f t="shared" si="58"/>
        <v>0</v>
      </c>
      <c r="DNZ28" s="157">
        <f t="shared" si="58"/>
        <v>0</v>
      </c>
      <c r="DOA28" s="157">
        <f t="shared" si="58"/>
        <v>0</v>
      </c>
      <c r="DOB28" s="157">
        <f t="shared" si="58"/>
        <v>0</v>
      </c>
      <c r="DOC28" s="157">
        <f t="shared" si="58"/>
        <v>0</v>
      </c>
      <c r="DOD28" s="157">
        <f t="shared" si="58"/>
        <v>0</v>
      </c>
      <c r="DOE28" s="157">
        <f t="shared" si="58"/>
        <v>0</v>
      </c>
      <c r="DOF28" s="157">
        <f t="shared" si="58"/>
        <v>0</v>
      </c>
      <c r="DOG28" s="157">
        <f t="shared" si="58"/>
        <v>0</v>
      </c>
      <c r="DOH28" s="157">
        <f t="shared" si="58"/>
        <v>0</v>
      </c>
      <c r="DOI28" s="157">
        <f t="shared" si="58"/>
        <v>0</v>
      </c>
      <c r="DOJ28" s="157">
        <f t="shared" si="58"/>
        <v>0</v>
      </c>
      <c r="DOK28" s="157">
        <f t="shared" si="58"/>
        <v>0</v>
      </c>
      <c r="DOL28" s="157">
        <f t="shared" si="58"/>
        <v>0</v>
      </c>
      <c r="DOM28" s="157">
        <f t="shared" si="58"/>
        <v>0</v>
      </c>
      <c r="DON28" s="157">
        <f t="shared" si="58"/>
        <v>0</v>
      </c>
      <c r="DOO28" s="157">
        <f t="shared" si="58"/>
        <v>0</v>
      </c>
      <c r="DOP28" s="157">
        <f t="shared" si="58"/>
        <v>0</v>
      </c>
      <c r="DOQ28" s="157">
        <f t="shared" si="58"/>
        <v>0</v>
      </c>
      <c r="DOR28" s="157">
        <f t="shared" si="58"/>
        <v>0</v>
      </c>
      <c r="DOS28" s="157">
        <f t="shared" si="58"/>
        <v>0</v>
      </c>
      <c r="DOT28" s="157">
        <f t="shared" si="58"/>
        <v>0</v>
      </c>
      <c r="DOU28" s="157">
        <f t="shared" si="58"/>
        <v>0</v>
      </c>
      <c r="DOV28" s="157">
        <f t="shared" si="58"/>
        <v>0</v>
      </c>
      <c r="DOW28" s="157">
        <f t="shared" si="58"/>
        <v>0</v>
      </c>
      <c r="DOX28" s="157">
        <f t="shared" si="58"/>
        <v>0</v>
      </c>
      <c r="DOY28" s="157">
        <f t="shared" si="58"/>
        <v>0</v>
      </c>
      <c r="DOZ28" s="157">
        <f t="shared" si="58"/>
        <v>0</v>
      </c>
      <c r="DPA28" s="157">
        <f t="shared" si="58"/>
        <v>0</v>
      </c>
      <c r="DPB28" s="157">
        <f t="shared" si="58"/>
        <v>0</v>
      </c>
      <c r="DPC28" s="157">
        <f t="shared" si="58"/>
        <v>0</v>
      </c>
      <c r="DPD28" s="157">
        <f t="shared" si="58"/>
        <v>0</v>
      </c>
      <c r="DPE28" s="157">
        <f t="shared" si="58"/>
        <v>0</v>
      </c>
      <c r="DPF28" s="157">
        <f t="shared" si="58"/>
        <v>0</v>
      </c>
      <c r="DPG28" s="157">
        <f t="shared" si="58"/>
        <v>0</v>
      </c>
      <c r="DPH28" s="157">
        <f t="shared" si="58"/>
        <v>0</v>
      </c>
      <c r="DPI28" s="157">
        <f t="shared" si="58"/>
        <v>0</v>
      </c>
      <c r="DPJ28" s="157">
        <f t="shared" si="58"/>
        <v>0</v>
      </c>
      <c r="DPK28" s="157">
        <f t="shared" si="58"/>
        <v>0</v>
      </c>
      <c r="DPL28" s="157">
        <f t="shared" si="58"/>
        <v>0</v>
      </c>
      <c r="DPM28" s="157">
        <f t="shared" si="58"/>
        <v>0</v>
      </c>
      <c r="DPN28" s="157">
        <f t="shared" si="58"/>
        <v>0</v>
      </c>
      <c r="DPO28" s="157">
        <f t="shared" si="58"/>
        <v>0</v>
      </c>
      <c r="DPP28" s="157">
        <f t="shared" si="58"/>
        <v>0</v>
      </c>
      <c r="DPQ28" s="157">
        <f t="shared" si="58"/>
        <v>0</v>
      </c>
      <c r="DPR28" s="157">
        <f t="shared" si="58"/>
        <v>0</v>
      </c>
      <c r="DPS28" s="157">
        <f t="shared" ref="DPS28:DSD28" si="59">DPS29+DPS30</f>
        <v>0</v>
      </c>
      <c r="DPT28" s="157">
        <f t="shared" si="59"/>
        <v>0</v>
      </c>
      <c r="DPU28" s="157">
        <f t="shared" si="59"/>
        <v>0</v>
      </c>
      <c r="DPV28" s="157">
        <f t="shared" si="59"/>
        <v>0</v>
      </c>
      <c r="DPW28" s="157">
        <f t="shared" si="59"/>
        <v>0</v>
      </c>
      <c r="DPX28" s="157">
        <f t="shared" si="59"/>
        <v>0</v>
      </c>
      <c r="DPY28" s="157">
        <f t="shared" si="59"/>
        <v>0</v>
      </c>
      <c r="DPZ28" s="157">
        <f t="shared" si="59"/>
        <v>0</v>
      </c>
      <c r="DQA28" s="157">
        <f t="shared" si="59"/>
        <v>0</v>
      </c>
      <c r="DQB28" s="157">
        <f t="shared" si="59"/>
        <v>0</v>
      </c>
      <c r="DQC28" s="157">
        <f t="shared" si="59"/>
        <v>0</v>
      </c>
      <c r="DQD28" s="157">
        <f t="shared" si="59"/>
        <v>0</v>
      </c>
      <c r="DQE28" s="157">
        <f t="shared" si="59"/>
        <v>0</v>
      </c>
      <c r="DQF28" s="157">
        <f t="shared" si="59"/>
        <v>0</v>
      </c>
      <c r="DQG28" s="157">
        <f t="shared" si="59"/>
        <v>0</v>
      </c>
      <c r="DQH28" s="157">
        <f t="shared" si="59"/>
        <v>0</v>
      </c>
      <c r="DQI28" s="157">
        <f t="shared" si="59"/>
        <v>0</v>
      </c>
      <c r="DQJ28" s="157">
        <f t="shared" si="59"/>
        <v>0</v>
      </c>
      <c r="DQK28" s="157">
        <f t="shared" si="59"/>
        <v>0</v>
      </c>
      <c r="DQL28" s="157">
        <f t="shared" si="59"/>
        <v>0</v>
      </c>
      <c r="DQM28" s="157">
        <f t="shared" si="59"/>
        <v>0</v>
      </c>
      <c r="DQN28" s="157">
        <f t="shared" si="59"/>
        <v>0</v>
      </c>
      <c r="DQO28" s="157">
        <f t="shared" si="59"/>
        <v>0</v>
      </c>
      <c r="DQP28" s="157">
        <f t="shared" si="59"/>
        <v>0</v>
      </c>
      <c r="DQQ28" s="157">
        <f t="shared" si="59"/>
        <v>0</v>
      </c>
      <c r="DQR28" s="157">
        <f t="shared" si="59"/>
        <v>0</v>
      </c>
      <c r="DQS28" s="157">
        <f t="shared" si="59"/>
        <v>0</v>
      </c>
      <c r="DQT28" s="157">
        <f t="shared" si="59"/>
        <v>0</v>
      </c>
      <c r="DQU28" s="157">
        <f t="shared" si="59"/>
        <v>0</v>
      </c>
      <c r="DQV28" s="157">
        <f t="shared" si="59"/>
        <v>0</v>
      </c>
      <c r="DQW28" s="157">
        <f t="shared" si="59"/>
        <v>0</v>
      </c>
      <c r="DQX28" s="157">
        <f t="shared" si="59"/>
        <v>0</v>
      </c>
      <c r="DQY28" s="157">
        <f t="shared" si="59"/>
        <v>0</v>
      </c>
      <c r="DQZ28" s="157">
        <f t="shared" si="59"/>
        <v>0</v>
      </c>
      <c r="DRA28" s="157">
        <f t="shared" si="59"/>
        <v>0</v>
      </c>
      <c r="DRB28" s="157">
        <f t="shared" si="59"/>
        <v>0</v>
      </c>
      <c r="DRC28" s="157">
        <f t="shared" si="59"/>
        <v>0</v>
      </c>
      <c r="DRD28" s="157">
        <f t="shared" si="59"/>
        <v>0</v>
      </c>
      <c r="DRE28" s="157">
        <f t="shared" si="59"/>
        <v>0</v>
      </c>
      <c r="DRF28" s="157">
        <f t="shared" si="59"/>
        <v>0</v>
      </c>
      <c r="DRG28" s="157">
        <f t="shared" si="59"/>
        <v>0</v>
      </c>
      <c r="DRH28" s="157">
        <f t="shared" si="59"/>
        <v>0</v>
      </c>
      <c r="DRI28" s="157">
        <f t="shared" si="59"/>
        <v>0</v>
      </c>
      <c r="DRJ28" s="157">
        <f t="shared" si="59"/>
        <v>0</v>
      </c>
      <c r="DRK28" s="157">
        <f t="shared" si="59"/>
        <v>0</v>
      </c>
      <c r="DRL28" s="157">
        <f t="shared" si="59"/>
        <v>0</v>
      </c>
      <c r="DRM28" s="157">
        <f t="shared" si="59"/>
        <v>0</v>
      </c>
      <c r="DRN28" s="157">
        <f t="shared" si="59"/>
        <v>0</v>
      </c>
      <c r="DRO28" s="157">
        <f t="shared" si="59"/>
        <v>0</v>
      </c>
      <c r="DRP28" s="157">
        <f t="shared" si="59"/>
        <v>0</v>
      </c>
      <c r="DRQ28" s="157">
        <f t="shared" si="59"/>
        <v>0</v>
      </c>
      <c r="DRR28" s="157">
        <f t="shared" si="59"/>
        <v>0</v>
      </c>
      <c r="DRS28" s="157">
        <f t="shared" si="59"/>
        <v>0</v>
      </c>
      <c r="DRT28" s="157">
        <f t="shared" si="59"/>
        <v>0</v>
      </c>
      <c r="DRU28" s="157">
        <f t="shared" si="59"/>
        <v>0</v>
      </c>
      <c r="DRV28" s="157">
        <f t="shared" si="59"/>
        <v>0</v>
      </c>
      <c r="DRW28" s="157">
        <f t="shared" si="59"/>
        <v>0</v>
      </c>
      <c r="DRX28" s="157">
        <f t="shared" si="59"/>
        <v>0</v>
      </c>
      <c r="DRY28" s="157">
        <f t="shared" si="59"/>
        <v>0</v>
      </c>
      <c r="DRZ28" s="157">
        <f t="shared" si="59"/>
        <v>0</v>
      </c>
      <c r="DSA28" s="157">
        <f t="shared" si="59"/>
        <v>0</v>
      </c>
      <c r="DSB28" s="157">
        <f t="shared" si="59"/>
        <v>0</v>
      </c>
      <c r="DSC28" s="157">
        <f t="shared" si="59"/>
        <v>0</v>
      </c>
      <c r="DSD28" s="157">
        <f t="shared" si="59"/>
        <v>0</v>
      </c>
      <c r="DSE28" s="157">
        <f t="shared" ref="DSE28:DUP28" si="60">DSE29+DSE30</f>
        <v>0</v>
      </c>
      <c r="DSF28" s="157">
        <f t="shared" si="60"/>
        <v>0</v>
      </c>
      <c r="DSG28" s="157">
        <f t="shared" si="60"/>
        <v>0</v>
      </c>
      <c r="DSH28" s="157">
        <f t="shared" si="60"/>
        <v>0</v>
      </c>
      <c r="DSI28" s="157">
        <f t="shared" si="60"/>
        <v>0</v>
      </c>
      <c r="DSJ28" s="157">
        <f t="shared" si="60"/>
        <v>0</v>
      </c>
      <c r="DSK28" s="157">
        <f t="shared" si="60"/>
        <v>0</v>
      </c>
      <c r="DSL28" s="157">
        <f t="shared" si="60"/>
        <v>0</v>
      </c>
      <c r="DSM28" s="157">
        <f t="shared" si="60"/>
        <v>0</v>
      </c>
      <c r="DSN28" s="157">
        <f t="shared" si="60"/>
        <v>0</v>
      </c>
      <c r="DSO28" s="157">
        <f t="shared" si="60"/>
        <v>0</v>
      </c>
      <c r="DSP28" s="157">
        <f t="shared" si="60"/>
        <v>0</v>
      </c>
      <c r="DSQ28" s="157">
        <f t="shared" si="60"/>
        <v>0</v>
      </c>
      <c r="DSR28" s="157">
        <f t="shared" si="60"/>
        <v>0</v>
      </c>
      <c r="DSS28" s="157">
        <f t="shared" si="60"/>
        <v>0</v>
      </c>
      <c r="DST28" s="157">
        <f t="shared" si="60"/>
        <v>0</v>
      </c>
      <c r="DSU28" s="157">
        <f t="shared" si="60"/>
        <v>0</v>
      </c>
      <c r="DSV28" s="157">
        <f t="shared" si="60"/>
        <v>0</v>
      </c>
      <c r="DSW28" s="157">
        <f t="shared" si="60"/>
        <v>0</v>
      </c>
      <c r="DSX28" s="157">
        <f t="shared" si="60"/>
        <v>0</v>
      </c>
      <c r="DSY28" s="157">
        <f t="shared" si="60"/>
        <v>0</v>
      </c>
      <c r="DSZ28" s="157">
        <f t="shared" si="60"/>
        <v>0</v>
      </c>
      <c r="DTA28" s="157">
        <f t="shared" si="60"/>
        <v>0</v>
      </c>
      <c r="DTB28" s="157">
        <f t="shared" si="60"/>
        <v>0</v>
      </c>
      <c r="DTC28" s="157">
        <f t="shared" si="60"/>
        <v>0</v>
      </c>
      <c r="DTD28" s="157">
        <f t="shared" si="60"/>
        <v>0</v>
      </c>
      <c r="DTE28" s="157">
        <f t="shared" si="60"/>
        <v>0</v>
      </c>
      <c r="DTF28" s="157">
        <f t="shared" si="60"/>
        <v>0</v>
      </c>
      <c r="DTG28" s="157">
        <f t="shared" si="60"/>
        <v>0</v>
      </c>
      <c r="DTH28" s="157">
        <f t="shared" si="60"/>
        <v>0</v>
      </c>
      <c r="DTI28" s="157">
        <f t="shared" si="60"/>
        <v>0</v>
      </c>
      <c r="DTJ28" s="157">
        <f t="shared" si="60"/>
        <v>0</v>
      </c>
      <c r="DTK28" s="157">
        <f t="shared" si="60"/>
        <v>0</v>
      </c>
      <c r="DTL28" s="157">
        <f t="shared" si="60"/>
        <v>0</v>
      </c>
      <c r="DTM28" s="157">
        <f t="shared" si="60"/>
        <v>0</v>
      </c>
      <c r="DTN28" s="157">
        <f t="shared" si="60"/>
        <v>0</v>
      </c>
      <c r="DTO28" s="157">
        <f t="shared" si="60"/>
        <v>0</v>
      </c>
      <c r="DTP28" s="157">
        <f t="shared" si="60"/>
        <v>0</v>
      </c>
      <c r="DTQ28" s="157">
        <f t="shared" si="60"/>
        <v>0</v>
      </c>
      <c r="DTR28" s="157">
        <f t="shared" si="60"/>
        <v>0</v>
      </c>
      <c r="DTS28" s="157">
        <f t="shared" si="60"/>
        <v>0</v>
      </c>
      <c r="DTT28" s="157">
        <f t="shared" si="60"/>
        <v>0</v>
      </c>
      <c r="DTU28" s="157">
        <f t="shared" si="60"/>
        <v>0</v>
      </c>
      <c r="DTV28" s="157">
        <f t="shared" si="60"/>
        <v>0</v>
      </c>
      <c r="DTW28" s="157">
        <f t="shared" si="60"/>
        <v>0</v>
      </c>
      <c r="DTX28" s="157">
        <f t="shared" si="60"/>
        <v>0</v>
      </c>
      <c r="DTY28" s="157">
        <f t="shared" si="60"/>
        <v>0</v>
      </c>
      <c r="DTZ28" s="157">
        <f t="shared" si="60"/>
        <v>0</v>
      </c>
      <c r="DUA28" s="157">
        <f t="shared" si="60"/>
        <v>0</v>
      </c>
      <c r="DUB28" s="157">
        <f t="shared" si="60"/>
        <v>0</v>
      </c>
      <c r="DUC28" s="157">
        <f t="shared" si="60"/>
        <v>0</v>
      </c>
      <c r="DUD28" s="157">
        <f t="shared" si="60"/>
        <v>0</v>
      </c>
      <c r="DUE28" s="157">
        <f t="shared" si="60"/>
        <v>0</v>
      </c>
      <c r="DUF28" s="157">
        <f t="shared" si="60"/>
        <v>0</v>
      </c>
      <c r="DUG28" s="157">
        <f t="shared" si="60"/>
        <v>0</v>
      </c>
      <c r="DUH28" s="157">
        <f t="shared" si="60"/>
        <v>0</v>
      </c>
      <c r="DUI28" s="157">
        <f t="shared" si="60"/>
        <v>0</v>
      </c>
      <c r="DUJ28" s="157">
        <f t="shared" si="60"/>
        <v>0</v>
      </c>
      <c r="DUK28" s="157">
        <f t="shared" si="60"/>
        <v>0</v>
      </c>
      <c r="DUL28" s="157">
        <f t="shared" si="60"/>
        <v>0</v>
      </c>
      <c r="DUM28" s="157">
        <f t="shared" si="60"/>
        <v>0</v>
      </c>
      <c r="DUN28" s="157">
        <f t="shared" si="60"/>
        <v>0</v>
      </c>
      <c r="DUO28" s="157">
        <f t="shared" si="60"/>
        <v>0</v>
      </c>
      <c r="DUP28" s="157">
        <f t="shared" si="60"/>
        <v>0</v>
      </c>
      <c r="DUQ28" s="157">
        <f t="shared" ref="DUQ28:DXB28" si="61">DUQ29+DUQ30</f>
        <v>0</v>
      </c>
      <c r="DUR28" s="157">
        <f t="shared" si="61"/>
        <v>0</v>
      </c>
      <c r="DUS28" s="157">
        <f t="shared" si="61"/>
        <v>0</v>
      </c>
      <c r="DUT28" s="157">
        <f t="shared" si="61"/>
        <v>0</v>
      </c>
      <c r="DUU28" s="157">
        <f t="shared" si="61"/>
        <v>0</v>
      </c>
      <c r="DUV28" s="157">
        <f t="shared" si="61"/>
        <v>0</v>
      </c>
      <c r="DUW28" s="157">
        <f t="shared" si="61"/>
        <v>0</v>
      </c>
      <c r="DUX28" s="157">
        <f t="shared" si="61"/>
        <v>0</v>
      </c>
      <c r="DUY28" s="157">
        <f t="shared" si="61"/>
        <v>0</v>
      </c>
      <c r="DUZ28" s="157">
        <f t="shared" si="61"/>
        <v>0</v>
      </c>
      <c r="DVA28" s="157">
        <f t="shared" si="61"/>
        <v>0</v>
      </c>
      <c r="DVB28" s="157">
        <f t="shared" si="61"/>
        <v>0</v>
      </c>
      <c r="DVC28" s="157">
        <f t="shared" si="61"/>
        <v>0</v>
      </c>
      <c r="DVD28" s="157">
        <f t="shared" si="61"/>
        <v>0</v>
      </c>
      <c r="DVE28" s="157">
        <f t="shared" si="61"/>
        <v>0</v>
      </c>
      <c r="DVF28" s="157">
        <f t="shared" si="61"/>
        <v>0</v>
      </c>
      <c r="DVG28" s="157">
        <f t="shared" si="61"/>
        <v>0</v>
      </c>
      <c r="DVH28" s="157">
        <f t="shared" si="61"/>
        <v>0</v>
      </c>
      <c r="DVI28" s="157">
        <f t="shared" si="61"/>
        <v>0</v>
      </c>
      <c r="DVJ28" s="157">
        <f t="shared" si="61"/>
        <v>0</v>
      </c>
      <c r="DVK28" s="157">
        <f t="shared" si="61"/>
        <v>0</v>
      </c>
      <c r="DVL28" s="157">
        <f t="shared" si="61"/>
        <v>0</v>
      </c>
      <c r="DVM28" s="157">
        <f t="shared" si="61"/>
        <v>0</v>
      </c>
      <c r="DVN28" s="157">
        <f t="shared" si="61"/>
        <v>0</v>
      </c>
      <c r="DVO28" s="157">
        <f t="shared" si="61"/>
        <v>0</v>
      </c>
      <c r="DVP28" s="157">
        <f t="shared" si="61"/>
        <v>0</v>
      </c>
      <c r="DVQ28" s="157">
        <f t="shared" si="61"/>
        <v>0</v>
      </c>
      <c r="DVR28" s="157">
        <f t="shared" si="61"/>
        <v>0</v>
      </c>
      <c r="DVS28" s="157">
        <f t="shared" si="61"/>
        <v>0</v>
      </c>
      <c r="DVT28" s="157">
        <f t="shared" si="61"/>
        <v>0</v>
      </c>
      <c r="DVU28" s="157">
        <f t="shared" si="61"/>
        <v>0</v>
      </c>
      <c r="DVV28" s="157">
        <f t="shared" si="61"/>
        <v>0</v>
      </c>
      <c r="DVW28" s="157">
        <f t="shared" si="61"/>
        <v>0</v>
      </c>
      <c r="DVX28" s="157">
        <f t="shared" si="61"/>
        <v>0</v>
      </c>
      <c r="DVY28" s="157">
        <f t="shared" si="61"/>
        <v>0</v>
      </c>
      <c r="DVZ28" s="157">
        <f t="shared" si="61"/>
        <v>0</v>
      </c>
      <c r="DWA28" s="157">
        <f t="shared" si="61"/>
        <v>0</v>
      </c>
      <c r="DWB28" s="157">
        <f t="shared" si="61"/>
        <v>0</v>
      </c>
      <c r="DWC28" s="157">
        <f t="shared" si="61"/>
        <v>0</v>
      </c>
      <c r="DWD28" s="157">
        <f t="shared" si="61"/>
        <v>0</v>
      </c>
      <c r="DWE28" s="157">
        <f t="shared" si="61"/>
        <v>0</v>
      </c>
      <c r="DWF28" s="157">
        <f t="shared" si="61"/>
        <v>0</v>
      </c>
      <c r="DWG28" s="157">
        <f t="shared" si="61"/>
        <v>0</v>
      </c>
      <c r="DWH28" s="157">
        <f t="shared" si="61"/>
        <v>0</v>
      </c>
      <c r="DWI28" s="157">
        <f t="shared" si="61"/>
        <v>0</v>
      </c>
      <c r="DWJ28" s="157">
        <f t="shared" si="61"/>
        <v>0</v>
      </c>
      <c r="DWK28" s="157">
        <f t="shared" si="61"/>
        <v>0</v>
      </c>
      <c r="DWL28" s="157">
        <f t="shared" si="61"/>
        <v>0</v>
      </c>
      <c r="DWM28" s="157">
        <f t="shared" si="61"/>
        <v>0</v>
      </c>
      <c r="DWN28" s="157">
        <f t="shared" si="61"/>
        <v>0</v>
      </c>
      <c r="DWO28" s="157">
        <f t="shared" si="61"/>
        <v>0</v>
      </c>
      <c r="DWP28" s="157">
        <f t="shared" si="61"/>
        <v>0</v>
      </c>
      <c r="DWQ28" s="157">
        <f t="shared" si="61"/>
        <v>0</v>
      </c>
      <c r="DWR28" s="157">
        <f t="shared" si="61"/>
        <v>0</v>
      </c>
      <c r="DWS28" s="157">
        <f t="shared" si="61"/>
        <v>0</v>
      </c>
      <c r="DWT28" s="157">
        <f t="shared" si="61"/>
        <v>0</v>
      </c>
      <c r="DWU28" s="157">
        <f t="shared" si="61"/>
        <v>0</v>
      </c>
      <c r="DWV28" s="157">
        <f t="shared" si="61"/>
        <v>0</v>
      </c>
      <c r="DWW28" s="157">
        <f t="shared" si="61"/>
        <v>0</v>
      </c>
      <c r="DWX28" s="157">
        <f t="shared" si="61"/>
        <v>0</v>
      </c>
      <c r="DWY28" s="157">
        <f t="shared" si="61"/>
        <v>0</v>
      </c>
      <c r="DWZ28" s="157">
        <f t="shared" si="61"/>
        <v>0</v>
      </c>
      <c r="DXA28" s="157">
        <f t="shared" si="61"/>
        <v>0</v>
      </c>
      <c r="DXB28" s="157">
        <f t="shared" si="61"/>
        <v>0</v>
      </c>
      <c r="DXC28" s="157">
        <f t="shared" ref="DXC28:DZN28" si="62">DXC29+DXC30</f>
        <v>0</v>
      </c>
      <c r="DXD28" s="157">
        <f t="shared" si="62"/>
        <v>0</v>
      </c>
      <c r="DXE28" s="157">
        <f t="shared" si="62"/>
        <v>0</v>
      </c>
      <c r="DXF28" s="157">
        <f t="shared" si="62"/>
        <v>0</v>
      </c>
      <c r="DXG28" s="157">
        <f t="shared" si="62"/>
        <v>0</v>
      </c>
      <c r="DXH28" s="157">
        <f t="shared" si="62"/>
        <v>0</v>
      </c>
      <c r="DXI28" s="157">
        <f t="shared" si="62"/>
        <v>0</v>
      </c>
      <c r="DXJ28" s="157">
        <f t="shared" si="62"/>
        <v>0</v>
      </c>
      <c r="DXK28" s="157">
        <f t="shared" si="62"/>
        <v>0</v>
      </c>
      <c r="DXL28" s="157">
        <f t="shared" si="62"/>
        <v>0</v>
      </c>
      <c r="DXM28" s="157">
        <f t="shared" si="62"/>
        <v>0</v>
      </c>
      <c r="DXN28" s="157">
        <f t="shared" si="62"/>
        <v>0</v>
      </c>
      <c r="DXO28" s="157">
        <f t="shared" si="62"/>
        <v>0</v>
      </c>
      <c r="DXP28" s="157">
        <f t="shared" si="62"/>
        <v>0</v>
      </c>
      <c r="DXQ28" s="157">
        <f t="shared" si="62"/>
        <v>0</v>
      </c>
      <c r="DXR28" s="157">
        <f t="shared" si="62"/>
        <v>0</v>
      </c>
      <c r="DXS28" s="157">
        <f t="shared" si="62"/>
        <v>0</v>
      </c>
      <c r="DXT28" s="157">
        <f t="shared" si="62"/>
        <v>0</v>
      </c>
      <c r="DXU28" s="157">
        <f t="shared" si="62"/>
        <v>0</v>
      </c>
      <c r="DXV28" s="157">
        <f t="shared" si="62"/>
        <v>0</v>
      </c>
      <c r="DXW28" s="157">
        <f t="shared" si="62"/>
        <v>0</v>
      </c>
      <c r="DXX28" s="157">
        <f t="shared" si="62"/>
        <v>0</v>
      </c>
      <c r="DXY28" s="157">
        <f t="shared" si="62"/>
        <v>0</v>
      </c>
      <c r="DXZ28" s="157">
        <f t="shared" si="62"/>
        <v>0</v>
      </c>
      <c r="DYA28" s="157">
        <f t="shared" si="62"/>
        <v>0</v>
      </c>
      <c r="DYB28" s="157">
        <f t="shared" si="62"/>
        <v>0</v>
      </c>
      <c r="DYC28" s="157">
        <f t="shared" si="62"/>
        <v>0</v>
      </c>
      <c r="DYD28" s="157">
        <f t="shared" si="62"/>
        <v>0</v>
      </c>
      <c r="DYE28" s="157">
        <f t="shared" si="62"/>
        <v>0</v>
      </c>
      <c r="DYF28" s="157">
        <f t="shared" si="62"/>
        <v>0</v>
      </c>
      <c r="DYG28" s="157">
        <f t="shared" si="62"/>
        <v>0</v>
      </c>
      <c r="DYH28" s="157">
        <f t="shared" si="62"/>
        <v>0</v>
      </c>
      <c r="DYI28" s="157">
        <f t="shared" si="62"/>
        <v>0</v>
      </c>
      <c r="DYJ28" s="157">
        <f t="shared" si="62"/>
        <v>0</v>
      </c>
      <c r="DYK28" s="157">
        <f t="shared" si="62"/>
        <v>0</v>
      </c>
      <c r="DYL28" s="157">
        <f t="shared" si="62"/>
        <v>0</v>
      </c>
      <c r="DYM28" s="157">
        <f t="shared" si="62"/>
        <v>0</v>
      </c>
      <c r="DYN28" s="157">
        <f t="shared" si="62"/>
        <v>0</v>
      </c>
      <c r="DYO28" s="157">
        <f t="shared" si="62"/>
        <v>0</v>
      </c>
      <c r="DYP28" s="157">
        <f t="shared" si="62"/>
        <v>0</v>
      </c>
      <c r="DYQ28" s="157">
        <f t="shared" si="62"/>
        <v>0</v>
      </c>
      <c r="DYR28" s="157">
        <f t="shared" si="62"/>
        <v>0</v>
      </c>
      <c r="DYS28" s="157">
        <f t="shared" si="62"/>
        <v>0</v>
      </c>
      <c r="DYT28" s="157">
        <f t="shared" si="62"/>
        <v>0</v>
      </c>
      <c r="DYU28" s="157">
        <f t="shared" si="62"/>
        <v>0</v>
      </c>
      <c r="DYV28" s="157">
        <f t="shared" si="62"/>
        <v>0</v>
      </c>
      <c r="DYW28" s="157">
        <f t="shared" si="62"/>
        <v>0</v>
      </c>
      <c r="DYX28" s="157">
        <f t="shared" si="62"/>
        <v>0</v>
      </c>
      <c r="DYY28" s="157">
        <f t="shared" si="62"/>
        <v>0</v>
      </c>
      <c r="DYZ28" s="157">
        <f t="shared" si="62"/>
        <v>0</v>
      </c>
      <c r="DZA28" s="157">
        <f t="shared" si="62"/>
        <v>0</v>
      </c>
      <c r="DZB28" s="157">
        <f t="shared" si="62"/>
        <v>0</v>
      </c>
      <c r="DZC28" s="157">
        <f t="shared" si="62"/>
        <v>0</v>
      </c>
      <c r="DZD28" s="157">
        <f t="shared" si="62"/>
        <v>0</v>
      </c>
      <c r="DZE28" s="157">
        <f t="shared" si="62"/>
        <v>0</v>
      </c>
      <c r="DZF28" s="157">
        <f t="shared" si="62"/>
        <v>0</v>
      </c>
      <c r="DZG28" s="157">
        <f t="shared" si="62"/>
        <v>0</v>
      </c>
      <c r="DZH28" s="157">
        <f t="shared" si="62"/>
        <v>0</v>
      </c>
      <c r="DZI28" s="157">
        <f t="shared" si="62"/>
        <v>0</v>
      </c>
      <c r="DZJ28" s="157">
        <f t="shared" si="62"/>
        <v>0</v>
      </c>
      <c r="DZK28" s="157">
        <f t="shared" si="62"/>
        <v>0</v>
      </c>
      <c r="DZL28" s="157">
        <f t="shared" si="62"/>
        <v>0</v>
      </c>
      <c r="DZM28" s="157">
        <f t="shared" si="62"/>
        <v>0</v>
      </c>
      <c r="DZN28" s="157">
        <f t="shared" si="62"/>
        <v>0</v>
      </c>
      <c r="DZO28" s="157">
        <f t="shared" ref="DZO28:EBZ28" si="63">DZO29+DZO30</f>
        <v>0</v>
      </c>
      <c r="DZP28" s="157">
        <f t="shared" si="63"/>
        <v>0</v>
      </c>
      <c r="DZQ28" s="157">
        <f t="shared" si="63"/>
        <v>0</v>
      </c>
      <c r="DZR28" s="157">
        <f t="shared" si="63"/>
        <v>0</v>
      </c>
      <c r="DZS28" s="157">
        <f t="shared" si="63"/>
        <v>0</v>
      </c>
      <c r="DZT28" s="157">
        <f t="shared" si="63"/>
        <v>0</v>
      </c>
      <c r="DZU28" s="157">
        <f t="shared" si="63"/>
        <v>0</v>
      </c>
      <c r="DZV28" s="157">
        <f t="shared" si="63"/>
        <v>0</v>
      </c>
      <c r="DZW28" s="157">
        <f t="shared" si="63"/>
        <v>0</v>
      </c>
      <c r="DZX28" s="157">
        <f t="shared" si="63"/>
        <v>0</v>
      </c>
      <c r="DZY28" s="157">
        <f t="shared" si="63"/>
        <v>0</v>
      </c>
      <c r="DZZ28" s="157">
        <f t="shared" si="63"/>
        <v>0</v>
      </c>
      <c r="EAA28" s="157">
        <f t="shared" si="63"/>
        <v>0</v>
      </c>
      <c r="EAB28" s="157">
        <f t="shared" si="63"/>
        <v>0</v>
      </c>
      <c r="EAC28" s="157">
        <f t="shared" si="63"/>
        <v>0</v>
      </c>
      <c r="EAD28" s="157">
        <f t="shared" si="63"/>
        <v>0</v>
      </c>
      <c r="EAE28" s="157">
        <f t="shared" si="63"/>
        <v>0</v>
      </c>
      <c r="EAF28" s="157">
        <f t="shared" si="63"/>
        <v>0</v>
      </c>
      <c r="EAG28" s="157">
        <f t="shared" si="63"/>
        <v>0</v>
      </c>
      <c r="EAH28" s="157">
        <f t="shared" si="63"/>
        <v>0</v>
      </c>
      <c r="EAI28" s="157">
        <f t="shared" si="63"/>
        <v>0</v>
      </c>
      <c r="EAJ28" s="157">
        <f t="shared" si="63"/>
        <v>0</v>
      </c>
      <c r="EAK28" s="157">
        <f t="shared" si="63"/>
        <v>0</v>
      </c>
      <c r="EAL28" s="157">
        <f t="shared" si="63"/>
        <v>0</v>
      </c>
      <c r="EAM28" s="157">
        <f t="shared" si="63"/>
        <v>0</v>
      </c>
      <c r="EAN28" s="157">
        <f t="shared" si="63"/>
        <v>0</v>
      </c>
      <c r="EAO28" s="157">
        <f t="shared" si="63"/>
        <v>0</v>
      </c>
      <c r="EAP28" s="157">
        <f t="shared" si="63"/>
        <v>0</v>
      </c>
      <c r="EAQ28" s="157">
        <f t="shared" si="63"/>
        <v>0</v>
      </c>
      <c r="EAR28" s="157">
        <f t="shared" si="63"/>
        <v>0</v>
      </c>
      <c r="EAS28" s="157">
        <f t="shared" si="63"/>
        <v>0</v>
      </c>
      <c r="EAT28" s="157">
        <f t="shared" si="63"/>
        <v>0</v>
      </c>
      <c r="EAU28" s="157">
        <f t="shared" si="63"/>
        <v>0</v>
      </c>
      <c r="EAV28" s="157">
        <f t="shared" si="63"/>
        <v>0</v>
      </c>
      <c r="EAW28" s="157">
        <f t="shared" si="63"/>
        <v>0</v>
      </c>
      <c r="EAX28" s="157">
        <f t="shared" si="63"/>
        <v>0</v>
      </c>
      <c r="EAY28" s="157">
        <f t="shared" si="63"/>
        <v>0</v>
      </c>
      <c r="EAZ28" s="157">
        <f t="shared" si="63"/>
        <v>0</v>
      </c>
      <c r="EBA28" s="157">
        <f t="shared" si="63"/>
        <v>0</v>
      </c>
      <c r="EBB28" s="157">
        <f t="shared" si="63"/>
        <v>0</v>
      </c>
      <c r="EBC28" s="157">
        <f t="shared" si="63"/>
        <v>0</v>
      </c>
      <c r="EBD28" s="157">
        <f t="shared" si="63"/>
        <v>0</v>
      </c>
      <c r="EBE28" s="157">
        <f t="shared" si="63"/>
        <v>0</v>
      </c>
      <c r="EBF28" s="157">
        <f t="shared" si="63"/>
        <v>0</v>
      </c>
      <c r="EBG28" s="157">
        <f t="shared" si="63"/>
        <v>0</v>
      </c>
      <c r="EBH28" s="157">
        <f t="shared" si="63"/>
        <v>0</v>
      </c>
      <c r="EBI28" s="157">
        <f t="shared" si="63"/>
        <v>0</v>
      </c>
      <c r="EBJ28" s="157">
        <f t="shared" si="63"/>
        <v>0</v>
      </c>
      <c r="EBK28" s="157">
        <f t="shared" si="63"/>
        <v>0</v>
      </c>
      <c r="EBL28" s="157">
        <f t="shared" si="63"/>
        <v>0</v>
      </c>
      <c r="EBM28" s="157">
        <f t="shared" si="63"/>
        <v>0</v>
      </c>
      <c r="EBN28" s="157">
        <f t="shared" si="63"/>
        <v>0</v>
      </c>
      <c r="EBO28" s="157">
        <f t="shared" si="63"/>
        <v>0</v>
      </c>
      <c r="EBP28" s="157">
        <f t="shared" si="63"/>
        <v>0</v>
      </c>
      <c r="EBQ28" s="157">
        <f t="shared" si="63"/>
        <v>0</v>
      </c>
      <c r="EBR28" s="157">
        <f t="shared" si="63"/>
        <v>0</v>
      </c>
      <c r="EBS28" s="157">
        <f t="shared" si="63"/>
        <v>0</v>
      </c>
      <c r="EBT28" s="157">
        <f t="shared" si="63"/>
        <v>0</v>
      </c>
      <c r="EBU28" s="157">
        <f t="shared" si="63"/>
        <v>0</v>
      </c>
      <c r="EBV28" s="157">
        <f t="shared" si="63"/>
        <v>0</v>
      </c>
      <c r="EBW28" s="157">
        <f t="shared" si="63"/>
        <v>0</v>
      </c>
      <c r="EBX28" s="157">
        <f t="shared" si="63"/>
        <v>0</v>
      </c>
      <c r="EBY28" s="157">
        <f t="shared" si="63"/>
        <v>0</v>
      </c>
      <c r="EBZ28" s="157">
        <f t="shared" si="63"/>
        <v>0</v>
      </c>
      <c r="ECA28" s="157">
        <f t="shared" ref="ECA28:EEL28" si="64">ECA29+ECA30</f>
        <v>0</v>
      </c>
      <c r="ECB28" s="157">
        <f t="shared" si="64"/>
        <v>0</v>
      </c>
      <c r="ECC28" s="157">
        <f t="shared" si="64"/>
        <v>0</v>
      </c>
      <c r="ECD28" s="157">
        <f t="shared" si="64"/>
        <v>0</v>
      </c>
      <c r="ECE28" s="157">
        <f t="shared" si="64"/>
        <v>0</v>
      </c>
      <c r="ECF28" s="157">
        <f t="shared" si="64"/>
        <v>0</v>
      </c>
      <c r="ECG28" s="157">
        <f t="shared" si="64"/>
        <v>0</v>
      </c>
      <c r="ECH28" s="157">
        <f t="shared" si="64"/>
        <v>0</v>
      </c>
      <c r="ECI28" s="157">
        <f t="shared" si="64"/>
        <v>0</v>
      </c>
      <c r="ECJ28" s="157">
        <f t="shared" si="64"/>
        <v>0</v>
      </c>
      <c r="ECK28" s="157">
        <f t="shared" si="64"/>
        <v>0</v>
      </c>
      <c r="ECL28" s="157">
        <f t="shared" si="64"/>
        <v>0</v>
      </c>
      <c r="ECM28" s="157">
        <f t="shared" si="64"/>
        <v>0</v>
      </c>
      <c r="ECN28" s="157">
        <f t="shared" si="64"/>
        <v>0</v>
      </c>
      <c r="ECO28" s="157">
        <f t="shared" si="64"/>
        <v>0</v>
      </c>
      <c r="ECP28" s="157">
        <f t="shared" si="64"/>
        <v>0</v>
      </c>
      <c r="ECQ28" s="157">
        <f t="shared" si="64"/>
        <v>0</v>
      </c>
      <c r="ECR28" s="157">
        <f t="shared" si="64"/>
        <v>0</v>
      </c>
      <c r="ECS28" s="157">
        <f t="shared" si="64"/>
        <v>0</v>
      </c>
      <c r="ECT28" s="157">
        <f t="shared" si="64"/>
        <v>0</v>
      </c>
      <c r="ECU28" s="157">
        <f t="shared" si="64"/>
        <v>0</v>
      </c>
      <c r="ECV28" s="157">
        <f t="shared" si="64"/>
        <v>0</v>
      </c>
      <c r="ECW28" s="157">
        <f t="shared" si="64"/>
        <v>0</v>
      </c>
      <c r="ECX28" s="157">
        <f t="shared" si="64"/>
        <v>0</v>
      </c>
      <c r="ECY28" s="157">
        <f t="shared" si="64"/>
        <v>0</v>
      </c>
      <c r="ECZ28" s="157">
        <f t="shared" si="64"/>
        <v>0</v>
      </c>
      <c r="EDA28" s="157">
        <f t="shared" si="64"/>
        <v>0</v>
      </c>
      <c r="EDB28" s="157">
        <f t="shared" si="64"/>
        <v>0</v>
      </c>
      <c r="EDC28" s="157">
        <f t="shared" si="64"/>
        <v>0</v>
      </c>
      <c r="EDD28" s="157">
        <f t="shared" si="64"/>
        <v>0</v>
      </c>
      <c r="EDE28" s="157">
        <f t="shared" si="64"/>
        <v>0</v>
      </c>
      <c r="EDF28" s="157">
        <f t="shared" si="64"/>
        <v>0</v>
      </c>
      <c r="EDG28" s="157">
        <f t="shared" si="64"/>
        <v>0</v>
      </c>
      <c r="EDH28" s="157">
        <f t="shared" si="64"/>
        <v>0</v>
      </c>
      <c r="EDI28" s="157">
        <f t="shared" si="64"/>
        <v>0</v>
      </c>
      <c r="EDJ28" s="157">
        <f t="shared" si="64"/>
        <v>0</v>
      </c>
      <c r="EDK28" s="157">
        <f t="shared" si="64"/>
        <v>0</v>
      </c>
      <c r="EDL28" s="157">
        <f t="shared" si="64"/>
        <v>0</v>
      </c>
      <c r="EDM28" s="157">
        <f t="shared" si="64"/>
        <v>0</v>
      </c>
      <c r="EDN28" s="157">
        <f t="shared" si="64"/>
        <v>0</v>
      </c>
      <c r="EDO28" s="157">
        <f t="shared" si="64"/>
        <v>0</v>
      </c>
      <c r="EDP28" s="157">
        <f t="shared" si="64"/>
        <v>0</v>
      </c>
      <c r="EDQ28" s="157">
        <f t="shared" si="64"/>
        <v>0</v>
      </c>
      <c r="EDR28" s="157">
        <f t="shared" si="64"/>
        <v>0</v>
      </c>
      <c r="EDS28" s="157">
        <f t="shared" si="64"/>
        <v>0</v>
      </c>
      <c r="EDT28" s="157">
        <f t="shared" si="64"/>
        <v>0</v>
      </c>
      <c r="EDU28" s="157">
        <f t="shared" si="64"/>
        <v>0</v>
      </c>
      <c r="EDV28" s="157">
        <f t="shared" si="64"/>
        <v>0</v>
      </c>
      <c r="EDW28" s="157">
        <f t="shared" si="64"/>
        <v>0</v>
      </c>
      <c r="EDX28" s="157">
        <f t="shared" si="64"/>
        <v>0</v>
      </c>
      <c r="EDY28" s="157">
        <f t="shared" si="64"/>
        <v>0</v>
      </c>
      <c r="EDZ28" s="157">
        <f t="shared" si="64"/>
        <v>0</v>
      </c>
      <c r="EEA28" s="157">
        <f t="shared" si="64"/>
        <v>0</v>
      </c>
      <c r="EEB28" s="157">
        <f t="shared" si="64"/>
        <v>0</v>
      </c>
      <c r="EEC28" s="157">
        <f t="shared" si="64"/>
        <v>0</v>
      </c>
      <c r="EED28" s="157">
        <f t="shared" si="64"/>
        <v>0</v>
      </c>
      <c r="EEE28" s="157">
        <f t="shared" si="64"/>
        <v>0</v>
      </c>
      <c r="EEF28" s="157">
        <f t="shared" si="64"/>
        <v>0</v>
      </c>
      <c r="EEG28" s="157">
        <f t="shared" si="64"/>
        <v>0</v>
      </c>
      <c r="EEH28" s="157">
        <f t="shared" si="64"/>
        <v>0</v>
      </c>
      <c r="EEI28" s="157">
        <f t="shared" si="64"/>
        <v>0</v>
      </c>
      <c r="EEJ28" s="157">
        <f t="shared" si="64"/>
        <v>0</v>
      </c>
      <c r="EEK28" s="157">
        <f t="shared" si="64"/>
        <v>0</v>
      </c>
      <c r="EEL28" s="157">
        <f t="shared" si="64"/>
        <v>0</v>
      </c>
      <c r="EEM28" s="157">
        <f t="shared" ref="EEM28:EGX28" si="65">EEM29+EEM30</f>
        <v>0</v>
      </c>
      <c r="EEN28" s="157">
        <f t="shared" si="65"/>
        <v>0</v>
      </c>
      <c r="EEO28" s="157">
        <f t="shared" si="65"/>
        <v>0</v>
      </c>
      <c r="EEP28" s="157">
        <f t="shared" si="65"/>
        <v>0</v>
      </c>
      <c r="EEQ28" s="157">
        <f t="shared" si="65"/>
        <v>0</v>
      </c>
      <c r="EER28" s="157">
        <f t="shared" si="65"/>
        <v>0</v>
      </c>
      <c r="EES28" s="157">
        <f t="shared" si="65"/>
        <v>0</v>
      </c>
      <c r="EET28" s="157">
        <f t="shared" si="65"/>
        <v>0</v>
      </c>
      <c r="EEU28" s="157">
        <f t="shared" si="65"/>
        <v>0</v>
      </c>
      <c r="EEV28" s="157">
        <f t="shared" si="65"/>
        <v>0</v>
      </c>
      <c r="EEW28" s="157">
        <f t="shared" si="65"/>
        <v>0</v>
      </c>
      <c r="EEX28" s="157">
        <f t="shared" si="65"/>
        <v>0</v>
      </c>
      <c r="EEY28" s="157">
        <f t="shared" si="65"/>
        <v>0</v>
      </c>
      <c r="EEZ28" s="157">
        <f t="shared" si="65"/>
        <v>0</v>
      </c>
      <c r="EFA28" s="157">
        <f t="shared" si="65"/>
        <v>0</v>
      </c>
      <c r="EFB28" s="157">
        <f t="shared" si="65"/>
        <v>0</v>
      </c>
      <c r="EFC28" s="157">
        <f t="shared" si="65"/>
        <v>0</v>
      </c>
      <c r="EFD28" s="157">
        <f t="shared" si="65"/>
        <v>0</v>
      </c>
      <c r="EFE28" s="157">
        <f t="shared" si="65"/>
        <v>0</v>
      </c>
      <c r="EFF28" s="157">
        <f t="shared" si="65"/>
        <v>0</v>
      </c>
      <c r="EFG28" s="157">
        <f t="shared" si="65"/>
        <v>0</v>
      </c>
      <c r="EFH28" s="157">
        <f t="shared" si="65"/>
        <v>0</v>
      </c>
      <c r="EFI28" s="157">
        <f t="shared" si="65"/>
        <v>0</v>
      </c>
      <c r="EFJ28" s="157">
        <f t="shared" si="65"/>
        <v>0</v>
      </c>
      <c r="EFK28" s="157">
        <f t="shared" si="65"/>
        <v>0</v>
      </c>
      <c r="EFL28" s="157">
        <f t="shared" si="65"/>
        <v>0</v>
      </c>
      <c r="EFM28" s="157">
        <f t="shared" si="65"/>
        <v>0</v>
      </c>
      <c r="EFN28" s="157">
        <f t="shared" si="65"/>
        <v>0</v>
      </c>
      <c r="EFO28" s="157">
        <f t="shared" si="65"/>
        <v>0</v>
      </c>
      <c r="EFP28" s="157">
        <f t="shared" si="65"/>
        <v>0</v>
      </c>
      <c r="EFQ28" s="157">
        <f t="shared" si="65"/>
        <v>0</v>
      </c>
      <c r="EFR28" s="157">
        <f t="shared" si="65"/>
        <v>0</v>
      </c>
      <c r="EFS28" s="157">
        <f t="shared" si="65"/>
        <v>0</v>
      </c>
      <c r="EFT28" s="157">
        <f t="shared" si="65"/>
        <v>0</v>
      </c>
      <c r="EFU28" s="157">
        <f t="shared" si="65"/>
        <v>0</v>
      </c>
      <c r="EFV28" s="157">
        <f t="shared" si="65"/>
        <v>0</v>
      </c>
      <c r="EFW28" s="157">
        <f t="shared" si="65"/>
        <v>0</v>
      </c>
      <c r="EFX28" s="157">
        <f t="shared" si="65"/>
        <v>0</v>
      </c>
      <c r="EFY28" s="157">
        <f t="shared" si="65"/>
        <v>0</v>
      </c>
      <c r="EFZ28" s="157">
        <f t="shared" si="65"/>
        <v>0</v>
      </c>
      <c r="EGA28" s="157">
        <f t="shared" si="65"/>
        <v>0</v>
      </c>
      <c r="EGB28" s="157">
        <f t="shared" si="65"/>
        <v>0</v>
      </c>
      <c r="EGC28" s="157">
        <f t="shared" si="65"/>
        <v>0</v>
      </c>
      <c r="EGD28" s="157">
        <f t="shared" si="65"/>
        <v>0</v>
      </c>
      <c r="EGE28" s="157">
        <f t="shared" si="65"/>
        <v>0</v>
      </c>
      <c r="EGF28" s="157">
        <f t="shared" si="65"/>
        <v>0</v>
      </c>
      <c r="EGG28" s="157">
        <f t="shared" si="65"/>
        <v>0</v>
      </c>
      <c r="EGH28" s="157">
        <f t="shared" si="65"/>
        <v>0</v>
      </c>
      <c r="EGI28" s="157">
        <f t="shared" si="65"/>
        <v>0</v>
      </c>
      <c r="EGJ28" s="157">
        <f t="shared" si="65"/>
        <v>0</v>
      </c>
      <c r="EGK28" s="157">
        <f t="shared" si="65"/>
        <v>0</v>
      </c>
      <c r="EGL28" s="157">
        <f t="shared" si="65"/>
        <v>0</v>
      </c>
      <c r="EGM28" s="157">
        <f t="shared" si="65"/>
        <v>0</v>
      </c>
      <c r="EGN28" s="157">
        <f t="shared" si="65"/>
        <v>0</v>
      </c>
      <c r="EGO28" s="157">
        <f t="shared" si="65"/>
        <v>0</v>
      </c>
      <c r="EGP28" s="157">
        <f t="shared" si="65"/>
        <v>0</v>
      </c>
      <c r="EGQ28" s="157">
        <f t="shared" si="65"/>
        <v>0</v>
      </c>
      <c r="EGR28" s="157">
        <f t="shared" si="65"/>
        <v>0</v>
      </c>
      <c r="EGS28" s="157">
        <f t="shared" si="65"/>
        <v>0</v>
      </c>
      <c r="EGT28" s="157">
        <f t="shared" si="65"/>
        <v>0</v>
      </c>
      <c r="EGU28" s="157">
        <f t="shared" si="65"/>
        <v>0</v>
      </c>
      <c r="EGV28" s="157">
        <f t="shared" si="65"/>
        <v>0</v>
      </c>
      <c r="EGW28" s="157">
        <f t="shared" si="65"/>
        <v>0</v>
      </c>
      <c r="EGX28" s="157">
        <f t="shared" si="65"/>
        <v>0</v>
      </c>
      <c r="EGY28" s="157">
        <f t="shared" ref="EGY28:EJJ28" si="66">EGY29+EGY30</f>
        <v>0</v>
      </c>
      <c r="EGZ28" s="157">
        <f t="shared" si="66"/>
        <v>0</v>
      </c>
      <c r="EHA28" s="157">
        <f t="shared" si="66"/>
        <v>0</v>
      </c>
      <c r="EHB28" s="157">
        <f t="shared" si="66"/>
        <v>0</v>
      </c>
      <c r="EHC28" s="157">
        <f t="shared" si="66"/>
        <v>0</v>
      </c>
      <c r="EHD28" s="157">
        <f t="shared" si="66"/>
        <v>0</v>
      </c>
      <c r="EHE28" s="157">
        <f t="shared" si="66"/>
        <v>0</v>
      </c>
      <c r="EHF28" s="157">
        <f t="shared" si="66"/>
        <v>0</v>
      </c>
      <c r="EHG28" s="157">
        <f t="shared" si="66"/>
        <v>0</v>
      </c>
      <c r="EHH28" s="157">
        <f t="shared" si="66"/>
        <v>0</v>
      </c>
      <c r="EHI28" s="157">
        <f t="shared" si="66"/>
        <v>0</v>
      </c>
      <c r="EHJ28" s="157">
        <f t="shared" si="66"/>
        <v>0</v>
      </c>
      <c r="EHK28" s="157">
        <f t="shared" si="66"/>
        <v>0</v>
      </c>
      <c r="EHL28" s="157">
        <f t="shared" si="66"/>
        <v>0</v>
      </c>
      <c r="EHM28" s="157">
        <f t="shared" si="66"/>
        <v>0</v>
      </c>
      <c r="EHN28" s="157">
        <f t="shared" si="66"/>
        <v>0</v>
      </c>
      <c r="EHO28" s="157">
        <f t="shared" si="66"/>
        <v>0</v>
      </c>
      <c r="EHP28" s="157">
        <f t="shared" si="66"/>
        <v>0</v>
      </c>
      <c r="EHQ28" s="157">
        <f t="shared" si="66"/>
        <v>0</v>
      </c>
      <c r="EHR28" s="157">
        <f t="shared" si="66"/>
        <v>0</v>
      </c>
      <c r="EHS28" s="157">
        <f t="shared" si="66"/>
        <v>0</v>
      </c>
      <c r="EHT28" s="157">
        <f t="shared" si="66"/>
        <v>0</v>
      </c>
      <c r="EHU28" s="157">
        <f t="shared" si="66"/>
        <v>0</v>
      </c>
      <c r="EHV28" s="157">
        <f t="shared" si="66"/>
        <v>0</v>
      </c>
      <c r="EHW28" s="157">
        <f t="shared" si="66"/>
        <v>0</v>
      </c>
      <c r="EHX28" s="157">
        <f t="shared" si="66"/>
        <v>0</v>
      </c>
      <c r="EHY28" s="157">
        <f t="shared" si="66"/>
        <v>0</v>
      </c>
      <c r="EHZ28" s="157">
        <f t="shared" si="66"/>
        <v>0</v>
      </c>
      <c r="EIA28" s="157">
        <f t="shared" si="66"/>
        <v>0</v>
      </c>
      <c r="EIB28" s="157">
        <f t="shared" si="66"/>
        <v>0</v>
      </c>
      <c r="EIC28" s="157">
        <f t="shared" si="66"/>
        <v>0</v>
      </c>
      <c r="EID28" s="157">
        <f t="shared" si="66"/>
        <v>0</v>
      </c>
      <c r="EIE28" s="157">
        <f t="shared" si="66"/>
        <v>0</v>
      </c>
      <c r="EIF28" s="157">
        <f t="shared" si="66"/>
        <v>0</v>
      </c>
      <c r="EIG28" s="157">
        <f t="shared" si="66"/>
        <v>0</v>
      </c>
      <c r="EIH28" s="157">
        <f t="shared" si="66"/>
        <v>0</v>
      </c>
      <c r="EII28" s="157">
        <f t="shared" si="66"/>
        <v>0</v>
      </c>
      <c r="EIJ28" s="157">
        <f t="shared" si="66"/>
        <v>0</v>
      </c>
      <c r="EIK28" s="157">
        <f t="shared" si="66"/>
        <v>0</v>
      </c>
      <c r="EIL28" s="157">
        <f t="shared" si="66"/>
        <v>0</v>
      </c>
      <c r="EIM28" s="157">
        <f t="shared" si="66"/>
        <v>0</v>
      </c>
      <c r="EIN28" s="157">
        <f t="shared" si="66"/>
        <v>0</v>
      </c>
      <c r="EIO28" s="157">
        <f t="shared" si="66"/>
        <v>0</v>
      </c>
      <c r="EIP28" s="157">
        <f t="shared" si="66"/>
        <v>0</v>
      </c>
      <c r="EIQ28" s="157">
        <f t="shared" si="66"/>
        <v>0</v>
      </c>
      <c r="EIR28" s="157">
        <f t="shared" si="66"/>
        <v>0</v>
      </c>
      <c r="EIS28" s="157">
        <f t="shared" si="66"/>
        <v>0</v>
      </c>
      <c r="EIT28" s="157">
        <f t="shared" si="66"/>
        <v>0</v>
      </c>
      <c r="EIU28" s="157">
        <f t="shared" si="66"/>
        <v>0</v>
      </c>
      <c r="EIV28" s="157">
        <f t="shared" si="66"/>
        <v>0</v>
      </c>
      <c r="EIW28" s="157">
        <f t="shared" si="66"/>
        <v>0</v>
      </c>
      <c r="EIX28" s="157">
        <f t="shared" si="66"/>
        <v>0</v>
      </c>
      <c r="EIY28" s="157">
        <f t="shared" si="66"/>
        <v>0</v>
      </c>
      <c r="EIZ28" s="157">
        <f t="shared" si="66"/>
        <v>0</v>
      </c>
      <c r="EJA28" s="157">
        <f t="shared" si="66"/>
        <v>0</v>
      </c>
      <c r="EJB28" s="157">
        <f t="shared" si="66"/>
        <v>0</v>
      </c>
      <c r="EJC28" s="157">
        <f t="shared" si="66"/>
        <v>0</v>
      </c>
      <c r="EJD28" s="157">
        <f t="shared" si="66"/>
        <v>0</v>
      </c>
      <c r="EJE28" s="157">
        <f t="shared" si="66"/>
        <v>0</v>
      </c>
      <c r="EJF28" s="157">
        <f t="shared" si="66"/>
        <v>0</v>
      </c>
      <c r="EJG28" s="157">
        <f t="shared" si="66"/>
        <v>0</v>
      </c>
      <c r="EJH28" s="157">
        <f t="shared" si="66"/>
        <v>0</v>
      </c>
      <c r="EJI28" s="157">
        <f t="shared" si="66"/>
        <v>0</v>
      </c>
      <c r="EJJ28" s="157">
        <f t="shared" si="66"/>
        <v>0</v>
      </c>
      <c r="EJK28" s="157">
        <f t="shared" ref="EJK28:ELV28" si="67">EJK29+EJK30</f>
        <v>0</v>
      </c>
      <c r="EJL28" s="157">
        <f t="shared" si="67"/>
        <v>0</v>
      </c>
      <c r="EJM28" s="157">
        <f t="shared" si="67"/>
        <v>0</v>
      </c>
      <c r="EJN28" s="157">
        <f t="shared" si="67"/>
        <v>0</v>
      </c>
      <c r="EJO28" s="157">
        <f t="shared" si="67"/>
        <v>0</v>
      </c>
      <c r="EJP28" s="157">
        <f t="shared" si="67"/>
        <v>0</v>
      </c>
      <c r="EJQ28" s="157">
        <f t="shared" si="67"/>
        <v>0</v>
      </c>
      <c r="EJR28" s="157">
        <f t="shared" si="67"/>
        <v>0</v>
      </c>
      <c r="EJS28" s="157">
        <f t="shared" si="67"/>
        <v>0</v>
      </c>
      <c r="EJT28" s="157">
        <f t="shared" si="67"/>
        <v>0</v>
      </c>
      <c r="EJU28" s="157">
        <f t="shared" si="67"/>
        <v>0</v>
      </c>
      <c r="EJV28" s="157">
        <f t="shared" si="67"/>
        <v>0</v>
      </c>
      <c r="EJW28" s="157">
        <f t="shared" si="67"/>
        <v>0</v>
      </c>
      <c r="EJX28" s="157">
        <f t="shared" si="67"/>
        <v>0</v>
      </c>
      <c r="EJY28" s="157">
        <f t="shared" si="67"/>
        <v>0</v>
      </c>
      <c r="EJZ28" s="157">
        <f t="shared" si="67"/>
        <v>0</v>
      </c>
      <c r="EKA28" s="157">
        <f t="shared" si="67"/>
        <v>0</v>
      </c>
      <c r="EKB28" s="157">
        <f t="shared" si="67"/>
        <v>0</v>
      </c>
      <c r="EKC28" s="157">
        <f t="shared" si="67"/>
        <v>0</v>
      </c>
      <c r="EKD28" s="157">
        <f t="shared" si="67"/>
        <v>0</v>
      </c>
      <c r="EKE28" s="157">
        <f t="shared" si="67"/>
        <v>0</v>
      </c>
      <c r="EKF28" s="157">
        <f t="shared" si="67"/>
        <v>0</v>
      </c>
      <c r="EKG28" s="157">
        <f t="shared" si="67"/>
        <v>0</v>
      </c>
      <c r="EKH28" s="157">
        <f t="shared" si="67"/>
        <v>0</v>
      </c>
      <c r="EKI28" s="157">
        <f t="shared" si="67"/>
        <v>0</v>
      </c>
      <c r="EKJ28" s="157">
        <f t="shared" si="67"/>
        <v>0</v>
      </c>
      <c r="EKK28" s="157">
        <f t="shared" si="67"/>
        <v>0</v>
      </c>
      <c r="EKL28" s="157">
        <f t="shared" si="67"/>
        <v>0</v>
      </c>
      <c r="EKM28" s="157">
        <f t="shared" si="67"/>
        <v>0</v>
      </c>
      <c r="EKN28" s="157">
        <f t="shared" si="67"/>
        <v>0</v>
      </c>
      <c r="EKO28" s="157">
        <f t="shared" si="67"/>
        <v>0</v>
      </c>
      <c r="EKP28" s="157">
        <f t="shared" si="67"/>
        <v>0</v>
      </c>
      <c r="EKQ28" s="157">
        <f t="shared" si="67"/>
        <v>0</v>
      </c>
      <c r="EKR28" s="157">
        <f t="shared" si="67"/>
        <v>0</v>
      </c>
      <c r="EKS28" s="157">
        <f t="shared" si="67"/>
        <v>0</v>
      </c>
      <c r="EKT28" s="157">
        <f t="shared" si="67"/>
        <v>0</v>
      </c>
      <c r="EKU28" s="157">
        <f t="shared" si="67"/>
        <v>0</v>
      </c>
      <c r="EKV28" s="157">
        <f t="shared" si="67"/>
        <v>0</v>
      </c>
      <c r="EKW28" s="157">
        <f t="shared" si="67"/>
        <v>0</v>
      </c>
      <c r="EKX28" s="157">
        <f t="shared" si="67"/>
        <v>0</v>
      </c>
      <c r="EKY28" s="157">
        <f t="shared" si="67"/>
        <v>0</v>
      </c>
      <c r="EKZ28" s="157">
        <f t="shared" si="67"/>
        <v>0</v>
      </c>
      <c r="ELA28" s="157">
        <f t="shared" si="67"/>
        <v>0</v>
      </c>
      <c r="ELB28" s="157">
        <f t="shared" si="67"/>
        <v>0</v>
      </c>
      <c r="ELC28" s="157">
        <f t="shared" si="67"/>
        <v>0</v>
      </c>
      <c r="ELD28" s="157">
        <f t="shared" si="67"/>
        <v>0</v>
      </c>
      <c r="ELE28" s="157">
        <f t="shared" si="67"/>
        <v>0</v>
      </c>
      <c r="ELF28" s="157">
        <f t="shared" si="67"/>
        <v>0</v>
      </c>
      <c r="ELG28" s="157">
        <f t="shared" si="67"/>
        <v>0</v>
      </c>
      <c r="ELH28" s="157">
        <f t="shared" si="67"/>
        <v>0</v>
      </c>
      <c r="ELI28" s="157">
        <f t="shared" si="67"/>
        <v>0</v>
      </c>
      <c r="ELJ28" s="157">
        <f t="shared" si="67"/>
        <v>0</v>
      </c>
      <c r="ELK28" s="157">
        <f t="shared" si="67"/>
        <v>0</v>
      </c>
      <c r="ELL28" s="157">
        <f t="shared" si="67"/>
        <v>0</v>
      </c>
      <c r="ELM28" s="157">
        <f t="shared" si="67"/>
        <v>0</v>
      </c>
      <c r="ELN28" s="157">
        <f t="shared" si="67"/>
        <v>0</v>
      </c>
      <c r="ELO28" s="157">
        <f t="shared" si="67"/>
        <v>0</v>
      </c>
      <c r="ELP28" s="157">
        <f t="shared" si="67"/>
        <v>0</v>
      </c>
      <c r="ELQ28" s="157">
        <f t="shared" si="67"/>
        <v>0</v>
      </c>
      <c r="ELR28" s="157">
        <f t="shared" si="67"/>
        <v>0</v>
      </c>
      <c r="ELS28" s="157">
        <f t="shared" si="67"/>
        <v>0</v>
      </c>
      <c r="ELT28" s="157">
        <f t="shared" si="67"/>
        <v>0</v>
      </c>
      <c r="ELU28" s="157">
        <f t="shared" si="67"/>
        <v>0</v>
      </c>
      <c r="ELV28" s="157">
        <f t="shared" si="67"/>
        <v>0</v>
      </c>
      <c r="ELW28" s="157">
        <f t="shared" ref="ELW28:EOH28" si="68">ELW29+ELW30</f>
        <v>0</v>
      </c>
      <c r="ELX28" s="157">
        <f t="shared" si="68"/>
        <v>0</v>
      </c>
      <c r="ELY28" s="157">
        <f t="shared" si="68"/>
        <v>0</v>
      </c>
      <c r="ELZ28" s="157">
        <f t="shared" si="68"/>
        <v>0</v>
      </c>
      <c r="EMA28" s="157">
        <f t="shared" si="68"/>
        <v>0</v>
      </c>
      <c r="EMB28" s="157">
        <f t="shared" si="68"/>
        <v>0</v>
      </c>
      <c r="EMC28" s="157">
        <f t="shared" si="68"/>
        <v>0</v>
      </c>
      <c r="EMD28" s="157">
        <f t="shared" si="68"/>
        <v>0</v>
      </c>
      <c r="EME28" s="157">
        <f t="shared" si="68"/>
        <v>0</v>
      </c>
      <c r="EMF28" s="157">
        <f t="shared" si="68"/>
        <v>0</v>
      </c>
      <c r="EMG28" s="157">
        <f t="shared" si="68"/>
        <v>0</v>
      </c>
      <c r="EMH28" s="157">
        <f t="shared" si="68"/>
        <v>0</v>
      </c>
      <c r="EMI28" s="157">
        <f t="shared" si="68"/>
        <v>0</v>
      </c>
      <c r="EMJ28" s="157">
        <f t="shared" si="68"/>
        <v>0</v>
      </c>
      <c r="EMK28" s="157">
        <f t="shared" si="68"/>
        <v>0</v>
      </c>
      <c r="EML28" s="157">
        <f t="shared" si="68"/>
        <v>0</v>
      </c>
      <c r="EMM28" s="157">
        <f t="shared" si="68"/>
        <v>0</v>
      </c>
      <c r="EMN28" s="157">
        <f t="shared" si="68"/>
        <v>0</v>
      </c>
      <c r="EMO28" s="157">
        <f t="shared" si="68"/>
        <v>0</v>
      </c>
      <c r="EMP28" s="157">
        <f t="shared" si="68"/>
        <v>0</v>
      </c>
      <c r="EMQ28" s="157">
        <f t="shared" si="68"/>
        <v>0</v>
      </c>
      <c r="EMR28" s="157">
        <f t="shared" si="68"/>
        <v>0</v>
      </c>
      <c r="EMS28" s="157">
        <f t="shared" si="68"/>
        <v>0</v>
      </c>
      <c r="EMT28" s="157">
        <f t="shared" si="68"/>
        <v>0</v>
      </c>
      <c r="EMU28" s="157">
        <f t="shared" si="68"/>
        <v>0</v>
      </c>
      <c r="EMV28" s="157">
        <f t="shared" si="68"/>
        <v>0</v>
      </c>
      <c r="EMW28" s="157">
        <f t="shared" si="68"/>
        <v>0</v>
      </c>
      <c r="EMX28" s="157">
        <f t="shared" si="68"/>
        <v>0</v>
      </c>
      <c r="EMY28" s="157">
        <f t="shared" si="68"/>
        <v>0</v>
      </c>
      <c r="EMZ28" s="157">
        <f t="shared" si="68"/>
        <v>0</v>
      </c>
      <c r="ENA28" s="157">
        <f t="shared" si="68"/>
        <v>0</v>
      </c>
      <c r="ENB28" s="157">
        <f t="shared" si="68"/>
        <v>0</v>
      </c>
      <c r="ENC28" s="157">
        <f t="shared" si="68"/>
        <v>0</v>
      </c>
      <c r="END28" s="157">
        <f t="shared" si="68"/>
        <v>0</v>
      </c>
      <c r="ENE28" s="157">
        <f t="shared" si="68"/>
        <v>0</v>
      </c>
      <c r="ENF28" s="157">
        <f t="shared" si="68"/>
        <v>0</v>
      </c>
      <c r="ENG28" s="157">
        <f t="shared" si="68"/>
        <v>0</v>
      </c>
      <c r="ENH28" s="157">
        <f t="shared" si="68"/>
        <v>0</v>
      </c>
      <c r="ENI28" s="157">
        <f t="shared" si="68"/>
        <v>0</v>
      </c>
      <c r="ENJ28" s="157">
        <f t="shared" si="68"/>
        <v>0</v>
      </c>
      <c r="ENK28" s="157">
        <f t="shared" si="68"/>
        <v>0</v>
      </c>
      <c r="ENL28" s="157">
        <f t="shared" si="68"/>
        <v>0</v>
      </c>
      <c r="ENM28" s="157">
        <f t="shared" si="68"/>
        <v>0</v>
      </c>
      <c r="ENN28" s="157">
        <f t="shared" si="68"/>
        <v>0</v>
      </c>
      <c r="ENO28" s="157">
        <f t="shared" si="68"/>
        <v>0</v>
      </c>
      <c r="ENP28" s="157">
        <f t="shared" si="68"/>
        <v>0</v>
      </c>
      <c r="ENQ28" s="157">
        <f t="shared" si="68"/>
        <v>0</v>
      </c>
      <c r="ENR28" s="157">
        <f t="shared" si="68"/>
        <v>0</v>
      </c>
      <c r="ENS28" s="157">
        <f t="shared" si="68"/>
        <v>0</v>
      </c>
      <c r="ENT28" s="157">
        <f t="shared" si="68"/>
        <v>0</v>
      </c>
      <c r="ENU28" s="157">
        <f t="shared" si="68"/>
        <v>0</v>
      </c>
      <c r="ENV28" s="157">
        <f t="shared" si="68"/>
        <v>0</v>
      </c>
      <c r="ENW28" s="157">
        <f t="shared" si="68"/>
        <v>0</v>
      </c>
      <c r="ENX28" s="157">
        <f t="shared" si="68"/>
        <v>0</v>
      </c>
      <c r="ENY28" s="157">
        <f t="shared" si="68"/>
        <v>0</v>
      </c>
      <c r="ENZ28" s="157">
        <f t="shared" si="68"/>
        <v>0</v>
      </c>
      <c r="EOA28" s="157">
        <f t="shared" si="68"/>
        <v>0</v>
      </c>
      <c r="EOB28" s="157">
        <f t="shared" si="68"/>
        <v>0</v>
      </c>
      <c r="EOC28" s="157">
        <f t="shared" si="68"/>
        <v>0</v>
      </c>
      <c r="EOD28" s="157">
        <f t="shared" si="68"/>
        <v>0</v>
      </c>
      <c r="EOE28" s="157">
        <f t="shared" si="68"/>
        <v>0</v>
      </c>
      <c r="EOF28" s="157">
        <f t="shared" si="68"/>
        <v>0</v>
      </c>
      <c r="EOG28" s="157">
        <f t="shared" si="68"/>
        <v>0</v>
      </c>
      <c r="EOH28" s="157">
        <f t="shared" si="68"/>
        <v>0</v>
      </c>
      <c r="EOI28" s="157">
        <f t="shared" ref="EOI28:EQT28" si="69">EOI29+EOI30</f>
        <v>0</v>
      </c>
      <c r="EOJ28" s="157">
        <f t="shared" si="69"/>
        <v>0</v>
      </c>
      <c r="EOK28" s="157">
        <f t="shared" si="69"/>
        <v>0</v>
      </c>
      <c r="EOL28" s="157">
        <f t="shared" si="69"/>
        <v>0</v>
      </c>
      <c r="EOM28" s="157">
        <f t="shared" si="69"/>
        <v>0</v>
      </c>
      <c r="EON28" s="157">
        <f t="shared" si="69"/>
        <v>0</v>
      </c>
      <c r="EOO28" s="157">
        <f t="shared" si="69"/>
        <v>0</v>
      </c>
      <c r="EOP28" s="157">
        <f t="shared" si="69"/>
        <v>0</v>
      </c>
      <c r="EOQ28" s="157">
        <f t="shared" si="69"/>
        <v>0</v>
      </c>
      <c r="EOR28" s="157">
        <f t="shared" si="69"/>
        <v>0</v>
      </c>
      <c r="EOS28" s="157">
        <f t="shared" si="69"/>
        <v>0</v>
      </c>
      <c r="EOT28" s="157">
        <f t="shared" si="69"/>
        <v>0</v>
      </c>
      <c r="EOU28" s="157">
        <f t="shared" si="69"/>
        <v>0</v>
      </c>
      <c r="EOV28" s="157">
        <f t="shared" si="69"/>
        <v>0</v>
      </c>
      <c r="EOW28" s="157">
        <f t="shared" si="69"/>
        <v>0</v>
      </c>
      <c r="EOX28" s="157">
        <f t="shared" si="69"/>
        <v>0</v>
      </c>
      <c r="EOY28" s="157">
        <f t="shared" si="69"/>
        <v>0</v>
      </c>
      <c r="EOZ28" s="157">
        <f t="shared" si="69"/>
        <v>0</v>
      </c>
      <c r="EPA28" s="157">
        <f t="shared" si="69"/>
        <v>0</v>
      </c>
      <c r="EPB28" s="157">
        <f t="shared" si="69"/>
        <v>0</v>
      </c>
      <c r="EPC28" s="157">
        <f t="shared" si="69"/>
        <v>0</v>
      </c>
      <c r="EPD28" s="157">
        <f t="shared" si="69"/>
        <v>0</v>
      </c>
      <c r="EPE28" s="157">
        <f t="shared" si="69"/>
        <v>0</v>
      </c>
      <c r="EPF28" s="157">
        <f t="shared" si="69"/>
        <v>0</v>
      </c>
      <c r="EPG28" s="157">
        <f t="shared" si="69"/>
        <v>0</v>
      </c>
      <c r="EPH28" s="157">
        <f t="shared" si="69"/>
        <v>0</v>
      </c>
      <c r="EPI28" s="157">
        <f t="shared" si="69"/>
        <v>0</v>
      </c>
      <c r="EPJ28" s="157">
        <f t="shared" si="69"/>
        <v>0</v>
      </c>
      <c r="EPK28" s="157">
        <f t="shared" si="69"/>
        <v>0</v>
      </c>
      <c r="EPL28" s="157">
        <f t="shared" si="69"/>
        <v>0</v>
      </c>
      <c r="EPM28" s="157">
        <f t="shared" si="69"/>
        <v>0</v>
      </c>
      <c r="EPN28" s="157">
        <f t="shared" si="69"/>
        <v>0</v>
      </c>
      <c r="EPO28" s="157">
        <f t="shared" si="69"/>
        <v>0</v>
      </c>
      <c r="EPP28" s="157">
        <f t="shared" si="69"/>
        <v>0</v>
      </c>
      <c r="EPQ28" s="157">
        <f t="shared" si="69"/>
        <v>0</v>
      </c>
      <c r="EPR28" s="157">
        <f t="shared" si="69"/>
        <v>0</v>
      </c>
      <c r="EPS28" s="157">
        <f t="shared" si="69"/>
        <v>0</v>
      </c>
      <c r="EPT28" s="157">
        <f t="shared" si="69"/>
        <v>0</v>
      </c>
      <c r="EPU28" s="157">
        <f t="shared" si="69"/>
        <v>0</v>
      </c>
      <c r="EPV28" s="157">
        <f t="shared" si="69"/>
        <v>0</v>
      </c>
      <c r="EPW28" s="157">
        <f t="shared" si="69"/>
        <v>0</v>
      </c>
      <c r="EPX28" s="157">
        <f t="shared" si="69"/>
        <v>0</v>
      </c>
      <c r="EPY28" s="157">
        <f t="shared" si="69"/>
        <v>0</v>
      </c>
      <c r="EPZ28" s="157">
        <f t="shared" si="69"/>
        <v>0</v>
      </c>
      <c r="EQA28" s="157">
        <f t="shared" si="69"/>
        <v>0</v>
      </c>
      <c r="EQB28" s="157">
        <f t="shared" si="69"/>
        <v>0</v>
      </c>
      <c r="EQC28" s="157">
        <f t="shared" si="69"/>
        <v>0</v>
      </c>
      <c r="EQD28" s="157">
        <f t="shared" si="69"/>
        <v>0</v>
      </c>
      <c r="EQE28" s="157">
        <f t="shared" si="69"/>
        <v>0</v>
      </c>
      <c r="EQF28" s="157">
        <f t="shared" si="69"/>
        <v>0</v>
      </c>
      <c r="EQG28" s="157">
        <f t="shared" si="69"/>
        <v>0</v>
      </c>
      <c r="EQH28" s="157">
        <f t="shared" si="69"/>
        <v>0</v>
      </c>
      <c r="EQI28" s="157">
        <f t="shared" si="69"/>
        <v>0</v>
      </c>
      <c r="EQJ28" s="157">
        <f t="shared" si="69"/>
        <v>0</v>
      </c>
      <c r="EQK28" s="157">
        <f t="shared" si="69"/>
        <v>0</v>
      </c>
      <c r="EQL28" s="157">
        <f t="shared" si="69"/>
        <v>0</v>
      </c>
      <c r="EQM28" s="157">
        <f t="shared" si="69"/>
        <v>0</v>
      </c>
      <c r="EQN28" s="157">
        <f t="shared" si="69"/>
        <v>0</v>
      </c>
      <c r="EQO28" s="157">
        <f t="shared" si="69"/>
        <v>0</v>
      </c>
      <c r="EQP28" s="157">
        <f t="shared" si="69"/>
        <v>0</v>
      </c>
      <c r="EQQ28" s="157">
        <f t="shared" si="69"/>
        <v>0</v>
      </c>
      <c r="EQR28" s="157">
        <f t="shared" si="69"/>
        <v>0</v>
      </c>
      <c r="EQS28" s="157">
        <f t="shared" si="69"/>
        <v>0</v>
      </c>
      <c r="EQT28" s="157">
        <f t="shared" si="69"/>
        <v>0</v>
      </c>
      <c r="EQU28" s="157">
        <f t="shared" ref="EQU28:ETF28" si="70">EQU29+EQU30</f>
        <v>0</v>
      </c>
      <c r="EQV28" s="157">
        <f t="shared" si="70"/>
        <v>0</v>
      </c>
      <c r="EQW28" s="157">
        <f t="shared" si="70"/>
        <v>0</v>
      </c>
      <c r="EQX28" s="157">
        <f t="shared" si="70"/>
        <v>0</v>
      </c>
      <c r="EQY28" s="157">
        <f t="shared" si="70"/>
        <v>0</v>
      </c>
      <c r="EQZ28" s="157">
        <f t="shared" si="70"/>
        <v>0</v>
      </c>
      <c r="ERA28" s="157">
        <f t="shared" si="70"/>
        <v>0</v>
      </c>
      <c r="ERB28" s="157">
        <f t="shared" si="70"/>
        <v>0</v>
      </c>
      <c r="ERC28" s="157">
        <f t="shared" si="70"/>
        <v>0</v>
      </c>
      <c r="ERD28" s="157">
        <f t="shared" si="70"/>
        <v>0</v>
      </c>
      <c r="ERE28" s="157">
        <f t="shared" si="70"/>
        <v>0</v>
      </c>
      <c r="ERF28" s="157">
        <f t="shared" si="70"/>
        <v>0</v>
      </c>
      <c r="ERG28" s="157">
        <f t="shared" si="70"/>
        <v>0</v>
      </c>
      <c r="ERH28" s="157">
        <f t="shared" si="70"/>
        <v>0</v>
      </c>
      <c r="ERI28" s="157">
        <f t="shared" si="70"/>
        <v>0</v>
      </c>
      <c r="ERJ28" s="157">
        <f t="shared" si="70"/>
        <v>0</v>
      </c>
      <c r="ERK28" s="157">
        <f t="shared" si="70"/>
        <v>0</v>
      </c>
      <c r="ERL28" s="157">
        <f t="shared" si="70"/>
        <v>0</v>
      </c>
      <c r="ERM28" s="157">
        <f t="shared" si="70"/>
        <v>0</v>
      </c>
      <c r="ERN28" s="157">
        <f t="shared" si="70"/>
        <v>0</v>
      </c>
      <c r="ERO28" s="157">
        <f t="shared" si="70"/>
        <v>0</v>
      </c>
      <c r="ERP28" s="157">
        <f t="shared" si="70"/>
        <v>0</v>
      </c>
      <c r="ERQ28" s="157">
        <f t="shared" si="70"/>
        <v>0</v>
      </c>
      <c r="ERR28" s="157">
        <f t="shared" si="70"/>
        <v>0</v>
      </c>
      <c r="ERS28" s="157">
        <f t="shared" si="70"/>
        <v>0</v>
      </c>
      <c r="ERT28" s="157">
        <f t="shared" si="70"/>
        <v>0</v>
      </c>
      <c r="ERU28" s="157">
        <f t="shared" si="70"/>
        <v>0</v>
      </c>
      <c r="ERV28" s="157">
        <f t="shared" si="70"/>
        <v>0</v>
      </c>
      <c r="ERW28" s="157">
        <f t="shared" si="70"/>
        <v>0</v>
      </c>
      <c r="ERX28" s="157">
        <f t="shared" si="70"/>
        <v>0</v>
      </c>
      <c r="ERY28" s="157">
        <f t="shared" si="70"/>
        <v>0</v>
      </c>
      <c r="ERZ28" s="157">
        <f t="shared" si="70"/>
        <v>0</v>
      </c>
      <c r="ESA28" s="157">
        <f t="shared" si="70"/>
        <v>0</v>
      </c>
      <c r="ESB28" s="157">
        <f t="shared" si="70"/>
        <v>0</v>
      </c>
      <c r="ESC28" s="157">
        <f t="shared" si="70"/>
        <v>0</v>
      </c>
      <c r="ESD28" s="157">
        <f t="shared" si="70"/>
        <v>0</v>
      </c>
      <c r="ESE28" s="157">
        <f t="shared" si="70"/>
        <v>0</v>
      </c>
      <c r="ESF28" s="157">
        <f t="shared" si="70"/>
        <v>0</v>
      </c>
      <c r="ESG28" s="157">
        <f t="shared" si="70"/>
        <v>0</v>
      </c>
      <c r="ESH28" s="157">
        <f t="shared" si="70"/>
        <v>0</v>
      </c>
      <c r="ESI28" s="157">
        <f t="shared" si="70"/>
        <v>0</v>
      </c>
      <c r="ESJ28" s="157">
        <f t="shared" si="70"/>
        <v>0</v>
      </c>
      <c r="ESK28" s="157">
        <f t="shared" si="70"/>
        <v>0</v>
      </c>
      <c r="ESL28" s="157">
        <f t="shared" si="70"/>
        <v>0</v>
      </c>
      <c r="ESM28" s="157">
        <f t="shared" si="70"/>
        <v>0</v>
      </c>
      <c r="ESN28" s="157">
        <f t="shared" si="70"/>
        <v>0</v>
      </c>
      <c r="ESO28" s="157">
        <f t="shared" si="70"/>
        <v>0</v>
      </c>
      <c r="ESP28" s="157">
        <f t="shared" si="70"/>
        <v>0</v>
      </c>
      <c r="ESQ28" s="157">
        <f t="shared" si="70"/>
        <v>0</v>
      </c>
      <c r="ESR28" s="157">
        <f t="shared" si="70"/>
        <v>0</v>
      </c>
      <c r="ESS28" s="157">
        <f t="shared" si="70"/>
        <v>0</v>
      </c>
      <c r="EST28" s="157">
        <f t="shared" si="70"/>
        <v>0</v>
      </c>
      <c r="ESU28" s="157">
        <f t="shared" si="70"/>
        <v>0</v>
      </c>
      <c r="ESV28" s="157">
        <f t="shared" si="70"/>
        <v>0</v>
      </c>
      <c r="ESW28" s="157">
        <f t="shared" si="70"/>
        <v>0</v>
      </c>
      <c r="ESX28" s="157">
        <f t="shared" si="70"/>
        <v>0</v>
      </c>
      <c r="ESY28" s="157">
        <f t="shared" si="70"/>
        <v>0</v>
      </c>
      <c r="ESZ28" s="157">
        <f t="shared" si="70"/>
        <v>0</v>
      </c>
      <c r="ETA28" s="157">
        <f t="shared" si="70"/>
        <v>0</v>
      </c>
      <c r="ETB28" s="157">
        <f t="shared" si="70"/>
        <v>0</v>
      </c>
      <c r="ETC28" s="157">
        <f t="shared" si="70"/>
        <v>0</v>
      </c>
      <c r="ETD28" s="157">
        <f t="shared" si="70"/>
        <v>0</v>
      </c>
      <c r="ETE28" s="157">
        <f t="shared" si="70"/>
        <v>0</v>
      </c>
      <c r="ETF28" s="157">
        <f t="shared" si="70"/>
        <v>0</v>
      </c>
      <c r="ETG28" s="157">
        <f t="shared" ref="ETG28:EVR28" si="71">ETG29+ETG30</f>
        <v>0</v>
      </c>
      <c r="ETH28" s="157">
        <f t="shared" si="71"/>
        <v>0</v>
      </c>
      <c r="ETI28" s="157">
        <f t="shared" si="71"/>
        <v>0</v>
      </c>
      <c r="ETJ28" s="157">
        <f t="shared" si="71"/>
        <v>0</v>
      </c>
      <c r="ETK28" s="157">
        <f t="shared" si="71"/>
        <v>0</v>
      </c>
      <c r="ETL28" s="157">
        <f t="shared" si="71"/>
        <v>0</v>
      </c>
      <c r="ETM28" s="157">
        <f t="shared" si="71"/>
        <v>0</v>
      </c>
      <c r="ETN28" s="157">
        <f t="shared" si="71"/>
        <v>0</v>
      </c>
      <c r="ETO28" s="157">
        <f t="shared" si="71"/>
        <v>0</v>
      </c>
      <c r="ETP28" s="157">
        <f t="shared" si="71"/>
        <v>0</v>
      </c>
      <c r="ETQ28" s="157">
        <f t="shared" si="71"/>
        <v>0</v>
      </c>
      <c r="ETR28" s="157">
        <f t="shared" si="71"/>
        <v>0</v>
      </c>
      <c r="ETS28" s="157">
        <f t="shared" si="71"/>
        <v>0</v>
      </c>
      <c r="ETT28" s="157">
        <f t="shared" si="71"/>
        <v>0</v>
      </c>
      <c r="ETU28" s="157">
        <f t="shared" si="71"/>
        <v>0</v>
      </c>
      <c r="ETV28" s="157">
        <f t="shared" si="71"/>
        <v>0</v>
      </c>
      <c r="ETW28" s="157">
        <f t="shared" si="71"/>
        <v>0</v>
      </c>
      <c r="ETX28" s="157">
        <f t="shared" si="71"/>
        <v>0</v>
      </c>
      <c r="ETY28" s="157">
        <f t="shared" si="71"/>
        <v>0</v>
      </c>
      <c r="ETZ28" s="157">
        <f t="shared" si="71"/>
        <v>0</v>
      </c>
      <c r="EUA28" s="157">
        <f t="shared" si="71"/>
        <v>0</v>
      </c>
      <c r="EUB28" s="157">
        <f t="shared" si="71"/>
        <v>0</v>
      </c>
      <c r="EUC28" s="157">
        <f t="shared" si="71"/>
        <v>0</v>
      </c>
      <c r="EUD28" s="157">
        <f t="shared" si="71"/>
        <v>0</v>
      </c>
      <c r="EUE28" s="157">
        <f t="shared" si="71"/>
        <v>0</v>
      </c>
      <c r="EUF28" s="157">
        <f t="shared" si="71"/>
        <v>0</v>
      </c>
      <c r="EUG28" s="157">
        <f t="shared" si="71"/>
        <v>0</v>
      </c>
      <c r="EUH28" s="157">
        <f t="shared" si="71"/>
        <v>0</v>
      </c>
      <c r="EUI28" s="157">
        <f t="shared" si="71"/>
        <v>0</v>
      </c>
      <c r="EUJ28" s="157">
        <f t="shared" si="71"/>
        <v>0</v>
      </c>
      <c r="EUK28" s="157">
        <f t="shared" si="71"/>
        <v>0</v>
      </c>
      <c r="EUL28" s="157">
        <f t="shared" si="71"/>
        <v>0</v>
      </c>
      <c r="EUM28" s="157">
        <f t="shared" si="71"/>
        <v>0</v>
      </c>
      <c r="EUN28" s="157">
        <f t="shared" si="71"/>
        <v>0</v>
      </c>
      <c r="EUO28" s="157">
        <f t="shared" si="71"/>
        <v>0</v>
      </c>
      <c r="EUP28" s="157">
        <f t="shared" si="71"/>
        <v>0</v>
      </c>
      <c r="EUQ28" s="157">
        <f t="shared" si="71"/>
        <v>0</v>
      </c>
      <c r="EUR28" s="157">
        <f t="shared" si="71"/>
        <v>0</v>
      </c>
      <c r="EUS28" s="157">
        <f t="shared" si="71"/>
        <v>0</v>
      </c>
      <c r="EUT28" s="157">
        <f t="shared" si="71"/>
        <v>0</v>
      </c>
      <c r="EUU28" s="157">
        <f t="shared" si="71"/>
        <v>0</v>
      </c>
      <c r="EUV28" s="157">
        <f t="shared" si="71"/>
        <v>0</v>
      </c>
      <c r="EUW28" s="157">
        <f t="shared" si="71"/>
        <v>0</v>
      </c>
      <c r="EUX28" s="157">
        <f t="shared" si="71"/>
        <v>0</v>
      </c>
      <c r="EUY28" s="157">
        <f t="shared" si="71"/>
        <v>0</v>
      </c>
      <c r="EUZ28" s="157">
        <f t="shared" si="71"/>
        <v>0</v>
      </c>
      <c r="EVA28" s="157">
        <f t="shared" si="71"/>
        <v>0</v>
      </c>
      <c r="EVB28" s="157">
        <f t="shared" si="71"/>
        <v>0</v>
      </c>
      <c r="EVC28" s="157">
        <f t="shared" si="71"/>
        <v>0</v>
      </c>
      <c r="EVD28" s="157">
        <f t="shared" si="71"/>
        <v>0</v>
      </c>
      <c r="EVE28" s="157">
        <f t="shared" si="71"/>
        <v>0</v>
      </c>
      <c r="EVF28" s="157">
        <f t="shared" si="71"/>
        <v>0</v>
      </c>
      <c r="EVG28" s="157">
        <f t="shared" si="71"/>
        <v>0</v>
      </c>
      <c r="EVH28" s="157">
        <f t="shared" si="71"/>
        <v>0</v>
      </c>
      <c r="EVI28" s="157">
        <f t="shared" si="71"/>
        <v>0</v>
      </c>
      <c r="EVJ28" s="157">
        <f t="shared" si="71"/>
        <v>0</v>
      </c>
      <c r="EVK28" s="157">
        <f t="shared" si="71"/>
        <v>0</v>
      </c>
      <c r="EVL28" s="157">
        <f t="shared" si="71"/>
        <v>0</v>
      </c>
      <c r="EVM28" s="157">
        <f t="shared" si="71"/>
        <v>0</v>
      </c>
      <c r="EVN28" s="157">
        <f t="shared" si="71"/>
        <v>0</v>
      </c>
      <c r="EVO28" s="157">
        <f t="shared" si="71"/>
        <v>0</v>
      </c>
      <c r="EVP28" s="157">
        <f t="shared" si="71"/>
        <v>0</v>
      </c>
      <c r="EVQ28" s="157">
        <f t="shared" si="71"/>
        <v>0</v>
      </c>
      <c r="EVR28" s="157">
        <f t="shared" si="71"/>
        <v>0</v>
      </c>
      <c r="EVS28" s="157">
        <f t="shared" ref="EVS28:EYD28" si="72">EVS29+EVS30</f>
        <v>0</v>
      </c>
      <c r="EVT28" s="157">
        <f t="shared" si="72"/>
        <v>0</v>
      </c>
      <c r="EVU28" s="157">
        <f t="shared" si="72"/>
        <v>0</v>
      </c>
      <c r="EVV28" s="157">
        <f t="shared" si="72"/>
        <v>0</v>
      </c>
      <c r="EVW28" s="157">
        <f t="shared" si="72"/>
        <v>0</v>
      </c>
      <c r="EVX28" s="157">
        <f t="shared" si="72"/>
        <v>0</v>
      </c>
      <c r="EVY28" s="157">
        <f t="shared" si="72"/>
        <v>0</v>
      </c>
      <c r="EVZ28" s="157">
        <f t="shared" si="72"/>
        <v>0</v>
      </c>
      <c r="EWA28" s="157">
        <f t="shared" si="72"/>
        <v>0</v>
      </c>
      <c r="EWB28" s="157">
        <f t="shared" si="72"/>
        <v>0</v>
      </c>
      <c r="EWC28" s="157">
        <f t="shared" si="72"/>
        <v>0</v>
      </c>
      <c r="EWD28" s="157">
        <f t="shared" si="72"/>
        <v>0</v>
      </c>
      <c r="EWE28" s="157">
        <f t="shared" si="72"/>
        <v>0</v>
      </c>
      <c r="EWF28" s="157">
        <f t="shared" si="72"/>
        <v>0</v>
      </c>
      <c r="EWG28" s="157">
        <f t="shared" si="72"/>
        <v>0</v>
      </c>
      <c r="EWH28" s="157">
        <f t="shared" si="72"/>
        <v>0</v>
      </c>
      <c r="EWI28" s="157">
        <f t="shared" si="72"/>
        <v>0</v>
      </c>
      <c r="EWJ28" s="157">
        <f t="shared" si="72"/>
        <v>0</v>
      </c>
      <c r="EWK28" s="157">
        <f t="shared" si="72"/>
        <v>0</v>
      </c>
      <c r="EWL28" s="157">
        <f t="shared" si="72"/>
        <v>0</v>
      </c>
      <c r="EWM28" s="157">
        <f t="shared" si="72"/>
        <v>0</v>
      </c>
      <c r="EWN28" s="157">
        <f t="shared" si="72"/>
        <v>0</v>
      </c>
      <c r="EWO28" s="157">
        <f t="shared" si="72"/>
        <v>0</v>
      </c>
      <c r="EWP28" s="157">
        <f t="shared" si="72"/>
        <v>0</v>
      </c>
      <c r="EWQ28" s="157">
        <f t="shared" si="72"/>
        <v>0</v>
      </c>
      <c r="EWR28" s="157">
        <f t="shared" si="72"/>
        <v>0</v>
      </c>
      <c r="EWS28" s="157">
        <f t="shared" si="72"/>
        <v>0</v>
      </c>
      <c r="EWT28" s="157">
        <f t="shared" si="72"/>
        <v>0</v>
      </c>
      <c r="EWU28" s="157">
        <f t="shared" si="72"/>
        <v>0</v>
      </c>
      <c r="EWV28" s="157">
        <f t="shared" si="72"/>
        <v>0</v>
      </c>
      <c r="EWW28" s="157">
        <f t="shared" si="72"/>
        <v>0</v>
      </c>
      <c r="EWX28" s="157">
        <f t="shared" si="72"/>
        <v>0</v>
      </c>
      <c r="EWY28" s="157">
        <f t="shared" si="72"/>
        <v>0</v>
      </c>
      <c r="EWZ28" s="157">
        <f t="shared" si="72"/>
        <v>0</v>
      </c>
      <c r="EXA28" s="157">
        <f t="shared" si="72"/>
        <v>0</v>
      </c>
      <c r="EXB28" s="157">
        <f t="shared" si="72"/>
        <v>0</v>
      </c>
      <c r="EXC28" s="157">
        <f t="shared" si="72"/>
        <v>0</v>
      </c>
      <c r="EXD28" s="157">
        <f t="shared" si="72"/>
        <v>0</v>
      </c>
      <c r="EXE28" s="157">
        <f t="shared" si="72"/>
        <v>0</v>
      </c>
      <c r="EXF28" s="157">
        <f t="shared" si="72"/>
        <v>0</v>
      </c>
      <c r="EXG28" s="157">
        <f t="shared" si="72"/>
        <v>0</v>
      </c>
      <c r="EXH28" s="157">
        <f t="shared" si="72"/>
        <v>0</v>
      </c>
      <c r="EXI28" s="157">
        <f t="shared" si="72"/>
        <v>0</v>
      </c>
      <c r="EXJ28" s="157">
        <f t="shared" si="72"/>
        <v>0</v>
      </c>
      <c r="EXK28" s="157">
        <f t="shared" si="72"/>
        <v>0</v>
      </c>
      <c r="EXL28" s="157">
        <f t="shared" si="72"/>
        <v>0</v>
      </c>
      <c r="EXM28" s="157">
        <f t="shared" si="72"/>
        <v>0</v>
      </c>
      <c r="EXN28" s="157">
        <f t="shared" si="72"/>
        <v>0</v>
      </c>
      <c r="EXO28" s="157">
        <f t="shared" si="72"/>
        <v>0</v>
      </c>
      <c r="EXP28" s="157">
        <f t="shared" si="72"/>
        <v>0</v>
      </c>
      <c r="EXQ28" s="157">
        <f t="shared" si="72"/>
        <v>0</v>
      </c>
      <c r="EXR28" s="157">
        <f t="shared" si="72"/>
        <v>0</v>
      </c>
      <c r="EXS28" s="157">
        <f t="shared" si="72"/>
        <v>0</v>
      </c>
      <c r="EXT28" s="157">
        <f t="shared" si="72"/>
        <v>0</v>
      </c>
      <c r="EXU28" s="157">
        <f t="shared" si="72"/>
        <v>0</v>
      </c>
      <c r="EXV28" s="157">
        <f t="shared" si="72"/>
        <v>0</v>
      </c>
      <c r="EXW28" s="157">
        <f t="shared" si="72"/>
        <v>0</v>
      </c>
      <c r="EXX28" s="157">
        <f t="shared" si="72"/>
        <v>0</v>
      </c>
      <c r="EXY28" s="157">
        <f t="shared" si="72"/>
        <v>0</v>
      </c>
      <c r="EXZ28" s="157">
        <f t="shared" si="72"/>
        <v>0</v>
      </c>
      <c r="EYA28" s="157">
        <f t="shared" si="72"/>
        <v>0</v>
      </c>
      <c r="EYB28" s="157">
        <f t="shared" si="72"/>
        <v>0</v>
      </c>
      <c r="EYC28" s="157">
        <f t="shared" si="72"/>
        <v>0</v>
      </c>
      <c r="EYD28" s="157">
        <f t="shared" si="72"/>
        <v>0</v>
      </c>
      <c r="EYE28" s="157">
        <f t="shared" ref="EYE28:FAP28" si="73">EYE29+EYE30</f>
        <v>0</v>
      </c>
      <c r="EYF28" s="157">
        <f t="shared" si="73"/>
        <v>0</v>
      </c>
      <c r="EYG28" s="157">
        <f t="shared" si="73"/>
        <v>0</v>
      </c>
      <c r="EYH28" s="157">
        <f t="shared" si="73"/>
        <v>0</v>
      </c>
      <c r="EYI28" s="157">
        <f t="shared" si="73"/>
        <v>0</v>
      </c>
      <c r="EYJ28" s="157">
        <f t="shared" si="73"/>
        <v>0</v>
      </c>
      <c r="EYK28" s="157">
        <f t="shared" si="73"/>
        <v>0</v>
      </c>
      <c r="EYL28" s="157">
        <f t="shared" si="73"/>
        <v>0</v>
      </c>
      <c r="EYM28" s="157">
        <f t="shared" si="73"/>
        <v>0</v>
      </c>
      <c r="EYN28" s="157">
        <f t="shared" si="73"/>
        <v>0</v>
      </c>
      <c r="EYO28" s="157">
        <f t="shared" si="73"/>
        <v>0</v>
      </c>
      <c r="EYP28" s="157">
        <f t="shared" si="73"/>
        <v>0</v>
      </c>
      <c r="EYQ28" s="157">
        <f t="shared" si="73"/>
        <v>0</v>
      </c>
      <c r="EYR28" s="157">
        <f t="shared" si="73"/>
        <v>0</v>
      </c>
      <c r="EYS28" s="157">
        <f t="shared" si="73"/>
        <v>0</v>
      </c>
      <c r="EYT28" s="157">
        <f t="shared" si="73"/>
        <v>0</v>
      </c>
      <c r="EYU28" s="157">
        <f t="shared" si="73"/>
        <v>0</v>
      </c>
      <c r="EYV28" s="157">
        <f t="shared" si="73"/>
        <v>0</v>
      </c>
      <c r="EYW28" s="157">
        <f t="shared" si="73"/>
        <v>0</v>
      </c>
      <c r="EYX28" s="157">
        <f t="shared" si="73"/>
        <v>0</v>
      </c>
      <c r="EYY28" s="157">
        <f t="shared" si="73"/>
        <v>0</v>
      </c>
      <c r="EYZ28" s="157">
        <f t="shared" si="73"/>
        <v>0</v>
      </c>
      <c r="EZA28" s="157">
        <f t="shared" si="73"/>
        <v>0</v>
      </c>
      <c r="EZB28" s="157">
        <f t="shared" si="73"/>
        <v>0</v>
      </c>
      <c r="EZC28" s="157">
        <f t="shared" si="73"/>
        <v>0</v>
      </c>
      <c r="EZD28" s="157">
        <f t="shared" si="73"/>
        <v>0</v>
      </c>
      <c r="EZE28" s="157">
        <f t="shared" si="73"/>
        <v>0</v>
      </c>
      <c r="EZF28" s="157">
        <f t="shared" si="73"/>
        <v>0</v>
      </c>
      <c r="EZG28" s="157">
        <f t="shared" si="73"/>
        <v>0</v>
      </c>
      <c r="EZH28" s="157">
        <f t="shared" si="73"/>
        <v>0</v>
      </c>
      <c r="EZI28" s="157">
        <f t="shared" si="73"/>
        <v>0</v>
      </c>
      <c r="EZJ28" s="157">
        <f t="shared" si="73"/>
        <v>0</v>
      </c>
      <c r="EZK28" s="157">
        <f t="shared" si="73"/>
        <v>0</v>
      </c>
      <c r="EZL28" s="157">
        <f t="shared" si="73"/>
        <v>0</v>
      </c>
      <c r="EZM28" s="157">
        <f t="shared" si="73"/>
        <v>0</v>
      </c>
      <c r="EZN28" s="157">
        <f t="shared" si="73"/>
        <v>0</v>
      </c>
      <c r="EZO28" s="157">
        <f t="shared" si="73"/>
        <v>0</v>
      </c>
      <c r="EZP28" s="157">
        <f t="shared" si="73"/>
        <v>0</v>
      </c>
      <c r="EZQ28" s="157">
        <f t="shared" si="73"/>
        <v>0</v>
      </c>
      <c r="EZR28" s="157">
        <f t="shared" si="73"/>
        <v>0</v>
      </c>
      <c r="EZS28" s="157">
        <f t="shared" si="73"/>
        <v>0</v>
      </c>
      <c r="EZT28" s="157">
        <f t="shared" si="73"/>
        <v>0</v>
      </c>
      <c r="EZU28" s="157">
        <f t="shared" si="73"/>
        <v>0</v>
      </c>
      <c r="EZV28" s="157">
        <f t="shared" si="73"/>
        <v>0</v>
      </c>
      <c r="EZW28" s="157">
        <f t="shared" si="73"/>
        <v>0</v>
      </c>
      <c r="EZX28" s="157">
        <f t="shared" si="73"/>
        <v>0</v>
      </c>
      <c r="EZY28" s="157">
        <f t="shared" si="73"/>
        <v>0</v>
      </c>
      <c r="EZZ28" s="157">
        <f t="shared" si="73"/>
        <v>0</v>
      </c>
      <c r="FAA28" s="157">
        <f t="shared" si="73"/>
        <v>0</v>
      </c>
      <c r="FAB28" s="157">
        <f t="shared" si="73"/>
        <v>0</v>
      </c>
      <c r="FAC28" s="157">
        <f t="shared" si="73"/>
        <v>0</v>
      </c>
      <c r="FAD28" s="157">
        <f t="shared" si="73"/>
        <v>0</v>
      </c>
      <c r="FAE28" s="157">
        <f t="shared" si="73"/>
        <v>0</v>
      </c>
      <c r="FAF28" s="157">
        <f t="shared" si="73"/>
        <v>0</v>
      </c>
      <c r="FAG28" s="157">
        <f t="shared" si="73"/>
        <v>0</v>
      </c>
      <c r="FAH28" s="157">
        <f t="shared" si="73"/>
        <v>0</v>
      </c>
      <c r="FAI28" s="157">
        <f t="shared" si="73"/>
        <v>0</v>
      </c>
      <c r="FAJ28" s="157">
        <f t="shared" si="73"/>
        <v>0</v>
      </c>
      <c r="FAK28" s="157">
        <f t="shared" si="73"/>
        <v>0</v>
      </c>
      <c r="FAL28" s="157">
        <f t="shared" si="73"/>
        <v>0</v>
      </c>
      <c r="FAM28" s="157">
        <f t="shared" si="73"/>
        <v>0</v>
      </c>
      <c r="FAN28" s="157">
        <f t="shared" si="73"/>
        <v>0</v>
      </c>
      <c r="FAO28" s="157">
        <f t="shared" si="73"/>
        <v>0</v>
      </c>
      <c r="FAP28" s="157">
        <f t="shared" si="73"/>
        <v>0</v>
      </c>
      <c r="FAQ28" s="157">
        <f t="shared" ref="FAQ28:FDB28" si="74">FAQ29+FAQ30</f>
        <v>0</v>
      </c>
      <c r="FAR28" s="157">
        <f t="shared" si="74"/>
        <v>0</v>
      </c>
      <c r="FAS28" s="157">
        <f t="shared" si="74"/>
        <v>0</v>
      </c>
      <c r="FAT28" s="157">
        <f t="shared" si="74"/>
        <v>0</v>
      </c>
      <c r="FAU28" s="157">
        <f t="shared" si="74"/>
        <v>0</v>
      </c>
      <c r="FAV28" s="157">
        <f t="shared" si="74"/>
        <v>0</v>
      </c>
      <c r="FAW28" s="157">
        <f t="shared" si="74"/>
        <v>0</v>
      </c>
      <c r="FAX28" s="157">
        <f t="shared" si="74"/>
        <v>0</v>
      </c>
      <c r="FAY28" s="157">
        <f t="shared" si="74"/>
        <v>0</v>
      </c>
      <c r="FAZ28" s="157">
        <f t="shared" si="74"/>
        <v>0</v>
      </c>
      <c r="FBA28" s="157">
        <f t="shared" si="74"/>
        <v>0</v>
      </c>
      <c r="FBB28" s="157">
        <f t="shared" si="74"/>
        <v>0</v>
      </c>
      <c r="FBC28" s="157">
        <f t="shared" si="74"/>
        <v>0</v>
      </c>
      <c r="FBD28" s="157">
        <f t="shared" si="74"/>
        <v>0</v>
      </c>
      <c r="FBE28" s="157">
        <f t="shared" si="74"/>
        <v>0</v>
      </c>
      <c r="FBF28" s="157">
        <f t="shared" si="74"/>
        <v>0</v>
      </c>
      <c r="FBG28" s="157">
        <f t="shared" si="74"/>
        <v>0</v>
      </c>
      <c r="FBH28" s="157">
        <f t="shared" si="74"/>
        <v>0</v>
      </c>
      <c r="FBI28" s="157">
        <f t="shared" si="74"/>
        <v>0</v>
      </c>
      <c r="FBJ28" s="157">
        <f t="shared" si="74"/>
        <v>0</v>
      </c>
      <c r="FBK28" s="157">
        <f t="shared" si="74"/>
        <v>0</v>
      </c>
      <c r="FBL28" s="157">
        <f t="shared" si="74"/>
        <v>0</v>
      </c>
      <c r="FBM28" s="157">
        <f t="shared" si="74"/>
        <v>0</v>
      </c>
      <c r="FBN28" s="157">
        <f t="shared" si="74"/>
        <v>0</v>
      </c>
      <c r="FBO28" s="157">
        <f t="shared" si="74"/>
        <v>0</v>
      </c>
      <c r="FBP28" s="157">
        <f t="shared" si="74"/>
        <v>0</v>
      </c>
      <c r="FBQ28" s="157">
        <f t="shared" si="74"/>
        <v>0</v>
      </c>
      <c r="FBR28" s="157">
        <f t="shared" si="74"/>
        <v>0</v>
      </c>
      <c r="FBS28" s="157">
        <f t="shared" si="74"/>
        <v>0</v>
      </c>
      <c r="FBT28" s="157">
        <f t="shared" si="74"/>
        <v>0</v>
      </c>
      <c r="FBU28" s="157">
        <f t="shared" si="74"/>
        <v>0</v>
      </c>
      <c r="FBV28" s="157">
        <f t="shared" si="74"/>
        <v>0</v>
      </c>
      <c r="FBW28" s="157">
        <f t="shared" si="74"/>
        <v>0</v>
      </c>
      <c r="FBX28" s="157">
        <f t="shared" si="74"/>
        <v>0</v>
      </c>
      <c r="FBY28" s="157">
        <f t="shared" si="74"/>
        <v>0</v>
      </c>
      <c r="FBZ28" s="157">
        <f t="shared" si="74"/>
        <v>0</v>
      </c>
      <c r="FCA28" s="157">
        <f t="shared" si="74"/>
        <v>0</v>
      </c>
      <c r="FCB28" s="157">
        <f t="shared" si="74"/>
        <v>0</v>
      </c>
      <c r="FCC28" s="157">
        <f t="shared" si="74"/>
        <v>0</v>
      </c>
      <c r="FCD28" s="157">
        <f t="shared" si="74"/>
        <v>0</v>
      </c>
      <c r="FCE28" s="157">
        <f t="shared" si="74"/>
        <v>0</v>
      </c>
      <c r="FCF28" s="157">
        <f t="shared" si="74"/>
        <v>0</v>
      </c>
      <c r="FCG28" s="157">
        <f t="shared" si="74"/>
        <v>0</v>
      </c>
      <c r="FCH28" s="157">
        <f t="shared" si="74"/>
        <v>0</v>
      </c>
      <c r="FCI28" s="157">
        <f t="shared" si="74"/>
        <v>0</v>
      </c>
      <c r="FCJ28" s="157">
        <f t="shared" si="74"/>
        <v>0</v>
      </c>
      <c r="FCK28" s="157">
        <f t="shared" si="74"/>
        <v>0</v>
      </c>
      <c r="FCL28" s="157">
        <f t="shared" si="74"/>
        <v>0</v>
      </c>
      <c r="FCM28" s="157">
        <f t="shared" si="74"/>
        <v>0</v>
      </c>
      <c r="FCN28" s="157">
        <f t="shared" si="74"/>
        <v>0</v>
      </c>
      <c r="FCO28" s="157">
        <f t="shared" si="74"/>
        <v>0</v>
      </c>
      <c r="FCP28" s="157">
        <f t="shared" si="74"/>
        <v>0</v>
      </c>
      <c r="FCQ28" s="157">
        <f t="shared" si="74"/>
        <v>0</v>
      </c>
      <c r="FCR28" s="157">
        <f t="shared" si="74"/>
        <v>0</v>
      </c>
      <c r="FCS28" s="157">
        <f t="shared" si="74"/>
        <v>0</v>
      </c>
      <c r="FCT28" s="157">
        <f t="shared" si="74"/>
        <v>0</v>
      </c>
      <c r="FCU28" s="157">
        <f t="shared" si="74"/>
        <v>0</v>
      </c>
      <c r="FCV28" s="157">
        <f t="shared" si="74"/>
        <v>0</v>
      </c>
      <c r="FCW28" s="157">
        <f t="shared" si="74"/>
        <v>0</v>
      </c>
      <c r="FCX28" s="157">
        <f t="shared" si="74"/>
        <v>0</v>
      </c>
      <c r="FCY28" s="157">
        <f t="shared" si="74"/>
        <v>0</v>
      </c>
      <c r="FCZ28" s="157">
        <f t="shared" si="74"/>
        <v>0</v>
      </c>
      <c r="FDA28" s="157">
        <f t="shared" si="74"/>
        <v>0</v>
      </c>
      <c r="FDB28" s="157">
        <f t="shared" si="74"/>
        <v>0</v>
      </c>
      <c r="FDC28" s="157">
        <f t="shared" ref="FDC28:FFN28" si="75">FDC29+FDC30</f>
        <v>0</v>
      </c>
      <c r="FDD28" s="157">
        <f t="shared" si="75"/>
        <v>0</v>
      </c>
      <c r="FDE28" s="157">
        <f t="shared" si="75"/>
        <v>0</v>
      </c>
      <c r="FDF28" s="157">
        <f t="shared" si="75"/>
        <v>0</v>
      </c>
      <c r="FDG28" s="157">
        <f t="shared" si="75"/>
        <v>0</v>
      </c>
      <c r="FDH28" s="157">
        <f t="shared" si="75"/>
        <v>0</v>
      </c>
      <c r="FDI28" s="157">
        <f t="shared" si="75"/>
        <v>0</v>
      </c>
      <c r="FDJ28" s="157">
        <f t="shared" si="75"/>
        <v>0</v>
      </c>
      <c r="FDK28" s="157">
        <f t="shared" si="75"/>
        <v>0</v>
      </c>
      <c r="FDL28" s="157">
        <f t="shared" si="75"/>
        <v>0</v>
      </c>
      <c r="FDM28" s="157">
        <f t="shared" si="75"/>
        <v>0</v>
      </c>
      <c r="FDN28" s="157">
        <f t="shared" si="75"/>
        <v>0</v>
      </c>
      <c r="FDO28" s="157">
        <f t="shared" si="75"/>
        <v>0</v>
      </c>
      <c r="FDP28" s="157">
        <f t="shared" si="75"/>
        <v>0</v>
      </c>
      <c r="FDQ28" s="157">
        <f t="shared" si="75"/>
        <v>0</v>
      </c>
      <c r="FDR28" s="157">
        <f t="shared" si="75"/>
        <v>0</v>
      </c>
      <c r="FDS28" s="157">
        <f t="shared" si="75"/>
        <v>0</v>
      </c>
      <c r="FDT28" s="157">
        <f t="shared" si="75"/>
        <v>0</v>
      </c>
      <c r="FDU28" s="157">
        <f t="shared" si="75"/>
        <v>0</v>
      </c>
      <c r="FDV28" s="157">
        <f t="shared" si="75"/>
        <v>0</v>
      </c>
      <c r="FDW28" s="157">
        <f t="shared" si="75"/>
        <v>0</v>
      </c>
      <c r="FDX28" s="157">
        <f t="shared" si="75"/>
        <v>0</v>
      </c>
      <c r="FDY28" s="157">
        <f t="shared" si="75"/>
        <v>0</v>
      </c>
      <c r="FDZ28" s="157">
        <f t="shared" si="75"/>
        <v>0</v>
      </c>
      <c r="FEA28" s="157">
        <f t="shared" si="75"/>
        <v>0</v>
      </c>
      <c r="FEB28" s="157">
        <f t="shared" si="75"/>
        <v>0</v>
      </c>
      <c r="FEC28" s="157">
        <f t="shared" si="75"/>
        <v>0</v>
      </c>
      <c r="FED28" s="157">
        <f t="shared" si="75"/>
        <v>0</v>
      </c>
      <c r="FEE28" s="157">
        <f t="shared" si="75"/>
        <v>0</v>
      </c>
      <c r="FEF28" s="157">
        <f t="shared" si="75"/>
        <v>0</v>
      </c>
      <c r="FEG28" s="157">
        <f t="shared" si="75"/>
        <v>0</v>
      </c>
      <c r="FEH28" s="157">
        <f t="shared" si="75"/>
        <v>0</v>
      </c>
      <c r="FEI28" s="157">
        <f t="shared" si="75"/>
        <v>0</v>
      </c>
      <c r="FEJ28" s="157">
        <f t="shared" si="75"/>
        <v>0</v>
      </c>
      <c r="FEK28" s="157">
        <f t="shared" si="75"/>
        <v>0</v>
      </c>
      <c r="FEL28" s="157">
        <f t="shared" si="75"/>
        <v>0</v>
      </c>
      <c r="FEM28" s="157">
        <f t="shared" si="75"/>
        <v>0</v>
      </c>
      <c r="FEN28" s="157">
        <f t="shared" si="75"/>
        <v>0</v>
      </c>
      <c r="FEO28" s="157">
        <f t="shared" si="75"/>
        <v>0</v>
      </c>
      <c r="FEP28" s="157">
        <f t="shared" si="75"/>
        <v>0</v>
      </c>
      <c r="FEQ28" s="157">
        <f t="shared" si="75"/>
        <v>0</v>
      </c>
      <c r="FER28" s="157">
        <f t="shared" si="75"/>
        <v>0</v>
      </c>
      <c r="FES28" s="157">
        <f t="shared" si="75"/>
        <v>0</v>
      </c>
      <c r="FET28" s="157">
        <f t="shared" si="75"/>
        <v>0</v>
      </c>
      <c r="FEU28" s="157">
        <f t="shared" si="75"/>
        <v>0</v>
      </c>
      <c r="FEV28" s="157">
        <f t="shared" si="75"/>
        <v>0</v>
      </c>
      <c r="FEW28" s="157">
        <f t="shared" si="75"/>
        <v>0</v>
      </c>
      <c r="FEX28" s="157">
        <f t="shared" si="75"/>
        <v>0</v>
      </c>
      <c r="FEY28" s="157">
        <f t="shared" si="75"/>
        <v>0</v>
      </c>
      <c r="FEZ28" s="157">
        <f t="shared" si="75"/>
        <v>0</v>
      </c>
      <c r="FFA28" s="157">
        <f t="shared" si="75"/>
        <v>0</v>
      </c>
      <c r="FFB28" s="157">
        <f t="shared" si="75"/>
        <v>0</v>
      </c>
      <c r="FFC28" s="157">
        <f t="shared" si="75"/>
        <v>0</v>
      </c>
      <c r="FFD28" s="157">
        <f t="shared" si="75"/>
        <v>0</v>
      </c>
      <c r="FFE28" s="157">
        <f t="shared" si="75"/>
        <v>0</v>
      </c>
      <c r="FFF28" s="157">
        <f t="shared" si="75"/>
        <v>0</v>
      </c>
      <c r="FFG28" s="157">
        <f t="shared" si="75"/>
        <v>0</v>
      </c>
      <c r="FFH28" s="157">
        <f t="shared" si="75"/>
        <v>0</v>
      </c>
      <c r="FFI28" s="157">
        <f t="shared" si="75"/>
        <v>0</v>
      </c>
      <c r="FFJ28" s="157">
        <f t="shared" si="75"/>
        <v>0</v>
      </c>
      <c r="FFK28" s="157">
        <f t="shared" si="75"/>
        <v>0</v>
      </c>
      <c r="FFL28" s="157">
        <f t="shared" si="75"/>
        <v>0</v>
      </c>
      <c r="FFM28" s="157">
        <f t="shared" si="75"/>
        <v>0</v>
      </c>
      <c r="FFN28" s="157">
        <f t="shared" si="75"/>
        <v>0</v>
      </c>
      <c r="FFO28" s="157">
        <f t="shared" ref="FFO28:FHZ28" si="76">FFO29+FFO30</f>
        <v>0</v>
      </c>
      <c r="FFP28" s="157">
        <f t="shared" si="76"/>
        <v>0</v>
      </c>
      <c r="FFQ28" s="157">
        <f t="shared" si="76"/>
        <v>0</v>
      </c>
      <c r="FFR28" s="157">
        <f t="shared" si="76"/>
        <v>0</v>
      </c>
      <c r="FFS28" s="157">
        <f t="shared" si="76"/>
        <v>0</v>
      </c>
      <c r="FFT28" s="157">
        <f t="shared" si="76"/>
        <v>0</v>
      </c>
      <c r="FFU28" s="157">
        <f t="shared" si="76"/>
        <v>0</v>
      </c>
      <c r="FFV28" s="157">
        <f t="shared" si="76"/>
        <v>0</v>
      </c>
      <c r="FFW28" s="157">
        <f t="shared" si="76"/>
        <v>0</v>
      </c>
      <c r="FFX28" s="157">
        <f t="shared" si="76"/>
        <v>0</v>
      </c>
      <c r="FFY28" s="157">
        <f t="shared" si="76"/>
        <v>0</v>
      </c>
      <c r="FFZ28" s="157">
        <f t="shared" si="76"/>
        <v>0</v>
      </c>
      <c r="FGA28" s="157">
        <f t="shared" si="76"/>
        <v>0</v>
      </c>
      <c r="FGB28" s="157">
        <f t="shared" si="76"/>
        <v>0</v>
      </c>
      <c r="FGC28" s="157">
        <f t="shared" si="76"/>
        <v>0</v>
      </c>
      <c r="FGD28" s="157">
        <f t="shared" si="76"/>
        <v>0</v>
      </c>
      <c r="FGE28" s="157">
        <f t="shared" si="76"/>
        <v>0</v>
      </c>
      <c r="FGF28" s="157">
        <f t="shared" si="76"/>
        <v>0</v>
      </c>
      <c r="FGG28" s="157">
        <f t="shared" si="76"/>
        <v>0</v>
      </c>
      <c r="FGH28" s="157">
        <f t="shared" si="76"/>
        <v>0</v>
      </c>
      <c r="FGI28" s="157">
        <f t="shared" si="76"/>
        <v>0</v>
      </c>
      <c r="FGJ28" s="157">
        <f t="shared" si="76"/>
        <v>0</v>
      </c>
      <c r="FGK28" s="157">
        <f t="shared" si="76"/>
        <v>0</v>
      </c>
      <c r="FGL28" s="157">
        <f t="shared" si="76"/>
        <v>0</v>
      </c>
      <c r="FGM28" s="157">
        <f t="shared" si="76"/>
        <v>0</v>
      </c>
      <c r="FGN28" s="157">
        <f t="shared" si="76"/>
        <v>0</v>
      </c>
      <c r="FGO28" s="157">
        <f t="shared" si="76"/>
        <v>0</v>
      </c>
      <c r="FGP28" s="157">
        <f t="shared" si="76"/>
        <v>0</v>
      </c>
      <c r="FGQ28" s="157">
        <f t="shared" si="76"/>
        <v>0</v>
      </c>
      <c r="FGR28" s="157">
        <f t="shared" si="76"/>
        <v>0</v>
      </c>
      <c r="FGS28" s="157">
        <f t="shared" si="76"/>
        <v>0</v>
      </c>
      <c r="FGT28" s="157">
        <f t="shared" si="76"/>
        <v>0</v>
      </c>
      <c r="FGU28" s="157">
        <f t="shared" si="76"/>
        <v>0</v>
      </c>
      <c r="FGV28" s="157">
        <f t="shared" si="76"/>
        <v>0</v>
      </c>
      <c r="FGW28" s="157">
        <f t="shared" si="76"/>
        <v>0</v>
      </c>
      <c r="FGX28" s="157">
        <f t="shared" si="76"/>
        <v>0</v>
      </c>
      <c r="FGY28" s="157">
        <f t="shared" si="76"/>
        <v>0</v>
      </c>
      <c r="FGZ28" s="157">
        <f t="shared" si="76"/>
        <v>0</v>
      </c>
      <c r="FHA28" s="157">
        <f t="shared" si="76"/>
        <v>0</v>
      </c>
      <c r="FHB28" s="157">
        <f t="shared" si="76"/>
        <v>0</v>
      </c>
      <c r="FHC28" s="157">
        <f t="shared" si="76"/>
        <v>0</v>
      </c>
      <c r="FHD28" s="157">
        <f t="shared" si="76"/>
        <v>0</v>
      </c>
      <c r="FHE28" s="157">
        <f t="shared" si="76"/>
        <v>0</v>
      </c>
      <c r="FHF28" s="157">
        <f t="shared" si="76"/>
        <v>0</v>
      </c>
      <c r="FHG28" s="157">
        <f t="shared" si="76"/>
        <v>0</v>
      </c>
      <c r="FHH28" s="157">
        <f t="shared" si="76"/>
        <v>0</v>
      </c>
      <c r="FHI28" s="157">
        <f t="shared" si="76"/>
        <v>0</v>
      </c>
      <c r="FHJ28" s="157">
        <f t="shared" si="76"/>
        <v>0</v>
      </c>
      <c r="FHK28" s="157">
        <f t="shared" si="76"/>
        <v>0</v>
      </c>
      <c r="FHL28" s="157">
        <f t="shared" si="76"/>
        <v>0</v>
      </c>
      <c r="FHM28" s="157">
        <f t="shared" si="76"/>
        <v>0</v>
      </c>
      <c r="FHN28" s="157">
        <f t="shared" si="76"/>
        <v>0</v>
      </c>
      <c r="FHO28" s="157">
        <f t="shared" si="76"/>
        <v>0</v>
      </c>
      <c r="FHP28" s="157">
        <f t="shared" si="76"/>
        <v>0</v>
      </c>
      <c r="FHQ28" s="157">
        <f t="shared" si="76"/>
        <v>0</v>
      </c>
      <c r="FHR28" s="157">
        <f t="shared" si="76"/>
        <v>0</v>
      </c>
      <c r="FHS28" s="157">
        <f t="shared" si="76"/>
        <v>0</v>
      </c>
      <c r="FHT28" s="157">
        <f t="shared" si="76"/>
        <v>0</v>
      </c>
      <c r="FHU28" s="157">
        <f t="shared" si="76"/>
        <v>0</v>
      </c>
      <c r="FHV28" s="157">
        <f t="shared" si="76"/>
        <v>0</v>
      </c>
      <c r="FHW28" s="157">
        <f t="shared" si="76"/>
        <v>0</v>
      </c>
      <c r="FHX28" s="157">
        <f t="shared" si="76"/>
        <v>0</v>
      </c>
      <c r="FHY28" s="157">
        <f t="shared" si="76"/>
        <v>0</v>
      </c>
      <c r="FHZ28" s="157">
        <f t="shared" si="76"/>
        <v>0</v>
      </c>
      <c r="FIA28" s="157">
        <f t="shared" ref="FIA28:FKL28" si="77">FIA29+FIA30</f>
        <v>0</v>
      </c>
      <c r="FIB28" s="157">
        <f t="shared" si="77"/>
        <v>0</v>
      </c>
      <c r="FIC28" s="157">
        <f t="shared" si="77"/>
        <v>0</v>
      </c>
      <c r="FID28" s="157">
        <f t="shared" si="77"/>
        <v>0</v>
      </c>
      <c r="FIE28" s="157">
        <f t="shared" si="77"/>
        <v>0</v>
      </c>
      <c r="FIF28" s="157">
        <f t="shared" si="77"/>
        <v>0</v>
      </c>
      <c r="FIG28" s="157">
        <f t="shared" si="77"/>
        <v>0</v>
      </c>
      <c r="FIH28" s="157">
        <f t="shared" si="77"/>
        <v>0</v>
      </c>
      <c r="FII28" s="157">
        <f t="shared" si="77"/>
        <v>0</v>
      </c>
      <c r="FIJ28" s="157">
        <f t="shared" si="77"/>
        <v>0</v>
      </c>
      <c r="FIK28" s="157">
        <f t="shared" si="77"/>
        <v>0</v>
      </c>
      <c r="FIL28" s="157">
        <f t="shared" si="77"/>
        <v>0</v>
      </c>
      <c r="FIM28" s="157">
        <f t="shared" si="77"/>
        <v>0</v>
      </c>
      <c r="FIN28" s="157">
        <f t="shared" si="77"/>
        <v>0</v>
      </c>
      <c r="FIO28" s="157">
        <f t="shared" si="77"/>
        <v>0</v>
      </c>
      <c r="FIP28" s="157">
        <f t="shared" si="77"/>
        <v>0</v>
      </c>
      <c r="FIQ28" s="157">
        <f t="shared" si="77"/>
        <v>0</v>
      </c>
      <c r="FIR28" s="157">
        <f t="shared" si="77"/>
        <v>0</v>
      </c>
      <c r="FIS28" s="157">
        <f t="shared" si="77"/>
        <v>0</v>
      </c>
      <c r="FIT28" s="157">
        <f t="shared" si="77"/>
        <v>0</v>
      </c>
      <c r="FIU28" s="157">
        <f t="shared" si="77"/>
        <v>0</v>
      </c>
      <c r="FIV28" s="157">
        <f t="shared" si="77"/>
        <v>0</v>
      </c>
      <c r="FIW28" s="157">
        <f t="shared" si="77"/>
        <v>0</v>
      </c>
      <c r="FIX28" s="157">
        <f t="shared" si="77"/>
        <v>0</v>
      </c>
      <c r="FIY28" s="157">
        <f t="shared" si="77"/>
        <v>0</v>
      </c>
      <c r="FIZ28" s="157">
        <f t="shared" si="77"/>
        <v>0</v>
      </c>
      <c r="FJA28" s="157">
        <f t="shared" si="77"/>
        <v>0</v>
      </c>
      <c r="FJB28" s="157">
        <f t="shared" si="77"/>
        <v>0</v>
      </c>
      <c r="FJC28" s="157">
        <f t="shared" si="77"/>
        <v>0</v>
      </c>
      <c r="FJD28" s="157">
        <f t="shared" si="77"/>
        <v>0</v>
      </c>
      <c r="FJE28" s="157">
        <f t="shared" si="77"/>
        <v>0</v>
      </c>
      <c r="FJF28" s="157">
        <f t="shared" si="77"/>
        <v>0</v>
      </c>
      <c r="FJG28" s="157">
        <f t="shared" si="77"/>
        <v>0</v>
      </c>
      <c r="FJH28" s="157">
        <f t="shared" si="77"/>
        <v>0</v>
      </c>
      <c r="FJI28" s="157">
        <f t="shared" si="77"/>
        <v>0</v>
      </c>
      <c r="FJJ28" s="157">
        <f t="shared" si="77"/>
        <v>0</v>
      </c>
      <c r="FJK28" s="157">
        <f t="shared" si="77"/>
        <v>0</v>
      </c>
      <c r="FJL28" s="157">
        <f t="shared" si="77"/>
        <v>0</v>
      </c>
      <c r="FJM28" s="157">
        <f t="shared" si="77"/>
        <v>0</v>
      </c>
      <c r="FJN28" s="157">
        <f t="shared" si="77"/>
        <v>0</v>
      </c>
      <c r="FJO28" s="157">
        <f t="shared" si="77"/>
        <v>0</v>
      </c>
      <c r="FJP28" s="157">
        <f t="shared" si="77"/>
        <v>0</v>
      </c>
      <c r="FJQ28" s="157">
        <f t="shared" si="77"/>
        <v>0</v>
      </c>
      <c r="FJR28" s="157">
        <f t="shared" si="77"/>
        <v>0</v>
      </c>
      <c r="FJS28" s="157">
        <f t="shared" si="77"/>
        <v>0</v>
      </c>
      <c r="FJT28" s="157">
        <f t="shared" si="77"/>
        <v>0</v>
      </c>
      <c r="FJU28" s="157">
        <f t="shared" si="77"/>
        <v>0</v>
      </c>
      <c r="FJV28" s="157">
        <f t="shared" si="77"/>
        <v>0</v>
      </c>
      <c r="FJW28" s="157">
        <f t="shared" si="77"/>
        <v>0</v>
      </c>
      <c r="FJX28" s="157">
        <f t="shared" si="77"/>
        <v>0</v>
      </c>
      <c r="FJY28" s="157">
        <f t="shared" si="77"/>
        <v>0</v>
      </c>
      <c r="FJZ28" s="157">
        <f t="shared" si="77"/>
        <v>0</v>
      </c>
      <c r="FKA28" s="157">
        <f t="shared" si="77"/>
        <v>0</v>
      </c>
      <c r="FKB28" s="157">
        <f t="shared" si="77"/>
        <v>0</v>
      </c>
      <c r="FKC28" s="157">
        <f t="shared" si="77"/>
        <v>0</v>
      </c>
      <c r="FKD28" s="157">
        <f t="shared" si="77"/>
        <v>0</v>
      </c>
      <c r="FKE28" s="157">
        <f t="shared" si="77"/>
        <v>0</v>
      </c>
      <c r="FKF28" s="157">
        <f t="shared" si="77"/>
        <v>0</v>
      </c>
      <c r="FKG28" s="157">
        <f t="shared" si="77"/>
        <v>0</v>
      </c>
      <c r="FKH28" s="157">
        <f t="shared" si="77"/>
        <v>0</v>
      </c>
      <c r="FKI28" s="157">
        <f t="shared" si="77"/>
        <v>0</v>
      </c>
      <c r="FKJ28" s="157">
        <f t="shared" si="77"/>
        <v>0</v>
      </c>
      <c r="FKK28" s="157">
        <f t="shared" si="77"/>
        <v>0</v>
      </c>
      <c r="FKL28" s="157">
        <f t="shared" si="77"/>
        <v>0</v>
      </c>
      <c r="FKM28" s="157">
        <f t="shared" ref="FKM28:FMX28" si="78">FKM29+FKM30</f>
        <v>0</v>
      </c>
      <c r="FKN28" s="157">
        <f t="shared" si="78"/>
        <v>0</v>
      </c>
      <c r="FKO28" s="157">
        <f t="shared" si="78"/>
        <v>0</v>
      </c>
      <c r="FKP28" s="157">
        <f t="shared" si="78"/>
        <v>0</v>
      </c>
      <c r="FKQ28" s="157">
        <f t="shared" si="78"/>
        <v>0</v>
      </c>
      <c r="FKR28" s="157">
        <f t="shared" si="78"/>
        <v>0</v>
      </c>
      <c r="FKS28" s="157">
        <f t="shared" si="78"/>
        <v>0</v>
      </c>
      <c r="FKT28" s="157">
        <f t="shared" si="78"/>
        <v>0</v>
      </c>
      <c r="FKU28" s="157">
        <f t="shared" si="78"/>
        <v>0</v>
      </c>
      <c r="FKV28" s="157">
        <f t="shared" si="78"/>
        <v>0</v>
      </c>
      <c r="FKW28" s="157">
        <f t="shared" si="78"/>
        <v>0</v>
      </c>
      <c r="FKX28" s="157">
        <f t="shared" si="78"/>
        <v>0</v>
      </c>
      <c r="FKY28" s="157">
        <f t="shared" si="78"/>
        <v>0</v>
      </c>
      <c r="FKZ28" s="157">
        <f t="shared" si="78"/>
        <v>0</v>
      </c>
      <c r="FLA28" s="157">
        <f t="shared" si="78"/>
        <v>0</v>
      </c>
      <c r="FLB28" s="157">
        <f t="shared" si="78"/>
        <v>0</v>
      </c>
      <c r="FLC28" s="157">
        <f t="shared" si="78"/>
        <v>0</v>
      </c>
      <c r="FLD28" s="157">
        <f t="shared" si="78"/>
        <v>0</v>
      </c>
      <c r="FLE28" s="157">
        <f t="shared" si="78"/>
        <v>0</v>
      </c>
      <c r="FLF28" s="157">
        <f t="shared" si="78"/>
        <v>0</v>
      </c>
      <c r="FLG28" s="157">
        <f t="shared" si="78"/>
        <v>0</v>
      </c>
      <c r="FLH28" s="157">
        <f t="shared" si="78"/>
        <v>0</v>
      </c>
      <c r="FLI28" s="157">
        <f t="shared" si="78"/>
        <v>0</v>
      </c>
      <c r="FLJ28" s="157">
        <f t="shared" si="78"/>
        <v>0</v>
      </c>
      <c r="FLK28" s="157">
        <f t="shared" si="78"/>
        <v>0</v>
      </c>
      <c r="FLL28" s="157">
        <f t="shared" si="78"/>
        <v>0</v>
      </c>
      <c r="FLM28" s="157">
        <f t="shared" si="78"/>
        <v>0</v>
      </c>
      <c r="FLN28" s="157">
        <f t="shared" si="78"/>
        <v>0</v>
      </c>
      <c r="FLO28" s="157">
        <f t="shared" si="78"/>
        <v>0</v>
      </c>
      <c r="FLP28" s="157">
        <f t="shared" si="78"/>
        <v>0</v>
      </c>
      <c r="FLQ28" s="157">
        <f t="shared" si="78"/>
        <v>0</v>
      </c>
      <c r="FLR28" s="157">
        <f t="shared" si="78"/>
        <v>0</v>
      </c>
      <c r="FLS28" s="157">
        <f t="shared" si="78"/>
        <v>0</v>
      </c>
      <c r="FLT28" s="157">
        <f t="shared" si="78"/>
        <v>0</v>
      </c>
      <c r="FLU28" s="157">
        <f t="shared" si="78"/>
        <v>0</v>
      </c>
      <c r="FLV28" s="157">
        <f t="shared" si="78"/>
        <v>0</v>
      </c>
      <c r="FLW28" s="157">
        <f t="shared" si="78"/>
        <v>0</v>
      </c>
      <c r="FLX28" s="157">
        <f t="shared" si="78"/>
        <v>0</v>
      </c>
      <c r="FLY28" s="157">
        <f t="shared" si="78"/>
        <v>0</v>
      </c>
      <c r="FLZ28" s="157">
        <f t="shared" si="78"/>
        <v>0</v>
      </c>
      <c r="FMA28" s="157">
        <f t="shared" si="78"/>
        <v>0</v>
      </c>
      <c r="FMB28" s="157">
        <f t="shared" si="78"/>
        <v>0</v>
      </c>
      <c r="FMC28" s="157">
        <f t="shared" si="78"/>
        <v>0</v>
      </c>
      <c r="FMD28" s="157">
        <f t="shared" si="78"/>
        <v>0</v>
      </c>
      <c r="FME28" s="157">
        <f t="shared" si="78"/>
        <v>0</v>
      </c>
      <c r="FMF28" s="157">
        <f t="shared" si="78"/>
        <v>0</v>
      </c>
      <c r="FMG28" s="157">
        <f t="shared" si="78"/>
        <v>0</v>
      </c>
      <c r="FMH28" s="157">
        <f t="shared" si="78"/>
        <v>0</v>
      </c>
      <c r="FMI28" s="157">
        <f t="shared" si="78"/>
        <v>0</v>
      </c>
      <c r="FMJ28" s="157">
        <f t="shared" si="78"/>
        <v>0</v>
      </c>
      <c r="FMK28" s="157">
        <f t="shared" si="78"/>
        <v>0</v>
      </c>
      <c r="FML28" s="157">
        <f t="shared" si="78"/>
        <v>0</v>
      </c>
      <c r="FMM28" s="157">
        <f t="shared" si="78"/>
        <v>0</v>
      </c>
      <c r="FMN28" s="157">
        <f t="shared" si="78"/>
        <v>0</v>
      </c>
      <c r="FMO28" s="157">
        <f t="shared" si="78"/>
        <v>0</v>
      </c>
      <c r="FMP28" s="157">
        <f t="shared" si="78"/>
        <v>0</v>
      </c>
      <c r="FMQ28" s="157">
        <f t="shared" si="78"/>
        <v>0</v>
      </c>
      <c r="FMR28" s="157">
        <f t="shared" si="78"/>
        <v>0</v>
      </c>
      <c r="FMS28" s="157">
        <f t="shared" si="78"/>
        <v>0</v>
      </c>
      <c r="FMT28" s="157">
        <f t="shared" si="78"/>
        <v>0</v>
      </c>
      <c r="FMU28" s="157">
        <f t="shared" si="78"/>
        <v>0</v>
      </c>
      <c r="FMV28" s="157">
        <f t="shared" si="78"/>
        <v>0</v>
      </c>
      <c r="FMW28" s="157">
        <f t="shared" si="78"/>
        <v>0</v>
      </c>
      <c r="FMX28" s="157">
        <f t="shared" si="78"/>
        <v>0</v>
      </c>
      <c r="FMY28" s="157">
        <f t="shared" ref="FMY28:FPJ28" si="79">FMY29+FMY30</f>
        <v>0</v>
      </c>
      <c r="FMZ28" s="157">
        <f t="shared" si="79"/>
        <v>0</v>
      </c>
      <c r="FNA28" s="157">
        <f t="shared" si="79"/>
        <v>0</v>
      </c>
      <c r="FNB28" s="157">
        <f t="shared" si="79"/>
        <v>0</v>
      </c>
      <c r="FNC28" s="157">
        <f t="shared" si="79"/>
        <v>0</v>
      </c>
      <c r="FND28" s="157">
        <f t="shared" si="79"/>
        <v>0</v>
      </c>
      <c r="FNE28" s="157">
        <f t="shared" si="79"/>
        <v>0</v>
      </c>
      <c r="FNF28" s="157">
        <f t="shared" si="79"/>
        <v>0</v>
      </c>
      <c r="FNG28" s="157">
        <f t="shared" si="79"/>
        <v>0</v>
      </c>
      <c r="FNH28" s="157">
        <f t="shared" si="79"/>
        <v>0</v>
      </c>
      <c r="FNI28" s="157">
        <f t="shared" si="79"/>
        <v>0</v>
      </c>
      <c r="FNJ28" s="157">
        <f t="shared" si="79"/>
        <v>0</v>
      </c>
      <c r="FNK28" s="157">
        <f t="shared" si="79"/>
        <v>0</v>
      </c>
      <c r="FNL28" s="157">
        <f t="shared" si="79"/>
        <v>0</v>
      </c>
      <c r="FNM28" s="157">
        <f t="shared" si="79"/>
        <v>0</v>
      </c>
      <c r="FNN28" s="157">
        <f t="shared" si="79"/>
        <v>0</v>
      </c>
      <c r="FNO28" s="157">
        <f t="shared" si="79"/>
        <v>0</v>
      </c>
      <c r="FNP28" s="157">
        <f t="shared" si="79"/>
        <v>0</v>
      </c>
      <c r="FNQ28" s="157">
        <f t="shared" si="79"/>
        <v>0</v>
      </c>
      <c r="FNR28" s="157">
        <f t="shared" si="79"/>
        <v>0</v>
      </c>
      <c r="FNS28" s="157">
        <f t="shared" si="79"/>
        <v>0</v>
      </c>
      <c r="FNT28" s="157">
        <f t="shared" si="79"/>
        <v>0</v>
      </c>
      <c r="FNU28" s="157">
        <f t="shared" si="79"/>
        <v>0</v>
      </c>
      <c r="FNV28" s="157">
        <f t="shared" si="79"/>
        <v>0</v>
      </c>
      <c r="FNW28" s="157">
        <f t="shared" si="79"/>
        <v>0</v>
      </c>
      <c r="FNX28" s="157">
        <f t="shared" si="79"/>
        <v>0</v>
      </c>
      <c r="FNY28" s="157">
        <f t="shared" si="79"/>
        <v>0</v>
      </c>
      <c r="FNZ28" s="157">
        <f t="shared" si="79"/>
        <v>0</v>
      </c>
      <c r="FOA28" s="157">
        <f t="shared" si="79"/>
        <v>0</v>
      </c>
      <c r="FOB28" s="157">
        <f t="shared" si="79"/>
        <v>0</v>
      </c>
      <c r="FOC28" s="157">
        <f t="shared" si="79"/>
        <v>0</v>
      </c>
      <c r="FOD28" s="157">
        <f t="shared" si="79"/>
        <v>0</v>
      </c>
      <c r="FOE28" s="157">
        <f t="shared" si="79"/>
        <v>0</v>
      </c>
      <c r="FOF28" s="157">
        <f t="shared" si="79"/>
        <v>0</v>
      </c>
      <c r="FOG28" s="157">
        <f t="shared" si="79"/>
        <v>0</v>
      </c>
      <c r="FOH28" s="157">
        <f t="shared" si="79"/>
        <v>0</v>
      </c>
      <c r="FOI28" s="157">
        <f t="shared" si="79"/>
        <v>0</v>
      </c>
      <c r="FOJ28" s="157">
        <f t="shared" si="79"/>
        <v>0</v>
      </c>
      <c r="FOK28" s="157">
        <f t="shared" si="79"/>
        <v>0</v>
      </c>
      <c r="FOL28" s="157">
        <f t="shared" si="79"/>
        <v>0</v>
      </c>
      <c r="FOM28" s="157">
        <f t="shared" si="79"/>
        <v>0</v>
      </c>
      <c r="FON28" s="157">
        <f t="shared" si="79"/>
        <v>0</v>
      </c>
      <c r="FOO28" s="157">
        <f t="shared" si="79"/>
        <v>0</v>
      </c>
      <c r="FOP28" s="157">
        <f t="shared" si="79"/>
        <v>0</v>
      </c>
      <c r="FOQ28" s="157">
        <f t="shared" si="79"/>
        <v>0</v>
      </c>
      <c r="FOR28" s="157">
        <f t="shared" si="79"/>
        <v>0</v>
      </c>
      <c r="FOS28" s="157">
        <f t="shared" si="79"/>
        <v>0</v>
      </c>
      <c r="FOT28" s="157">
        <f t="shared" si="79"/>
        <v>0</v>
      </c>
      <c r="FOU28" s="157">
        <f t="shared" si="79"/>
        <v>0</v>
      </c>
      <c r="FOV28" s="157">
        <f t="shared" si="79"/>
        <v>0</v>
      </c>
      <c r="FOW28" s="157">
        <f t="shared" si="79"/>
        <v>0</v>
      </c>
      <c r="FOX28" s="157">
        <f t="shared" si="79"/>
        <v>0</v>
      </c>
      <c r="FOY28" s="157">
        <f t="shared" si="79"/>
        <v>0</v>
      </c>
      <c r="FOZ28" s="157">
        <f t="shared" si="79"/>
        <v>0</v>
      </c>
      <c r="FPA28" s="157">
        <f t="shared" si="79"/>
        <v>0</v>
      </c>
      <c r="FPB28" s="157">
        <f t="shared" si="79"/>
        <v>0</v>
      </c>
      <c r="FPC28" s="157">
        <f t="shared" si="79"/>
        <v>0</v>
      </c>
      <c r="FPD28" s="157">
        <f t="shared" si="79"/>
        <v>0</v>
      </c>
      <c r="FPE28" s="157">
        <f t="shared" si="79"/>
        <v>0</v>
      </c>
      <c r="FPF28" s="157">
        <f t="shared" si="79"/>
        <v>0</v>
      </c>
      <c r="FPG28" s="157">
        <f t="shared" si="79"/>
        <v>0</v>
      </c>
      <c r="FPH28" s="157">
        <f t="shared" si="79"/>
        <v>0</v>
      </c>
      <c r="FPI28" s="157">
        <f t="shared" si="79"/>
        <v>0</v>
      </c>
      <c r="FPJ28" s="157">
        <f t="shared" si="79"/>
        <v>0</v>
      </c>
      <c r="FPK28" s="157">
        <f t="shared" ref="FPK28:FRV28" si="80">FPK29+FPK30</f>
        <v>0</v>
      </c>
      <c r="FPL28" s="157">
        <f t="shared" si="80"/>
        <v>0</v>
      </c>
      <c r="FPM28" s="157">
        <f t="shared" si="80"/>
        <v>0</v>
      </c>
      <c r="FPN28" s="157">
        <f t="shared" si="80"/>
        <v>0</v>
      </c>
      <c r="FPO28" s="157">
        <f t="shared" si="80"/>
        <v>0</v>
      </c>
      <c r="FPP28" s="157">
        <f t="shared" si="80"/>
        <v>0</v>
      </c>
      <c r="FPQ28" s="157">
        <f t="shared" si="80"/>
        <v>0</v>
      </c>
      <c r="FPR28" s="157">
        <f t="shared" si="80"/>
        <v>0</v>
      </c>
      <c r="FPS28" s="157">
        <f t="shared" si="80"/>
        <v>0</v>
      </c>
      <c r="FPT28" s="157">
        <f t="shared" si="80"/>
        <v>0</v>
      </c>
      <c r="FPU28" s="157">
        <f t="shared" si="80"/>
        <v>0</v>
      </c>
      <c r="FPV28" s="157">
        <f t="shared" si="80"/>
        <v>0</v>
      </c>
      <c r="FPW28" s="157">
        <f t="shared" si="80"/>
        <v>0</v>
      </c>
      <c r="FPX28" s="157">
        <f t="shared" si="80"/>
        <v>0</v>
      </c>
      <c r="FPY28" s="157">
        <f t="shared" si="80"/>
        <v>0</v>
      </c>
      <c r="FPZ28" s="157">
        <f t="shared" si="80"/>
        <v>0</v>
      </c>
      <c r="FQA28" s="157">
        <f t="shared" si="80"/>
        <v>0</v>
      </c>
      <c r="FQB28" s="157">
        <f t="shared" si="80"/>
        <v>0</v>
      </c>
      <c r="FQC28" s="157">
        <f t="shared" si="80"/>
        <v>0</v>
      </c>
      <c r="FQD28" s="157">
        <f t="shared" si="80"/>
        <v>0</v>
      </c>
      <c r="FQE28" s="157">
        <f t="shared" si="80"/>
        <v>0</v>
      </c>
      <c r="FQF28" s="157">
        <f t="shared" si="80"/>
        <v>0</v>
      </c>
      <c r="FQG28" s="157">
        <f t="shared" si="80"/>
        <v>0</v>
      </c>
      <c r="FQH28" s="157">
        <f t="shared" si="80"/>
        <v>0</v>
      </c>
      <c r="FQI28" s="157">
        <f t="shared" si="80"/>
        <v>0</v>
      </c>
      <c r="FQJ28" s="157">
        <f t="shared" si="80"/>
        <v>0</v>
      </c>
      <c r="FQK28" s="157">
        <f t="shared" si="80"/>
        <v>0</v>
      </c>
      <c r="FQL28" s="157">
        <f t="shared" si="80"/>
        <v>0</v>
      </c>
      <c r="FQM28" s="157">
        <f t="shared" si="80"/>
        <v>0</v>
      </c>
      <c r="FQN28" s="157">
        <f t="shared" si="80"/>
        <v>0</v>
      </c>
      <c r="FQO28" s="157">
        <f t="shared" si="80"/>
        <v>0</v>
      </c>
      <c r="FQP28" s="157">
        <f t="shared" si="80"/>
        <v>0</v>
      </c>
      <c r="FQQ28" s="157">
        <f t="shared" si="80"/>
        <v>0</v>
      </c>
      <c r="FQR28" s="157">
        <f t="shared" si="80"/>
        <v>0</v>
      </c>
      <c r="FQS28" s="157">
        <f t="shared" si="80"/>
        <v>0</v>
      </c>
      <c r="FQT28" s="157">
        <f t="shared" si="80"/>
        <v>0</v>
      </c>
      <c r="FQU28" s="157">
        <f t="shared" si="80"/>
        <v>0</v>
      </c>
      <c r="FQV28" s="157">
        <f t="shared" si="80"/>
        <v>0</v>
      </c>
      <c r="FQW28" s="157">
        <f t="shared" si="80"/>
        <v>0</v>
      </c>
      <c r="FQX28" s="157">
        <f t="shared" si="80"/>
        <v>0</v>
      </c>
      <c r="FQY28" s="157">
        <f t="shared" si="80"/>
        <v>0</v>
      </c>
      <c r="FQZ28" s="157">
        <f t="shared" si="80"/>
        <v>0</v>
      </c>
      <c r="FRA28" s="157">
        <f t="shared" si="80"/>
        <v>0</v>
      </c>
      <c r="FRB28" s="157">
        <f t="shared" si="80"/>
        <v>0</v>
      </c>
      <c r="FRC28" s="157">
        <f t="shared" si="80"/>
        <v>0</v>
      </c>
      <c r="FRD28" s="157">
        <f t="shared" si="80"/>
        <v>0</v>
      </c>
      <c r="FRE28" s="157">
        <f t="shared" si="80"/>
        <v>0</v>
      </c>
      <c r="FRF28" s="157">
        <f t="shared" si="80"/>
        <v>0</v>
      </c>
      <c r="FRG28" s="157">
        <f t="shared" si="80"/>
        <v>0</v>
      </c>
      <c r="FRH28" s="157">
        <f t="shared" si="80"/>
        <v>0</v>
      </c>
      <c r="FRI28" s="157">
        <f t="shared" si="80"/>
        <v>0</v>
      </c>
      <c r="FRJ28" s="157">
        <f t="shared" si="80"/>
        <v>0</v>
      </c>
      <c r="FRK28" s="157">
        <f t="shared" si="80"/>
        <v>0</v>
      </c>
      <c r="FRL28" s="157">
        <f t="shared" si="80"/>
        <v>0</v>
      </c>
      <c r="FRM28" s="157">
        <f t="shared" si="80"/>
        <v>0</v>
      </c>
      <c r="FRN28" s="157">
        <f t="shared" si="80"/>
        <v>0</v>
      </c>
      <c r="FRO28" s="157">
        <f t="shared" si="80"/>
        <v>0</v>
      </c>
      <c r="FRP28" s="157">
        <f t="shared" si="80"/>
        <v>0</v>
      </c>
      <c r="FRQ28" s="157">
        <f t="shared" si="80"/>
        <v>0</v>
      </c>
      <c r="FRR28" s="157">
        <f t="shared" si="80"/>
        <v>0</v>
      </c>
      <c r="FRS28" s="157">
        <f t="shared" si="80"/>
        <v>0</v>
      </c>
      <c r="FRT28" s="157">
        <f t="shared" si="80"/>
        <v>0</v>
      </c>
      <c r="FRU28" s="157">
        <f t="shared" si="80"/>
        <v>0</v>
      </c>
      <c r="FRV28" s="157">
        <f t="shared" si="80"/>
        <v>0</v>
      </c>
      <c r="FRW28" s="157">
        <f t="shared" ref="FRW28:FUH28" si="81">FRW29+FRW30</f>
        <v>0</v>
      </c>
      <c r="FRX28" s="157">
        <f t="shared" si="81"/>
        <v>0</v>
      </c>
      <c r="FRY28" s="157">
        <f t="shared" si="81"/>
        <v>0</v>
      </c>
      <c r="FRZ28" s="157">
        <f t="shared" si="81"/>
        <v>0</v>
      </c>
      <c r="FSA28" s="157">
        <f t="shared" si="81"/>
        <v>0</v>
      </c>
      <c r="FSB28" s="157">
        <f t="shared" si="81"/>
        <v>0</v>
      </c>
      <c r="FSC28" s="157">
        <f t="shared" si="81"/>
        <v>0</v>
      </c>
      <c r="FSD28" s="157">
        <f t="shared" si="81"/>
        <v>0</v>
      </c>
      <c r="FSE28" s="157">
        <f t="shared" si="81"/>
        <v>0</v>
      </c>
      <c r="FSF28" s="157">
        <f t="shared" si="81"/>
        <v>0</v>
      </c>
      <c r="FSG28" s="157">
        <f t="shared" si="81"/>
        <v>0</v>
      </c>
      <c r="FSH28" s="157">
        <f t="shared" si="81"/>
        <v>0</v>
      </c>
      <c r="FSI28" s="157">
        <f t="shared" si="81"/>
        <v>0</v>
      </c>
      <c r="FSJ28" s="157">
        <f t="shared" si="81"/>
        <v>0</v>
      </c>
      <c r="FSK28" s="157">
        <f t="shared" si="81"/>
        <v>0</v>
      </c>
      <c r="FSL28" s="157">
        <f t="shared" si="81"/>
        <v>0</v>
      </c>
      <c r="FSM28" s="157">
        <f t="shared" si="81"/>
        <v>0</v>
      </c>
      <c r="FSN28" s="157">
        <f t="shared" si="81"/>
        <v>0</v>
      </c>
      <c r="FSO28" s="157">
        <f t="shared" si="81"/>
        <v>0</v>
      </c>
      <c r="FSP28" s="157">
        <f t="shared" si="81"/>
        <v>0</v>
      </c>
      <c r="FSQ28" s="157">
        <f t="shared" si="81"/>
        <v>0</v>
      </c>
      <c r="FSR28" s="157">
        <f t="shared" si="81"/>
        <v>0</v>
      </c>
      <c r="FSS28" s="157">
        <f t="shared" si="81"/>
        <v>0</v>
      </c>
      <c r="FST28" s="157">
        <f t="shared" si="81"/>
        <v>0</v>
      </c>
      <c r="FSU28" s="157">
        <f t="shared" si="81"/>
        <v>0</v>
      </c>
      <c r="FSV28" s="157">
        <f t="shared" si="81"/>
        <v>0</v>
      </c>
      <c r="FSW28" s="157">
        <f t="shared" si="81"/>
        <v>0</v>
      </c>
      <c r="FSX28" s="157">
        <f t="shared" si="81"/>
        <v>0</v>
      </c>
      <c r="FSY28" s="157">
        <f t="shared" si="81"/>
        <v>0</v>
      </c>
      <c r="FSZ28" s="157">
        <f t="shared" si="81"/>
        <v>0</v>
      </c>
      <c r="FTA28" s="157">
        <f t="shared" si="81"/>
        <v>0</v>
      </c>
      <c r="FTB28" s="157">
        <f t="shared" si="81"/>
        <v>0</v>
      </c>
      <c r="FTC28" s="157">
        <f t="shared" si="81"/>
        <v>0</v>
      </c>
      <c r="FTD28" s="157">
        <f t="shared" si="81"/>
        <v>0</v>
      </c>
      <c r="FTE28" s="157">
        <f t="shared" si="81"/>
        <v>0</v>
      </c>
      <c r="FTF28" s="157">
        <f t="shared" si="81"/>
        <v>0</v>
      </c>
      <c r="FTG28" s="157">
        <f t="shared" si="81"/>
        <v>0</v>
      </c>
      <c r="FTH28" s="157">
        <f t="shared" si="81"/>
        <v>0</v>
      </c>
      <c r="FTI28" s="157">
        <f t="shared" si="81"/>
        <v>0</v>
      </c>
      <c r="FTJ28" s="157">
        <f t="shared" si="81"/>
        <v>0</v>
      </c>
      <c r="FTK28" s="157">
        <f t="shared" si="81"/>
        <v>0</v>
      </c>
      <c r="FTL28" s="157">
        <f t="shared" si="81"/>
        <v>0</v>
      </c>
      <c r="FTM28" s="157">
        <f t="shared" si="81"/>
        <v>0</v>
      </c>
      <c r="FTN28" s="157">
        <f t="shared" si="81"/>
        <v>0</v>
      </c>
      <c r="FTO28" s="157">
        <f t="shared" si="81"/>
        <v>0</v>
      </c>
      <c r="FTP28" s="157">
        <f t="shared" si="81"/>
        <v>0</v>
      </c>
      <c r="FTQ28" s="157">
        <f t="shared" si="81"/>
        <v>0</v>
      </c>
      <c r="FTR28" s="157">
        <f t="shared" si="81"/>
        <v>0</v>
      </c>
      <c r="FTS28" s="157">
        <f t="shared" si="81"/>
        <v>0</v>
      </c>
      <c r="FTT28" s="157">
        <f t="shared" si="81"/>
        <v>0</v>
      </c>
      <c r="FTU28" s="157">
        <f t="shared" si="81"/>
        <v>0</v>
      </c>
      <c r="FTV28" s="157">
        <f t="shared" si="81"/>
        <v>0</v>
      </c>
      <c r="FTW28" s="157">
        <f t="shared" si="81"/>
        <v>0</v>
      </c>
      <c r="FTX28" s="157">
        <f t="shared" si="81"/>
        <v>0</v>
      </c>
      <c r="FTY28" s="157">
        <f t="shared" si="81"/>
        <v>0</v>
      </c>
      <c r="FTZ28" s="157">
        <f t="shared" si="81"/>
        <v>0</v>
      </c>
      <c r="FUA28" s="157">
        <f t="shared" si="81"/>
        <v>0</v>
      </c>
      <c r="FUB28" s="157">
        <f t="shared" si="81"/>
        <v>0</v>
      </c>
      <c r="FUC28" s="157">
        <f t="shared" si="81"/>
        <v>0</v>
      </c>
      <c r="FUD28" s="157">
        <f t="shared" si="81"/>
        <v>0</v>
      </c>
      <c r="FUE28" s="157">
        <f t="shared" si="81"/>
        <v>0</v>
      </c>
      <c r="FUF28" s="157">
        <f t="shared" si="81"/>
        <v>0</v>
      </c>
      <c r="FUG28" s="157">
        <f t="shared" si="81"/>
        <v>0</v>
      </c>
      <c r="FUH28" s="157">
        <f t="shared" si="81"/>
        <v>0</v>
      </c>
      <c r="FUI28" s="157">
        <f t="shared" ref="FUI28:FWT28" si="82">FUI29+FUI30</f>
        <v>0</v>
      </c>
      <c r="FUJ28" s="157">
        <f t="shared" si="82"/>
        <v>0</v>
      </c>
      <c r="FUK28" s="157">
        <f t="shared" si="82"/>
        <v>0</v>
      </c>
      <c r="FUL28" s="157">
        <f t="shared" si="82"/>
        <v>0</v>
      </c>
      <c r="FUM28" s="157">
        <f t="shared" si="82"/>
        <v>0</v>
      </c>
      <c r="FUN28" s="157">
        <f t="shared" si="82"/>
        <v>0</v>
      </c>
      <c r="FUO28" s="157">
        <f t="shared" si="82"/>
        <v>0</v>
      </c>
      <c r="FUP28" s="157">
        <f t="shared" si="82"/>
        <v>0</v>
      </c>
      <c r="FUQ28" s="157">
        <f t="shared" si="82"/>
        <v>0</v>
      </c>
      <c r="FUR28" s="157">
        <f t="shared" si="82"/>
        <v>0</v>
      </c>
      <c r="FUS28" s="157">
        <f t="shared" si="82"/>
        <v>0</v>
      </c>
      <c r="FUT28" s="157">
        <f t="shared" si="82"/>
        <v>0</v>
      </c>
      <c r="FUU28" s="157">
        <f t="shared" si="82"/>
        <v>0</v>
      </c>
      <c r="FUV28" s="157">
        <f t="shared" si="82"/>
        <v>0</v>
      </c>
      <c r="FUW28" s="157">
        <f t="shared" si="82"/>
        <v>0</v>
      </c>
      <c r="FUX28" s="157">
        <f t="shared" si="82"/>
        <v>0</v>
      </c>
      <c r="FUY28" s="157">
        <f t="shared" si="82"/>
        <v>0</v>
      </c>
      <c r="FUZ28" s="157">
        <f t="shared" si="82"/>
        <v>0</v>
      </c>
      <c r="FVA28" s="157">
        <f t="shared" si="82"/>
        <v>0</v>
      </c>
      <c r="FVB28" s="157">
        <f t="shared" si="82"/>
        <v>0</v>
      </c>
      <c r="FVC28" s="157">
        <f t="shared" si="82"/>
        <v>0</v>
      </c>
      <c r="FVD28" s="157">
        <f t="shared" si="82"/>
        <v>0</v>
      </c>
      <c r="FVE28" s="157">
        <f t="shared" si="82"/>
        <v>0</v>
      </c>
      <c r="FVF28" s="157">
        <f t="shared" si="82"/>
        <v>0</v>
      </c>
      <c r="FVG28" s="157">
        <f t="shared" si="82"/>
        <v>0</v>
      </c>
      <c r="FVH28" s="157">
        <f t="shared" si="82"/>
        <v>0</v>
      </c>
      <c r="FVI28" s="157">
        <f t="shared" si="82"/>
        <v>0</v>
      </c>
      <c r="FVJ28" s="157">
        <f t="shared" si="82"/>
        <v>0</v>
      </c>
      <c r="FVK28" s="157">
        <f t="shared" si="82"/>
        <v>0</v>
      </c>
      <c r="FVL28" s="157">
        <f t="shared" si="82"/>
        <v>0</v>
      </c>
      <c r="FVM28" s="157">
        <f t="shared" si="82"/>
        <v>0</v>
      </c>
      <c r="FVN28" s="157">
        <f t="shared" si="82"/>
        <v>0</v>
      </c>
      <c r="FVO28" s="157">
        <f t="shared" si="82"/>
        <v>0</v>
      </c>
      <c r="FVP28" s="157">
        <f t="shared" si="82"/>
        <v>0</v>
      </c>
      <c r="FVQ28" s="157">
        <f t="shared" si="82"/>
        <v>0</v>
      </c>
      <c r="FVR28" s="157">
        <f t="shared" si="82"/>
        <v>0</v>
      </c>
      <c r="FVS28" s="157">
        <f t="shared" si="82"/>
        <v>0</v>
      </c>
      <c r="FVT28" s="157">
        <f t="shared" si="82"/>
        <v>0</v>
      </c>
      <c r="FVU28" s="157">
        <f t="shared" si="82"/>
        <v>0</v>
      </c>
      <c r="FVV28" s="157">
        <f t="shared" si="82"/>
        <v>0</v>
      </c>
      <c r="FVW28" s="157">
        <f t="shared" si="82"/>
        <v>0</v>
      </c>
      <c r="FVX28" s="157">
        <f t="shared" si="82"/>
        <v>0</v>
      </c>
      <c r="FVY28" s="157">
        <f t="shared" si="82"/>
        <v>0</v>
      </c>
      <c r="FVZ28" s="157">
        <f t="shared" si="82"/>
        <v>0</v>
      </c>
      <c r="FWA28" s="157">
        <f t="shared" si="82"/>
        <v>0</v>
      </c>
      <c r="FWB28" s="157">
        <f t="shared" si="82"/>
        <v>0</v>
      </c>
      <c r="FWC28" s="157">
        <f t="shared" si="82"/>
        <v>0</v>
      </c>
      <c r="FWD28" s="157">
        <f t="shared" si="82"/>
        <v>0</v>
      </c>
      <c r="FWE28" s="157">
        <f t="shared" si="82"/>
        <v>0</v>
      </c>
      <c r="FWF28" s="157">
        <f t="shared" si="82"/>
        <v>0</v>
      </c>
      <c r="FWG28" s="157">
        <f t="shared" si="82"/>
        <v>0</v>
      </c>
      <c r="FWH28" s="157">
        <f t="shared" si="82"/>
        <v>0</v>
      </c>
      <c r="FWI28" s="157">
        <f t="shared" si="82"/>
        <v>0</v>
      </c>
      <c r="FWJ28" s="157">
        <f t="shared" si="82"/>
        <v>0</v>
      </c>
      <c r="FWK28" s="157">
        <f t="shared" si="82"/>
        <v>0</v>
      </c>
      <c r="FWL28" s="157">
        <f t="shared" si="82"/>
        <v>0</v>
      </c>
      <c r="FWM28" s="157">
        <f t="shared" si="82"/>
        <v>0</v>
      </c>
      <c r="FWN28" s="157">
        <f t="shared" si="82"/>
        <v>0</v>
      </c>
      <c r="FWO28" s="157">
        <f t="shared" si="82"/>
        <v>0</v>
      </c>
      <c r="FWP28" s="157">
        <f t="shared" si="82"/>
        <v>0</v>
      </c>
      <c r="FWQ28" s="157">
        <f t="shared" si="82"/>
        <v>0</v>
      </c>
      <c r="FWR28" s="157">
        <f t="shared" si="82"/>
        <v>0</v>
      </c>
      <c r="FWS28" s="157">
        <f t="shared" si="82"/>
        <v>0</v>
      </c>
      <c r="FWT28" s="157">
        <f t="shared" si="82"/>
        <v>0</v>
      </c>
      <c r="FWU28" s="157">
        <f t="shared" ref="FWU28:FZF28" si="83">FWU29+FWU30</f>
        <v>0</v>
      </c>
      <c r="FWV28" s="157">
        <f t="shared" si="83"/>
        <v>0</v>
      </c>
      <c r="FWW28" s="157">
        <f t="shared" si="83"/>
        <v>0</v>
      </c>
      <c r="FWX28" s="157">
        <f t="shared" si="83"/>
        <v>0</v>
      </c>
      <c r="FWY28" s="157">
        <f t="shared" si="83"/>
        <v>0</v>
      </c>
      <c r="FWZ28" s="157">
        <f t="shared" si="83"/>
        <v>0</v>
      </c>
      <c r="FXA28" s="157">
        <f t="shared" si="83"/>
        <v>0</v>
      </c>
      <c r="FXB28" s="157">
        <f t="shared" si="83"/>
        <v>0</v>
      </c>
      <c r="FXC28" s="157">
        <f t="shared" si="83"/>
        <v>0</v>
      </c>
      <c r="FXD28" s="157">
        <f t="shared" si="83"/>
        <v>0</v>
      </c>
      <c r="FXE28" s="157">
        <f t="shared" si="83"/>
        <v>0</v>
      </c>
      <c r="FXF28" s="157">
        <f t="shared" si="83"/>
        <v>0</v>
      </c>
      <c r="FXG28" s="157">
        <f t="shared" si="83"/>
        <v>0</v>
      </c>
      <c r="FXH28" s="157">
        <f t="shared" si="83"/>
        <v>0</v>
      </c>
      <c r="FXI28" s="157">
        <f t="shared" si="83"/>
        <v>0</v>
      </c>
      <c r="FXJ28" s="157">
        <f t="shared" si="83"/>
        <v>0</v>
      </c>
      <c r="FXK28" s="157">
        <f t="shared" si="83"/>
        <v>0</v>
      </c>
      <c r="FXL28" s="157">
        <f t="shared" si="83"/>
        <v>0</v>
      </c>
      <c r="FXM28" s="157">
        <f t="shared" si="83"/>
        <v>0</v>
      </c>
      <c r="FXN28" s="157">
        <f t="shared" si="83"/>
        <v>0</v>
      </c>
      <c r="FXO28" s="157">
        <f t="shared" si="83"/>
        <v>0</v>
      </c>
      <c r="FXP28" s="157">
        <f t="shared" si="83"/>
        <v>0</v>
      </c>
      <c r="FXQ28" s="157">
        <f t="shared" si="83"/>
        <v>0</v>
      </c>
      <c r="FXR28" s="157">
        <f t="shared" si="83"/>
        <v>0</v>
      </c>
      <c r="FXS28" s="157">
        <f t="shared" si="83"/>
        <v>0</v>
      </c>
      <c r="FXT28" s="157">
        <f t="shared" si="83"/>
        <v>0</v>
      </c>
      <c r="FXU28" s="157">
        <f t="shared" si="83"/>
        <v>0</v>
      </c>
      <c r="FXV28" s="157">
        <f t="shared" si="83"/>
        <v>0</v>
      </c>
      <c r="FXW28" s="157">
        <f t="shared" si="83"/>
        <v>0</v>
      </c>
      <c r="FXX28" s="157">
        <f t="shared" si="83"/>
        <v>0</v>
      </c>
      <c r="FXY28" s="157">
        <f t="shared" si="83"/>
        <v>0</v>
      </c>
      <c r="FXZ28" s="157">
        <f t="shared" si="83"/>
        <v>0</v>
      </c>
      <c r="FYA28" s="157">
        <f t="shared" si="83"/>
        <v>0</v>
      </c>
      <c r="FYB28" s="157">
        <f t="shared" si="83"/>
        <v>0</v>
      </c>
      <c r="FYC28" s="157">
        <f t="shared" si="83"/>
        <v>0</v>
      </c>
      <c r="FYD28" s="157">
        <f t="shared" si="83"/>
        <v>0</v>
      </c>
      <c r="FYE28" s="157">
        <f t="shared" si="83"/>
        <v>0</v>
      </c>
      <c r="FYF28" s="157">
        <f t="shared" si="83"/>
        <v>0</v>
      </c>
      <c r="FYG28" s="157">
        <f t="shared" si="83"/>
        <v>0</v>
      </c>
      <c r="FYH28" s="157">
        <f t="shared" si="83"/>
        <v>0</v>
      </c>
      <c r="FYI28" s="157">
        <f t="shared" si="83"/>
        <v>0</v>
      </c>
      <c r="FYJ28" s="157">
        <f t="shared" si="83"/>
        <v>0</v>
      </c>
      <c r="FYK28" s="157">
        <f t="shared" si="83"/>
        <v>0</v>
      </c>
      <c r="FYL28" s="157">
        <f t="shared" si="83"/>
        <v>0</v>
      </c>
      <c r="FYM28" s="157">
        <f t="shared" si="83"/>
        <v>0</v>
      </c>
      <c r="FYN28" s="157">
        <f t="shared" si="83"/>
        <v>0</v>
      </c>
      <c r="FYO28" s="157">
        <f t="shared" si="83"/>
        <v>0</v>
      </c>
      <c r="FYP28" s="157">
        <f t="shared" si="83"/>
        <v>0</v>
      </c>
      <c r="FYQ28" s="157">
        <f t="shared" si="83"/>
        <v>0</v>
      </c>
      <c r="FYR28" s="157">
        <f t="shared" si="83"/>
        <v>0</v>
      </c>
      <c r="FYS28" s="157">
        <f t="shared" si="83"/>
        <v>0</v>
      </c>
      <c r="FYT28" s="157">
        <f t="shared" si="83"/>
        <v>0</v>
      </c>
      <c r="FYU28" s="157">
        <f t="shared" si="83"/>
        <v>0</v>
      </c>
      <c r="FYV28" s="157">
        <f t="shared" si="83"/>
        <v>0</v>
      </c>
      <c r="FYW28" s="157">
        <f t="shared" si="83"/>
        <v>0</v>
      </c>
      <c r="FYX28" s="157">
        <f t="shared" si="83"/>
        <v>0</v>
      </c>
      <c r="FYY28" s="157">
        <f t="shared" si="83"/>
        <v>0</v>
      </c>
      <c r="FYZ28" s="157">
        <f t="shared" si="83"/>
        <v>0</v>
      </c>
      <c r="FZA28" s="157">
        <f t="shared" si="83"/>
        <v>0</v>
      </c>
      <c r="FZB28" s="157">
        <f t="shared" si="83"/>
        <v>0</v>
      </c>
      <c r="FZC28" s="157">
        <f t="shared" si="83"/>
        <v>0</v>
      </c>
      <c r="FZD28" s="157">
        <f t="shared" si="83"/>
        <v>0</v>
      </c>
      <c r="FZE28" s="157">
        <f t="shared" si="83"/>
        <v>0</v>
      </c>
      <c r="FZF28" s="157">
        <f t="shared" si="83"/>
        <v>0</v>
      </c>
      <c r="FZG28" s="157">
        <f t="shared" ref="FZG28:GBR28" si="84">FZG29+FZG30</f>
        <v>0</v>
      </c>
      <c r="FZH28" s="157">
        <f t="shared" si="84"/>
        <v>0</v>
      </c>
      <c r="FZI28" s="157">
        <f t="shared" si="84"/>
        <v>0</v>
      </c>
      <c r="FZJ28" s="157">
        <f t="shared" si="84"/>
        <v>0</v>
      </c>
      <c r="FZK28" s="157">
        <f t="shared" si="84"/>
        <v>0</v>
      </c>
      <c r="FZL28" s="157">
        <f t="shared" si="84"/>
        <v>0</v>
      </c>
      <c r="FZM28" s="157">
        <f t="shared" si="84"/>
        <v>0</v>
      </c>
      <c r="FZN28" s="157">
        <f t="shared" si="84"/>
        <v>0</v>
      </c>
      <c r="FZO28" s="157">
        <f t="shared" si="84"/>
        <v>0</v>
      </c>
      <c r="FZP28" s="157">
        <f t="shared" si="84"/>
        <v>0</v>
      </c>
      <c r="FZQ28" s="157">
        <f t="shared" si="84"/>
        <v>0</v>
      </c>
      <c r="FZR28" s="157">
        <f t="shared" si="84"/>
        <v>0</v>
      </c>
      <c r="FZS28" s="157">
        <f t="shared" si="84"/>
        <v>0</v>
      </c>
      <c r="FZT28" s="157">
        <f t="shared" si="84"/>
        <v>0</v>
      </c>
      <c r="FZU28" s="157">
        <f t="shared" si="84"/>
        <v>0</v>
      </c>
      <c r="FZV28" s="157">
        <f t="shared" si="84"/>
        <v>0</v>
      </c>
      <c r="FZW28" s="157">
        <f t="shared" si="84"/>
        <v>0</v>
      </c>
      <c r="FZX28" s="157">
        <f t="shared" si="84"/>
        <v>0</v>
      </c>
      <c r="FZY28" s="157">
        <f t="shared" si="84"/>
        <v>0</v>
      </c>
      <c r="FZZ28" s="157">
        <f t="shared" si="84"/>
        <v>0</v>
      </c>
      <c r="GAA28" s="157">
        <f t="shared" si="84"/>
        <v>0</v>
      </c>
      <c r="GAB28" s="157">
        <f t="shared" si="84"/>
        <v>0</v>
      </c>
      <c r="GAC28" s="157">
        <f t="shared" si="84"/>
        <v>0</v>
      </c>
      <c r="GAD28" s="157">
        <f t="shared" si="84"/>
        <v>0</v>
      </c>
      <c r="GAE28" s="157">
        <f t="shared" si="84"/>
        <v>0</v>
      </c>
      <c r="GAF28" s="157">
        <f t="shared" si="84"/>
        <v>0</v>
      </c>
      <c r="GAG28" s="157">
        <f t="shared" si="84"/>
        <v>0</v>
      </c>
      <c r="GAH28" s="157">
        <f t="shared" si="84"/>
        <v>0</v>
      </c>
      <c r="GAI28" s="157">
        <f t="shared" si="84"/>
        <v>0</v>
      </c>
      <c r="GAJ28" s="157">
        <f t="shared" si="84"/>
        <v>0</v>
      </c>
      <c r="GAK28" s="157">
        <f t="shared" si="84"/>
        <v>0</v>
      </c>
      <c r="GAL28" s="157">
        <f t="shared" si="84"/>
        <v>0</v>
      </c>
      <c r="GAM28" s="157">
        <f t="shared" si="84"/>
        <v>0</v>
      </c>
      <c r="GAN28" s="157">
        <f t="shared" si="84"/>
        <v>0</v>
      </c>
      <c r="GAO28" s="157">
        <f t="shared" si="84"/>
        <v>0</v>
      </c>
      <c r="GAP28" s="157">
        <f t="shared" si="84"/>
        <v>0</v>
      </c>
      <c r="GAQ28" s="157">
        <f t="shared" si="84"/>
        <v>0</v>
      </c>
      <c r="GAR28" s="157">
        <f t="shared" si="84"/>
        <v>0</v>
      </c>
      <c r="GAS28" s="157">
        <f t="shared" si="84"/>
        <v>0</v>
      </c>
      <c r="GAT28" s="157">
        <f t="shared" si="84"/>
        <v>0</v>
      </c>
      <c r="GAU28" s="157">
        <f t="shared" si="84"/>
        <v>0</v>
      </c>
      <c r="GAV28" s="157">
        <f t="shared" si="84"/>
        <v>0</v>
      </c>
      <c r="GAW28" s="157">
        <f t="shared" si="84"/>
        <v>0</v>
      </c>
      <c r="GAX28" s="157">
        <f t="shared" si="84"/>
        <v>0</v>
      </c>
      <c r="GAY28" s="157">
        <f t="shared" si="84"/>
        <v>0</v>
      </c>
      <c r="GAZ28" s="157">
        <f t="shared" si="84"/>
        <v>0</v>
      </c>
      <c r="GBA28" s="157">
        <f t="shared" si="84"/>
        <v>0</v>
      </c>
      <c r="GBB28" s="157">
        <f t="shared" si="84"/>
        <v>0</v>
      </c>
      <c r="GBC28" s="157">
        <f t="shared" si="84"/>
        <v>0</v>
      </c>
      <c r="GBD28" s="157">
        <f t="shared" si="84"/>
        <v>0</v>
      </c>
      <c r="GBE28" s="157">
        <f t="shared" si="84"/>
        <v>0</v>
      </c>
      <c r="GBF28" s="157">
        <f t="shared" si="84"/>
        <v>0</v>
      </c>
      <c r="GBG28" s="157">
        <f t="shared" si="84"/>
        <v>0</v>
      </c>
      <c r="GBH28" s="157">
        <f t="shared" si="84"/>
        <v>0</v>
      </c>
      <c r="GBI28" s="157">
        <f t="shared" si="84"/>
        <v>0</v>
      </c>
      <c r="GBJ28" s="157">
        <f t="shared" si="84"/>
        <v>0</v>
      </c>
      <c r="GBK28" s="157">
        <f t="shared" si="84"/>
        <v>0</v>
      </c>
      <c r="GBL28" s="157">
        <f t="shared" si="84"/>
        <v>0</v>
      </c>
      <c r="GBM28" s="157">
        <f t="shared" si="84"/>
        <v>0</v>
      </c>
      <c r="GBN28" s="157">
        <f t="shared" si="84"/>
        <v>0</v>
      </c>
      <c r="GBO28" s="157">
        <f t="shared" si="84"/>
        <v>0</v>
      </c>
      <c r="GBP28" s="157">
        <f t="shared" si="84"/>
        <v>0</v>
      </c>
      <c r="GBQ28" s="157">
        <f t="shared" si="84"/>
        <v>0</v>
      </c>
      <c r="GBR28" s="157">
        <f t="shared" si="84"/>
        <v>0</v>
      </c>
      <c r="GBS28" s="157">
        <f t="shared" ref="GBS28:GED28" si="85">GBS29+GBS30</f>
        <v>0</v>
      </c>
      <c r="GBT28" s="157">
        <f t="shared" si="85"/>
        <v>0</v>
      </c>
      <c r="GBU28" s="157">
        <f t="shared" si="85"/>
        <v>0</v>
      </c>
      <c r="GBV28" s="157">
        <f t="shared" si="85"/>
        <v>0</v>
      </c>
      <c r="GBW28" s="157">
        <f t="shared" si="85"/>
        <v>0</v>
      </c>
      <c r="GBX28" s="157">
        <f t="shared" si="85"/>
        <v>0</v>
      </c>
      <c r="GBY28" s="157">
        <f t="shared" si="85"/>
        <v>0</v>
      </c>
      <c r="GBZ28" s="157">
        <f t="shared" si="85"/>
        <v>0</v>
      </c>
      <c r="GCA28" s="157">
        <f t="shared" si="85"/>
        <v>0</v>
      </c>
      <c r="GCB28" s="157">
        <f t="shared" si="85"/>
        <v>0</v>
      </c>
      <c r="GCC28" s="157">
        <f t="shared" si="85"/>
        <v>0</v>
      </c>
      <c r="GCD28" s="157">
        <f t="shared" si="85"/>
        <v>0</v>
      </c>
      <c r="GCE28" s="157">
        <f t="shared" si="85"/>
        <v>0</v>
      </c>
      <c r="GCF28" s="157">
        <f t="shared" si="85"/>
        <v>0</v>
      </c>
      <c r="GCG28" s="157">
        <f t="shared" si="85"/>
        <v>0</v>
      </c>
      <c r="GCH28" s="157">
        <f t="shared" si="85"/>
        <v>0</v>
      </c>
      <c r="GCI28" s="157">
        <f t="shared" si="85"/>
        <v>0</v>
      </c>
      <c r="GCJ28" s="157">
        <f t="shared" si="85"/>
        <v>0</v>
      </c>
      <c r="GCK28" s="157">
        <f t="shared" si="85"/>
        <v>0</v>
      </c>
      <c r="GCL28" s="157">
        <f t="shared" si="85"/>
        <v>0</v>
      </c>
      <c r="GCM28" s="157">
        <f t="shared" si="85"/>
        <v>0</v>
      </c>
      <c r="GCN28" s="157">
        <f t="shared" si="85"/>
        <v>0</v>
      </c>
      <c r="GCO28" s="157">
        <f t="shared" si="85"/>
        <v>0</v>
      </c>
      <c r="GCP28" s="157">
        <f t="shared" si="85"/>
        <v>0</v>
      </c>
      <c r="GCQ28" s="157">
        <f t="shared" si="85"/>
        <v>0</v>
      </c>
      <c r="GCR28" s="157">
        <f t="shared" si="85"/>
        <v>0</v>
      </c>
      <c r="GCS28" s="157">
        <f t="shared" si="85"/>
        <v>0</v>
      </c>
      <c r="GCT28" s="157">
        <f t="shared" si="85"/>
        <v>0</v>
      </c>
      <c r="GCU28" s="157">
        <f t="shared" si="85"/>
        <v>0</v>
      </c>
      <c r="GCV28" s="157">
        <f t="shared" si="85"/>
        <v>0</v>
      </c>
      <c r="GCW28" s="157">
        <f t="shared" si="85"/>
        <v>0</v>
      </c>
      <c r="GCX28" s="157">
        <f t="shared" si="85"/>
        <v>0</v>
      </c>
      <c r="GCY28" s="157">
        <f t="shared" si="85"/>
        <v>0</v>
      </c>
      <c r="GCZ28" s="157">
        <f t="shared" si="85"/>
        <v>0</v>
      </c>
      <c r="GDA28" s="157">
        <f t="shared" si="85"/>
        <v>0</v>
      </c>
      <c r="GDB28" s="157">
        <f t="shared" si="85"/>
        <v>0</v>
      </c>
      <c r="GDC28" s="157">
        <f t="shared" si="85"/>
        <v>0</v>
      </c>
      <c r="GDD28" s="157">
        <f t="shared" si="85"/>
        <v>0</v>
      </c>
      <c r="GDE28" s="157">
        <f t="shared" si="85"/>
        <v>0</v>
      </c>
      <c r="GDF28" s="157">
        <f t="shared" si="85"/>
        <v>0</v>
      </c>
      <c r="GDG28" s="157">
        <f t="shared" si="85"/>
        <v>0</v>
      </c>
      <c r="GDH28" s="157">
        <f t="shared" si="85"/>
        <v>0</v>
      </c>
      <c r="GDI28" s="157">
        <f t="shared" si="85"/>
        <v>0</v>
      </c>
      <c r="GDJ28" s="157">
        <f t="shared" si="85"/>
        <v>0</v>
      </c>
      <c r="GDK28" s="157">
        <f t="shared" si="85"/>
        <v>0</v>
      </c>
      <c r="GDL28" s="157">
        <f t="shared" si="85"/>
        <v>0</v>
      </c>
      <c r="GDM28" s="157">
        <f t="shared" si="85"/>
        <v>0</v>
      </c>
      <c r="GDN28" s="157">
        <f t="shared" si="85"/>
        <v>0</v>
      </c>
      <c r="GDO28" s="157">
        <f t="shared" si="85"/>
        <v>0</v>
      </c>
      <c r="GDP28" s="157">
        <f t="shared" si="85"/>
        <v>0</v>
      </c>
      <c r="GDQ28" s="157">
        <f t="shared" si="85"/>
        <v>0</v>
      </c>
      <c r="GDR28" s="157">
        <f t="shared" si="85"/>
        <v>0</v>
      </c>
      <c r="GDS28" s="157">
        <f t="shared" si="85"/>
        <v>0</v>
      </c>
      <c r="GDT28" s="157">
        <f t="shared" si="85"/>
        <v>0</v>
      </c>
      <c r="GDU28" s="157">
        <f t="shared" si="85"/>
        <v>0</v>
      </c>
      <c r="GDV28" s="157">
        <f t="shared" si="85"/>
        <v>0</v>
      </c>
      <c r="GDW28" s="157">
        <f t="shared" si="85"/>
        <v>0</v>
      </c>
      <c r="GDX28" s="157">
        <f t="shared" si="85"/>
        <v>0</v>
      </c>
      <c r="GDY28" s="157">
        <f t="shared" si="85"/>
        <v>0</v>
      </c>
      <c r="GDZ28" s="157">
        <f t="shared" si="85"/>
        <v>0</v>
      </c>
      <c r="GEA28" s="157">
        <f t="shared" si="85"/>
        <v>0</v>
      </c>
      <c r="GEB28" s="157">
        <f t="shared" si="85"/>
        <v>0</v>
      </c>
      <c r="GEC28" s="157">
        <f t="shared" si="85"/>
        <v>0</v>
      </c>
      <c r="GED28" s="157">
        <f t="shared" si="85"/>
        <v>0</v>
      </c>
      <c r="GEE28" s="157">
        <f t="shared" ref="GEE28:GGP28" si="86">GEE29+GEE30</f>
        <v>0</v>
      </c>
      <c r="GEF28" s="157">
        <f t="shared" si="86"/>
        <v>0</v>
      </c>
      <c r="GEG28" s="157">
        <f t="shared" si="86"/>
        <v>0</v>
      </c>
      <c r="GEH28" s="157">
        <f t="shared" si="86"/>
        <v>0</v>
      </c>
      <c r="GEI28" s="157">
        <f t="shared" si="86"/>
        <v>0</v>
      </c>
      <c r="GEJ28" s="157">
        <f t="shared" si="86"/>
        <v>0</v>
      </c>
      <c r="GEK28" s="157">
        <f t="shared" si="86"/>
        <v>0</v>
      </c>
      <c r="GEL28" s="157">
        <f t="shared" si="86"/>
        <v>0</v>
      </c>
      <c r="GEM28" s="157">
        <f t="shared" si="86"/>
        <v>0</v>
      </c>
      <c r="GEN28" s="157">
        <f t="shared" si="86"/>
        <v>0</v>
      </c>
      <c r="GEO28" s="157">
        <f t="shared" si="86"/>
        <v>0</v>
      </c>
      <c r="GEP28" s="157">
        <f t="shared" si="86"/>
        <v>0</v>
      </c>
      <c r="GEQ28" s="157">
        <f t="shared" si="86"/>
        <v>0</v>
      </c>
      <c r="GER28" s="157">
        <f t="shared" si="86"/>
        <v>0</v>
      </c>
      <c r="GES28" s="157">
        <f t="shared" si="86"/>
        <v>0</v>
      </c>
      <c r="GET28" s="157">
        <f t="shared" si="86"/>
        <v>0</v>
      </c>
      <c r="GEU28" s="157">
        <f t="shared" si="86"/>
        <v>0</v>
      </c>
      <c r="GEV28" s="157">
        <f t="shared" si="86"/>
        <v>0</v>
      </c>
      <c r="GEW28" s="157">
        <f t="shared" si="86"/>
        <v>0</v>
      </c>
      <c r="GEX28" s="157">
        <f t="shared" si="86"/>
        <v>0</v>
      </c>
      <c r="GEY28" s="157">
        <f t="shared" si="86"/>
        <v>0</v>
      </c>
      <c r="GEZ28" s="157">
        <f t="shared" si="86"/>
        <v>0</v>
      </c>
      <c r="GFA28" s="157">
        <f t="shared" si="86"/>
        <v>0</v>
      </c>
      <c r="GFB28" s="157">
        <f t="shared" si="86"/>
        <v>0</v>
      </c>
      <c r="GFC28" s="157">
        <f t="shared" si="86"/>
        <v>0</v>
      </c>
      <c r="GFD28" s="157">
        <f t="shared" si="86"/>
        <v>0</v>
      </c>
      <c r="GFE28" s="157">
        <f t="shared" si="86"/>
        <v>0</v>
      </c>
      <c r="GFF28" s="157">
        <f t="shared" si="86"/>
        <v>0</v>
      </c>
      <c r="GFG28" s="157">
        <f t="shared" si="86"/>
        <v>0</v>
      </c>
      <c r="GFH28" s="157">
        <f t="shared" si="86"/>
        <v>0</v>
      </c>
      <c r="GFI28" s="157">
        <f t="shared" si="86"/>
        <v>0</v>
      </c>
      <c r="GFJ28" s="157">
        <f t="shared" si="86"/>
        <v>0</v>
      </c>
      <c r="GFK28" s="157">
        <f t="shared" si="86"/>
        <v>0</v>
      </c>
      <c r="GFL28" s="157">
        <f t="shared" si="86"/>
        <v>0</v>
      </c>
      <c r="GFM28" s="157">
        <f t="shared" si="86"/>
        <v>0</v>
      </c>
      <c r="GFN28" s="157">
        <f t="shared" si="86"/>
        <v>0</v>
      </c>
      <c r="GFO28" s="157">
        <f t="shared" si="86"/>
        <v>0</v>
      </c>
      <c r="GFP28" s="157">
        <f t="shared" si="86"/>
        <v>0</v>
      </c>
      <c r="GFQ28" s="157">
        <f t="shared" si="86"/>
        <v>0</v>
      </c>
      <c r="GFR28" s="157">
        <f t="shared" si="86"/>
        <v>0</v>
      </c>
      <c r="GFS28" s="157">
        <f t="shared" si="86"/>
        <v>0</v>
      </c>
      <c r="GFT28" s="157">
        <f t="shared" si="86"/>
        <v>0</v>
      </c>
      <c r="GFU28" s="157">
        <f t="shared" si="86"/>
        <v>0</v>
      </c>
      <c r="GFV28" s="157">
        <f t="shared" si="86"/>
        <v>0</v>
      </c>
      <c r="GFW28" s="157">
        <f t="shared" si="86"/>
        <v>0</v>
      </c>
      <c r="GFX28" s="157">
        <f t="shared" si="86"/>
        <v>0</v>
      </c>
      <c r="GFY28" s="157">
        <f t="shared" si="86"/>
        <v>0</v>
      </c>
      <c r="GFZ28" s="157">
        <f t="shared" si="86"/>
        <v>0</v>
      </c>
      <c r="GGA28" s="157">
        <f t="shared" si="86"/>
        <v>0</v>
      </c>
      <c r="GGB28" s="157">
        <f t="shared" si="86"/>
        <v>0</v>
      </c>
      <c r="GGC28" s="157">
        <f t="shared" si="86"/>
        <v>0</v>
      </c>
      <c r="GGD28" s="157">
        <f t="shared" si="86"/>
        <v>0</v>
      </c>
      <c r="GGE28" s="157">
        <f t="shared" si="86"/>
        <v>0</v>
      </c>
      <c r="GGF28" s="157">
        <f t="shared" si="86"/>
        <v>0</v>
      </c>
      <c r="GGG28" s="157">
        <f t="shared" si="86"/>
        <v>0</v>
      </c>
      <c r="GGH28" s="157">
        <f t="shared" si="86"/>
        <v>0</v>
      </c>
      <c r="GGI28" s="157">
        <f t="shared" si="86"/>
        <v>0</v>
      </c>
      <c r="GGJ28" s="157">
        <f t="shared" si="86"/>
        <v>0</v>
      </c>
      <c r="GGK28" s="157">
        <f t="shared" si="86"/>
        <v>0</v>
      </c>
      <c r="GGL28" s="157">
        <f t="shared" si="86"/>
        <v>0</v>
      </c>
      <c r="GGM28" s="157">
        <f t="shared" si="86"/>
        <v>0</v>
      </c>
      <c r="GGN28" s="157">
        <f t="shared" si="86"/>
        <v>0</v>
      </c>
      <c r="GGO28" s="157">
        <f t="shared" si="86"/>
        <v>0</v>
      </c>
      <c r="GGP28" s="157">
        <f t="shared" si="86"/>
        <v>0</v>
      </c>
      <c r="GGQ28" s="157">
        <f t="shared" ref="GGQ28:GJB28" si="87">GGQ29+GGQ30</f>
        <v>0</v>
      </c>
      <c r="GGR28" s="157">
        <f t="shared" si="87"/>
        <v>0</v>
      </c>
      <c r="GGS28" s="157">
        <f t="shared" si="87"/>
        <v>0</v>
      </c>
      <c r="GGT28" s="157">
        <f t="shared" si="87"/>
        <v>0</v>
      </c>
      <c r="GGU28" s="157">
        <f t="shared" si="87"/>
        <v>0</v>
      </c>
      <c r="GGV28" s="157">
        <f t="shared" si="87"/>
        <v>0</v>
      </c>
      <c r="GGW28" s="157">
        <f t="shared" si="87"/>
        <v>0</v>
      </c>
      <c r="GGX28" s="157">
        <f t="shared" si="87"/>
        <v>0</v>
      </c>
      <c r="GGY28" s="157">
        <f t="shared" si="87"/>
        <v>0</v>
      </c>
      <c r="GGZ28" s="157">
        <f t="shared" si="87"/>
        <v>0</v>
      </c>
      <c r="GHA28" s="157">
        <f t="shared" si="87"/>
        <v>0</v>
      </c>
      <c r="GHB28" s="157">
        <f t="shared" si="87"/>
        <v>0</v>
      </c>
      <c r="GHC28" s="157">
        <f t="shared" si="87"/>
        <v>0</v>
      </c>
      <c r="GHD28" s="157">
        <f t="shared" si="87"/>
        <v>0</v>
      </c>
      <c r="GHE28" s="157">
        <f t="shared" si="87"/>
        <v>0</v>
      </c>
      <c r="GHF28" s="157">
        <f t="shared" si="87"/>
        <v>0</v>
      </c>
      <c r="GHG28" s="157">
        <f t="shared" si="87"/>
        <v>0</v>
      </c>
      <c r="GHH28" s="157">
        <f t="shared" si="87"/>
        <v>0</v>
      </c>
      <c r="GHI28" s="157">
        <f t="shared" si="87"/>
        <v>0</v>
      </c>
      <c r="GHJ28" s="157">
        <f t="shared" si="87"/>
        <v>0</v>
      </c>
      <c r="GHK28" s="157">
        <f t="shared" si="87"/>
        <v>0</v>
      </c>
      <c r="GHL28" s="157">
        <f t="shared" si="87"/>
        <v>0</v>
      </c>
      <c r="GHM28" s="157">
        <f t="shared" si="87"/>
        <v>0</v>
      </c>
      <c r="GHN28" s="157">
        <f t="shared" si="87"/>
        <v>0</v>
      </c>
      <c r="GHO28" s="157">
        <f t="shared" si="87"/>
        <v>0</v>
      </c>
      <c r="GHP28" s="157">
        <f t="shared" si="87"/>
        <v>0</v>
      </c>
      <c r="GHQ28" s="157">
        <f t="shared" si="87"/>
        <v>0</v>
      </c>
      <c r="GHR28" s="157">
        <f t="shared" si="87"/>
        <v>0</v>
      </c>
      <c r="GHS28" s="157">
        <f t="shared" si="87"/>
        <v>0</v>
      </c>
      <c r="GHT28" s="157">
        <f t="shared" si="87"/>
        <v>0</v>
      </c>
      <c r="GHU28" s="157">
        <f t="shared" si="87"/>
        <v>0</v>
      </c>
      <c r="GHV28" s="157">
        <f t="shared" si="87"/>
        <v>0</v>
      </c>
      <c r="GHW28" s="157">
        <f t="shared" si="87"/>
        <v>0</v>
      </c>
      <c r="GHX28" s="157">
        <f t="shared" si="87"/>
        <v>0</v>
      </c>
      <c r="GHY28" s="157">
        <f t="shared" si="87"/>
        <v>0</v>
      </c>
      <c r="GHZ28" s="157">
        <f t="shared" si="87"/>
        <v>0</v>
      </c>
      <c r="GIA28" s="157">
        <f t="shared" si="87"/>
        <v>0</v>
      </c>
      <c r="GIB28" s="157">
        <f t="shared" si="87"/>
        <v>0</v>
      </c>
      <c r="GIC28" s="157">
        <f t="shared" si="87"/>
        <v>0</v>
      </c>
      <c r="GID28" s="157">
        <f t="shared" si="87"/>
        <v>0</v>
      </c>
      <c r="GIE28" s="157">
        <f t="shared" si="87"/>
        <v>0</v>
      </c>
      <c r="GIF28" s="157">
        <f t="shared" si="87"/>
        <v>0</v>
      </c>
      <c r="GIG28" s="157">
        <f t="shared" si="87"/>
        <v>0</v>
      </c>
      <c r="GIH28" s="157">
        <f t="shared" si="87"/>
        <v>0</v>
      </c>
      <c r="GII28" s="157">
        <f t="shared" si="87"/>
        <v>0</v>
      </c>
      <c r="GIJ28" s="157">
        <f t="shared" si="87"/>
        <v>0</v>
      </c>
      <c r="GIK28" s="157">
        <f t="shared" si="87"/>
        <v>0</v>
      </c>
      <c r="GIL28" s="157">
        <f t="shared" si="87"/>
        <v>0</v>
      </c>
      <c r="GIM28" s="157">
        <f t="shared" si="87"/>
        <v>0</v>
      </c>
      <c r="GIN28" s="157">
        <f t="shared" si="87"/>
        <v>0</v>
      </c>
      <c r="GIO28" s="157">
        <f t="shared" si="87"/>
        <v>0</v>
      </c>
      <c r="GIP28" s="157">
        <f t="shared" si="87"/>
        <v>0</v>
      </c>
      <c r="GIQ28" s="157">
        <f t="shared" si="87"/>
        <v>0</v>
      </c>
      <c r="GIR28" s="157">
        <f t="shared" si="87"/>
        <v>0</v>
      </c>
      <c r="GIS28" s="157">
        <f t="shared" si="87"/>
        <v>0</v>
      </c>
      <c r="GIT28" s="157">
        <f t="shared" si="87"/>
        <v>0</v>
      </c>
      <c r="GIU28" s="157">
        <f t="shared" si="87"/>
        <v>0</v>
      </c>
      <c r="GIV28" s="157">
        <f t="shared" si="87"/>
        <v>0</v>
      </c>
      <c r="GIW28" s="157">
        <f t="shared" si="87"/>
        <v>0</v>
      </c>
      <c r="GIX28" s="157">
        <f t="shared" si="87"/>
        <v>0</v>
      </c>
      <c r="GIY28" s="157">
        <f t="shared" si="87"/>
        <v>0</v>
      </c>
      <c r="GIZ28" s="157">
        <f t="shared" si="87"/>
        <v>0</v>
      </c>
      <c r="GJA28" s="157">
        <f t="shared" si="87"/>
        <v>0</v>
      </c>
      <c r="GJB28" s="157">
        <f t="shared" si="87"/>
        <v>0</v>
      </c>
      <c r="GJC28" s="157">
        <f t="shared" ref="GJC28:GLN28" si="88">GJC29+GJC30</f>
        <v>0</v>
      </c>
      <c r="GJD28" s="157">
        <f t="shared" si="88"/>
        <v>0</v>
      </c>
      <c r="GJE28" s="157">
        <f t="shared" si="88"/>
        <v>0</v>
      </c>
      <c r="GJF28" s="157">
        <f t="shared" si="88"/>
        <v>0</v>
      </c>
      <c r="GJG28" s="157">
        <f t="shared" si="88"/>
        <v>0</v>
      </c>
      <c r="GJH28" s="157">
        <f t="shared" si="88"/>
        <v>0</v>
      </c>
      <c r="GJI28" s="157">
        <f t="shared" si="88"/>
        <v>0</v>
      </c>
      <c r="GJJ28" s="157">
        <f t="shared" si="88"/>
        <v>0</v>
      </c>
      <c r="GJK28" s="157">
        <f t="shared" si="88"/>
        <v>0</v>
      </c>
      <c r="GJL28" s="157">
        <f t="shared" si="88"/>
        <v>0</v>
      </c>
      <c r="GJM28" s="157">
        <f t="shared" si="88"/>
        <v>0</v>
      </c>
      <c r="GJN28" s="157">
        <f t="shared" si="88"/>
        <v>0</v>
      </c>
      <c r="GJO28" s="157">
        <f t="shared" si="88"/>
        <v>0</v>
      </c>
      <c r="GJP28" s="157">
        <f t="shared" si="88"/>
        <v>0</v>
      </c>
      <c r="GJQ28" s="157">
        <f t="shared" si="88"/>
        <v>0</v>
      </c>
      <c r="GJR28" s="157">
        <f t="shared" si="88"/>
        <v>0</v>
      </c>
      <c r="GJS28" s="157">
        <f t="shared" si="88"/>
        <v>0</v>
      </c>
      <c r="GJT28" s="157">
        <f t="shared" si="88"/>
        <v>0</v>
      </c>
      <c r="GJU28" s="157">
        <f t="shared" si="88"/>
        <v>0</v>
      </c>
      <c r="GJV28" s="157">
        <f t="shared" si="88"/>
        <v>0</v>
      </c>
      <c r="GJW28" s="157">
        <f t="shared" si="88"/>
        <v>0</v>
      </c>
      <c r="GJX28" s="157">
        <f t="shared" si="88"/>
        <v>0</v>
      </c>
      <c r="GJY28" s="157">
        <f t="shared" si="88"/>
        <v>0</v>
      </c>
      <c r="GJZ28" s="157">
        <f t="shared" si="88"/>
        <v>0</v>
      </c>
      <c r="GKA28" s="157">
        <f t="shared" si="88"/>
        <v>0</v>
      </c>
      <c r="GKB28" s="157">
        <f t="shared" si="88"/>
        <v>0</v>
      </c>
      <c r="GKC28" s="157">
        <f t="shared" si="88"/>
        <v>0</v>
      </c>
      <c r="GKD28" s="157">
        <f t="shared" si="88"/>
        <v>0</v>
      </c>
      <c r="GKE28" s="157">
        <f t="shared" si="88"/>
        <v>0</v>
      </c>
      <c r="GKF28" s="157">
        <f t="shared" si="88"/>
        <v>0</v>
      </c>
      <c r="GKG28" s="157">
        <f t="shared" si="88"/>
        <v>0</v>
      </c>
      <c r="GKH28" s="157">
        <f t="shared" si="88"/>
        <v>0</v>
      </c>
      <c r="GKI28" s="157">
        <f t="shared" si="88"/>
        <v>0</v>
      </c>
      <c r="GKJ28" s="157">
        <f t="shared" si="88"/>
        <v>0</v>
      </c>
      <c r="GKK28" s="157">
        <f t="shared" si="88"/>
        <v>0</v>
      </c>
      <c r="GKL28" s="157">
        <f t="shared" si="88"/>
        <v>0</v>
      </c>
      <c r="GKM28" s="157">
        <f t="shared" si="88"/>
        <v>0</v>
      </c>
      <c r="GKN28" s="157">
        <f t="shared" si="88"/>
        <v>0</v>
      </c>
      <c r="GKO28" s="157">
        <f t="shared" si="88"/>
        <v>0</v>
      </c>
      <c r="GKP28" s="157">
        <f t="shared" si="88"/>
        <v>0</v>
      </c>
      <c r="GKQ28" s="157">
        <f t="shared" si="88"/>
        <v>0</v>
      </c>
      <c r="GKR28" s="157">
        <f t="shared" si="88"/>
        <v>0</v>
      </c>
      <c r="GKS28" s="157">
        <f t="shared" si="88"/>
        <v>0</v>
      </c>
      <c r="GKT28" s="157">
        <f t="shared" si="88"/>
        <v>0</v>
      </c>
      <c r="GKU28" s="157">
        <f t="shared" si="88"/>
        <v>0</v>
      </c>
      <c r="GKV28" s="157">
        <f t="shared" si="88"/>
        <v>0</v>
      </c>
      <c r="GKW28" s="157">
        <f t="shared" si="88"/>
        <v>0</v>
      </c>
      <c r="GKX28" s="157">
        <f t="shared" si="88"/>
        <v>0</v>
      </c>
      <c r="GKY28" s="157">
        <f t="shared" si="88"/>
        <v>0</v>
      </c>
      <c r="GKZ28" s="157">
        <f t="shared" si="88"/>
        <v>0</v>
      </c>
      <c r="GLA28" s="157">
        <f t="shared" si="88"/>
        <v>0</v>
      </c>
      <c r="GLB28" s="157">
        <f t="shared" si="88"/>
        <v>0</v>
      </c>
      <c r="GLC28" s="157">
        <f t="shared" si="88"/>
        <v>0</v>
      </c>
      <c r="GLD28" s="157">
        <f t="shared" si="88"/>
        <v>0</v>
      </c>
      <c r="GLE28" s="157">
        <f t="shared" si="88"/>
        <v>0</v>
      </c>
      <c r="GLF28" s="157">
        <f t="shared" si="88"/>
        <v>0</v>
      </c>
      <c r="GLG28" s="157">
        <f t="shared" si="88"/>
        <v>0</v>
      </c>
      <c r="GLH28" s="157">
        <f t="shared" si="88"/>
        <v>0</v>
      </c>
      <c r="GLI28" s="157">
        <f t="shared" si="88"/>
        <v>0</v>
      </c>
      <c r="GLJ28" s="157">
        <f t="shared" si="88"/>
        <v>0</v>
      </c>
      <c r="GLK28" s="157">
        <f t="shared" si="88"/>
        <v>0</v>
      </c>
      <c r="GLL28" s="157">
        <f t="shared" si="88"/>
        <v>0</v>
      </c>
      <c r="GLM28" s="157">
        <f t="shared" si="88"/>
        <v>0</v>
      </c>
      <c r="GLN28" s="157">
        <f t="shared" si="88"/>
        <v>0</v>
      </c>
      <c r="GLO28" s="157">
        <f t="shared" ref="GLO28:GNZ28" si="89">GLO29+GLO30</f>
        <v>0</v>
      </c>
      <c r="GLP28" s="157">
        <f t="shared" si="89"/>
        <v>0</v>
      </c>
      <c r="GLQ28" s="157">
        <f t="shared" si="89"/>
        <v>0</v>
      </c>
      <c r="GLR28" s="157">
        <f t="shared" si="89"/>
        <v>0</v>
      </c>
      <c r="GLS28" s="157">
        <f t="shared" si="89"/>
        <v>0</v>
      </c>
      <c r="GLT28" s="157">
        <f t="shared" si="89"/>
        <v>0</v>
      </c>
      <c r="GLU28" s="157">
        <f t="shared" si="89"/>
        <v>0</v>
      </c>
      <c r="GLV28" s="157">
        <f t="shared" si="89"/>
        <v>0</v>
      </c>
      <c r="GLW28" s="157">
        <f t="shared" si="89"/>
        <v>0</v>
      </c>
      <c r="GLX28" s="157">
        <f t="shared" si="89"/>
        <v>0</v>
      </c>
      <c r="GLY28" s="157">
        <f t="shared" si="89"/>
        <v>0</v>
      </c>
      <c r="GLZ28" s="157">
        <f t="shared" si="89"/>
        <v>0</v>
      </c>
      <c r="GMA28" s="157">
        <f t="shared" si="89"/>
        <v>0</v>
      </c>
      <c r="GMB28" s="157">
        <f t="shared" si="89"/>
        <v>0</v>
      </c>
      <c r="GMC28" s="157">
        <f t="shared" si="89"/>
        <v>0</v>
      </c>
      <c r="GMD28" s="157">
        <f t="shared" si="89"/>
        <v>0</v>
      </c>
      <c r="GME28" s="157">
        <f t="shared" si="89"/>
        <v>0</v>
      </c>
      <c r="GMF28" s="157">
        <f t="shared" si="89"/>
        <v>0</v>
      </c>
      <c r="GMG28" s="157">
        <f t="shared" si="89"/>
        <v>0</v>
      </c>
      <c r="GMH28" s="157">
        <f t="shared" si="89"/>
        <v>0</v>
      </c>
      <c r="GMI28" s="157">
        <f t="shared" si="89"/>
        <v>0</v>
      </c>
      <c r="GMJ28" s="157">
        <f t="shared" si="89"/>
        <v>0</v>
      </c>
      <c r="GMK28" s="157">
        <f t="shared" si="89"/>
        <v>0</v>
      </c>
      <c r="GML28" s="157">
        <f t="shared" si="89"/>
        <v>0</v>
      </c>
      <c r="GMM28" s="157">
        <f t="shared" si="89"/>
        <v>0</v>
      </c>
      <c r="GMN28" s="157">
        <f t="shared" si="89"/>
        <v>0</v>
      </c>
      <c r="GMO28" s="157">
        <f t="shared" si="89"/>
        <v>0</v>
      </c>
      <c r="GMP28" s="157">
        <f t="shared" si="89"/>
        <v>0</v>
      </c>
      <c r="GMQ28" s="157">
        <f t="shared" si="89"/>
        <v>0</v>
      </c>
      <c r="GMR28" s="157">
        <f t="shared" si="89"/>
        <v>0</v>
      </c>
      <c r="GMS28" s="157">
        <f t="shared" si="89"/>
        <v>0</v>
      </c>
      <c r="GMT28" s="157">
        <f t="shared" si="89"/>
        <v>0</v>
      </c>
      <c r="GMU28" s="157">
        <f t="shared" si="89"/>
        <v>0</v>
      </c>
      <c r="GMV28" s="157">
        <f t="shared" si="89"/>
        <v>0</v>
      </c>
      <c r="GMW28" s="157">
        <f t="shared" si="89"/>
        <v>0</v>
      </c>
      <c r="GMX28" s="157">
        <f t="shared" si="89"/>
        <v>0</v>
      </c>
      <c r="GMY28" s="157">
        <f t="shared" si="89"/>
        <v>0</v>
      </c>
      <c r="GMZ28" s="157">
        <f t="shared" si="89"/>
        <v>0</v>
      </c>
      <c r="GNA28" s="157">
        <f t="shared" si="89"/>
        <v>0</v>
      </c>
      <c r="GNB28" s="157">
        <f t="shared" si="89"/>
        <v>0</v>
      </c>
      <c r="GNC28" s="157">
        <f t="shared" si="89"/>
        <v>0</v>
      </c>
      <c r="GND28" s="157">
        <f t="shared" si="89"/>
        <v>0</v>
      </c>
      <c r="GNE28" s="157">
        <f t="shared" si="89"/>
        <v>0</v>
      </c>
      <c r="GNF28" s="157">
        <f t="shared" si="89"/>
        <v>0</v>
      </c>
      <c r="GNG28" s="157">
        <f t="shared" si="89"/>
        <v>0</v>
      </c>
      <c r="GNH28" s="157">
        <f t="shared" si="89"/>
        <v>0</v>
      </c>
      <c r="GNI28" s="157">
        <f t="shared" si="89"/>
        <v>0</v>
      </c>
      <c r="GNJ28" s="157">
        <f t="shared" si="89"/>
        <v>0</v>
      </c>
      <c r="GNK28" s="157">
        <f t="shared" si="89"/>
        <v>0</v>
      </c>
      <c r="GNL28" s="157">
        <f t="shared" si="89"/>
        <v>0</v>
      </c>
      <c r="GNM28" s="157">
        <f t="shared" si="89"/>
        <v>0</v>
      </c>
      <c r="GNN28" s="157">
        <f t="shared" si="89"/>
        <v>0</v>
      </c>
      <c r="GNO28" s="157">
        <f t="shared" si="89"/>
        <v>0</v>
      </c>
      <c r="GNP28" s="157">
        <f t="shared" si="89"/>
        <v>0</v>
      </c>
      <c r="GNQ28" s="157">
        <f t="shared" si="89"/>
        <v>0</v>
      </c>
      <c r="GNR28" s="157">
        <f t="shared" si="89"/>
        <v>0</v>
      </c>
      <c r="GNS28" s="157">
        <f t="shared" si="89"/>
        <v>0</v>
      </c>
      <c r="GNT28" s="157">
        <f t="shared" si="89"/>
        <v>0</v>
      </c>
      <c r="GNU28" s="157">
        <f t="shared" si="89"/>
        <v>0</v>
      </c>
      <c r="GNV28" s="157">
        <f t="shared" si="89"/>
        <v>0</v>
      </c>
      <c r="GNW28" s="157">
        <f t="shared" si="89"/>
        <v>0</v>
      </c>
      <c r="GNX28" s="157">
        <f t="shared" si="89"/>
        <v>0</v>
      </c>
      <c r="GNY28" s="157">
        <f t="shared" si="89"/>
        <v>0</v>
      </c>
      <c r="GNZ28" s="157">
        <f t="shared" si="89"/>
        <v>0</v>
      </c>
      <c r="GOA28" s="157">
        <f t="shared" ref="GOA28:GQL28" si="90">GOA29+GOA30</f>
        <v>0</v>
      </c>
      <c r="GOB28" s="157">
        <f t="shared" si="90"/>
        <v>0</v>
      </c>
      <c r="GOC28" s="157">
        <f t="shared" si="90"/>
        <v>0</v>
      </c>
      <c r="GOD28" s="157">
        <f t="shared" si="90"/>
        <v>0</v>
      </c>
      <c r="GOE28" s="157">
        <f t="shared" si="90"/>
        <v>0</v>
      </c>
      <c r="GOF28" s="157">
        <f t="shared" si="90"/>
        <v>0</v>
      </c>
      <c r="GOG28" s="157">
        <f t="shared" si="90"/>
        <v>0</v>
      </c>
      <c r="GOH28" s="157">
        <f t="shared" si="90"/>
        <v>0</v>
      </c>
      <c r="GOI28" s="157">
        <f t="shared" si="90"/>
        <v>0</v>
      </c>
      <c r="GOJ28" s="157">
        <f t="shared" si="90"/>
        <v>0</v>
      </c>
      <c r="GOK28" s="157">
        <f t="shared" si="90"/>
        <v>0</v>
      </c>
      <c r="GOL28" s="157">
        <f t="shared" si="90"/>
        <v>0</v>
      </c>
      <c r="GOM28" s="157">
        <f t="shared" si="90"/>
        <v>0</v>
      </c>
      <c r="GON28" s="157">
        <f t="shared" si="90"/>
        <v>0</v>
      </c>
      <c r="GOO28" s="157">
        <f t="shared" si="90"/>
        <v>0</v>
      </c>
      <c r="GOP28" s="157">
        <f t="shared" si="90"/>
        <v>0</v>
      </c>
      <c r="GOQ28" s="157">
        <f t="shared" si="90"/>
        <v>0</v>
      </c>
      <c r="GOR28" s="157">
        <f t="shared" si="90"/>
        <v>0</v>
      </c>
      <c r="GOS28" s="157">
        <f t="shared" si="90"/>
        <v>0</v>
      </c>
      <c r="GOT28" s="157">
        <f t="shared" si="90"/>
        <v>0</v>
      </c>
      <c r="GOU28" s="157">
        <f t="shared" si="90"/>
        <v>0</v>
      </c>
      <c r="GOV28" s="157">
        <f t="shared" si="90"/>
        <v>0</v>
      </c>
      <c r="GOW28" s="157">
        <f t="shared" si="90"/>
        <v>0</v>
      </c>
      <c r="GOX28" s="157">
        <f t="shared" si="90"/>
        <v>0</v>
      </c>
      <c r="GOY28" s="157">
        <f t="shared" si="90"/>
        <v>0</v>
      </c>
      <c r="GOZ28" s="157">
        <f t="shared" si="90"/>
        <v>0</v>
      </c>
      <c r="GPA28" s="157">
        <f t="shared" si="90"/>
        <v>0</v>
      </c>
      <c r="GPB28" s="157">
        <f t="shared" si="90"/>
        <v>0</v>
      </c>
      <c r="GPC28" s="157">
        <f t="shared" si="90"/>
        <v>0</v>
      </c>
      <c r="GPD28" s="157">
        <f t="shared" si="90"/>
        <v>0</v>
      </c>
      <c r="GPE28" s="157">
        <f t="shared" si="90"/>
        <v>0</v>
      </c>
      <c r="GPF28" s="157">
        <f t="shared" si="90"/>
        <v>0</v>
      </c>
      <c r="GPG28" s="157">
        <f t="shared" si="90"/>
        <v>0</v>
      </c>
      <c r="GPH28" s="157">
        <f t="shared" si="90"/>
        <v>0</v>
      </c>
      <c r="GPI28" s="157">
        <f t="shared" si="90"/>
        <v>0</v>
      </c>
      <c r="GPJ28" s="157">
        <f t="shared" si="90"/>
        <v>0</v>
      </c>
      <c r="GPK28" s="157">
        <f t="shared" si="90"/>
        <v>0</v>
      </c>
      <c r="GPL28" s="157">
        <f t="shared" si="90"/>
        <v>0</v>
      </c>
      <c r="GPM28" s="157">
        <f t="shared" si="90"/>
        <v>0</v>
      </c>
      <c r="GPN28" s="157">
        <f t="shared" si="90"/>
        <v>0</v>
      </c>
      <c r="GPO28" s="157">
        <f t="shared" si="90"/>
        <v>0</v>
      </c>
      <c r="GPP28" s="157">
        <f t="shared" si="90"/>
        <v>0</v>
      </c>
      <c r="GPQ28" s="157">
        <f t="shared" si="90"/>
        <v>0</v>
      </c>
      <c r="GPR28" s="157">
        <f t="shared" si="90"/>
        <v>0</v>
      </c>
      <c r="GPS28" s="157">
        <f t="shared" si="90"/>
        <v>0</v>
      </c>
      <c r="GPT28" s="157">
        <f t="shared" si="90"/>
        <v>0</v>
      </c>
      <c r="GPU28" s="157">
        <f t="shared" si="90"/>
        <v>0</v>
      </c>
      <c r="GPV28" s="157">
        <f t="shared" si="90"/>
        <v>0</v>
      </c>
      <c r="GPW28" s="157">
        <f t="shared" si="90"/>
        <v>0</v>
      </c>
      <c r="GPX28" s="157">
        <f t="shared" si="90"/>
        <v>0</v>
      </c>
      <c r="GPY28" s="157">
        <f t="shared" si="90"/>
        <v>0</v>
      </c>
      <c r="GPZ28" s="157">
        <f t="shared" si="90"/>
        <v>0</v>
      </c>
      <c r="GQA28" s="157">
        <f t="shared" si="90"/>
        <v>0</v>
      </c>
      <c r="GQB28" s="157">
        <f t="shared" si="90"/>
        <v>0</v>
      </c>
      <c r="GQC28" s="157">
        <f t="shared" si="90"/>
        <v>0</v>
      </c>
      <c r="GQD28" s="157">
        <f t="shared" si="90"/>
        <v>0</v>
      </c>
      <c r="GQE28" s="157">
        <f t="shared" si="90"/>
        <v>0</v>
      </c>
      <c r="GQF28" s="157">
        <f t="shared" si="90"/>
        <v>0</v>
      </c>
      <c r="GQG28" s="157">
        <f t="shared" si="90"/>
        <v>0</v>
      </c>
      <c r="GQH28" s="157">
        <f t="shared" si="90"/>
        <v>0</v>
      </c>
      <c r="GQI28" s="157">
        <f t="shared" si="90"/>
        <v>0</v>
      </c>
      <c r="GQJ28" s="157">
        <f t="shared" si="90"/>
        <v>0</v>
      </c>
      <c r="GQK28" s="157">
        <f t="shared" si="90"/>
        <v>0</v>
      </c>
      <c r="GQL28" s="157">
        <f t="shared" si="90"/>
        <v>0</v>
      </c>
      <c r="GQM28" s="157">
        <f t="shared" ref="GQM28:GSX28" si="91">GQM29+GQM30</f>
        <v>0</v>
      </c>
      <c r="GQN28" s="157">
        <f t="shared" si="91"/>
        <v>0</v>
      </c>
      <c r="GQO28" s="157">
        <f t="shared" si="91"/>
        <v>0</v>
      </c>
      <c r="GQP28" s="157">
        <f t="shared" si="91"/>
        <v>0</v>
      </c>
      <c r="GQQ28" s="157">
        <f t="shared" si="91"/>
        <v>0</v>
      </c>
      <c r="GQR28" s="157">
        <f t="shared" si="91"/>
        <v>0</v>
      </c>
      <c r="GQS28" s="157">
        <f t="shared" si="91"/>
        <v>0</v>
      </c>
      <c r="GQT28" s="157">
        <f t="shared" si="91"/>
        <v>0</v>
      </c>
      <c r="GQU28" s="157">
        <f t="shared" si="91"/>
        <v>0</v>
      </c>
      <c r="GQV28" s="157">
        <f t="shared" si="91"/>
        <v>0</v>
      </c>
      <c r="GQW28" s="157">
        <f t="shared" si="91"/>
        <v>0</v>
      </c>
      <c r="GQX28" s="157">
        <f t="shared" si="91"/>
        <v>0</v>
      </c>
      <c r="GQY28" s="157">
        <f t="shared" si="91"/>
        <v>0</v>
      </c>
      <c r="GQZ28" s="157">
        <f t="shared" si="91"/>
        <v>0</v>
      </c>
      <c r="GRA28" s="157">
        <f t="shared" si="91"/>
        <v>0</v>
      </c>
      <c r="GRB28" s="157">
        <f t="shared" si="91"/>
        <v>0</v>
      </c>
      <c r="GRC28" s="157">
        <f t="shared" si="91"/>
        <v>0</v>
      </c>
      <c r="GRD28" s="157">
        <f t="shared" si="91"/>
        <v>0</v>
      </c>
      <c r="GRE28" s="157">
        <f t="shared" si="91"/>
        <v>0</v>
      </c>
      <c r="GRF28" s="157">
        <f t="shared" si="91"/>
        <v>0</v>
      </c>
      <c r="GRG28" s="157">
        <f t="shared" si="91"/>
        <v>0</v>
      </c>
      <c r="GRH28" s="157">
        <f t="shared" si="91"/>
        <v>0</v>
      </c>
      <c r="GRI28" s="157">
        <f t="shared" si="91"/>
        <v>0</v>
      </c>
      <c r="GRJ28" s="157">
        <f t="shared" si="91"/>
        <v>0</v>
      </c>
      <c r="GRK28" s="157">
        <f t="shared" si="91"/>
        <v>0</v>
      </c>
      <c r="GRL28" s="157">
        <f t="shared" si="91"/>
        <v>0</v>
      </c>
      <c r="GRM28" s="157">
        <f t="shared" si="91"/>
        <v>0</v>
      </c>
      <c r="GRN28" s="157">
        <f t="shared" si="91"/>
        <v>0</v>
      </c>
      <c r="GRO28" s="157">
        <f t="shared" si="91"/>
        <v>0</v>
      </c>
      <c r="GRP28" s="157">
        <f t="shared" si="91"/>
        <v>0</v>
      </c>
      <c r="GRQ28" s="157">
        <f t="shared" si="91"/>
        <v>0</v>
      </c>
      <c r="GRR28" s="157">
        <f t="shared" si="91"/>
        <v>0</v>
      </c>
      <c r="GRS28" s="157">
        <f t="shared" si="91"/>
        <v>0</v>
      </c>
      <c r="GRT28" s="157">
        <f t="shared" si="91"/>
        <v>0</v>
      </c>
      <c r="GRU28" s="157">
        <f t="shared" si="91"/>
        <v>0</v>
      </c>
      <c r="GRV28" s="157">
        <f t="shared" si="91"/>
        <v>0</v>
      </c>
      <c r="GRW28" s="157">
        <f t="shared" si="91"/>
        <v>0</v>
      </c>
      <c r="GRX28" s="157">
        <f t="shared" si="91"/>
        <v>0</v>
      </c>
      <c r="GRY28" s="157">
        <f t="shared" si="91"/>
        <v>0</v>
      </c>
      <c r="GRZ28" s="157">
        <f t="shared" si="91"/>
        <v>0</v>
      </c>
      <c r="GSA28" s="157">
        <f t="shared" si="91"/>
        <v>0</v>
      </c>
      <c r="GSB28" s="157">
        <f t="shared" si="91"/>
        <v>0</v>
      </c>
      <c r="GSC28" s="157">
        <f t="shared" si="91"/>
        <v>0</v>
      </c>
      <c r="GSD28" s="157">
        <f t="shared" si="91"/>
        <v>0</v>
      </c>
      <c r="GSE28" s="157">
        <f t="shared" si="91"/>
        <v>0</v>
      </c>
      <c r="GSF28" s="157">
        <f t="shared" si="91"/>
        <v>0</v>
      </c>
      <c r="GSG28" s="157">
        <f t="shared" si="91"/>
        <v>0</v>
      </c>
      <c r="GSH28" s="157">
        <f t="shared" si="91"/>
        <v>0</v>
      </c>
      <c r="GSI28" s="157">
        <f t="shared" si="91"/>
        <v>0</v>
      </c>
      <c r="GSJ28" s="157">
        <f t="shared" si="91"/>
        <v>0</v>
      </c>
      <c r="GSK28" s="157">
        <f t="shared" si="91"/>
        <v>0</v>
      </c>
      <c r="GSL28" s="157">
        <f t="shared" si="91"/>
        <v>0</v>
      </c>
      <c r="GSM28" s="157">
        <f t="shared" si="91"/>
        <v>0</v>
      </c>
      <c r="GSN28" s="157">
        <f t="shared" si="91"/>
        <v>0</v>
      </c>
      <c r="GSO28" s="157">
        <f t="shared" si="91"/>
        <v>0</v>
      </c>
      <c r="GSP28" s="157">
        <f t="shared" si="91"/>
        <v>0</v>
      </c>
      <c r="GSQ28" s="157">
        <f t="shared" si="91"/>
        <v>0</v>
      </c>
      <c r="GSR28" s="157">
        <f t="shared" si="91"/>
        <v>0</v>
      </c>
      <c r="GSS28" s="157">
        <f t="shared" si="91"/>
        <v>0</v>
      </c>
      <c r="GST28" s="157">
        <f t="shared" si="91"/>
        <v>0</v>
      </c>
      <c r="GSU28" s="157">
        <f t="shared" si="91"/>
        <v>0</v>
      </c>
      <c r="GSV28" s="157">
        <f t="shared" si="91"/>
        <v>0</v>
      </c>
      <c r="GSW28" s="157">
        <f t="shared" si="91"/>
        <v>0</v>
      </c>
      <c r="GSX28" s="157">
        <f t="shared" si="91"/>
        <v>0</v>
      </c>
      <c r="GSY28" s="157">
        <f t="shared" ref="GSY28:GVJ28" si="92">GSY29+GSY30</f>
        <v>0</v>
      </c>
      <c r="GSZ28" s="157">
        <f t="shared" si="92"/>
        <v>0</v>
      </c>
      <c r="GTA28" s="157">
        <f t="shared" si="92"/>
        <v>0</v>
      </c>
      <c r="GTB28" s="157">
        <f t="shared" si="92"/>
        <v>0</v>
      </c>
      <c r="GTC28" s="157">
        <f t="shared" si="92"/>
        <v>0</v>
      </c>
      <c r="GTD28" s="157">
        <f t="shared" si="92"/>
        <v>0</v>
      </c>
      <c r="GTE28" s="157">
        <f t="shared" si="92"/>
        <v>0</v>
      </c>
      <c r="GTF28" s="157">
        <f t="shared" si="92"/>
        <v>0</v>
      </c>
      <c r="GTG28" s="157">
        <f t="shared" si="92"/>
        <v>0</v>
      </c>
      <c r="GTH28" s="157">
        <f t="shared" si="92"/>
        <v>0</v>
      </c>
      <c r="GTI28" s="157">
        <f t="shared" si="92"/>
        <v>0</v>
      </c>
      <c r="GTJ28" s="157">
        <f t="shared" si="92"/>
        <v>0</v>
      </c>
      <c r="GTK28" s="157">
        <f t="shared" si="92"/>
        <v>0</v>
      </c>
      <c r="GTL28" s="157">
        <f t="shared" si="92"/>
        <v>0</v>
      </c>
      <c r="GTM28" s="157">
        <f t="shared" si="92"/>
        <v>0</v>
      </c>
      <c r="GTN28" s="157">
        <f t="shared" si="92"/>
        <v>0</v>
      </c>
      <c r="GTO28" s="157">
        <f t="shared" si="92"/>
        <v>0</v>
      </c>
      <c r="GTP28" s="157">
        <f t="shared" si="92"/>
        <v>0</v>
      </c>
      <c r="GTQ28" s="157">
        <f t="shared" si="92"/>
        <v>0</v>
      </c>
      <c r="GTR28" s="157">
        <f t="shared" si="92"/>
        <v>0</v>
      </c>
      <c r="GTS28" s="157">
        <f t="shared" si="92"/>
        <v>0</v>
      </c>
      <c r="GTT28" s="157">
        <f t="shared" si="92"/>
        <v>0</v>
      </c>
      <c r="GTU28" s="157">
        <f t="shared" si="92"/>
        <v>0</v>
      </c>
      <c r="GTV28" s="157">
        <f t="shared" si="92"/>
        <v>0</v>
      </c>
      <c r="GTW28" s="157">
        <f t="shared" si="92"/>
        <v>0</v>
      </c>
      <c r="GTX28" s="157">
        <f t="shared" si="92"/>
        <v>0</v>
      </c>
      <c r="GTY28" s="157">
        <f t="shared" si="92"/>
        <v>0</v>
      </c>
      <c r="GTZ28" s="157">
        <f t="shared" si="92"/>
        <v>0</v>
      </c>
      <c r="GUA28" s="157">
        <f t="shared" si="92"/>
        <v>0</v>
      </c>
      <c r="GUB28" s="157">
        <f t="shared" si="92"/>
        <v>0</v>
      </c>
      <c r="GUC28" s="157">
        <f t="shared" si="92"/>
        <v>0</v>
      </c>
      <c r="GUD28" s="157">
        <f t="shared" si="92"/>
        <v>0</v>
      </c>
      <c r="GUE28" s="157">
        <f t="shared" si="92"/>
        <v>0</v>
      </c>
      <c r="GUF28" s="157">
        <f t="shared" si="92"/>
        <v>0</v>
      </c>
      <c r="GUG28" s="157">
        <f t="shared" si="92"/>
        <v>0</v>
      </c>
      <c r="GUH28" s="157">
        <f t="shared" si="92"/>
        <v>0</v>
      </c>
      <c r="GUI28" s="157">
        <f t="shared" si="92"/>
        <v>0</v>
      </c>
      <c r="GUJ28" s="157">
        <f t="shared" si="92"/>
        <v>0</v>
      </c>
      <c r="GUK28" s="157">
        <f t="shared" si="92"/>
        <v>0</v>
      </c>
      <c r="GUL28" s="157">
        <f t="shared" si="92"/>
        <v>0</v>
      </c>
      <c r="GUM28" s="157">
        <f t="shared" si="92"/>
        <v>0</v>
      </c>
      <c r="GUN28" s="157">
        <f t="shared" si="92"/>
        <v>0</v>
      </c>
      <c r="GUO28" s="157">
        <f t="shared" si="92"/>
        <v>0</v>
      </c>
      <c r="GUP28" s="157">
        <f t="shared" si="92"/>
        <v>0</v>
      </c>
      <c r="GUQ28" s="157">
        <f t="shared" si="92"/>
        <v>0</v>
      </c>
      <c r="GUR28" s="157">
        <f t="shared" si="92"/>
        <v>0</v>
      </c>
      <c r="GUS28" s="157">
        <f t="shared" si="92"/>
        <v>0</v>
      </c>
      <c r="GUT28" s="157">
        <f t="shared" si="92"/>
        <v>0</v>
      </c>
      <c r="GUU28" s="157">
        <f t="shared" si="92"/>
        <v>0</v>
      </c>
      <c r="GUV28" s="157">
        <f t="shared" si="92"/>
        <v>0</v>
      </c>
      <c r="GUW28" s="157">
        <f t="shared" si="92"/>
        <v>0</v>
      </c>
      <c r="GUX28" s="157">
        <f t="shared" si="92"/>
        <v>0</v>
      </c>
      <c r="GUY28" s="157">
        <f t="shared" si="92"/>
        <v>0</v>
      </c>
      <c r="GUZ28" s="157">
        <f t="shared" si="92"/>
        <v>0</v>
      </c>
      <c r="GVA28" s="157">
        <f t="shared" si="92"/>
        <v>0</v>
      </c>
      <c r="GVB28" s="157">
        <f t="shared" si="92"/>
        <v>0</v>
      </c>
      <c r="GVC28" s="157">
        <f t="shared" si="92"/>
        <v>0</v>
      </c>
      <c r="GVD28" s="157">
        <f t="shared" si="92"/>
        <v>0</v>
      </c>
      <c r="GVE28" s="157">
        <f t="shared" si="92"/>
        <v>0</v>
      </c>
      <c r="GVF28" s="157">
        <f t="shared" si="92"/>
        <v>0</v>
      </c>
      <c r="GVG28" s="157">
        <f t="shared" si="92"/>
        <v>0</v>
      </c>
      <c r="GVH28" s="157">
        <f t="shared" si="92"/>
        <v>0</v>
      </c>
      <c r="GVI28" s="157">
        <f t="shared" si="92"/>
        <v>0</v>
      </c>
      <c r="GVJ28" s="157">
        <f t="shared" si="92"/>
        <v>0</v>
      </c>
      <c r="GVK28" s="157">
        <f t="shared" ref="GVK28:GXV28" si="93">GVK29+GVK30</f>
        <v>0</v>
      </c>
      <c r="GVL28" s="157">
        <f t="shared" si="93"/>
        <v>0</v>
      </c>
      <c r="GVM28" s="157">
        <f t="shared" si="93"/>
        <v>0</v>
      </c>
      <c r="GVN28" s="157">
        <f t="shared" si="93"/>
        <v>0</v>
      </c>
      <c r="GVO28" s="157">
        <f t="shared" si="93"/>
        <v>0</v>
      </c>
      <c r="GVP28" s="157">
        <f t="shared" si="93"/>
        <v>0</v>
      </c>
      <c r="GVQ28" s="157">
        <f t="shared" si="93"/>
        <v>0</v>
      </c>
      <c r="GVR28" s="157">
        <f t="shared" si="93"/>
        <v>0</v>
      </c>
      <c r="GVS28" s="157">
        <f t="shared" si="93"/>
        <v>0</v>
      </c>
      <c r="GVT28" s="157">
        <f t="shared" si="93"/>
        <v>0</v>
      </c>
      <c r="GVU28" s="157">
        <f t="shared" si="93"/>
        <v>0</v>
      </c>
      <c r="GVV28" s="157">
        <f t="shared" si="93"/>
        <v>0</v>
      </c>
      <c r="GVW28" s="157">
        <f t="shared" si="93"/>
        <v>0</v>
      </c>
      <c r="GVX28" s="157">
        <f t="shared" si="93"/>
        <v>0</v>
      </c>
      <c r="GVY28" s="157">
        <f t="shared" si="93"/>
        <v>0</v>
      </c>
      <c r="GVZ28" s="157">
        <f t="shared" si="93"/>
        <v>0</v>
      </c>
      <c r="GWA28" s="157">
        <f t="shared" si="93"/>
        <v>0</v>
      </c>
      <c r="GWB28" s="157">
        <f t="shared" si="93"/>
        <v>0</v>
      </c>
      <c r="GWC28" s="157">
        <f t="shared" si="93"/>
        <v>0</v>
      </c>
      <c r="GWD28" s="157">
        <f t="shared" si="93"/>
        <v>0</v>
      </c>
      <c r="GWE28" s="157">
        <f t="shared" si="93"/>
        <v>0</v>
      </c>
      <c r="GWF28" s="157">
        <f t="shared" si="93"/>
        <v>0</v>
      </c>
      <c r="GWG28" s="157">
        <f t="shared" si="93"/>
        <v>0</v>
      </c>
      <c r="GWH28" s="157">
        <f t="shared" si="93"/>
        <v>0</v>
      </c>
      <c r="GWI28" s="157">
        <f t="shared" si="93"/>
        <v>0</v>
      </c>
      <c r="GWJ28" s="157">
        <f t="shared" si="93"/>
        <v>0</v>
      </c>
      <c r="GWK28" s="157">
        <f t="shared" si="93"/>
        <v>0</v>
      </c>
      <c r="GWL28" s="157">
        <f t="shared" si="93"/>
        <v>0</v>
      </c>
      <c r="GWM28" s="157">
        <f t="shared" si="93"/>
        <v>0</v>
      </c>
      <c r="GWN28" s="157">
        <f t="shared" si="93"/>
        <v>0</v>
      </c>
      <c r="GWO28" s="157">
        <f t="shared" si="93"/>
        <v>0</v>
      </c>
      <c r="GWP28" s="157">
        <f t="shared" si="93"/>
        <v>0</v>
      </c>
      <c r="GWQ28" s="157">
        <f t="shared" si="93"/>
        <v>0</v>
      </c>
      <c r="GWR28" s="157">
        <f t="shared" si="93"/>
        <v>0</v>
      </c>
      <c r="GWS28" s="157">
        <f t="shared" si="93"/>
        <v>0</v>
      </c>
      <c r="GWT28" s="157">
        <f t="shared" si="93"/>
        <v>0</v>
      </c>
      <c r="GWU28" s="157">
        <f t="shared" si="93"/>
        <v>0</v>
      </c>
      <c r="GWV28" s="157">
        <f t="shared" si="93"/>
        <v>0</v>
      </c>
      <c r="GWW28" s="157">
        <f t="shared" si="93"/>
        <v>0</v>
      </c>
      <c r="GWX28" s="157">
        <f t="shared" si="93"/>
        <v>0</v>
      </c>
      <c r="GWY28" s="157">
        <f t="shared" si="93"/>
        <v>0</v>
      </c>
      <c r="GWZ28" s="157">
        <f t="shared" si="93"/>
        <v>0</v>
      </c>
      <c r="GXA28" s="157">
        <f t="shared" si="93"/>
        <v>0</v>
      </c>
      <c r="GXB28" s="157">
        <f t="shared" si="93"/>
        <v>0</v>
      </c>
      <c r="GXC28" s="157">
        <f t="shared" si="93"/>
        <v>0</v>
      </c>
      <c r="GXD28" s="157">
        <f t="shared" si="93"/>
        <v>0</v>
      </c>
      <c r="GXE28" s="157">
        <f t="shared" si="93"/>
        <v>0</v>
      </c>
      <c r="GXF28" s="157">
        <f t="shared" si="93"/>
        <v>0</v>
      </c>
      <c r="GXG28" s="157">
        <f t="shared" si="93"/>
        <v>0</v>
      </c>
      <c r="GXH28" s="157">
        <f t="shared" si="93"/>
        <v>0</v>
      </c>
      <c r="GXI28" s="157">
        <f t="shared" si="93"/>
        <v>0</v>
      </c>
      <c r="GXJ28" s="157">
        <f t="shared" si="93"/>
        <v>0</v>
      </c>
      <c r="GXK28" s="157">
        <f t="shared" si="93"/>
        <v>0</v>
      </c>
      <c r="GXL28" s="157">
        <f t="shared" si="93"/>
        <v>0</v>
      </c>
      <c r="GXM28" s="157">
        <f t="shared" si="93"/>
        <v>0</v>
      </c>
      <c r="GXN28" s="157">
        <f t="shared" si="93"/>
        <v>0</v>
      </c>
      <c r="GXO28" s="157">
        <f t="shared" si="93"/>
        <v>0</v>
      </c>
      <c r="GXP28" s="157">
        <f t="shared" si="93"/>
        <v>0</v>
      </c>
      <c r="GXQ28" s="157">
        <f t="shared" si="93"/>
        <v>0</v>
      </c>
      <c r="GXR28" s="157">
        <f t="shared" si="93"/>
        <v>0</v>
      </c>
      <c r="GXS28" s="157">
        <f t="shared" si="93"/>
        <v>0</v>
      </c>
      <c r="GXT28" s="157">
        <f t="shared" si="93"/>
        <v>0</v>
      </c>
      <c r="GXU28" s="157">
        <f t="shared" si="93"/>
        <v>0</v>
      </c>
      <c r="GXV28" s="157">
        <f t="shared" si="93"/>
        <v>0</v>
      </c>
      <c r="GXW28" s="157">
        <f t="shared" ref="GXW28:HAH28" si="94">GXW29+GXW30</f>
        <v>0</v>
      </c>
      <c r="GXX28" s="157">
        <f t="shared" si="94"/>
        <v>0</v>
      </c>
      <c r="GXY28" s="157">
        <f t="shared" si="94"/>
        <v>0</v>
      </c>
      <c r="GXZ28" s="157">
        <f t="shared" si="94"/>
        <v>0</v>
      </c>
      <c r="GYA28" s="157">
        <f t="shared" si="94"/>
        <v>0</v>
      </c>
      <c r="GYB28" s="157">
        <f t="shared" si="94"/>
        <v>0</v>
      </c>
      <c r="GYC28" s="157">
        <f t="shared" si="94"/>
        <v>0</v>
      </c>
      <c r="GYD28" s="157">
        <f t="shared" si="94"/>
        <v>0</v>
      </c>
      <c r="GYE28" s="157">
        <f t="shared" si="94"/>
        <v>0</v>
      </c>
      <c r="GYF28" s="157">
        <f t="shared" si="94"/>
        <v>0</v>
      </c>
      <c r="GYG28" s="157">
        <f t="shared" si="94"/>
        <v>0</v>
      </c>
      <c r="GYH28" s="157">
        <f t="shared" si="94"/>
        <v>0</v>
      </c>
      <c r="GYI28" s="157">
        <f t="shared" si="94"/>
        <v>0</v>
      </c>
      <c r="GYJ28" s="157">
        <f t="shared" si="94"/>
        <v>0</v>
      </c>
      <c r="GYK28" s="157">
        <f t="shared" si="94"/>
        <v>0</v>
      </c>
      <c r="GYL28" s="157">
        <f t="shared" si="94"/>
        <v>0</v>
      </c>
      <c r="GYM28" s="157">
        <f t="shared" si="94"/>
        <v>0</v>
      </c>
      <c r="GYN28" s="157">
        <f t="shared" si="94"/>
        <v>0</v>
      </c>
      <c r="GYO28" s="157">
        <f t="shared" si="94"/>
        <v>0</v>
      </c>
      <c r="GYP28" s="157">
        <f t="shared" si="94"/>
        <v>0</v>
      </c>
      <c r="GYQ28" s="157">
        <f t="shared" si="94"/>
        <v>0</v>
      </c>
      <c r="GYR28" s="157">
        <f t="shared" si="94"/>
        <v>0</v>
      </c>
      <c r="GYS28" s="157">
        <f t="shared" si="94"/>
        <v>0</v>
      </c>
      <c r="GYT28" s="157">
        <f t="shared" si="94"/>
        <v>0</v>
      </c>
      <c r="GYU28" s="157">
        <f t="shared" si="94"/>
        <v>0</v>
      </c>
      <c r="GYV28" s="157">
        <f t="shared" si="94"/>
        <v>0</v>
      </c>
      <c r="GYW28" s="157">
        <f t="shared" si="94"/>
        <v>0</v>
      </c>
      <c r="GYX28" s="157">
        <f t="shared" si="94"/>
        <v>0</v>
      </c>
      <c r="GYY28" s="157">
        <f t="shared" si="94"/>
        <v>0</v>
      </c>
      <c r="GYZ28" s="157">
        <f t="shared" si="94"/>
        <v>0</v>
      </c>
      <c r="GZA28" s="157">
        <f t="shared" si="94"/>
        <v>0</v>
      </c>
      <c r="GZB28" s="157">
        <f t="shared" si="94"/>
        <v>0</v>
      </c>
      <c r="GZC28" s="157">
        <f t="shared" si="94"/>
        <v>0</v>
      </c>
      <c r="GZD28" s="157">
        <f t="shared" si="94"/>
        <v>0</v>
      </c>
      <c r="GZE28" s="157">
        <f t="shared" si="94"/>
        <v>0</v>
      </c>
      <c r="GZF28" s="157">
        <f t="shared" si="94"/>
        <v>0</v>
      </c>
      <c r="GZG28" s="157">
        <f t="shared" si="94"/>
        <v>0</v>
      </c>
      <c r="GZH28" s="157">
        <f t="shared" si="94"/>
        <v>0</v>
      </c>
      <c r="GZI28" s="157">
        <f t="shared" si="94"/>
        <v>0</v>
      </c>
      <c r="GZJ28" s="157">
        <f t="shared" si="94"/>
        <v>0</v>
      </c>
      <c r="GZK28" s="157">
        <f t="shared" si="94"/>
        <v>0</v>
      </c>
      <c r="GZL28" s="157">
        <f t="shared" si="94"/>
        <v>0</v>
      </c>
      <c r="GZM28" s="157">
        <f t="shared" si="94"/>
        <v>0</v>
      </c>
      <c r="GZN28" s="157">
        <f t="shared" si="94"/>
        <v>0</v>
      </c>
      <c r="GZO28" s="157">
        <f t="shared" si="94"/>
        <v>0</v>
      </c>
      <c r="GZP28" s="157">
        <f t="shared" si="94"/>
        <v>0</v>
      </c>
      <c r="GZQ28" s="157">
        <f t="shared" si="94"/>
        <v>0</v>
      </c>
      <c r="GZR28" s="157">
        <f t="shared" si="94"/>
        <v>0</v>
      </c>
      <c r="GZS28" s="157">
        <f t="shared" si="94"/>
        <v>0</v>
      </c>
      <c r="GZT28" s="157">
        <f t="shared" si="94"/>
        <v>0</v>
      </c>
      <c r="GZU28" s="157">
        <f t="shared" si="94"/>
        <v>0</v>
      </c>
      <c r="GZV28" s="157">
        <f t="shared" si="94"/>
        <v>0</v>
      </c>
      <c r="GZW28" s="157">
        <f t="shared" si="94"/>
        <v>0</v>
      </c>
      <c r="GZX28" s="157">
        <f t="shared" si="94"/>
        <v>0</v>
      </c>
      <c r="GZY28" s="157">
        <f t="shared" si="94"/>
        <v>0</v>
      </c>
      <c r="GZZ28" s="157">
        <f t="shared" si="94"/>
        <v>0</v>
      </c>
      <c r="HAA28" s="157">
        <f t="shared" si="94"/>
        <v>0</v>
      </c>
      <c r="HAB28" s="157">
        <f t="shared" si="94"/>
        <v>0</v>
      </c>
      <c r="HAC28" s="157">
        <f t="shared" si="94"/>
        <v>0</v>
      </c>
      <c r="HAD28" s="157">
        <f t="shared" si="94"/>
        <v>0</v>
      </c>
      <c r="HAE28" s="157">
        <f t="shared" si="94"/>
        <v>0</v>
      </c>
      <c r="HAF28" s="157">
        <f t="shared" si="94"/>
        <v>0</v>
      </c>
      <c r="HAG28" s="157">
        <f t="shared" si="94"/>
        <v>0</v>
      </c>
      <c r="HAH28" s="157">
        <f t="shared" si="94"/>
        <v>0</v>
      </c>
      <c r="HAI28" s="157">
        <f t="shared" ref="HAI28:HCT28" si="95">HAI29+HAI30</f>
        <v>0</v>
      </c>
      <c r="HAJ28" s="157">
        <f t="shared" si="95"/>
        <v>0</v>
      </c>
      <c r="HAK28" s="157">
        <f t="shared" si="95"/>
        <v>0</v>
      </c>
      <c r="HAL28" s="157">
        <f t="shared" si="95"/>
        <v>0</v>
      </c>
      <c r="HAM28" s="157">
        <f t="shared" si="95"/>
        <v>0</v>
      </c>
      <c r="HAN28" s="157">
        <f t="shared" si="95"/>
        <v>0</v>
      </c>
      <c r="HAO28" s="157">
        <f t="shared" si="95"/>
        <v>0</v>
      </c>
      <c r="HAP28" s="157">
        <f t="shared" si="95"/>
        <v>0</v>
      </c>
      <c r="HAQ28" s="157">
        <f t="shared" si="95"/>
        <v>0</v>
      </c>
      <c r="HAR28" s="157">
        <f t="shared" si="95"/>
        <v>0</v>
      </c>
      <c r="HAS28" s="157">
        <f t="shared" si="95"/>
        <v>0</v>
      </c>
      <c r="HAT28" s="157">
        <f t="shared" si="95"/>
        <v>0</v>
      </c>
      <c r="HAU28" s="157">
        <f t="shared" si="95"/>
        <v>0</v>
      </c>
      <c r="HAV28" s="157">
        <f t="shared" si="95"/>
        <v>0</v>
      </c>
      <c r="HAW28" s="157">
        <f t="shared" si="95"/>
        <v>0</v>
      </c>
      <c r="HAX28" s="157">
        <f t="shared" si="95"/>
        <v>0</v>
      </c>
      <c r="HAY28" s="157">
        <f t="shared" si="95"/>
        <v>0</v>
      </c>
      <c r="HAZ28" s="157">
        <f t="shared" si="95"/>
        <v>0</v>
      </c>
      <c r="HBA28" s="157">
        <f t="shared" si="95"/>
        <v>0</v>
      </c>
      <c r="HBB28" s="157">
        <f t="shared" si="95"/>
        <v>0</v>
      </c>
      <c r="HBC28" s="157">
        <f t="shared" si="95"/>
        <v>0</v>
      </c>
      <c r="HBD28" s="157">
        <f t="shared" si="95"/>
        <v>0</v>
      </c>
      <c r="HBE28" s="157">
        <f t="shared" si="95"/>
        <v>0</v>
      </c>
      <c r="HBF28" s="157">
        <f t="shared" si="95"/>
        <v>0</v>
      </c>
      <c r="HBG28" s="157">
        <f t="shared" si="95"/>
        <v>0</v>
      </c>
      <c r="HBH28" s="157">
        <f t="shared" si="95"/>
        <v>0</v>
      </c>
      <c r="HBI28" s="157">
        <f t="shared" si="95"/>
        <v>0</v>
      </c>
      <c r="HBJ28" s="157">
        <f t="shared" si="95"/>
        <v>0</v>
      </c>
      <c r="HBK28" s="157">
        <f t="shared" si="95"/>
        <v>0</v>
      </c>
      <c r="HBL28" s="157">
        <f t="shared" si="95"/>
        <v>0</v>
      </c>
      <c r="HBM28" s="157">
        <f t="shared" si="95"/>
        <v>0</v>
      </c>
      <c r="HBN28" s="157">
        <f t="shared" si="95"/>
        <v>0</v>
      </c>
      <c r="HBO28" s="157">
        <f t="shared" si="95"/>
        <v>0</v>
      </c>
      <c r="HBP28" s="157">
        <f t="shared" si="95"/>
        <v>0</v>
      </c>
      <c r="HBQ28" s="157">
        <f t="shared" si="95"/>
        <v>0</v>
      </c>
      <c r="HBR28" s="157">
        <f t="shared" si="95"/>
        <v>0</v>
      </c>
      <c r="HBS28" s="157">
        <f t="shared" si="95"/>
        <v>0</v>
      </c>
      <c r="HBT28" s="157">
        <f t="shared" si="95"/>
        <v>0</v>
      </c>
      <c r="HBU28" s="157">
        <f t="shared" si="95"/>
        <v>0</v>
      </c>
      <c r="HBV28" s="157">
        <f t="shared" si="95"/>
        <v>0</v>
      </c>
      <c r="HBW28" s="157">
        <f t="shared" si="95"/>
        <v>0</v>
      </c>
      <c r="HBX28" s="157">
        <f t="shared" si="95"/>
        <v>0</v>
      </c>
      <c r="HBY28" s="157">
        <f t="shared" si="95"/>
        <v>0</v>
      </c>
      <c r="HBZ28" s="157">
        <f t="shared" si="95"/>
        <v>0</v>
      </c>
      <c r="HCA28" s="157">
        <f t="shared" si="95"/>
        <v>0</v>
      </c>
      <c r="HCB28" s="157">
        <f t="shared" si="95"/>
        <v>0</v>
      </c>
      <c r="HCC28" s="157">
        <f t="shared" si="95"/>
        <v>0</v>
      </c>
      <c r="HCD28" s="157">
        <f t="shared" si="95"/>
        <v>0</v>
      </c>
      <c r="HCE28" s="157">
        <f t="shared" si="95"/>
        <v>0</v>
      </c>
      <c r="HCF28" s="157">
        <f t="shared" si="95"/>
        <v>0</v>
      </c>
      <c r="HCG28" s="157">
        <f t="shared" si="95"/>
        <v>0</v>
      </c>
      <c r="HCH28" s="157">
        <f t="shared" si="95"/>
        <v>0</v>
      </c>
      <c r="HCI28" s="157">
        <f t="shared" si="95"/>
        <v>0</v>
      </c>
      <c r="HCJ28" s="157">
        <f t="shared" si="95"/>
        <v>0</v>
      </c>
      <c r="HCK28" s="157">
        <f t="shared" si="95"/>
        <v>0</v>
      </c>
      <c r="HCL28" s="157">
        <f t="shared" si="95"/>
        <v>0</v>
      </c>
      <c r="HCM28" s="157">
        <f t="shared" si="95"/>
        <v>0</v>
      </c>
      <c r="HCN28" s="157">
        <f t="shared" si="95"/>
        <v>0</v>
      </c>
      <c r="HCO28" s="157">
        <f t="shared" si="95"/>
        <v>0</v>
      </c>
      <c r="HCP28" s="157">
        <f t="shared" si="95"/>
        <v>0</v>
      </c>
      <c r="HCQ28" s="157">
        <f t="shared" si="95"/>
        <v>0</v>
      </c>
      <c r="HCR28" s="157">
        <f t="shared" si="95"/>
        <v>0</v>
      </c>
      <c r="HCS28" s="157">
        <f t="shared" si="95"/>
        <v>0</v>
      </c>
      <c r="HCT28" s="157">
        <f t="shared" si="95"/>
        <v>0</v>
      </c>
      <c r="HCU28" s="157">
        <f t="shared" ref="HCU28:HFF28" si="96">HCU29+HCU30</f>
        <v>0</v>
      </c>
      <c r="HCV28" s="157">
        <f t="shared" si="96"/>
        <v>0</v>
      </c>
      <c r="HCW28" s="157">
        <f t="shared" si="96"/>
        <v>0</v>
      </c>
      <c r="HCX28" s="157">
        <f t="shared" si="96"/>
        <v>0</v>
      </c>
      <c r="HCY28" s="157">
        <f t="shared" si="96"/>
        <v>0</v>
      </c>
      <c r="HCZ28" s="157">
        <f t="shared" si="96"/>
        <v>0</v>
      </c>
      <c r="HDA28" s="157">
        <f t="shared" si="96"/>
        <v>0</v>
      </c>
      <c r="HDB28" s="157">
        <f t="shared" si="96"/>
        <v>0</v>
      </c>
      <c r="HDC28" s="157">
        <f t="shared" si="96"/>
        <v>0</v>
      </c>
      <c r="HDD28" s="157">
        <f t="shared" si="96"/>
        <v>0</v>
      </c>
      <c r="HDE28" s="157">
        <f t="shared" si="96"/>
        <v>0</v>
      </c>
      <c r="HDF28" s="157">
        <f t="shared" si="96"/>
        <v>0</v>
      </c>
      <c r="HDG28" s="157">
        <f t="shared" si="96"/>
        <v>0</v>
      </c>
      <c r="HDH28" s="157">
        <f t="shared" si="96"/>
        <v>0</v>
      </c>
      <c r="HDI28" s="157">
        <f t="shared" si="96"/>
        <v>0</v>
      </c>
      <c r="HDJ28" s="157">
        <f t="shared" si="96"/>
        <v>0</v>
      </c>
      <c r="HDK28" s="157">
        <f t="shared" si="96"/>
        <v>0</v>
      </c>
      <c r="HDL28" s="157">
        <f t="shared" si="96"/>
        <v>0</v>
      </c>
      <c r="HDM28" s="157">
        <f t="shared" si="96"/>
        <v>0</v>
      </c>
      <c r="HDN28" s="157">
        <f t="shared" si="96"/>
        <v>0</v>
      </c>
      <c r="HDO28" s="157">
        <f t="shared" si="96"/>
        <v>0</v>
      </c>
      <c r="HDP28" s="157">
        <f t="shared" si="96"/>
        <v>0</v>
      </c>
      <c r="HDQ28" s="157">
        <f t="shared" si="96"/>
        <v>0</v>
      </c>
      <c r="HDR28" s="157">
        <f t="shared" si="96"/>
        <v>0</v>
      </c>
      <c r="HDS28" s="157">
        <f t="shared" si="96"/>
        <v>0</v>
      </c>
      <c r="HDT28" s="157">
        <f t="shared" si="96"/>
        <v>0</v>
      </c>
      <c r="HDU28" s="157">
        <f t="shared" si="96"/>
        <v>0</v>
      </c>
      <c r="HDV28" s="157">
        <f t="shared" si="96"/>
        <v>0</v>
      </c>
      <c r="HDW28" s="157">
        <f t="shared" si="96"/>
        <v>0</v>
      </c>
      <c r="HDX28" s="157">
        <f t="shared" si="96"/>
        <v>0</v>
      </c>
      <c r="HDY28" s="157">
        <f t="shared" si="96"/>
        <v>0</v>
      </c>
      <c r="HDZ28" s="157">
        <f t="shared" si="96"/>
        <v>0</v>
      </c>
      <c r="HEA28" s="157">
        <f t="shared" si="96"/>
        <v>0</v>
      </c>
      <c r="HEB28" s="157">
        <f t="shared" si="96"/>
        <v>0</v>
      </c>
      <c r="HEC28" s="157">
        <f t="shared" si="96"/>
        <v>0</v>
      </c>
      <c r="HED28" s="157">
        <f t="shared" si="96"/>
        <v>0</v>
      </c>
      <c r="HEE28" s="157">
        <f t="shared" si="96"/>
        <v>0</v>
      </c>
      <c r="HEF28" s="157">
        <f t="shared" si="96"/>
        <v>0</v>
      </c>
      <c r="HEG28" s="157">
        <f t="shared" si="96"/>
        <v>0</v>
      </c>
      <c r="HEH28" s="157">
        <f t="shared" si="96"/>
        <v>0</v>
      </c>
      <c r="HEI28" s="157">
        <f t="shared" si="96"/>
        <v>0</v>
      </c>
      <c r="HEJ28" s="157">
        <f t="shared" si="96"/>
        <v>0</v>
      </c>
      <c r="HEK28" s="157">
        <f t="shared" si="96"/>
        <v>0</v>
      </c>
      <c r="HEL28" s="157">
        <f t="shared" si="96"/>
        <v>0</v>
      </c>
      <c r="HEM28" s="157">
        <f t="shared" si="96"/>
        <v>0</v>
      </c>
      <c r="HEN28" s="157">
        <f t="shared" si="96"/>
        <v>0</v>
      </c>
      <c r="HEO28" s="157">
        <f t="shared" si="96"/>
        <v>0</v>
      </c>
      <c r="HEP28" s="157">
        <f t="shared" si="96"/>
        <v>0</v>
      </c>
      <c r="HEQ28" s="157">
        <f t="shared" si="96"/>
        <v>0</v>
      </c>
      <c r="HER28" s="157">
        <f t="shared" si="96"/>
        <v>0</v>
      </c>
      <c r="HES28" s="157">
        <f t="shared" si="96"/>
        <v>0</v>
      </c>
      <c r="HET28" s="157">
        <f t="shared" si="96"/>
        <v>0</v>
      </c>
      <c r="HEU28" s="157">
        <f t="shared" si="96"/>
        <v>0</v>
      </c>
      <c r="HEV28" s="157">
        <f t="shared" si="96"/>
        <v>0</v>
      </c>
      <c r="HEW28" s="157">
        <f t="shared" si="96"/>
        <v>0</v>
      </c>
      <c r="HEX28" s="157">
        <f t="shared" si="96"/>
        <v>0</v>
      </c>
      <c r="HEY28" s="157">
        <f t="shared" si="96"/>
        <v>0</v>
      </c>
      <c r="HEZ28" s="157">
        <f t="shared" si="96"/>
        <v>0</v>
      </c>
      <c r="HFA28" s="157">
        <f t="shared" si="96"/>
        <v>0</v>
      </c>
      <c r="HFB28" s="157">
        <f t="shared" si="96"/>
        <v>0</v>
      </c>
      <c r="HFC28" s="157">
        <f t="shared" si="96"/>
        <v>0</v>
      </c>
      <c r="HFD28" s="157">
        <f t="shared" si="96"/>
        <v>0</v>
      </c>
      <c r="HFE28" s="157">
        <f t="shared" si="96"/>
        <v>0</v>
      </c>
      <c r="HFF28" s="157">
        <f t="shared" si="96"/>
        <v>0</v>
      </c>
      <c r="HFG28" s="157">
        <f t="shared" ref="HFG28:HHR28" si="97">HFG29+HFG30</f>
        <v>0</v>
      </c>
      <c r="HFH28" s="157">
        <f t="shared" si="97"/>
        <v>0</v>
      </c>
      <c r="HFI28" s="157">
        <f t="shared" si="97"/>
        <v>0</v>
      </c>
      <c r="HFJ28" s="157">
        <f t="shared" si="97"/>
        <v>0</v>
      </c>
      <c r="HFK28" s="157">
        <f t="shared" si="97"/>
        <v>0</v>
      </c>
      <c r="HFL28" s="157">
        <f t="shared" si="97"/>
        <v>0</v>
      </c>
      <c r="HFM28" s="157">
        <f t="shared" si="97"/>
        <v>0</v>
      </c>
      <c r="HFN28" s="157">
        <f t="shared" si="97"/>
        <v>0</v>
      </c>
      <c r="HFO28" s="157">
        <f t="shared" si="97"/>
        <v>0</v>
      </c>
      <c r="HFP28" s="157">
        <f t="shared" si="97"/>
        <v>0</v>
      </c>
      <c r="HFQ28" s="157">
        <f t="shared" si="97"/>
        <v>0</v>
      </c>
      <c r="HFR28" s="157">
        <f t="shared" si="97"/>
        <v>0</v>
      </c>
      <c r="HFS28" s="157">
        <f t="shared" si="97"/>
        <v>0</v>
      </c>
      <c r="HFT28" s="157">
        <f t="shared" si="97"/>
        <v>0</v>
      </c>
      <c r="HFU28" s="157">
        <f t="shared" si="97"/>
        <v>0</v>
      </c>
      <c r="HFV28" s="157">
        <f t="shared" si="97"/>
        <v>0</v>
      </c>
      <c r="HFW28" s="157">
        <f t="shared" si="97"/>
        <v>0</v>
      </c>
      <c r="HFX28" s="157">
        <f t="shared" si="97"/>
        <v>0</v>
      </c>
      <c r="HFY28" s="157">
        <f t="shared" si="97"/>
        <v>0</v>
      </c>
      <c r="HFZ28" s="157">
        <f t="shared" si="97"/>
        <v>0</v>
      </c>
      <c r="HGA28" s="157">
        <f t="shared" si="97"/>
        <v>0</v>
      </c>
      <c r="HGB28" s="157">
        <f t="shared" si="97"/>
        <v>0</v>
      </c>
      <c r="HGC28" s="157">
        <f t="shared" si="97"/>
        <v>0</v>
      </c>
      <c r="HGD28" s="157">
        <f t="shared" si="97"/>
        <v>0</v>
      </c>
      <c r="HGE28" s="157">
        <f t="shared" si="97"/>
        <v>0</v>
      </c>
      <c r="HGF28" s="157">
        <f t="shared" si="97"/>
        <v>0</v>
      </c>
      <c r="HGG28" s="157">
        <f t="shared" si="97"/>
        <v>0</v>
      </c>
      <c r="HGH28" s="157">
        <f t="shared" si="97"/>
        <v>0</v>
      </c>
      <c r="HGI28" s="157">
        <f t="shared" si="97"/>
        <v>0</v>
      </c>
      <c r="HGJ28" s="157">
        <f t="shared" si="97"/>
        <v>0</v>
      </c>
      <c r="HGK28" s="157">
        <f t="shared" si="97"/>
        <v>0</v>
      </c>
      <c r="HGL28" s="157">
        <f t="shared" si="97"/>
        <v>0</v>
      </c>
      <c r="HGM28" s="157">
        <f t="shared" si="97"/>
        <v>0</v>
      </c>
      <c r="HGN28" s="157">
        <f t="shared" si="97"/>
        <v>0</v>
      </c>
      <c r="HGO28" s="157">
        <f t="shared" si="97"/>
        <v>0</v>
      </c>
      <c r="HGP28" s="157">
        <f t="shared" si="97"/>
        <v>0</v>
      </c>
      <c r="HGQ28" s="157">
        <f t="shared" si="97"/>
        <v>0</v>
      </c>
      <c r="HGR28" s="157">
        <f t="shared" si="97"/>
        <v>0</v>
      </c>
      <c r="HGS28" s="157">
        <f t="shared" si="97"/>
        <v>0</v>
      </c>
      <c r="HGT28" s="157">
        <f t="shared" si="97"/>
        <v>0</v>
      </c>
      <c r="HGU28" s="157">
        <f t="shared" si="97"/>
        <v>0</v>
      </c>
      <c r="HGV28" s="157">
        <f t="shared" si="97"/>
        <v>0</v>
      </c>
      <c r="HGW28" s="157">
        <f t="shared" si="97"/>
        <v>0</v>
      </c>
      <c r="HGX28" s="157">
        <f t="shared" si="97"/>
        <v>0</v>
      </c>
      <c r="HGY28" s="157">
        <f t="shared" si="97"/>
        <v>0</v>
      </c>
      <c r="HGZ28" s="157">
        <f t="shared" si="97"/>
        <v>0</v>
      </c>
      <c r="HHA28" s="157">
        <f t="shared" si="97"/>
        <v>0</v>
      </c>
      <c r="HHB28" s="157">
        <f t="shared" si="97"/>
        <v>0</v>
      </c>
      <c r="HHC28" s="157">
        <f t="shared" si="97"/>
        <v>0</v>
      </c>
      <c r="HHD28" s="157">
        <f t="shared" si="97"/>
        <v>0</v>
      </c>
      <c r="HHE28" s="157">
        <f t="shared" si="97"/>
        <v>0</v>
      </c>
      <c r="HHF28" s="157">
        <f t="shared" si="97"/>
        <v>0</v>
      </c>
      <c r="HHG28" s="157">
        <f t="shared" si="97"/>
        <v>0</v>
      </c>
      <c r="HHH28" s="157">
        <f t="shared" si="97"/>
        <v>0</v>
      </c>
      <c r="HHI28" s="157">
        <f t="shared" si="97"/>
        <v>0</v>
      </c>
      <c r="HHJ28" s="157">
        <f t="shared" si="97"/>
        <v>0</v>
      </c>
      <c r="HHK28" s="157">
        <f t="shared" si="97"/>
        <v>0</v>
      </c>
      <c r="HHL28" s="157">
        <f t="shared" si="97"/>
        <v>0</v>
      </c>
      <c r="HHM28" s="157">
        <f t="shared" si="97"/>
        <v>0</v>
      </c>
      <c r="HHN28" s="157">
        <f t="shared" si="97"/>
        <v>0</v>
      </c>
      <c r="HHO28" s="157">
        <f t="shared" si="97"/>
        <v>0</v>
      </c>
      <c r="HHP28" s="157">
        <f t="shared" si="97"/>
        <v>0</v>
      </c>
      <c r="HHQ28" s="157">
        <f t="shared" si="97"/>
        <v>0</v>
      </c>
      <c r="HHR28" s="157">
        <f t="shared" si="97"/>
        <v>0</v>
      </c>
      <c r="HHS28" s="157">
        <f t="shared" ref="HHS28:HKD28" si="98">HHS29+HHS30</f>
        <v>0</v>
      </c>
      <c r="HHT28" s="157">
        <f t="shared" si="98"/>
        <v>0</v>
      </c>
      <c r="HHU28" s="157">
        <f t="shared" si="98"/>
        <v>0</v>
      </c>
      <c r="HHV28" s="157">
        <f t="shared" si="98"/>
        <v>0</v>
      </c>
      <c r="HHW28" s="157">
        <f t="shared" si="98"/>
        <v>0</v>
      </c>
      <c r="HHX28" s="157">
        <f t="shared" si="98"/>
        <v>0</v>
      </c>
      <c r="HHY28" s="157">
        <f t="shared" si="98"/>
        <v>0</v>
      </c>
      <c r="HHZ28" s="157">
        <f t="shared" si="98"/>
        <v>0</v>
      </c>
      <c r="HIA28" s="157">
        <f t="shared" si="98"/>
        <v>0</v>
      </c>
      <c r="HIB28" s="157">
        <f t="shared" si="98"/>
        <v>0</v>
      </c>
      <c r="HIC28" s="157">
        <f t="shared" si="98"/>
        <v>0</v>
      </c>
      <c r="HID28" s="157">
        <f t="shared" si="98"/>
        <v>0</v>
      </c>
      <c r="HIE28" s="157">
        <f t="shared" si="98"/>
        <v>0</v>
      </c>
      <c r="HIF28" s="157">
        <f t="shared" si="98"/>
        <v>0</v>
      </c>
      <c r="HIG28" s="157">
        <f t="shared" si="98"/>
        <v>0</v>
      </c>
      <c r="HIH28" s="157">
        <f t="shared" si="98"/>
        <v>0</v>
      </c>
      <c r="HII28" s="157">
        <f t="shared" si="98"/>
        <v>0</v>
      </c>
      <c r="HIJ28" s="157">
        <f t="shared" si="98"/>
        <v>0</v>
      </c>
      <c r="HIK28" s="157">
        <f t="shared" si="98"/>
        <v>0</v>
      </c>
      <c r="HIL28" s="157">
        <f t="shared" si="98"/>
        <v>0</v>
      </c>
      <c r="HIM28" s="157">
        <f t="shared" si="98"/>
        <v>0</v>
      </c>
      <c r="HIN28" s="157">
        <f t="shared" si="98"/>
        <v>0</v>
      </c>
      <c r="HIO28" s="157">
        <f t="shared" si="98"/>
        <v>0</v>
      </c>
      <c r="HIP28" s="157">
        <f t="shared" si="98"/>
        <v>0</v>
      </c>
      <c r="HIQ28" s="157">
        <f t="shared" si="98"/>
        <v>0</v>
      </c>
      <c r="HIR28" s="157">
        <f t="shared" si="98"/>
        <v>0</v>
      </c>
      <c r="HIS28" s="157">
        <f t="shared" si="98"/>
        <v>0</v>
      </c>
      <c r="HIT28" s="157">
        <f t="shared" si="98"/>
        <v>0</v>
      </c>
      <c r="HIU28" s="157">
        <f t="shared" si="98"/>
        <v>0</v>
      </c>
      <c r="HIV28" s="157">
        <f t="shared" si="98"/>
        <v>0</v>
      </c>
      <c r="HIW28" s="157">
        <f t="shared" si="98"/>
        <v>0</v>
      </c>
      <c r="HIX28" s="157">
        <f t="shared" si="98"/>
        <v>0</v>
      </c>
      <c r="HIY28" s="157">
        <f t="shared" si="98"/>
        <v>0</v>
      </c>
      <c r="HIZ28" s="157">
        <f t="shared" si="98"/>
        <v>0</v>
      </c>
      <c r="HJA28" s="157">
        <f t="shared" si="98"/>
        <v>0</v>
      </c>
      <c r="HJB28" s="157">
        <f t="shared" si="98"/>
        <v>0</v>
      </c>
      <c r="HJC28" s="157">
        <f t="shared" si="98"/>
        <v>0</v>
      </c>
      <c r="HJD28" s="157">
        <f t="shared" si="98"/>
        <v>0</v>
      </c>
      <c r="HJE28" s="157">
        <f t="shared" si="98"/>
        <v>0</v>
      </c>
      <c r="HJF28" s="157">
        <f t="shared" si="98"/>
        <v>0</v>
      </c>
      <c r="HJG28" s="157">
        <f t="shared" si="98"/>
        <v>0</v>
      </c>
      <c r="HJH28" s="157">
        <f t="shared" si="98"/>
        <v>0</v>
      </c>
      <c r="HJI28" s="157">
        <f t="shared" si="98"/>
        <v>0</v>
      </c>
      <c r="HJJ28" s="157">
        <f t="shared" si="98"/>
        <v>0</v>
      </c>
      <c r="HJK28" s="157">
        <f t="shared" si="98"/>
        <v>0</v>
      </c>
      <c r="HJL28" s="157">
        <f t="shared" si="98"/>
        <v>0</v>
      </c>
      <c r="HJM28" s="157">
        <f t="shared" si="98"/>
        <v>0</v>
      </c>
      <c r="HJN28" s="157">
        <f t="shared" si="98"/>
        <v>0</v>
      </c>
      <c r="HJO28" s="157">
        <f t="shared" si="98"/>
        <v>0</v>
      </c>
      <c r="HJP28" s="157">
        <f t="shared" si="98"/>
        <v>0</v>
      </c>
      <c r="HJQ28" s="157">
        <f t="shared" si="98"/>
        <v>0</v>
      </c>
      <c r="HJR28" s="157">
        <f t="shared" si="98"/>
        <v>0</v>
      </c>
      <c r="HJS28" s="157">
        <f t="shared" si="98"/>
        <v>0</v>
      </c>
      <c r="HJT28" s="157">
        <f t="shared" si="98"/>
        <v>0</v>
      </c>
      <c r="HJU28" s="157">
        <f t="shared" si="98"/>
        <v>0</v>
      </c>
      <c r="HJV28" s="157">
        <f t="shared" si="98"/>
        <v>0</v>
      </c>
      <c r="HJW28" s="157">
        <f t="shared" si="98"/>
        <v>0</v>
      </c>
      <c r="HJX28" s="157">
        <f t="shared" si="98"/>
        <v>0</v>
      </c>
      <c r="HJY28" s="157">
        <f t="shared" si="98"/>
        <v>0</v>
      </c>
      <c r="HJZ28" s="157">
        <f t="shared" si="98"/>
        <v>0</v>
      </c>
      <c r="HKA28" s="157">
        <f t="shared" si="98"/>
        <v>0</v>
      </c>
      <c r="HKB28" s="157">
        <f t="shared" si="98"/>
        <v>0</v>
      </c>
      <c r="HKC28" s="157">
        <f t="shared" si="98"/>
        <v>0</v>
      </c>
      <c r="HKD28" s="157">
        <f t="shared" si="98"/>
        <v>0</v>
      </c>
      <c r="HKE28" s="157">
        <f t="shared" ref="HKE28:HMP28" si="99">HKE29+HKE30</f>
        <v>0</v>
      </c>
      <c r="HKF28" s="157">
        <f t="shared" si="99"/>
        <v>0</v>
      </c>
      <c r="HKG28" s="157">
        <f t="shared" si="99"/>
        <v>0</v>
      </c>
      <c r="HKH28" s="157">
        <f t="shared" si="99"/>
        <v>0</v>
      </c>
      <c r="HKI28" s="157">
        <f t="shared" si="99"/>
        <v>0</v>
      </c>
      <c r="HKJ28" s="157">
        <f t="shared" si="99"/>
        <v>0</v>
      </c>
      <c r="HKK28" s="157">
        <f t="shared" si="99"/>
        <v>0</v>
      </c>
      <c r="HKL28" s="157">
        <f t="shared" si="99"/>
        <v>0</v>
      </c>
      <c r="HKM28" s="157">
        <f t="shared" si="99"/>
        <v>0</v>
      </c>
      <c r="HKN28" s="157">
        <f t="shared" si="99"/>
        <v>0</v>
      </c>
      <c r="HKO28" s="157">
        <f t="shared" si="99"/>
        <v>0</v>
      </c>
      <c r="HKP28" s="157">
        <f t="shared" si="99"/>
        <v>0</v>
      </c>
      <c r="HKQ28" s="157">
        <f t="shared" si="99"/>
        <v>0</v>
      </c>
      <c r="HKR28" s="157">
        <f t="shared" si="99"/>
        <v>0</v>
      </c>
      <c r="HKS28" s="157">
        <f t="shared" si="99"/>
        <v>0</v>
      </c>
      <c r="HKT28" s="157">
        <f t="shared" si="99"/>
        <v>0</v>
      </c>
      <c r="HKU28" s="157">
        <f t="shared" si="99"/>
        <v>0</v>
      </c>
      <c r="HKV28" s="157">
        <f t="shared" si="99"/>
        <v>0</v>
      </c>
      <c r="HKW28" s="157">
        <f t="shared" si="99"/>
        <v>0</v>
      </c>
      <c r="HKX28" s="157">
        <f t="shared" si="99"/>
        <v>0</v>
      </c>
      <c r="HKY28" s="157">
        <f t="shared" si="99"/>
        <v>0</v>
      </c>
      <c r="HKZ28" s="157">
        <f t="shared" si="99"/>
        <v>0</v>
      </c>
      <c r="HLA28" s="157">
        <f t="shared" si="99"/>
        <v>0</v>
      </c>
      <c r="HLB28" s="157">
        <f t="shared" si="99"/>
        <v>0</v>
      </c>
      <c r="HLC28" s="157">
        <f t="shared" si="99"/>
        <v>0</v>
      </c>
      <c r="HLD28" s="157">
        <f t="shared" si="99"/>
        <v>0</v>
      </c>
      <c r="HLE28" s="157">
        <f t="shared" si="99"/>
        <v>0</v>
      </c>
      <c r="HLF28" s="157">
        <f t="shared" si="99"/>
        <v>0</v>
      </c>
      <c r="HLG28" s="157">
        <f t="shared" si="99"/>
        <v>0</v>
      </c>
      <c r="HLH28" s="157">
        <f t="shared" si="99"/>
        <v>0</v>
      </c>
      <c r="HLI28" s="157">
        <f t="shared" si="99"/>
        <v>0</v>
      </c>
      <c r="HLJ28" s="157">
        <f t="shared" si="99"/>
        <v>0</v>
      </c>
      <c r="HLK28" s="157">
        <f t="shared" si="99"/>
        <v>0</v>
      </c>
      <c r="HLL28" s="157">
        <f t="shared" si="99"/>
        <v>0</v>
      </c>
      <c r="HLM28" s="157">
        <f t="shared" si="99"/>
        <v>0</v>
      </c>
      <c r="HLN28" s="157">
        <f t="shared" si="99"/>
        <v>0</v>
      </c>
      <c r="HLO28" s="157">
        <f t="shared" si="99"/>
        <v>0</v>
      </c>
      <c r="HLP28" s="157">
        <f t="shared" si="99"/>
        <v>0</v>
      </c>
      <c r="HLQ28" s="157">
        <f t="shared" si="99"/>
        <v>0</v>
      </c>
      <c r="HLR28" s="157">
        <f t="shared" si="99"/>
        <v>0</v>
      </c>
      <c r="HLS28" s="157">
        <f t="shared" si="99"/>
        <v>0</v>
      </c>
      <c r="HLT28" s="157">
        <f t="shared" si="99"/>
        <v>0</v>
      </c>
      <c r="HLU28" s="157">
        <f t="shared" si="99"/>
        <v>0</v>
      </c>
      <c r="HLV28" s="157">
        <f t="shared" si="99"/>
        <v>0</v>
      </c>
      <c r="HLW28" s="157">
        <f t="shared" si="99"/>
        <v>0</v>
      </c>
      <c r="HLX28" s="157">
        <f t="shared" si="99"/>
        <v>0</v>
      </c>
      <c r="HLY28" s="157">
        <f t="shared" si="99"/>
        <v>0</v>
      </c>
      <c r="HLZ28" s="157">
        <f t="shared" si="99"/>
        <v>0</v>
      </c>
      <c r="HMA28" s="157">
        <f t="shared" si="99"/>
        <v>0</v>
      </c>
      <c r="HMB28" s="157">
        <f t="shared" si="99"/>
        <v>0</v>
      </c>
      <c r="HMC28" s="157">
        <f t="shared" si="99"/>
        <v>0</v>
      </c>
      <c r="HMD28" s="157">
        <f t="shared" si="99"/>
        <v>0</v>
      </c>
      <c r="HME28" s="157">
        <f t="shared" si="99"/>
        <v>0</v>
      </c>
      <c r="HMF28" s="157">
        <f t="shared" si="99"/>
        <v>0</v>
      </c>
      <c r="HMG28" s="157">
        <f t="shared" si="99"/>
        <v>0</v>
      </c>
      <c r="HMH28" s="157">
        <f t="shared" si="99"/>
        <v>0</v>
      </c>
      <c r="HMI28" s="157">
        <f t="shared" si="99"/>
        <v>0</v>
      </c>
      <c r="HMJ28" s="157">
        <f t="shared" si="99"/>
        <v>0</v>
      </c>
      <c r="HMK28" s="157">
        <f t="shared" si="99"/>
        <v>0</v>
      </c>
      <c r="HML28" s="157">
        <f t="shared" si="99"/>
        <v>0</v>
      </c>
      <c r="HMM28" s="157">
        <f t="shared" si="99"/>
        <v>0</v>
      </c>
      <c r="HMN28" s="157">
        <f t="shared" si="99"/>
        <v>0</v>
      </c>
      <c r="HMO28" s="157">
        <f t="shared" si="99"/>
        <v>0</v>
      </c>
      <c r="HMP28" s="157">
        <f t="shared" si="99"/>
        <v>0</v>
      </c>
      <c r="HMQ28" s="157">
        <f t="shared" ref="HMQ28:HPB28" si="100">HMQ29+HMQ30</f>
        <v>0</v>
      </c>
      <c r="HMR28" s="157">
        <f t="shared" si="100"/>
        <v>0</v>
      </c>
      <c r="HMS28" s="157">
        <f t="shared" si="100"/>
        <v>0</v>
      </c>
      <c r="HMT28" s="157">
        <f t="shared" si="100"/>
        <v>0</v>
      </c>
      <c r="HMU28" s="157">
        <f t="shared" si="100"/>
        <v>0</v>
      </c>
      <c r="HMV28" s="157">
        <f t="shared" si="100"/>
        <v>0</v>
      </c>
      <c r="HMW28" s="157">
        <f t="shared" si="100"/>
        <v>0</v>
      </c>
      <c r="HMX28" s="157">
        <f t="shared" si="100"/>
        <v>0</v>
      </c>
      <c r="HMY28" s="157">
        <f t="shared" si="100"/>
        <v>0</v>
      </c>
      <c r="HMZ28" s="157">
        <f t="shared" si="100"/>
        <v>0</v>
      </c>
      <c r="HNA28" s="157">
        <f t="shared" si="100"/>
        <v>0</v>
      </c>
      <c r="HNB28" s="157">
        <f t="shared" si="100"/>
        <v>0</v>
      </c>
      <c r="HNC28" s="157">
        <f t="shared" si="100"/>
        <v>0</v>
      </c>
      <c r="HND28" s="157">
        <f t="shared" si="100"/>
        <v>0</v>
      </c>
      <c r="HNE28" s="157">
        <f t="shared" si="100"/>
        <v>0</v>
      </c>
      <c r="HNF28" s="157">
        <f t="shared" si="100"/>
        <v>0</v>
      </c>
      <c r="HNG28" s="157">
        <f t="shared" si="100"/>
        <v>0</v>
      </c>
      <c r="HNH28" s="157">
        <f t="shared" si="100"/>
        <v>0</v>
      </c>
      <c r="HNI28" s="157">
        <f t="shared" si="100"/>
        <v>0</v>
      </c>
      <c r="HNJ28" s="157">
        <f t="shared" si="100"/>
        <v>0</v>
      </c>
      <c r="HNK28" s="157">
        <f t="shared" si="100"/>
        <v>0</v>
      </c>
      <c r="HNL28" s="157">
        <f t="shared" si="100"/>
        <v>0</v>
      </c>
      <c r="HNM28" s="157">
        <f t="shared" si="100"/>
        <v>0</v>
      </c>
      <c r="HNN28" s="157">
        <f t="shared" si="100"/>
        <v>0</v>
      </c>
      <c r="HNO28" s="157">
        <f t="shared" si="100"/>
        <v>0</v>
      </c>
      <c r="HNP28" s="157">
        <f t="shared" si="100"/>
        <v>0</v>
      </c>
      <c r="HNQ28" s="157">
        <f t="shared" si="100"/>
        <v>0</v>
      </c>
      <c r="HNR28" s="157">
        <f t="shared" si="100"/>
        <v>0</v>
      </c>
      <c r="HNS28" s="157">
        <f t="shared" si="100"/>
        <v>0</v>
      </c>
      <c r="HNT28" s="157">
        <f t="shared" si="100"/>
        <v>0</v>
      </c>
      <c r="HNU28" s="157">
        <f t="shared" si="100"/>
        <v>0</v>
      </c>
      <c r="HNV28" s="157">
        <f t="shared" si="100"/>
        <v>0</v>
      </c>
      <c r="HNW28" s="157">
        <f t="shared" si="100"/>
        <v>0</v>
      </c>
      <c r="HNX28" s="157">
        <f t="shared" si="100"/>
        <v>0</v>
      </c>
      <c r="HNY28" s="157">
        <f t="shared" si="100"/>
        <v>0</v>
      </c>
      <c r="HNZ28" s="157">
        <f t="shared" si="100"/>
        <v>0</v>
      </c>
      <c r="HOA28" s="157">
        <f t="shared" si="100"/>
        <v>0</v>
      </c>
      <c r="HOB28" s="157">
        <f t="shared" si="100"/>
        <v>0</v>
      </c>
      <c r="HOC28" s="157">
        <f t="shared" si="100"/>
        <v>0</v>
      </c>
      <c r="HOD28" s="157">
        <f t="shared" si="100"/>
        <v>0</v>
      </c>
      <c r="HOE28" s="157">
        <f t="shared" si="100"/>
        <v>0</v>
      </c>
      <c r="HOF28" s="157">
        <f t="shared" si="100"/>
        <v>0</v>
      </c>
      <c r="HOG28" s="157">
        <f t="shared" si="100"/>
        <v>0</v>
      </c>
      <c r="HOH28" s="157">
        <f t="shared" si="100"/>
        <v>0</v>
      </c>
      <c r="HOI28" s="157">
        <f t="shared" si="100"/>
        <v>0</v>
      </c>
      <c r="HOJ28" s="157">
        <f t="shared" si="100"/>
        <v>0</v>
      </c>
      <c r="HOK28" s="157">
        <f t="shared" si="100"/>
        <v>0</v>
      </c>
      <c r="HOL28" s="157">
        <f t="shared" si="100"/>
        <v>0</v>
      </c>
      <c r="HOM28" s="157">
        <f t="shared" si="100"/>
        <v>0</v>
      </c>
      <c r="HON28" s="157">
        <f t="shared" si="100"/>
        <v>0</v>
      </c>
      <c r="HOO28" s="157">
        <f t="shared" si="100"/>
        <v>0</v>
      </c>
      <c r="HOP28" s="157">
        <f t="shared" si="100"/>
        <v>0</v>
      </c>
      <c r="HOQ28" s="157">
        <f t="shared" si="100"/>
        <v>0</v>
      </c>
      <c r="HOR28" s="157">
        <f t="shared" si="100"/>
        <v>0</v>
      </c>
      <c r="HOS28" s="157">
        <f t="shared" si="100"/>
        <v>0</v>
      </c>
      <c r="HOT28" s="157">
        <f t="shared" si="100"/>
        <v>0</v>
      </c>
      <c r="HOU28" s="157">
        <f t="shared" si="100"/>
        <v>0</v>
      </c>
      <c r="HOV28" s="157">
        <f t="shared" si="100"/>
        <v>0</v>
      </c>
      <c r="HOW28" s="157">
        <f t="shared" si="100"/>
        <v>0</v>
      </c>
      <c r="HOX28" s="157">
        <f t="shared" si="100"/>
        <v>0</v>
      </c>
      <c r="HOY28" s="157">
        <f t="shared" si="100"/>
        <v>0</v>
      </c>
      <c r="HOZ28" s="157">
        <f t="shared" si="100"/>
        <v>0</v>
      </c>
      <c r="HPA28" s="157">
        <f t="shared" si="100"/>
        <v>0</v>
      </c>
      <c r="HPB28" s="157">
        <f t="shared" si="100"/>
        <v>0</v>
      </c>
      <c r="HPC28" s="157">
        <f t="shared" ref="HPC28:HRN28" si="101">HPC29+HPC30</f>
        <v>0</v>
      </c>
      <c r="HPD28" s="157">
        <f t="shared" si="101"/>
        <v>0</v>
      </c>
      <c r="HPE28" s="157">
        <f t="shared" si="101"/>
        <v>0</v>
      </c>
      <c r="HPF28" s="157">
        <f t="shared" si="101"/>
        <v>0</v>
      </c>
      <c r="HPG28" s="157">
        <f t="shared" si="101"/>
        <v>0</v>
      </c>
      <c r="HPH28" s="157">
        <f t="shared" si="101"/>
        <v>0</v>
      </c>
      <c r="HPI28" s="157">
        <f t="shared" si="101"/>
        <v>0</v>
      </c>
      <c r="HPJ28" s="157">
        <f t="shared" si="101"/>
        <v>0</v>
      </c>
      <c r="HPK28" s="157">
        <f t="shared" si="101"/>
        <v>0</v>
      </c>
      <c r="HPL28" s="157">
        <f t="shared" si="101"/>
        <v>0</v>
      </c>
      <c r="HPM28" s="157">
        <f t="shared" si="101"/>
        <v>0</v>
      </c>
      <c r="HPN28" s="157">
        <f t="shared" si="101"/>
        <v>0</v>
      </c>
      <c r="HPO28" s="157">
        <f t="shared" si="101"/>
        <v>0</v>
      </c>
      <c r="HPP28" s="157">
        <f t="shared" si="101"/>
        <v>0</v>
      </c>
      <c r="HPQ28" s="157">
        <f t="shared" si="101"/>
        <v>0</v>
      </c>
      <c r="HPR28" s="157">
        <f t="shared" si="101"/>
        <v>0</v>
      </c>
      <c r="HPS28" s="157">
        <f t="shared" si="101"/>
        <v>0</v>
      </c>
      <c r="HPT28" s="157">
        <f t="shared" si="101"/>
        <v>0</v>
      </c>
      <c r="HPU28" s="157">
        <f t="shared" si="101"/>
        <v>0</v>
      </c>
      <c r="HPV28" s="157">
        <f t="shared" si="101"/>
        <v>0</v>
      </c>
      <c r="HPW28" s="157">
        <f t="shared" si="101"/>
        <v>0</v>
      </c>
      <c r="HPX28" s="157">
        <f t="shared" si="101"/>
        <v>0</v>
      </c>
      <c r="HPY28" s="157">
        <f t="shared" si="101"/>
        <v>0</v>
      </c>
      <c r="HPZ28" s="157">
        <f t="shared" si="101"/>
        <v>0</v>
      </c>
      <c r="HQA28" s="157">
        <f t="shared" si="101"/>
        <v>0</v>
      </c>
      <c r="HQB28" s="157">
        <f t="shared" si="101"/>
        <v>0</v>
      </c>
      <c r="HQC28" s="157">
        <f t="shared" si="101"/>
        <v>0</v>
      </c>
      <c r="HQD28" s="157">
        <f t="shared" si="101"/>
        <v>0</v>
      </c>
      <c r="HQE28" s="157">
        <f t="shared" si="101"/>
        <v>0</v>
      </c>
      <c r="HQF28" s="157">
        <f t="shared" si="101"/>
        <v>0</v>
      </c>
      <c r="HQG28" s="157">
        <f t="shared" si="101"/>
        <v>0</v>
      </c>
      <c r="HQH28" s="157">
        <f t="shared" si="101"/>
        <v>0</v>
      </c>
      <c r="HQI28" s="157">
        <f t="shared" si="101"/>
        <v>0</v>
      </c>
      <c r="HQJ28" s="157">
        <f t="shared" si="101"/>
        <v>0</v>
      </c>
      <c r="HQK28" s="157">
        <f t="shared" si="101"/>
        <v>0</v>
      </c>
      <c r="HQL28" s="157">
        <f t="shared" si="101"/>
        <v>0</v>
      </c>
      <c r="HQM28" s="157">
        <f t="shared" si="101"/>
        <v>0</v>
      </c>
      <c r="HQN28" s="157">
        <f t="shared" si="101"/>
        <v>0</v>
      </c>
      <c r="HQO28" s="157">
        <f t="shared" si="101"/>
        <v>0</v>
      </c>
      <c r="HQP28" s="157">
        <f t="shared" si="101"/>
        <v>0</v>
      </c>
      <c r="HQQ28" s="157">
        <f t="shared" si="101"/>
        <v>0</v>
      </c>
      <c r="HQR28" s="157">
        <f t="shared" si="101"/>
        <v>0</v>
      </c>
      <c r="HQS28" s="157">
        <f t="shared" si="101"/>
        <v>0</v>
      </c>
      <c r="HQT28" s="157">
        <f t="shared" si="101"/>
        <v>0</v>
      </c>
      <c r="HQU28" s="157">
        <f t="shared" si="101"/>
        <v>0</v>
      </c>
      <c r="HQV28" s="157">
        <f t="shared" si="101"/>
        <v>0</v>
      </c>
      <c r="HQW28" s="157">
        <f t="shared" si="101"/>
        <v>0</v>
      </c>
      <c r="HQX28" s="157">
        <f t="shared" si="101"/>
        <v>0</v>
      </c>
      <c r="HQY28" s="157">
        <f t="shared" si="101"/>
        <v>0</v>
      </c>
      <c r="HQZ28" s="157">
        <f t="shared" si="101"/>
        <v>0</v>
      </c>
      <c r="HRA28" s="157">
        <f t="shared" si="101"/>
        <v>0</v>
      </c>
      <c r="HRB28" s="157">
        <f t="shared" si="101"/>
        <v>0</v>
      </c>
      <c r="HRC28" s="157">
        <f t="shared" si="101"/>
        <v>0</v>
      </c>
      <c r="HRD28" s="157">
        <f t="shared" si="101"/>
        <v>0</v>
      </c>
      <c r="HRE28" s="157">
        <f t="shared" si="101"/>
        <v>0</v>
      </c>
      <c r="HRF28" s="157">
        <f t="shared" si="101"/>
        <v>0</v>
      </c>
      <c r="HRG28" s="157">
        <f t="shared" si="101"/>
        <v>0</v>
      </c>
      <c r="HRH28" s="157">
        <f t="shared" si="101"/>
        <v>0</v>
      </c>
      <c r="HRI28" s="157">
        <f t="shared" si="101"/>
        <v>0</v>
      </c>
      <c r="HRJ28" s="157">
        <f t="shared" si="101"/>
        <v>0</v>
      </c>
      <c r="HRK28" s="157">
        <f t="shared" si="101"/>
        <v>0</v>
      </c>
      <c r="HRL28" s="157">
        <f t="shared" si="101"/>
        <v>0</v>
      </c>
      <c r="HRM28" s="157">
        <f t="shared" si="101"/>
        <v>0</v>
      </c>
      <c r="HRN28" s="157">
        <f t="shared" si="101"/>
        <v>0</v>
      </c>
      <c r="HRO28" s="157">
        <f t="shared" ref="HRO28:HTZ28" si="102">HRO29+HRO30</f>
        <v>0</v>
      </c>
      <c r="HRP28" s="157">
        <f t="shared" si="102"/>
        <v>0</v>
      </c>
      <c r="HRQ28" s="157">
        <f t="shared" si="102"/>
        <v>0</v>
      </c>
      <c r="HRR28" s="157">
        <f t="shared" si="102"/>
        <v>0</v>
      </c>
      <c r="HRS28" s="157">
        <f t="shared" si="102"/>
        <v>0</v>
      </c>
      <c r="HRT28" s="157">
        <f t="shared" si="102"/>
        <v>0</v>
      </c>
      <c r="HRU28" s="157">
        <f t="shared" si="102"/>
        <v>0</v>
      </c>
      <c r="HRV28" s="157">
        <f t="shared" si="102"/>
        <v>0</v>
      </c>
      <c r="HRW28" s="157">
        <f t="shared" si="102"/>
        <v>0</v>
      </c>
      <c r="HRX28" s="157">
        <f t="shared" si="102"/>
        <v>0</v>
      </c>
      <c r="HRY28" s="157">
        <f t="shared" si="102"/>
        <v>0</v>
      </c>
      <c r="HRZ28" s="157">
        <f t="shared" si="102"/>
        <v>0</v>
      </c>
      <c r="HSA28" s="157">
        <f t="shared" si="102"/>
        <v>0</v>
      </c>
      <c r="HSB28" s="157">
        <f t="shared" si="102"/>
        <v>0</v>
      </c>
      <c r="HSC28" s="157">
        <f t="shared" si="102"/>
        <v>0</v>
      </c>
      <c r="HSD28" s="157">
        <f t="shared" si="102"/>
        <v>0</v>
      </c>
      <c r="HSE28" s="157">
        <f t="shared" si="102"/>
        <v>0</v>
      </c>
      <c r="HSF28" s="157">
        <f t="shared" si="102"/>
        <v>0</v>
      </c>
      <c r="HSG28" s="157">
        <f t="shared" si="102"/>
        <v>0</v>
      </c>
      <c r="HSH28" s="157">
        <f t="shared" si="102"/>
        <v>0</v>
      </c>
      <c r="HSI28" s="157">
        <f t="shared" si="102"/>
        <v>0</v>
      </c>
      <c r="HSJ28" s="157">
        <f t="shared" si="102"/>
        <v>0</v>
      </c>
      <c r="HSK28" s="157">
        <f t="shared" si="102"/>
        <v>0</v>
      </c>
      <c r="HSL28" s="157">
        <f t="shared" si="102"/>
        <v>0</v>
      </c>
      <c r="HSM28" s="157">
        <f t="shared" si="102"/>
        <v>0</v>
      </c>
      <c r="HSN28" s="157">
        <f t="shared" si="102"/>
        <v>0</v>
      </c>
      <c r="HSO28" s="157">
        <f t="shared" si="102"/>
        <v>0</v>
      </c>
      <c r="HSP28" s="157">
        <f t="shared" si="102"/>
        <v>0</v>
      </c>
      <c r="HSQ28" s="157">
        <f t="shared" si="102"/>
        <v>0</v>
      </c>
      <c r="HSR28" s="157">
        <f t="shared" si="102"/>
        <v>0</v>
      </c>
      <c r="HSS28" s="157">
        <f t="shared" si="102"/>
        <v>0</v>
      </c>
      <c r="HST28" s="157">
        <f t="shared" si="102"/>
        <v>0</v>
      </c>
      <c r="HSU28" s="157">
        <f t="shared" si="102"/>
        <v>0</v>
      </c>
      <c r="HSV28" s="157">
        <f t="shared" si="102"/>
        <v>0</v>
      </c>
      <c r="HSW28" s="157">
        <f t="shared" si="102"/>
        <v>0</v>
      </c>
      <c r="HSX28" s="157">
        <f t="shared" si="102"/>
        <v>0</v>
      </c>
      <c r="HSY28" s="157">
        <f t="shared" si="102"/>
        <v>0</v>
      </c>
      <c r="HSZ28" s="157">
        <f t="shared" si="102"/>
        <v>0</v>
      </c>
      <c r="HTA28" s="157">
        <f t="shared" si="102"/>
        <v>0</v>
      </c>
      <c r="HTB28" s="157">
        <f t="shared" si="102"/>
        <v>0</v>
      </c>
      <c r="HTC28" s="157">
        <f t="shared" si="102"/>
        <v>0</v>
      </c>
      <c r="HTD28" s="157">
        <f t="shared" si="102"/>
        <v>0</v>
      </c>
      <c r="HTE28" s="157">
        <f t="shared" si="102"/>
        <v>0</v>
      </c>
      <c r="HTF28" s="157">
        <f t="shared" si="102"/>
        <v>0</v>
      </c>
      <c r="HTG28" s="157">
        <f t="shared" si="102"/>
        <v>0</v>
      </c>
      <c r="HTH28" s="157">
        <f t="shared" si="102"/>
        <v>0</v>
      </c>
      <c r="HTI28" s="157">
        <f t="shared" si="102"/>
        <v>0</v>
      </c>
      <c r="HTJ28" s="157">
        <f t="shared" si="102"/>
        <v>0</v>
      </c>
      <c r="HTK28" s="157">
        <f t="shared" si="102"/>
        <v>0</v>
      </c>
      <c r="HTL28" s="157">
        <f t="shared" si="102"/>
        <v>0</v>
      </c>
      <c r="HTM28" s="157">
        <f t="shared" si="102"/>
        <v>0</v>
      </c>
      <c r="HTN28" s="157">
        <f t="shared" si="102"/>
        <v>0</v>
      </c>
      <c r="HTO28" s="157">
        <f t="shared" si="102"/>
        <v>0</v>
      </c>
      <c r="HTP28" s="157">
        <f t="shared" si="102"/>
        <v>0</v>
      </c>
      <c r="HTQ28" s="157">
        <f t="shared" si="102"/>
        <v>0</v>
      </c>
      <c r="HTR28" s="157">
        <f t="shared" si="102"/>
        <v>0</v>
      </c>
      <c r="HTS28" s="157">
        <f t="shared" si="102"/>
        <v>0</v>
      </c>
      <c r="HTT28" s="157">
        <f t="shared" si="102"/>
        <v>0</v>
      </c>
      <c r="HTU28" s="157">
        <f t="shared" si="102"/>
        <v>0</v>
      </c>
      <c r="HTV28" s="157">
        <f t="shared" si="102"/>
        <v>0</v>
      </c>
      <c r="HTW28" s="157">
        <f t="shared" si="102"/>
        <v>0</v>
      </c>
      <c r="HTX28" s="157">
        <f t="shared" si="102"/>
        <v>0</v>
      </c>
      <c r="HTY28" s="157">
        <f t="shared" si="102"/>
        <v>0</v>
      </c>
      <c r="HTZ28" s="157">
        <f t="shared" si="102"/>
        <v>0</v>
      </c>
      <c r="HUA28" s="157">
        <f t="shared" ref="HUA28:HWL28" si="103">HUA29+HUA30</f>
        <v>0</v>
      </c>
      <c r="HUB28" s="157">
        <f t="shared" si="103"/>
        <v>0</v>
      </c>
      <c r="HUC28" s="157">
        <f t="shared" si="103"/>
        <v>0</v>
      </c>
      <c r="HUD28" s="157">
        <f t="shared" si="103"/>
        <v>0</v>
      </c>
      <c r="HUE28" s="157">
        <f t="shared" si="103"/>
        <v>0</v>
      </c>
      <c r="HUF28" s="157">
        <f t="shared" si="103"/>
        <v>0</v>
      </c>
      <c r="HUG28" s="157">
        <f t="shared" si="103"/>
        <v>0</v>
      </c>
      <c r="HUH28" s="157">
        <f t="shared" si="103"/>
        <v>0</v>
      </c>
      <c r="HUI28" s="157">
        <f t="shared" si="103"/>
        <v>0</v>
      </c>
      <c r="HUJ28" s="157">
        <f t="shared" si="103"/>
        <v>0</v>
      </c>
      <c r="HUK28" s="157">
        <f t="shared" si="103"/>
        <v>0</v>
      </c>
      <c r="HUL28" s="157">
        <f t="shared" si="103"/>
        <v>0</v>
      </c>
      <c r="HUM28" s="157">
        <f t="shared" si="103"/>
        <v>0</v>
      </c>
      <c r="HUN28" s="157">
        <f t="shared" si="103"/>
        <v>0</v>
      </c>
      <c r="HUO28" s="157">
        <f t="shared" si="103"/>
        <v>0</v>
      </c>
      <c r="HUP28" s="157">
        <f t="shared" si="103"/>
        <v>0</v>
      </c>
      <c r="HUQ28" s="157">
        <f t="shared" si="103"/>
        <v>0</v>
      </c>
      <c r="HUR28" s="157">
        <f t="shared" si="103"/>
        <v>0</v>
      </c>
      <c r="HUS28" s="157">
        <f t="shared" si="103"/>
        <v>0</v>
      </c>
      <c r="HUT28" s="157">
        <f t="shared" si="103"/>
        <v>0</v>
      </c>
      <c r="HUU28" s="157">
        <f t="shared" si="103"/>
        <v>0</v>
      </c>
      <c r="HUV28" s="157">
        <f t="shared" si="103"/>
        <v>0</v>
      </c>
      <c r="HUW28" s="157">
        <f t="shared" si="103"/>
        <v>0</v>
      </c>
      <c r="HUX28" s="157">
        <f t="shared" si="103"/>
        <v>0</v>
      </c>
      <c r="HUY28" s="157">
        <f t="shared" si="103"/>
        <v>0</v>
      </c>
      <c r="HUZ28" s="157">
        <f t="shared" si="103"/>
        <v>0</v>
      </c>
      <c r="HVA28" s="157">
        <f t="shared" si="103"/>
        <v>0</v>
      </c>
      <c r="HVB28" s="157">
        <f t="shared" si="103"/>
        <v>0</v>
      </c>
      <c r="HVC28" s="157">
        <f t="shared" si="103"/>
        <v>0</v>
      </c>
      <c r="HVD28" s="157">
        <f t="shared" si="103"/>
        <v>0</v>
      </c>
      <c r="HVE28" s="157">
        <f t="shared" si="103"/>
        <v>0</v>
      </c>
      <c r="HVF28" s="157">
        <f t="shared" si="103"/>
        <v>0</v>
      </c>
      <c r="HVG28" s="157">
        <f t="shared" si="103"/>
        <v>0</v>
      </c>
      <c r="HVH28" s="157">
        <f t="shared" si="103"/>
        <v>0</v>
      </c>
      <c r="HVI28" s="157">
        <f t="shared" si="103"/>
        <v>0</v>
      </c>
      <c r="HVJ28" s="157">
        <f t="shared" si="103"/>
        <v>0</v>
      </c>
      <c r="HVK28" s="157">
        <f t="shared" si="103"/>
        <v>0</v>
      </c>
      <c r="HVL28" s="157">
        <f t="shared" si="103"/>
        <v>0</v>
      </c>
      <c r="HVM28" s="157">
        <f t="shared" si="103"/>
        <v>0</v>
      </c>
      <c r="HVN28" s="157">
        <f t="shared" si="103"/>
        <v>0</v>
      </c>
      <c r="HVO28" s="157">
        <f t="shared" si="103"/>
        <v>0</v>
      </c>
      <c r="HVP28" s="157">
        <f t="shared" si="103"/>
        <v>0</v>
      </c>
      <c r="HVQ28" s="157">
        <f t="shared" si="103"/>
        <v>0</v>
      </c>
      <c r="HVR28" s="157">
        <f t="shared" si="103"/>
        <v>0</v>
      </c>
      <c r="HVS28" s="157">
        <f t="shared" si="103"/>
        <v>0</v>
      </c>
      <c r="HVT28" s="157">
        <f t="shared" si="103"/>
        <v>0</v>
      </c>
      <c r="HVU28" s="157">
        <f t="shared" si="103"/>
        <v>0</v>
      </c>
      <c r="HVV28" s="157">
        <f t="shared" si="103"/>
        <v>0</v>
      </c>
      <c r="HVW28" s="157">
        <f t="shared" si="103"/>
        <v>0</v>
      </c>
      <c r="HVX28" s="157">
        <f t="shared" si="103"/>
        <v>0</v>
      </c>
      <c r="HVY28" s="157">
        <f t="shared" si="103"/>
        <v>0</v>
      </c>
      <c r="HVZ28" s="157">
        <f t="shared" si="103"/>
        <v>0</v>
      </c>
      <c r="HWA28" s="157">
        <f t="shared" si="103"/>
        <v>0</v>
      </c>
      <c r="HWB28" s="157">
        <f t="shared" si="103"/>
        <v>0</v>
      </c>
      <c r="HWC28" s="157">
        <f t="shared" si="103"/>
        <v>0</v>
      </c>
      <c r="HWD28" s="157">
        <f t="shared" si="103"/>
        <v>0</v>
      </c>
      <c r="HWE28" s="157">
        <f t="shared" si="103"/>
        <v>0</v>
      </c>
      <c r="HWF28" s="157">
        <f t="shared" si="103"/>
        <v>0</v>
      </c>
      <c r="HWG28" s="157">
        <f t="shared" si="103"/>
        <v>0</v>
      </c>
      <c r="HWH28" s="157">
        <f t="shared" si="103"/>
        <v>0</v>
      </c>
      <c r="HWI28" s="157">
        <f t="shared" si="103"/>
        <v>0</v>
      </c>
      <c r="HWJ28" s="157">
        <f t="shared" si="103"/>
        <v>0</v>
      </c>
      <c r="HWK28" s="157">
        <f t="shared" si="103"/>
        <v>0</v>
      </c>
      <c r="HWL28" s="157">
        <f t="shared" si="103"/>
        <v>0</v>
      </c>
      <c r="HWM28" s="157">
        <f t="shared" ref="HWM28:HYX28" si="104">HWM29+HWM30</f>
        <v>0</v>
      </c>
      <c r="HWN28" s="157">
        <f t="shared" si="104"/>
        <v>0</v>
      </c>
      <c r="HWO28" s="157">
        <f t="shared" si="104"/>
        <v>0</v>
      </c>
      <c r="HWP28" s="157">
        <f t="shared" si="104"/>
        <v>0</v>
      </c>
      <c r="HWQ28" s="157">
        <f t="shared" si="104"/>
        <v>0</v>
      </c>
      <c r="HWR28" s="157">
        <f t="shared" si="104"/>
        <v>0</v>
      </c>
      <c r="HWS28" s="157">
        <f t="shared" si="104"/>
        <v>0</v>
      </c>
      <c r="HWT28" s="157">
        <f t="shared" si="104"/>
        <v>0</v>
      </c>
      <c r="HWU28" s="157">
        <f t="shared" si="104"/>
        <v>0</v>
      </c>
      <c r="HWV28" s="157">
        <f t="shared" si="104"/>
        <v>0</v>
      </c>
      <c r="HWW28" s="157">
        <f t="shared" si="104"/>
        <v>0</v>
      </c>
      <c r="HWX28" s="157">
        <f t="shared" si="104"/>
        <v>0</v>
      </c>
      <c r="HWY28" s="157">
        <f t="shared" si="104"/>
        <v>0</v>
      </c>
      <c r="HWZ28" s="157">
        <f t="shared" si="104"/>
        <v>0</v>
      </c>
      <c r="HXA28" s="157">
        <f t="shared" si="104"/>
        <v>0</v>
      </c>
      <c r="HXB28" s="157">
        <f t="shared" si="104"/>
        <v>0</v>
      </c>
      <c r="HXC28" s="157">
        <f t="shared" si="104"/>
        <v>0</v>
      </c>
      <c r="HXD28" s="157">
        <f t="shared" si="104"/>
        <v>0</v>
      </c>
      <c r="HXE28" s="157">
        <f t="shared" si="104"/>
        <v>0</v>
      </c>
      <c r="HXF28" s="157">
        <f t="shared" si="104"/>
        <v>0</v>
      </c>
      <c r="HXG28" s="157">
        <f t="shared" si="104"/>
        <v>0</v>
      </c>
      <c r="HXH28" s="157">
        <f t="shared" si="104"/>
        <v>0</v>
      </c>
      <c r="HXI28" s="157">
        <f t="shared" si="104"/>
        <v>0</v>
      </c>
      <c r="HXJ28" s="157">
        <f t="shared" si="104"/>
        <v>0</v>
      </c>
      <c r="HXK28" s="157">
        <f t="shared" si="104"/>
        <v>0</v>
      </c>
      <c r="HXL28" s="157">
        <f t="shared" si="104"/>
        <v>0</v>
      </c>
      <c r="HXM28" s="157">
        <f t="shared" si="104"/>
        <v>0</v>
      </c>
      <c r="HXN28" s="157">
        <f t="shared" si="104"/>
        <v>0</v>
      </c>
      <c r="HXO28" s="157">
        <f t="shared" si="104"/>
        <v>0</v>
      </c>
      <c r="HXP28" s="157">
        <f t="shared" si="104"/>
        <v>0</v>
      </c>
      <c r="HXQ28" s="157">
        <f t="shared" si="104"/>
        <v>0</v>
      </c>
      <c r="HXR28" s="157">
        <f t="shared" si="104"/>
        <v>0</v>
      </c>
      <c r="HXS28" s="157">
        <f t="shared" si="104"/>
        <v>0</v>
      </c>
      <c r="HXT28" s="157">
        <f t="shared" si="104"/>
        <v>0</v>
      </c>
      <c r="HXU28" s="157">
        <f t="shared" si="104"/>
        <v>0</v>
      </c>
      <c r="HXV28" s="157">
        <f t="shared" si="104"/>
        <v>0</v>
      </c>
      <c r="HXW28" s="157">
        <f t="shared" si="104"/>
        <v>0</v>
      </c>
      <c r="HXX28" s="157">
        <f t="shared" si="104"/>
        <v>0</v>
      </c>
      <c r="HXY28" s="157">
        <f t="shared" si="104"/>
        <v>0</v>
      </c>
      <c r="HXZ28" s="157">
        <f t="shared" si="104"/>
        <v>0</v>
      </c>
      <c r="HYA28" s="157">
        <f t="shared" si="104"/>
        <v>0</v>
      </c>
      <c r="HYB28" s="157">
        <f t="shared" si="104"/>
        <v>0</v>
      </c>
      <c r="HYC28" s="157">
        <f t="shared" si="104"/>
        <v>0</v>
      </c>
      <c r="HYD28" s="157">
        <f t="shared" si="104"/>
        <v>0</v>
      </c>
      <c r="HYE28" s="157">
        <f t="shared" si="104"/>
        <v>0</v>
      </c>
      <c r="HYF28" s="157">
        <f t="shared" si="104"/>
        <v>0</v>
      </c>
      <c r="HYG28" s="157">
        <f t="shared" si="104"/>
        <v>0</v>
      </c>
      <c r="HYH28" s="157">
        <f t="shared" si="104"/>
        <v>0</v>
      </c>
      <c r="HYI28" s="157">
        <f t="shared" si="104"/>
        <v>0</v>
      </c>
      <c r="HYJ28" s="157">
        <f t="shared" si="104"/>
        <v>0</v>
      </c>
      <c r="HYK28" s="157">
        <f t="shared" si="104"/>
        <v>0</v>
      </c>
      <c r="HYL28" s="157">
        <f t="shared" si="104"/>
        <v>0</v>
      </c>
      <c r="HYM28" s="157">
        <f t="shared" si="104"/>
        <v>0</v>
      </c>
      <c r="HYN28" s="157">
        <f t="shared" si="104"/>
        <v>0</v>
      </c>
      <c r="HYO28" s="157">
        <f t="shared" si="104"/>
        <v>0</v>
      </c>
      <c r="HYP28" s="157">
        <f t="shared" si="104"/>
        <v>0</v>
      </c>
      <c r="HYQ28" s="157">
        <f t="shared" si="104"/>
        <v>0</v>
      </c>
      <c r="HYR28" s="157">
        <f t="shared" si="104"/>
        <v>0</v>
      </c>
      <c r="HYS28" s="157">
        <f t="shared" si="104"/>
        <v>0</v>
      </c>
      <c r="HYT28" s="157">
        <f t="shared" si="104"/>
        <v>0</v>
      </c>
      <c r="HYU28" s="157">
        <f t="shared" si="104"/>
        <v>0</v>
      </c>
      <c r="HYV28" s="157">
        <f t="shared" si="104"/>
        <v>0</v>
      </c>
      <c r="HYW28" s="157">
        <f t="shared" si="104"/>
        <v>0</v>
      </c>
      <c r="HYX28" s="157">
        <f t="shared" si="104"/>
        <v>0</v>
      </c>
      <c r="HYY28" s="157">
        <f t="shared" ref="HYY28:IBJ28" si="105">HYY29+HYY30</f>
        <v>0</v>
      </c>
      <c r="HYZ28" s="157">
        <f t="shared" si="105"/>
        <v>0</v>
      </c>
      <c r="HZA28" s="157">
        <f t="shared" si="105"/>
        <v>0</v>
      </c>
      <c r="HZB28" s="157">
        <f t="shared" si="105"/>
        <v>0</v>
      </c>
      <c r="HZC28" s="157">
        <f t="shared" si="105"/>
        <v>0</v>
      </c>
      <c r="HZD28" s="157">
        <f t="shared" si="105"/>
        <v>0</v>
      </c>
      <c r="HZE28" s="157">
        <f t="shared" si="105"/>
        <v>0</v>
      </c>
      <c r="HZF28" s="157">
        <f t="shared" si="105"/>
        <v>0</v>
      </c>
      <c r="HZG28" s="157">
        <f t="shared" si="105"/>
        <v>0</v>
      </c>
      <c r="HZH28" s="157">
        <f t="shared" si="105"/>
        <v>0</v>
      </c>
      <c r="HZI28" s="157">
        <f t="shared" si="105"/>
        <v>0</v>
      </c>
      <c r="HZJ28" s="157">
        <f t="shared" si="105"/>
        <v>0</v>
      </c>
      <c r="HZK28" s="157">
        <f t="shared" si="105"/>
        <v>0</v>
      </c>
      <c r="HZL28" s="157">
        <f t="shared" si="105"/>
        <v>0</v>
      </c>
      <c r="HZM28" s="157">
        <f t="shared" si="105"/>
        <v>0</v>
      </c>
      <c r="HZN28" s="157">
        <f t="shared" si="105"/>
        <v>0</v>
      </c>
      <c r="HZO28" s="157">
        <f t="shared" si="105"/>
        <v>0</v>
      </c>
      <c r="HZP28" s="157">
        <f t="shared" si="105"/>
        <v>0</v>
      </c>
      <c r="HZQ28" s="157">
        <f t="shared" si="105"/>
        <v>0</v>
      </c>
      <c r="HZR28" s="157">
        <f t="shared" si="105"/>
        <v>0</v>
      </c>
      <c r="HZS28" s="157">
        <f t="shared" si="105"/>
        <v>0</v>
      </c>
      <c r="HZT28" s="157">
        <f t="shared" si="105"/>
        <v>0</v>
      </c>
      <c r="HZU28" s="157">
        <f t="shared" si="105"/>
        <v>0</v>
      </c>
      <c r="HZV28" s="157">
        <f t="shared" si="105"/>
        <v>0</v>
      </c>
      <c r="HZW28" s="157">
        <f t="shared" si="105"/>
        <v>0</v>
      </c>
      <c r="HZX28" s="157">
        <f t="shared" si="105"/>
        <v>0</v>
      </c>
      <c r="HZY28" s="157">
        <f t="shared" si="105"/>
        <v>0</v>
      </c>
      <c r="HZZ28" s="157">
        <f t="shared" si="105"/>
        <v>0</v>
      </c>
      <c r="IAA28" s="157">
        <f t="shared" si="105"/>
        <v>0</v>
      </c>
      <c r="IAB28" s="157">
        <f t="shared" si="105"/>
        <v>0</v>
      </c>
      <c r="IAC28" s="157">
        <f t="shared" si="105"/>
        <v>0</v>
      </c>
      <c r="IAD28" s="157">
        <f t="shared" si="105"/>
        <v>0</v>
      </c>
      <c r="IAE28" s="157">
        <f t="shared" si="105"/>
        <v>0</v>
      </c>
      <c r="IAF28" s="157">
        <f t="shared" si="105"/>
        <v>0</v>
      </c>
      <c r="IAG28" s="157">
        <f t="shared" si="105"/>
        <v>0</v>
      </c>
      <c r="IAH28" s="157">
        <f t="shared" si="105"/>
        <v>0</v>
      </c>
      <c r="IAI28" s="157">
        <f t="shared" si="105"/>
        <v>0</v>
      </c>
      <c r="IAJ28" s="157">
        <f t="shared" si="105"/>
        <v>0</v>
      </c>
      <c r="IAK28" s="157">
        <f t="shared" si="105"/>
        <v>0</v>
      </c>
      <c r="IAL28" s="157">
        <f t="shared" si="105"/>
        <v>0</v>
      </c>
      <c r="IAM28" s="157">
        <f t="shared" si="105"/>
        <v>0</v>
      </c>
      <c r="IAN28" s="157">
        <f t="shared" si="105"/>
        <v>0</v>
      </c>
      <c r="IAO28" s="157">
        <f t="shared" si="105"/>
        <v>0</v>
      </c>
      <c r="IAP28" s="157">
        <f t="shared" si="105"/>
        <v>0</v>
      </c>
      <c r="IAQ28" s="157">
        <f t="shared" si="105"/>
        <v>0</v>
      </c>
      <c r="IAR28" s="157">
        <f t="shared" si="105"/>
        <v>0</v>
      </c>
      <c r="IAS28" s="157">
        <f t="shared" si="105"/>
        <v>0</v>
      </c>
      <c r="IAT28" s="157">
        <f t="shared" si="105"/>
        <v>0</v>
      </c>
      <c r="IAU28" s="157">
        <f t="shared" si="105"/>
        <v>0</v>
      </c>
      <c r="IAV28" s="157">
        <f t="shared" si="105"/>
        <v>0</v>
      </c>
      <c r="IAW28" s="157">
        <f t="shared" si="105"/>
        <v>0</v>
      </c>
      <c r="IAX28" s="157">
        <f t="shared" si="105"/>
        <v>0</v>
      </c>
      <c r="IAY28" s="157">
        <f t="shared" si="105"/>
        <v>0</v>
      </c>
      <c r="IAZ28" s="157">
        <f t="shared" si="105"/>
        <v>0</v>
      </c>
      <c r="IBA28" s="157">
        <f t="shared" si="105"/>
        <v>0</v>
      </c>
      <c r="IBB28" s="157">
        <f t="shared" si="105"/>
        <v>0</v>
      </c>
      <c r="IBC28" s="157">
        <f t="shared" si="105"/>
        <v>0</v>
      </c>
      <c r="IBD28" s="157">
        <f t="shared" si="105"/>
        <v>0</v>
      </c>
      <c r="IBE28" s="157">
        <f t="shared" si="105"/>
        <v>0</v>
      </c>
      <c r="IBF28" s="157">
        <f t="shared" si="105"/>
        <v>0</v>
      </c>
      <c r="IBG28" s="157">
        <f t="shared" si="105"/>
        <v>0</v>
      </c>
      <c r="IBH28" s="157">
        <f t="shared" si="105"/>
        <v>0</v>
      </c>
      <c r="IBI28" s="157">
        <f t="shared" si="105"/>
        <v>0</v>
      </c>
      <c r="IBJ28" s="157">
        <f t="shared" si="105"/>
        <v>0</v>
      </c>
      <c r="IBK28" s="157">
        <f t="shared" ref="IBK28:IDV28" si="106">IBK29+IBK30</f>
        <v>0</v>
      </c>
      <c r="IBL28" s="157">
        <f t="shared" si="106"/>
        <v>0</v>
      </c>
      <c r="IBM28" s="157">
        <f t="shared" si="106"/>
        <v>0</v>
      </c>
      <c r="IBN28" s="157">
        <f t="shared" si="106"/>
        <v>0</v>
      </c>
      <c r="IBO28" s="157">
        <f t="shared" si="106"/>
        <v>0</v>
      </c>
      <c r="IBP28" s="157">
        <f t="shared" si="106"/>
        <v>0</v>
      </c>
      <c r="IBQ28" s="157">
        <f t="shared" si="106"/>
        <v>0</v>
      </c>
      <c r="IBR28" s="157">
        <f t="shared" si="106"/>
        <v>0</v>
      </c>
      <c r="IBS28" s="157">
        <f t="shared" si="106"/>
        <v>0</v>
      </c>
      <c r="IBT28" s="157">
        <f t="shared" si="106"/>
        <v>0</v>
      </c>
      <c r="IBU28" s="157">
        <f t="shared" si="106"/>
        <v>0</v>
      </c>
      <c r="IBV28" s="157">
        <f t="shared" si="106"/>
        <v>0</v>
      </c>
      <c r="IBW28" s="157">
        <f t="shared" si="106"/>
        <v>0</v>
      </c>
      <c r="IBX28" s="157">
        <f t="shared" si="106"/>
        <v>0</v>
      </c>
      <c r="IBY28" s="157">
        <f t="shared" si="106"/>
        <v>0</v>
      </c>
      <c r="IBZ28" s="157">
        <f t="shared" si="106"/>
        <v>0</v>
      </c>
      <c r="ICA28" s="157">
        <f t="shared" si="106"/>
        <v>0</v>
      </c>
      <c r="ICB28" s="157">
        <f t="shared" si="106"/>
        <v>0</v>
      </c>
      <c r="ICC28" s="157">
        <f t="shared" si="106"/>
        <v>0</v>
      </c>
      <c r="ICD28" s="157">
        <f t="shared" si="106"/>
        <v>0</v>
      </c>
      <c r="ICE28" s="157">
        <f t="shared" si="106"/>
        <v>0</v>
      </c>
      <c r="ICF28" s="157">
        <f t="shared" si="106"/>
        <v>0</v>
      </c>
      <c r="ICG28" s="157">
        <f t="shared" si="106"/>
        <v>0</v>
      </c>
      <c r="ICH28" s="157">
        <f t="shared" si="106"/>
        <v>0</v>
      </c>
      <c r="ICI28" s="157">
        <f t="shared" si="106"/>
        <v>0</v>
      </c>
      <c r="ICJ28" s="157">
        <f t="shared" si="106"/>
        <v>0</v>
      </c>
      <c r="ICK28" s="157">
        <f t="shared" si="106"/>
        <v>0</v>
      </c>
      <c r="ICL28" s="157">
        <f t="shared" si="106"/>
        <v>0</v>
      </c>
      <c r="ICM28" s="157">
        <f t="shared" si="106"/>
        <v>0</v>
      </c>
      <c r="ICN28" s="157">
        <f t="shared" si="106"/>
        <v>0</v>
      </c>
      <c r="ICO28" s="157">
        <f t="shared" si="106"/>
        <v>0</v>
      </c>
      <c r="ICP28" s="157">
        <f t="shared" si="106"/>
        <v>0</v>
      </c>
      <c r="ICQ28" s="157">
        <f t="shared" si="106"/>
        <v>0</v>
      </c>
      <c r="ICR28" s="157">
        <f t="shared" si="106"/>
        <v>0</v>
      </c>
      <c r="ICS28" s="157">
        <f t="shared" si="106"/>
        <v>0</v>
      </c>
      <c r="ICT28" s="157">
        <f t="shared" si="106"/>
        <v>0</v>
      </c>
      <c r="ICU28" s="157">
        <f t="shared" si="106"/>
        <v>0</v>
      </c>
      <c r="ICV28" s="157">
        <f t="shared" si="106"/>
        <v>0</v>
      </c>
      <c r="ICW28" s="157">
        <f t="shared" si="106"/>
        <v>0</v>
      </c>
      <c r="ICX28" s="157">
        <f t="shared" si="106"/>
        <v>0</v>
      </c>
      <c r="ICY28" s="157">
        <f t="shared" si="106"/>
        <v>0</v>
      </c>
      <c r="ICZ28" s="157">
        <f t="shared" si="106"/>
        <v>0</v>
      </c>
      <c r="IDA28" s="157">
        <f t="shared" si="106"/>
        <v>0</v>
      </c>
      <c r="IDB28" s="157">
        <f t="shared" si="106"/>
        <v>0</v>
      </c>
      <c r="IDC28" s="157">
        <f t="shared" si="106"/>
        <v>0</v>
      </c>
      <c r="IDD28" s="157">
        <f t="shared" si="106"/>
        <v>0</v>
      </c>
      <c r="IDE28" s="157">
        <f t="shared" si="106"/>
        <v>0</v>
      </c>
      <c r="IDF28" s="157">
        <f t="shared" si="106"/>
        <v>0</v>
      </c>
      <c r="IDG28" s="157">
        <f t="shared" si="106"/>
        <v>0</v>
      </c>
      <c r="IDH28" s="157">
        <f t="shared" si="106"/>
        <v>0</v>
      </c>
      <c r="IDI28" s="157">
        <f t="shared" si="106"/>
        <v>0</v>
      </c>
      <c r="IDJ28" s="157">
        <f t="shared" si="106"/>
        <v>0</v>
      </c>
      <c r="IDK28" s="157">
        <f t="shared" si="106"/>
        <v>0</v>
      </c>
      <c r="IDL28" s="157">
        <f t="shared" si="106"/>
        <v>0</v>
      </c>
      <c r="IDM28" s="157">
        <f t="shared" si="106"/>
        <v>0</v>
      </c>
      <c r="IDN28" s="157">
        <f t="shared" si="106"/>
        <v>0</v>
      </c>
      <c r="IDO28" s="157">
        <f t="shared" si="106"/>
        <v>0</v>
      </c>
      <c r="IDP28" s="157">
        <f t="shared" si="106"/>
        <v>0</v>
      </c>
      <c r="IDQ28" s="157">
        <f t="shared" si="106"/>
        <v>0</v>
      </c>
      <c r="IDR28" s="157">
        <f t="shared" si="106"/>
        <v>0</v>
      </c>
      <c r="IDS28" s="157">
        <f t="shared" si="106"/>
        <v>0</v>
      </c>
      <c r="IDT28" s="157">
        <f t="shared" si="106"/>
        <v>0</v>
      </c>
      <c r="IDU28" s="157">
        <f t="shared" si="106"/>
        <v>0</v>
      </c>
      <c r="IDV28" s="157">
        <f t="shared" si="106"/>
        <v>0</v>
      </c>
      <c r="IDW28" s="157">
        <f t="shared" ref="IDW28:IGH28" si="107">IDW29+IDW30</f>
        <v>0</v>
      </c>
      <c r="IDX28" s="157">
        <f t="shared" si="107"/>
        <v>0</v>
      </c>
      <c r="IDY28" s="157">
        <f t="shared" si="107"/>
        <v>0</v>
      </c>
      <c r="IDZ28" s="157">
        <f t="shared" si="107"/>
        <v>0</v>
      </c>
      <c r="IEA28" s="157">
        <f t="shared" si="107"/>
        <v>0</v>
      </c>
      <c r="IEB28" s="157">
        <f t="shared" si="107"/>
        <v>0</v>
      </c>
      <c r="IEC28" s="157">
        <f t="shared" si="107"/>
        <v>0</v>
      </c>
      <c r="IED28" s="157">
        <f t="shared" si="107"/>
        <v>0</v>
      </c>
      <c r="IEE28" s="157">
        <f t="shared" si="107"/>
        <v>0</v>
      </c>
      <c r="IEF28" s="157">
        <f t="shared" si="107"/>
        <v>0</v>
      </c>
      <c r="IEG28" s="157">
        <f t="shared" si="107"/>
        <v>0</v>
      </c>
      <c r="IEH28" s="157">
        <f t="shared" si="107"/>
        <v>0</v>
      </c>
      <c r="IEI28" s="157">
        <f t="shared" si="107"/>
        <v>0</v>
      </c>
      <c r="IEJ28" s="157">
        <f t="shared" si="107"/>
        <v>0</v>
      </c>
      <c r="IEK28" s="157">
        <f t="shared" si="107"/>
        <v>0</v>
      </c>
      <c r="IEL28" s="157">
        <f t="shared" si="107"/>
        <v>0</v>
      </c>
      <c r="IEM28" s="157">
        <f t="shared" si="107"/>
        <v>0</v>
      </c>
      <c r="IEN28" s="157">
        <f t="shared" si="107"/>
        <v>0</v>
      </c>
      <c r="IEO28" s="157">
        <f t="shared" si="107"/>
        <v>0</v>
      </c>
      <c r="IEP28" s="157">
        <f t="shared" si="107"/>
        <v>0</v>
      </c>
      <c r="IEQ28" s="157">
        <f t="shared" si="107"/>
        <v>0</v>
      </c>
      <c r="IER28" s="157">
        <f t="shared" si="107"/>
        <v>0</v>
      </c>
      <c r="IES28" s="157">
        <f t="shared" si="107"/>
        <v>0</v>
      </c>
      <c r="IET28" s="157">
        <f t="shared" si="107"/>
        <v>0</v>
      </c>
      <c r="IEU28" s="157">
        <f t="shared" si="107"/>
        <v>0</v>
      </c>
      <c r="IEV28" s="157">
        <f t="shared" si="107"/>
        <v>0</v>
      </c>
      <c r="IEW28" s="157">
        <f t="shared" si="107"/>
        <v>0</v>
      </c>
      <c r="IEX28" s="157">
        <f t="shared" si="107"/>
        <v>0</v>
      </c>
      <c r="IEY28" s="157">
        <f t="shared" si="107"/>
        <v>0</v>
      </c>
      <c r="IEZ28" s="157">
        <f t="shared" si="107"/>
        <v>0</v>
      </c>
      <c r="IFA28" s="157">
        <f t="shared" si="107"/>
        <v>0</v>
      </c>
      <c r="IFB28" s="157">
        <f t="shared" si="107"/>
        <v>0</v>
      </c>
      <c r="IFC28" s="157">
        <f t="shared" si="107"/>
        <v>0</v>
      </c>
      <c r="IFD28" s="157">
        <f t="shared" si="107"/>
        <v>0</v>
      </c>
      <c r="IFE28" s="157">
        <f t="shared" si="107"/>
        <v>0</v>
      </c>
      <c r="IFF28" s="157">
        <f t="shared" si="107"/>
        <v>0</v>
      </c>
      <c r="IFG28" s="157">
        <f t="shared" si="107"/>
        <v>0</v>
      </c>
      <c r="IFH28" s="157">
        <f t="shared" si="107"/>
        <v>0</v>
      </c>
      <c r="IFI28" s="157">
        <f t="shared" si="107"/>
        <v>0</v>
      </c>
      <c r="IFJ28" s="157">
        <f t="shared" si="107"/>
        <v>0</v>
      </c>
      <c r="IFK28" s="157">
        <f t="shared" si="107"/>
        <v>0</v>
      </c>
      <c r="IFL28" s="157">
        <f t="shared" si="107"/>
        <v>0</v>
      </c>
      <c r="IFM28" s="157">
        <f t="shared" si="107"/>
        <v>0</v>
      </c>
      <c r="IFN28" s="157">
        <f t="shared" si="107"/>
        <v>0</v>
      </c>
      <c r="IFO28" s="157">
        <f t="shared" si="107"/>
        <v>0</v>
      </c>
      <c r="IFP28" s="157">
        <f t="shared" si="107"/>
        <v>0</v>
      </c>
      <c r="IFQ28" s="157">
        <f t="shared" si="107"/>
        <v>0</v>
      </c>
      <c r="IFR28" s="157">
        <f t="shared" si="107"/>
        <v>0</v>
      </c>
      <c r="IFS28" s="157">
        <f t="shared" si="107"/>
        <v>0</v>
      </c>
      <c r="IFT28" s="157">
        <f t="shared" si="107"/>
        <v>0</v>
      </c>
      <c r="IFU28" s="157">
        <f t="shared" si="107"/>
        <v>0</v>
      </c>
      <c r="IFV28" s="157">
        <f t="shared" si="107"/>
        <v>0</v>
      </c>
      <c r="IFW28" s="157">
        <f t="shared" si="107"/>
        <v>0</v>
      </c>
      <c r="IFX28" s="157">
        <f t="shared" si="107"/>
        <v>0</v>
      </c>
      <c r="IFY28" s="157">
        <f t="shared" si="107"/>
        <v>0</v>
      </c>
      <c r="IFZ28" s="157">
        <f t="shared" si="107"/>
        <v>0</v>
      </c>
      <c r="IGA28" s="157">
        <f t="shared" si="107"/>
        <v>0</v>
      </c>
      <c r="IGB28" s="157">
        <f t="shared" si="107"/>
        <v>0</v>
      </c>
      <c r="IGC28" s="157">
        <f t="shared" si="107"/>
        <v>0</v>
      </c>
      <c r="IGD28" s="157">
        <f t="shared" si="107"/>
        <v>0</v>
      </c>
      <c r="IGE28" s="157">
        <f t="shared" si="107"/>
        <v>0</v>
      </c>
      <c r="IGF28" s="157">
        <f t="shared" si="107"/>
        <v>0</v>
      </c>
      <c r="IGG28" s="157">
        <f t="shared" si="107"/>
        <v>0</v>
      </c>
      <c r="IGH28" s="157">
        <f t="shared" si="107"/>
        <v>0</v>
      </c>
      <c r="IGI28" s="157">
        <f t="shared" ref="IGI28:IIT28" si="108">IGI29+IGI30</f>
        <v>0</v>
      </c>
      <c r="IGJ28" s="157">
        <f t="shared" si="108"/>
        <v>0</v>
      </c>
      <c r="IGK28" s="157">
        <f t="shared" si="108"/>
        <v>0</v>
      </c>
      <c r="IGL28" s="157">
        <f t="shared" si="108"/>
        <v>0</v>
      </c>
      <c r="IGM28" s="157">
        <f t="shared" si="108"/>
        <v>0</v>
      </c>
      <c r="IGN28" s="157">
        <f t="shared" si="108"/>
        <v>0</v>
      </c>
      <c r="IGO28" s="157">
        <f t="shared" si="108"/>
        <v>0</v>
      </c>
      <c r="IGP28" s="157">
        <f t="shared" si="108"/>
        <v>0</v>
      </c>
      <c r="IGQ28" s="157">
        <f t="shared" si="108"/>
        <v>0</v>
      </c>
      <c r="IGR28" s="157">
        <f t="shared" si="108"/>
        <v>0</v>
      </c>
      <c r="IGS28" s="157">
        <f t="shared" si="108"/>
        <v>0</v>
      </c>
      <c r="IGT28" s="157">
        <f t="shared" si="108"/>
        <v>0</v>
      </c>
      <c r="IGU28" s="157">
        <f t="shared" si="108"/>
        <v>0</v>
      </c>
      <c r="IGV28" s="157">
        <f t="shared" si="108"/>
        <v>0</v>
      </c>
      <c r="IGW28" s="157">
        <f t="shared" si="108"/>
        <v>0</v>
      </c>
      <c r="IGX28" s="157">
        <f t="shared" si="108"/>
        <v>0</v>
      </c>
      <c r="IGY28" s="157">
        <f t="shared" si="108"/>
        <v>0</v>
      </c>
      <c r="IGZ28" s="157">
        <f t="shared" si="108"/>
        <v>0</v>
      </c>
      <c r="IHA28" s="157">
        <f t="shared" si="108"/>
        <v>0</v>
      </c>
      <c r="IHB28" s="157">
        <f t="shared" si="108"/>
        <v>0</v>
      </c>
      <c r="IHC28" s="157">
        <f t="shared" si="108"/>
        <v>0</v>
      </c>
      <c r="IHD28" s="157">
        <f t="shared" si="108"/>
        <v>0</v>
      </c>
      <c r="IHE28" s="157">
        <f t="shared" si="108"/>
        <v>0</v>
      </c>
      <c r="IHF28" s="157">
        <f t="shared" si="108"/>
        <v>0</v>
      </c>
      <c r="IHG28" s="157">
        <f t="shared" si="108"/>
        <v>0</v>
      </c>
      <c r="IHH28" s="157">
        <f t="shared" si="108"/>
        <v>0</v>
      </c>
      <c r="IHI28" s="157">
        <f t="shared" si="108"/>
        <v>0</v>
      </c>
      <c r="IHJ28" s="157">
        <f t="shared" si="108"/>
        <v>0</v>
      </c>
      <c r="IHK28" s="157">
        <f t="shared" si="108"/>
        <v>0</v>
      </c>
      <c r="IHL28" s="157">
        <f t="shared" si="108"/>
        <v>0</v>
      </c>
      <c r="IHM28" s="157">
        <f t="shared" si="108"/>
        <v>0</v>
      </c>
      <c r="IHN28" s="157">
        <f t="shared" si="108"/>
        <v>0</v>
      </c>
      <c r="IHO28" s="157">
        <f t="shared" si="108"/>
        <v>0</v>
      </c>
      <c r="IHP28" s="157">
        <f t="shared" si="108"/>
        <v>0</v>
      </c>
      <c r="IHQ28" s="157">
        <f t="shared" si="108"/>
        <v>0</v>
      </c>
      <c r="IHR28" s="157">
        <f t="shared" si="108"/>
        <v>0</v>
      </c>
      <c r="IHS28" s="157">
        <f t="shared" si="108"/>
        <v>0</v>
      </c>
      <c r="IHT28" s="157">
        <f t="shared" si="108"/>
        <v>0</v>
      </c>
      <c r="IHU28" s="157">
        <f t="shared" si="108"/>
        <v>0</v>
      </c>
      <c r="IHV28" s="157">
        <f t="shared" si="108"/>
        <v>0</v>
      </c>
      <c r="IHW28" s="157">
        <f t="shared" si="108"/>
        <v>0</v>
      </c>
      <c r="IHX28" s="157">
        <f t="shared" si="108"/>
        <v>0</v>
      </c>
      <c r="IHY28" s="157">
        <f t="shared" si="108"/>
        <v>0</v>
      </c>
      <c r="IHZ28" s="157">
        <f t="shared" si="108"/>
        <v>0</v>
      </c>
      <c r="IIA28" s="157">
        <f t="shared" si="108"/>
        <v>0</v>
      </c>
      <c r="IIB28" s="157">
        <f t="shared" si="108"/>
        <v>0</v>
      </c>
      <c r="IIC28" s="157">
        <f t="shared" si="108"/>
        <v>0</v>
      </c>
      <c r="IID28" s="157">
        <f t="shared" si="108"/>
        <v>0</v>
      </c>
      <c r="IIE28" s="157">
        <f t="shared" si="108"/>
        <v>0</v>
      </c>
      <c r="IIF28" s="157">
        <f t="shared" si="108"/>
        <v>0</v>
      </c>
      <c r="IIG28" s="157">
        <f t="shared" si="108"/>
        <v>0</v>
      </c>
      <c r="IIH28" s="157">
        <f t="shared" si="108"/>
        <v>0</v>
      </c>
      <c r="III28" s="157">
        <f t="shared" si="108"/>
        <v>0</v>
      </c>
      <c r="IIJ28" s="157">
        <f t="shared" si="108"/>
        <v>0</v>
      </c>
      <c r="IIK28" s="157">
        <f t="shared" si="108"/>
        <v>0</v>
      </c>
      <c r="IIL28" s="157">
        <f t="shared" si="108"/>
        <v>0</v>
      </c>
      <c r="IIM28" s="157">
        <f t="shared" si="108"/>
        <v>0</v>
      </c>
      <c r="IIN28" s="157">
        <f t="shared" si="108"/>
        <v>0</v>
      </c>
      <c r="IIO28" s="157">
        <f t="shared" si="108"/>
        <v>0</v>
      </c>
      <c r="IIP28" s="157">
        <f t="shared" si="108"/>
        <v>0</v>
      </c>
      <c r="IIQ28" s="157">
        <f t="shared" si="108"/>
        <v>0</v>
      </c>
      <c r="IIR28" s="157">
        <f t="shared" si="108"/>
        <v>0</v>
      </c>
      <c r="IIS28" s="157">
        <f t="shared" si="108"/>
        <v>0</v>
      </c>
      <c r="IIT28" s="157">
        <f t="shared" si="108"/>
        <v>0</v>
      </c>
      <c r="IIU28" s="157">
        <f t="shared" ref="IIU28:ILF28" si="109">IIU29+IIU30</f>
        <v>0</v>
      </c>
      <c r="IIV28" s="157">
        <f t="shared" si="109"/>
        <v>0</v>
      </c>
      <c r="IIW28" s="157">
        <f t="shared" si="109"/>
        <v>0</v>
      </c>
      <c r="IIX28" s="157">
        <f t="shared" si="109"/>
        <v>0</v>
      </c>
      <c r="IIY28" s="157">
        <f t="shared" si="109"/>
        <v>0</v>
      </c>
      <c r="IIZ28" s="157">
        <f t="shared" si="109"/>
        <v>0</v>
      </c>
      <c r="IJA28" s="157">
        <f t="shared" si="109"/>
        <v>0</v>
      </c>
      <c r="IJB28" s="157">
        <f t="shared" si="109"/>
        <v>0</v>
      </c>
      <c r="IJC28" s="157">
        <f t="shared" si="109"/>
        <v>0</v>
      </c>
      <c r="IJD28" s="157">
        <f t="shared" si="109"/>
        <v>0</v>
      </c>
      <c r="IJE28" s="157">
        <f t="shared" si="109"/>
        <v>0</v>
      </c>
      <c r="IJF28" s="157">
        <f t="shared" si="109"/>
        <v>0</v>
      </c>
      <c r="IJG28" s="157">
        <f t="shared" si="109"/>
        <v>0</v>
      </c>
      <c r="IJH28" s="157">
        <f t="shared" si="109"/>
        <v>0</v>
      </c>
      <c r="IJI28" s="157">
        <f t="shared" si="109"/>
        <v>0</v>
      </c>
      <c r="IJJ28" s="157">
        <f t="shared" si="109"/>
        <v>0</v>
      </c>
      <c r="IJK28" s="157">
        <f t="shared" si="109"/>
        <v>0</v>
      </c>
      <c r="IJL28" s="157">
        <f t="shared" si="109"/>
        <v>0</v>
      </c>
      <c r="IJM28" s="157">
        <f t="shared" si="109"/>
        <v>0</v>
      </c>
      <c r="IJN28" s="157">
        <f t="shared" si="109"/>
        <v>0</v>
      </c>
      <c r="IJO28" s="157">
        <f t="shared" si="109"/>
        <v>0</v>
      </c>
      <c r="IJP28" s="157">
        <f t="shared" si="109"/>
        <v>0</v>
      </c>
      <c r="IJQ28" s="157">
        <f t="shared" si="109"/>
        <v>0</v>
      </c>
      <c r="IJR28" s="157">
        <f t="shared" si="109"/>
        <v>0</v>
      </c>
      <c r="IJS28" s="157">
        <f t="shared" si="109"/>
        <v>0</v>
      </c>
      <c r="IJT28" s="157">
        <f t="shared" si="109"/>
        <v>0</v>
      </c>
      <c r="IJU28" s="157">
        <f t="shared" si="109"/>
        <v>0</v>
      </c>
      <c r="IJV28" s="157">
        <f t="shared" si="109"/>
        <v>0</v>
      </c>
      <c r="IJW28" s="157">
        <f t="shared" si="109"/>
        <v>0</v>
      </c>
      <c r="IJX28" s="157">
        <f t="shared" si="109"/>
        <v>0</v>
      </c>
      <c r="IJY28" s="157">
        <f t="shared" si="109"/>
        <v>0</v>
      </c>
      <c r="IJZ28" s="157">
        <f t="shared" si="109"/>
        <v>0</v>
      </c>
      <c r="IKA28" s="157">
        <f t="shared" si="109"/>
        <v>0</v>
      </c>
      <c r="IKB28" s="157">
        <f t="shared" si="109"/>
        <v>0</v>
      </c>
      <c r="IKC28" s="157">
        <f t="shared" si="109"/>
        <v>0</v>
      </c>
      <c r="IKD28" s="157">
        <f t="shared" si="109"/>
        <v>0</v>
      </c>
      <c r="IKE28" s="157">
        <f t="shared" si="109"/>
        <v>0</v>
      </c>
      <c r="IKF28" s="157">
        <f t="shared" si="109"/>
        <v>0</v>
      </c>
      <c r="IKG28" s="157">
        <f t="shared" si="109"/>
        <v>0</v>
      </c>
      <c r="IKH28" s="157">
        <f t="shared" si="109"/>
        <v>0</v>
      </c>
      <c r="IKI28" s="157">
        <f t="shared" si="109"/>
        <v>0</v>
      </c>
      <c r="IKJ28" s="157">
        <f t="shared" si="109"/>
        <v>0</v>
      </c>
      <c r="IKK28" s="157">
        <f t="shared" si="109"/>
        <v>0</v>
      </c>
      <c r="IKL28" s="157">
        <f t="shared" si="109"/>
        <v>0</v>
      </c>
      <c r="IKM28" s="157">
        <f t="shared" si="109"/>
        <v>0</v>
      </c>
      <c r="IKN28" s="157">
        <f t="shared" si="109"/>
        <v>0</v>
      </c>
      <c r="IKO28" s="157">
        <f t="shared" si="109"/>
        <v>0</v>
      </c>
      <c r="IKP28" s="157">
        <f t="shared" si="109"/>
        <v>0</v>
      </c>
      <c r="IKQ28" s="157">
        <f t="shared" si="109"/>
        <v>0</v>
      </c>
      <c r="IKR28" s="157">
        <f t="shared" si="109"/>
        <v>0</v>
      </c>
      <c r="IKS28" s="157">
        <f t="shared" si="109"/>
        <v>0</v>
      </c>
      <c r="IKT28" s="157">
        <f t="shared" si="109"/>
        <v>0</v>
      </c>
      <c r="IKU28" s="157">
        <f t="shared" si="109"/>
        <v>0</v>
      </c>
      <c r="IKV28" s="157">
        <f t="shared" si="109"/>
        <v>0</v>
      </c>
      <c r="IKW28" s="157">
        <f t="shared" si="109"/>
        <v>0</v>
      </c>
      <c r="IKX28" s="157">
        <f t="shared" si="109"/>
        <v>0</v>
      </c>
      <c r="IKY28" s="157">
        <f t="shared" si="109"/>
        <v>0</v>
      </c>
      <c r="IKZ28" s="157">
        <f t="shared" si="109"/>
        <v>0</v>
      </c>
      <c r="ILA28" s="157">
        <f t="shared" si="109"/>
        <v>0</v>
      </c>
      <c r="ILB28" s="157">
        <f t="shared" si="109"/>
        <v>0</v>
      </c>
      <c r="ILC28" s="157">
        <f t="shared" si="109"/>
        <v>0</v>
      </c>
      <c r="ILD28" s="157">
        <f t="shared" si="109"/>
        <v>0</v>
      </c>
      <c r="ILE28" s="157">
        <f t="shared" si="109"/>
        <v>0</v>
      </c>
      <c r="ILF28" s="157">
        <f t="shared" si="109"/>
        <v>0</v>
      </c>
      <c r="ILG28" s="157">
        <f t="shared" ref="ILG28:INR28" si="110">ILG29+ILG30</f>
        <v>0</v>
      </c>
      <c r="ILH28" s="157">
        <f t="shared" si="110"/>
        <v>0</v>
      </c>
      <c r="ILI28" s="157">
        <f t="shared" si="110"/>
        <v>0</v>
      </c>
      <c r="ILJ28" s="157">
        <f t="shared" si="110"/>
        <v>0</v>
      </c>
      <c r="ILK28" s="157">
        <f t="shared" si="110"/>
        <v>0</v>
      </c>
      <c r="ILL28" s="157">
        <f t="shared" si="110"/>
        <v>0</v>
      </c>
      <c r="ILM28" s="157">
        <f t="shared" si="110"/>
        <v>0</v>
      </c>
      <c r="ILN28" s="157">
        <f t="shared" si="110"/>
        <v>0</v>
      </c>
      <c r="ILO28" s="157">
        <f t="shared" si="110"/>
        <v>0</v>
      </c>
      <c r="ILP28" s="157">
        <f t="shared" si="110"/>
        <v>0</v>
      </c>
      <c r="ILQ28" s="157">
        <f t="shared" si="110"/>
        <v>0</v>
      </c>
      <c r="ILR28" s="157">
        <f t="shared" si="110"/>
        <v>0</v>
      </c>
      <c r="ILS28" s="157">
        <f t="shared" si="110"/>
        <v>0</v>
      </c>
      <c r="ILT28" s="157">
        <f t="shared" si="110"/>
        <v>0</v>
      </c>
      <c r="ILU28" s="157">
        <f t="shared" si="110"/>
        <v>0</v>
      </c>
      <c r="ILV28" s="157">
        <f t="shared" si="110"/>
        <v>0</v>
      </c>
      <c r="ILW28" s="157">
        <f t="shared" si="110"/>
        <v>0</v>
      </c>
      <c r="ILX28" s="157">
        <f t="shared" si="110"/>
        <v>0</v>
      </c>
      <c r="ILY28" s="157">
        <f t="shared" si="110"/>
        <v>0</v>
      </c>
      <c r="ILZ28" s="157">
        <f t="shared" si="110"/>
        <v>0</v>
      </c>
      <c r="IMA28" s="157">
        <f t="shared" si="110"/>
        <v>0</v>
      </c>
      <c r="IMB28" s="157">
        <f t="shared" si="110"/>
        <v>0</v>
      </c>
      <c r="IMC28" s="157">
        <f t="shared" si="110"/>
        <v>0</v>
      </c>
      <c r="IMD28" s="157">
        <f t="shared" si="110"/>
        <v>0</v>
      </c>
      <c r="IME28" s="157">
        <f t="shared" si="110"/>
        <v>0</v>
      </c>
      <c r="IMF28" s="157">
        <f t="shared" si="110"/>
        <v>0</v>
      </c>
      <c r="IMG28" s="157">
        <f t="shared" si="110"/>
        <v>0</v>
      </c>
      <c r="IMH28" s="157">
        <f t="shared" si="110"/>
        <v>0</v>
      </c>
      <c r="IMI28" s="157">
        <f t="shared" si="110"/>
        <v>0</v>
      </c>
      <c r="IMJ28" s="157">
        <f t="shared" si="110"/>
        <v>0</v>
      </c>
      <c r="IMK28" s="157">
        <f t="shared" si="110"/>
        <v>0</v>
      </c>
      <c r="IML28" s="157">
        <f t="shared" si="110"/>
        <v>0</v>
      </c>
      <c r="IMM28" s="157">
        <f t="shared" si="110"/>
        <v>0</v>
      </c>
      <c r="IMN28" s="157">
        <f t="shared" si="110"/>
        <v>0</v>
      </c>
      <c r="IMO28" s="157">
        <f t="shared" si="110"/>
        <v>0</v>
      </c>
      <c r="IMP28" s="157">
        <f t="shared" si="110"/>
        <v>0</v>
      </c>
      <c r="IMQ28" s="157">
        <f t="shared" si="110"/>
        <v>0</v>
      </c>
      <c r="IMR28" s="157">
        <f t="shared" si="110"/>
        <v>0</v>
      </c>
      <c r="IMS28" s="157">
        <f t="shared" si="110"/>
        <v>0</v>
      </c>
      <c r="IMT28" s="157">
        <f t="shared" si="110"/>
        <v>0</v>
      </c>
      <c r="IMU28" s="157">
        <f t="shared" si="110"/>
        <v>0</v>
      </c>
      <c r="IMV28" s="157">
        <f t="shared" si="110"/>
        <v>0</v>
      </c>
      <c r="IMW28" s="157">
        <f t="shared" si="110"/>
        <v>0</v>
      </c>
      <c r="IMX28" s="157">
        <f t="shared" si="110"/>
        <v>0</v>
      </c>
      <c r="IMY28" s="157">
        <f t="shared" si="110"/>
        <v>0</v>
      </c>
      <c r="IMZ28" s="157">
        <f t="shared" si="110"/>
        <v>0</v>
      </c>
      <c r="INA28" s="157">
        <f t="shared" si="110"/>
        <v>0</v>
      </c>
      <c r="INB28" s="157">
        <f t="shared" si="110"/>
        <v>0</v>
      </c>
      <c r="INC28" s="157">
        <f t="shared" si="110"/>
        <v>0</v>
      </c>
      <c r="IND28" s="157">
        <f t="shared" si="110"/>
        <v>0</v>
      </c>
      <c r="INE28" s="157">
        <f t="shared" si="110"/>
        <v>0</v>
      </c>
      <c r="INF28" s="157">
        <f t="shared" si="110"/>
        <v>0</v>
      </c>
      <c r="ING28" s="157">
        <f t="shared" si="110"/>
        <v>0</v>
      </c>
      <c r="INH28" s="157">
        <f t="shared" si="110"/>
        <v>0</v>
      </c>
      <c r="INI28" s="157">
        <f t="shared" si="110"/>
        <v>0</v>
      </c>
      <c r="INJ28" s="157">
        <f t="shared" si="110"/>
        <v>0</v>
      </c>
      <c r="INK28" s="157">
        <f t="shared" si="110"/>
        <v>0</v>
      </c>
      <c r="INL28" s="157">
        <f t="shared" si="110"/>
        <v>0</v>
      </c>
      <c r="INM28" s="157">
        <f t="shared" si="110"/>
        <v>0</v>
      </c>
      <c r="INN28" s="157">
        <f t="shared" si="110"/>
        <v>0</v>
      </c>
      <c r="INO28" s="157">
        <f t="shared" si="110"/>
        <v>0</v>
      </c>
      <c r="INP28" s="157">
        <f t="shared" si="110"/>
        <v>0</v>
      </c>
      <c r="INQ28" s="157">
        <f t="shared" si="110"/>
        <v>0</v>
      </c>
      <c r="INR28" s="157">
        <f t="shared" si="110"/>
        <v>0</v>
      </c>
      <c r="INS28" s="157">
        <f t="shared" ref="INS28:IQD28" si="111">INS29+INS30</f>
        <v>0</v>
      </c>
      <c r="INT28" s="157">
        <f t="shared" si="111"/>
        <v>0</v>
      </c>
      <c r="INU28" s="157">
        <f t="shared" si="111"/>
        <v>0</v>
      </c>
      <c r="INV28" s="157">
        <f t="shared" si="111"/>
        <v>0</v>
      </c>
      <c r="INW28" s="157">
        <f t="shared" si="111"/>
        <v>0</v>
      </c>
      <c r="INX28" s="157">
        <f t="shared" si="111"/>
        <v>0</v>
      </c>
      <c r="INY28" s="157">
        <f t="shared" si="111"/>
        <v>0</v>
      </c>
      <c r="INZ28" s="157">
        <f t="shared" si="111"/>
        <v>0</v>
      </c>
      <c r="IOA28" s="157">
        <f t="shared" si="111"/>
        <v>0</v>
      </c>
      <c r="IOB28" s="157">
        <f t="shared" si="111"/>
        <v>0</v>
      </c>
      <c r="IOC28" s="157">
        <f t="shared" si="111"/>
        <v>0</v>
      </c>
      <c r="IOD28" s="157">
        <f t="shared" si="111"/>
        <v>0</v>
      </c>
      <c r="IOE28" s="157">
        <f t="shared" si="111"/>
        <v>0</v>
      </c>
      <c r="IOF28" s="157">
        <f t="shared" si="111"/>
        <v>0</v>
      </c>
      <c r="IOG28" s="157">
        <f t="shared" si="111"/>
        <v>0</v>
      </c>
      <c r="IOH28" s="157">
        <f t="shared" si="111"/>
        <v>0</v>
      </c>
      <c r="IOI28" s="157">
        <f t="shared" si="111"/>
        <v>0</v>
      </c>
      <c r="IOJ28" s="157">
        <f t="shared" si="111"/>
        <v>0</v>
      </c>
      <c r="IOK28" s="157">
        <f t="shared" si="111"/>
        <v>0</v>
      </c>
      <c r="IOL28" s="157">
        <f t="shared" si="111"/>
        <v>0</v>
      </c>
      <c r="IOM28" s="157">
        <f t="shared" si="111"/>
        <v>0</v>
      </c>
      <c r="ION28" s="157">
        <f t="shared" si="111"/>
        <v>0</v>
      </c>
      <c r="IOO28" s="157">
        <f t="shared" si="111"/>
        <v>0</v>
      </c>
      <c r="IOP28" s="157">
        <f t="shared" si="111"/>
        <v>0</v>
      </c>
      <c r="IOQ28" s="157">
        <f t="shared" si="111"/>
        <v>0</v>
      </c>
      <c r="IOR28" s="157">
        <f t="shared" si="111"/>
        <v>0</v>
      </c>
      <c r="IOS28" s="157">
        <f t="shared" si="111"/>
        <v>0</v>
      </c>
      <c r="IOT28" s="157">
        <f t="shared" si="111"/>
        <v>0</v>
      </c>
      <c r="IOU28" s="157">
        <f t="shared" si="111"/>
        <v>0</v>
      </c>
      <c r="IOV28" s="157">
        <f t="shared" si="111"/>
        <v>0</v>
      </c>
      <c r="IOW28" s="157">
        <f t="shared" si="111"/>
        <v>0</v>
      </c>
      <c r="IOX28" s="157">
        <f t="shared" si="111"/>
        <v>0</v>
      </c>
      <c r="IOY28" s="157">
        <f t="shared" si="111"/>
        <v>0</v>
      </c>
      <c r="IOZ28" s="157">
        <f t="shared" si="111"/>
        <v>0</v>
      </c>
      <c r="IPA28" s="157">
        <f t="shared" si="111"/>
        <v>0</v>
      </c>
      <c r="IPB28" s="157">
        <f t="shared" si="111"/>
        <v>0</v>
      </c>
      <c r="IPC28" s="157">
        <f t="shared" si="111"/>
        <v>0</v>
      </c>
      <c r="IPD28" s="157">
        <f t="shared" si="111"/>
        <v>0</v>
      </c>
      <c r="IPE28" s="157">
        <f t="shared" si="111"/>
        <v>0</v>
      </c>
      <c r="IPF28" s="157">
        <f t="shared" si="111"/>
        <v>0</v>
      </c>
      <c r="IPG28" s="157">
        <f t="shared" si="111"/>
        <v>0</v>
      </c>
      <c r="IPH28" s="157">
        <f t="shared" si="111"/>
        <v>0</v>
      </c>
      <c r="IPI28" s="157">
        <f t="shared" si="111"/>
        <v>0</v>
      </c>
      <c r="IPJ28" s="157">
        <f t="shared" si="111"/>
        <v>0</v>
      </c>
      <c r="IPK28" s="157">
        <f t="shared" si="111"/>
        <v>0</v>
      </c>
      <c r="IPL28" s="157">
        <f t="shared" si="111"/>
        <v>0</v>
      </c>
      <c r="IPM28" s="157">
        <f t="shared" si="111"/>
        <v>0</v>
      </c>
      <c r="IPN28" s="157">
        <f t="shared" si="111"/>
        <v>0</v>
      </c>
      <c r="IPO28" s="157">
        <f t="shared" si="111"/>
        <v>0</v>
      </c>
      <c r="IPP28" s="157">
        <f t="shared" si="111"/>
        <v>0</v>
      </c>
      <c r="IPQ28" s="157">
        <f t="shared" si="111"/>
        <v>0</v>
      </c>
      <c r="IPR28" s="157">
        <f t="shared" si="111"/>
        <v>0</v>
      </c>
      <c r="IPS28" s="157">
        <f t="shared" si="111"/>
        <v>0</v>
      </c>
      <c r="IPT28" s="157">
        <f t="shared" si="111"/>
        <v>0</v>
      </c>
      <c r="IPU28" s="157">
        <f t="shared" si="111"/>
        <v>0</v>
      </c>
      <c r="IPV28" s="157">
        <f t="shared" si="111"/>
        <v>0</v>
      </c>
      <c r="IPW28" s="157">
        <f t="shared" si="111"/>
        <v>0</v>
      </c>
      <c r="IPX28" s="157">
        <f t="shared" si="111"/>
        <v>0</v>
      </c>
      <c r="IPY28" s="157">
        <f t="shared" si="111"/>
        <v>0</v>
      </c>
      <c r="IPZ28" s="157">
        <f t="shared" si="111"/>
        <v>0</v>
      </c>
      <c r="IQA28" s="157">
        <f t="shared" si="111"/>
        <v>0</v>
      </c>
      <c r="IQB28" s="157">
        <f t="shared" si="111"/>
        <v>0</v>
      </c>
      <c r="IQC28" s="157">
        <f t="shared" si="111"/>
        <v>0</v>
      </c>
      <c r="IQD28" s="157">
        <f t="shared" si="111"/>
        <v>0</v>
      </c>
      <c r="IQE28" s="157">
        <f t="shared" ref="IQE28:ISP28" si="112">IQE29+IQE30</f>
        <v>0</v>
      </c>
      <c r="IQF28" s="157">
        <f t="shared" si="112"/>
        <v>0</v>
      </c>
      <c r="IQG28" s="157">
        <f t="shared" si="112"/>
        <v>0</v>
      </c>
      <c r="IQH28" s="157">
        <f t="shared" si="112"/>
        <v>0</v>
      </c>
      <c r="IQI28" s="157">
        <f t="shared" si="112"/>
        <v>0</v>
      </c>
      <c r="IQJ28" s="157">
        <f t="shared" si="112"/>
        <v>0</v>
      </c>
      <c r="IQK28" s="157">
        <f t="shared" si="112"/>
        <v>0</v>
      </c>
      <c r="IQL28" s="157">
        <f t="shared" si="112"/>
        <v>0</v>
      </c>
      <c r="IQM28" s="157">
        <f t="shared" si="112"/>
        <v>0</v>
      </c>
      <c r="IQN28" s="157">
        <f t="shared" si="112"/>
        <v>0</v>
      </c>
      <c r="IQO28" s="157">
        <f t="shared" si="112"/>
        <v>0</v>
      </c>
      <c r="IQP28" s="157">
        <f t="shared" si="112"/>
        <v>0</v>
      </c>
      <c r="IQQ28" s="157">
        <f t="shared" si="112"/>
        <v>0</v>
      </c>
      <c r="IQR28" s="157">
        <f t="shared" si="112"/>
        <v>0</v>
      </c>
      <c r="IQS28" s="157">
        <f t="shared" si="112"/>
        <v>0</v>
      </c>
      <c r="IQT28" s="157">
        <f t="shared" si="112"/>
        <v>0</v>
      </c>
      <c r="IQU28" s="157">
        <f t="shared" si="112"/>
        <v>0</v>
      </c>
      <c r="IQV28" s="157">
        <f t="shared" si="112"/>
        <v>0</v>
      </c>
      <c r="IQW28" s="157">
        <f t="shared" si="112"/>
        <v>0</v>
      </c>
      <c r="IQX28" s="157">
        <f t="shared" si="112"/>
        <v>0</v>
      </c>
      <c r="IQY28" s="157">
        <f t="shared" si="112"/>
        <v>0</v>
      </c>
      <c r="IQZ28" s="157">
        <f t="shared" si="112"/>
        <v>0</v>
      </c>
      <c r="IRA28" s="157">
        <f t="shared" si="112"/>
        <v>0</v>
      </c>
      <c r="IRB28" s="157">
        <f t="shared" si="112"/>
        <v>0</v>
      </c>
      <c r="IRC28" s="157">
        <f t="shared" si="112"/>
        <v>0</v>
      </c>
      <c r="IRD28" s="157">
        <f t="shared" si="112"/>
        <v>0</v>
      </c>
      <c r="IRE28" s="157">
        <f t="shared" si="112"/>
        <v>0</v>
      </c>
      <c r="IRF28" s="157">
        <f t="shared" si="112"/>
        <v>0</v>
      </c>
      <c r="IRG28" s="157">
        <f t="shared" si="112"/>
        <v>0</v>
      </c>
      <c r="IRH28" s="157">
        <f t="shared" si="112"/>
        <v>0</v>
      </c>
      <c r="IRI28" s="157">
        <f t="shared" si="112"/>
        <v>0</v>
      </c>
      <c r="IRJ28" s="157">
        <f t="shared" si="112"/>
        <v>0</v>
      </c>
      <c r="IRK28" s="157">
        <f t="shared" si="112"/>
        <v>0</v>
      </c>
      <c r="IRL28" s="157">
        <f t="shared" si="112"/>
        <v>0</v>
      </c>
      <c r="IRM28" s="157">
        <f t="shared" si="112"/>
        <v>0</v>
      </c>
      <c r="IRN28" s="157">
        <f t="shared" si="112"/>
        <v>0</v>
      </c>
      <c r="IRO28" s="157">
        <f t="shared" si="112"/>
        <v>0</v>
      </c>
      <c r="IRP28" s="157">
        <f t="shared" si="112"/>
        <v>0</v>
      </c>
      <c r="IRQ28" s="157">
        <f t="shared" si="112"/>
        <v>0</v>
      </c>
      <c r="IRR28" s="157">
        <f t="shared" si="112"/>
        <v>0</v>
      </c>
      <c r="IRS28" s="157">
        <f t="shared" si="112"/>
        <v>0</v>
      </c>
      <c r="IRT28" s="157">
        <f t="shared" si="112"/>
        <v>0</v>
      </c>
      <c r="IRU28" s="157">
        <f t="shared" si="112"/>
        <v>0</v>
      </c>
      <c r="IRV28" s="157">
        <f t="shared" si="112"/>
        <v>0</v>
      </c>
      <c r="IRW28" s="157">
        <f t="shared" si="112"/>
        <v>0</v>
      </c>
      <c r="IRX28" s="157">
        <f t="shared" si="112"/>
        <v>0</v>
      </c>
      <c r="IRY28" s="157">
        <f t="shared" si="112"/>
        <v>0</v>
      </c>
      <c r="IRZ28" s="157">
        <f t="shared" si="112"/>
        <v>0</v>
      </c>
      <c r="ISA28" s="157">
        <f t="shared" si="112"/>
        <v>0</v>
      </c>
      <c r="ISB28" s="157">
        <f t="shared" si="112"/>
        <v>0</v>
      </c>
      <c r="ISC28" s="157">
        <f t="shared" si="112"/>
        <v>0</v>
      </c>
      <c r="ISD28" s="157">
        <f t="shared" si="112"/>
        <v>0</v>
      </c>
      <c r="ISE28" s="157">
        <f t="shared" si="112"/>
        <v>0</v>
      </c>
      <c r="ISF28" s="157">
        <f t="shared" si="112"/>
        <v>0</v>
      </c>
      <c r="ISG28" s="157">
        <f t="shared" si="112"/>
        <v>0</v>
      </c>
      <c r="ISH28" s="157">
        <f t="shared" si="112"/>
        <v>0</v>
      </c>
      <c r="ISI28" s="157">
        <f t="shared" si="112"/>
        <v>0</v>
      </c>
      <c r="ISJ28" s="157">
        <f t="shared" si="112"/>
        <v>0</v>
      </c>
      <c r="ISK28" s="157">
        <f t="shared" si="112"/>
        <v>0</v>
      </c>
      <c r="ISL28" s="157">
        <f t="shared" si="112"/>
        <v>0</v>
      </c>
      <c r="ISM28" s="157">
        <f t="shared" si="112"/>
        <v>0</v>
      </c>
      <c r="ISN28" s="157">
        <f t="shared" si="112"/>
        <v>0</v>
      </c>
      <c r="ISO28" s="157">
        <f t="shared" si="112"/>
        <v>0</v>
      </c>
      <c r="ISP28" s="157">
        <f t="shared" si="112"/>
        <v>0</v>
      </c>
      <c r="ISQ28" s="157">
        <f t="shared" ref="ISQ28:IVB28" si="113">ISQ29+ISQ30</f>
        <v>0</v>
      </c>
      <c r="ISR28" s="157">
        <f t="shared" si="113"/>
        <v>0</v>
      </c>
      <c r="ISS28" s="157">
        <f t="shared" si="113"/>
        <v>0</v>
      </c>
      <c r="IST28" s="157">
        <f t="shared" si="113"/>
        <v>0</v>
      </c>
      <c r="ISU28" s="157">
        <f t="shared" si="113"/>
        <v>0</v>
      </c>
      <c r="ISV28" s="157">
        <f t="shared" si="113"/>
        <v>0</v>
      </c>
      <c r="ISW28" s="157">
        <f t="shared" si="113"/>
        <v>0</v>
      </c>
      <c r="ISX28" s="157">
        <f t="shared" si="113"/>
        <v>0</v>
      </c>
      <c r="ISY28" s="157">
        <f t="shared" si="113"/>
        <v>0</v>
      </c>
      <c r="ISZ28" s="157">
        <f t="shared" si="113"/>
        <v>0</v>
      </c>
      <c r="ITA28" s="157">
        <f t="shared" si="113"/>
        <v>0</v>
      </c>
      <c r="ITB28" s="157">
        <f t="shared" si="113"/>
        <v>0</v>
      </c>
      <c r="ITC28" s="157">
        <f t="shared" si="113"/>
        <v>0</v>
      </c>
      <c r="ITD28" s="157">
        <f t="shared" si="113"/>
        <v>0</v>
      </c>
      <c r="ITE28" s="157">
        <f t="shared" si="113"/>
        <v>0</v>
      </c>
      <c r="ITF28" s="157">
        <f t="shared" si="113"/>
        <v>0</v>
      </c>
      <c r="ITG28" s="157">
        <f t="shared" si="113"/>
        <v>0</v>
      </c>
      <c r="ITH28" s="157">
        <f t="shared" si="113"/>
        <v>0</v>
      </c>
      <c r="ITI28" s="157">
        <f t="shared" si="113"/>
        <v>0</v>
      </c>
      <c r="ITJ28" s="157">
        <f t="shared" si="113"/>
        <v>0</v>
      </c>
      <c r="ITK28" s="157">
        <f t="shared" si="113"/>
        <v>0</v>
      </c>
      <c r="ITL28" s="157">
        <f t="shared" si="113"/>
        <v>0</v>
      </c>
      <c r="ITM28" s="157">
        <f t="shared" si="113"/>
        <v>0</v>
      </c>
      <c r="ITN28" s="157">
        <f t="shared" si="113"/>
        <v>0</v>
      </c>
      <c r="ITO28" s="157">
        <f t="shared" si="113"/>
        <v>0</v>
      </c>
      <c r="ITP28" s="157">
        <f t="shared" si="113"/>
        <v>0</v>
      </c>
      <c r="ITQ28" s="157">
        <f t="shared" si="113"/>
        <v>0</v>
      </c>
      <c r="ITR28" s="157">
        <f t="shared" si="113"/>
        <v>0</v>
      </c>
      <c r="ITS28" s="157">
        <f t="shared" si="113"/>
        <v>0</v>
      </c>
      <c r="ITT28" s="157">
        <f t="shared" si="113"/>
        <v>0</v>
      </c>
      <c r="ITU28" s="157">
        <f t="shared" si="113"/>
        <v>0</v>
      </c>
      <c r="ITV28" s="157">
        <f t="shared" si="113"/>
        <v>0</v>
      </c>
      <c r="ITW28" s="157">
        <f t="shared" si="113"/>
        <v>0</v>
      </c>
      <c r="ITX28" s="157">
        <f t="shared" si="113"/>
        <v>0</v>
      </c>
      <c r="ITY28" s="157">
        <f t="shared" si="113"/>
        <v>0</v>
      </c>
      <c r="ITZ28" s="157">
        <f t="shared" si="113"/>
        <v>0</v>
      </c>
      <c r="IUA28" s="157">
        <f t="shared" si="113"/>
        <v>0</v>
      </c>
      <c r="IUB28" s="157">
        <f t="shared" si="113"/>
        <v>0</v>
      </c>
      <c r="IUC28" s="157">
        <f t="shared" si="113"/>
        <v>0</v>
      </c>
      <c r="IUD28" s="157">
        <f t="shared" si="113"/>
        <v>0</v>
      </c>
      <c r="IUE28" s="157">
        <f t="shared" si="113"/>
        <v>0</v>
      </c>
      <c r="IUF28" s="157">
        <f t="shared" si="113"/>
        <v>0</v>
      </c>
      <c r="IUG28" s="157">
        <f t="shared" si="113"/>
        <v>0</v>
      </c>
      <c r="IUH28" s="157">
        <f t="shared" si="113"/>
        <v>0</v>
      </c>
      <c r="IUI28" s="157">
        <f t="shared" si="113"/>
        <v>0</v>
      </c>
      <c r="IUJ28" s="157">
        <f t="shared" si="113"/>
        <v>0</v>
      </c>
      <c r="IUK28" s="157">
        <f t="shared" si="113"/>
        <v>0</v>
      </c>
      <c r="IUL28" s="157">
        <f t="shared" si="113"/>
        <v>0</v>
      </c>
      <c r="IUM28" s="157">
        <f t="shared" si="113"/>
        <v>0</v>
      </c>
      <c r="IUN28" s="157">
        <f t="shared" si="113"/>
        <v>0</v>
      </c>
      <c r="IUO28" s="157">
        <f t="shared" si="113"/>
        <v>0</v>
      </c>
      <c r="IUP28" s="157">
        <f t="shared" si="113"/>
        <v>0</v>
      </c>
      <c r="IUQ28" s="157">
        <f t="shared" si="113"/>
        <v>0</v>
      </c>
      <c r="IUR28" s="157">
        <f t="shared" si="113"/>
        <v>0</v>
      </c>
      <c r="IUS28" s="157">
        <f t="shared" si="113"/>
        <v>0</v>
      </c>
      <c r="IUT28" s="157">
        <f t="shared" si="113"/>
        <v>0</v>
      </c>
      <c r="IUU28" s="157">
        <f t="shared" si="113"/>
        <v>0</v>
      </c>
      <c r="IUV28" s="157">
        <f t="shared" si="113"/>
        <v>0</v>
      </c>
      <c r="IUW28" s="157">
        <f t="shared" si="113"/>
        <v>0</v>
      </c>
      <c r="IUX28" s="157">
        <f t="shared" si="113"/>
        <v>0</v>
      </c>
      <c r="IUY28" s="157">
        <f t="shared" si="113"/>
        <v>0</v>
      </c>
      <c r="IUZ28" s="157">
        <f t="shared" si="113"/>
        <v>0</v>
      </c>
      <c r="IVA28" s="157">
        <f t="shared" si="113"/>
        <v>0</v>
      </c>
      <c r="IVB28" s="157">
        <f t="shared" si="113"/>
        <v>0</v>
      </c>
      <c r="IVC28" s="157">
        <f t="shared" ref="IVC28:IXN28" si="114">IVC29+IVC30</f>
        <v>0</v>
      </c>
      <c r="IVD28" s="157">
        <f t="shared" si="114"/>
        <v>0</v>
      </c>
      <c r="IVE28" s="157">
        <f t="shared" si="114"/>
        <v>0</v>
      </c>
      <c r="IVF28" s="157">
        <f t="shared" si="114"/>
        <v>0</v>
      </c>
      <c r="IVG28" s="157">
        <f t="shared" si="114"/>
        <v>0</v>
      </c>
      <c r="IVH28" s="157">
        <f t="shared" si="114"/>
        <v>0</v>
      </c>
      <c r="IVI28" s="157">
        <f t="shared" si="114"/>
        <v>0</v>
      </c>
      <c r="IVJ28" s="157">
        <f t="shared" si="114"/>
        <v>0</v>
      </c>
      <c r="IVK28" s="157">
        <f t="shared" si="114"/>
        <v>0</v>
      </c>
      <c r="IVL28" s="157">
        <f t="shared" si="114"/>
        <v>0</v>
      </c>
      <c r="IVM28" s="157">
        <f t="shared" si="114"/>
        <v>0</v>
      </c>
      <c r="IVN28" s="157">
        <f t="shared" si="114"/>
        <v>0</v>
      </c>
      <c r="IVO28" s="157">
        <f t="shared" si="114"/>
        <v>0</v>
      </c>
      <c r="IVP28" s="157">
        <f t="shared" si="114"/>
        <v>0</v>
      </c>
      <c r="IVQ28" s="157">
        <f t="shared" si="114"/>
        <v>0</v>
      </c>
      <c r="IVR28" s="157">
        <f t="shared" si="114"/>
        <v>0</v>
      </c>
      <c r="IVS28" s="157">
        <f t="shared" si="114"/>
        <v>0</v>
      </c>
      <c r="IVT28" s="157">
        <f t="shared" si="114"/>
        <v>0</v>
      </c>
      <c r="IVU28" s="157">
        <f t="shared" si="114"/>
        <v>0</v>
      </c>
      <c r="IVV28" s="157">
        <f t="shared" si="114"/>
        <v>0</v>
      </c>
      <c r="IVW28" s="157">
        <f t="shared" si="114"/>
        <v>0</v>
      </c>
      <c r="IVX28" s="157">
        <f t="shared" si="114"/>
        <v>0</v>
      </c>
      <c r="IVY28" s="157">
        <f t="shared" si="114"/>
        <v>0</v>
      </c>
      <c r="IVZ28" s="157">
        <f t="shared" si="114"/>
        <v>0</v>
      </c>
      <c r="IWA28" s="157">
        <f t="shared" si="114"/>
        <v>0</v>
      </c>
      <c r="IWB28" s="157">
        <f t="shared" si="114"/>
        <v>0</v>
      </c>
      <c r="IWC28" s="157">
        <f t="shared" si="114"/>
        <v>0</v>
      </c>
      <c r="IWD28" s="157">
        <f t="shared" si="114"/>
        <v>0</v>
      </c>
      <c r="IWE28" s="157">
        <f t="shared" si="114"/>
        <v>0</v>
      </c>
      <c r="IWF28" s="157">
        <f t="shared" si="114"/>
        <v>0</v>
      </c>
      <c r="IWG28" s="157">
        <f t="shared" si="114"/>
        <v>0</v>
      </c>
      <c r="IWH28" s="157">
        <f t="shared" si="114"/>
        <v>0</v>
      </c>
      <c r="IWI28" s="157">
        <f t="shared" si="114"/>
        <v>0</v>
      </c>
      <c r="IWJ28" s="157">
        <f t="shared" si="114"/>
        <v>0</v>
      </c>
      <c r="IWK28" s="157">
        <f t="shared" si="114"/>
        <v>0</v>
      </c>
      <c r="IWL28" s="157">
        <f t="shared" si="114"/>
        <v>0</v>
      </c>
      <c r="IWM28" s="157">
        <f t="shared" si="114"/>
        <v>0</v>
      </c>
      <c r="IWN28" s="157">
        <f t="shared" si="114"/>
        <v>0</v>
      </c>
      <c r="IWO28" s="157">
        <f t="shared" si="114"/>
        <v>0</v>
      </c>
      <c r="IWP28" s="157">
        <f t="shared" si="114"/>
        <v>0</v>
      </c>
      <c r="IWQ28" s="157">
        <f t="shared" si="114"/>
        <v>0</v>
      </c>
      <c r="IWR28" s="157">
        <f t="shared" si="114"/>
        <v>0</v>
      </c>
      <c r="IWS28" s="157">
        <f t="shared" si="114"/>
        <v>0</v>
      </c>
      <c r="IWT28" s="157">
        <f t="shared" si="114"/>
        <v>0</v>
      </c>
      <c r="IWU28" s="157">
        <f t="shared" si="114"/>
        <v>0</v>
      </c>
      <c r="IWV28" s="157">
        <f t="shared" si="114"/>
        <v>0</v>
      </c>
      <c r="IWW28" s="157">
        <f t="shared" si="114"/>
        <v>0</v>
      </c>
      <c r="IWX28" s="157">
        <f t="shared" si="114"/>
        <v>0</v>
      </c>
      <c r="IWY28" s="157">
        <f t="shared" si="114"/>
        <v>0</v>
      </c>
      <c r="IWZ28" s="157">
        <f t="shared" si="114"/>
        <v>0</v>
      </c>
      <c r="IXA28" s="157">
        <f t="shared" si="114"/>
        <v>0</v>
      </c>
      <c r="IXB28" s="157">
        <f t="shared" si="114"/>
        <v>0</v>
      </c>
      <c r="IXC28" s="157">
        <f t="shared" si="114"/>
        <v>0</v>
      </c>
      <c r="IXD28" s="157">
        <f t="shared" si="114"/>
        <v>0</v>
      </c>
      <c r="IXE28" s="157">
        <f t="shared" si="114"/>
        <v>0</v>
      </c>
      <c r="IXF28" s="157">
        <f t="shared" si="114"/>
        <v>0</v>
      </c>
      <c r="IXG28" s="157">
        <f t="shared" si="114"/>
        <v>0</v>
      </c>
      <c r="IXH28" s="157">
        <f t="shared" si="114"/>
        <v>0</v>
      </c>
      <c r="IXI28" s="157">
        <f t="shared" si="114"/>
        <v>0</v>
      </c>
      <c r="IXJ28" s="157">
        <f t="shared" si="114"/>
        <v>0</v>
      </c>
      <c r="IXK28" s="157">
        <f t="shared" si="114"/>
        <v>0</v>
      </c>
      <c r="IXL28" s="157">
        <f t="shared" si="114"/>
        <v>0</v>
      </c>
      <c r="IXM28" s="157">
        <f t="shared" si="114"/>
        <v>0</v>
      </c>
      <c r="IXN28" s="157">
        <f t="shared" si="114"/>
        <v>0</v>
      </c>
      <c r="IXO28" s="157">
        <f t="shared" ref="IXO28:IZZ28" si="115">IXO29+IXO30</f>
        <v>0</v>
      </c>
      <c r="IXP28" s="157">
        <f t="shared" si="115"/>
        <v>0</v>
      </c>
      <c r="IXQ28" s="157">
        <f t="shared" si="115"/>
        <v>0</v>
      </c>
      <c r="IXR28" s="157">
        <f t="shared" si="115"/>
        <v>0</v>
      </c>
      <c r="IXS28" s="157">
        <f t="shared" si="115"/>
        <v>0</v>
      </c>
      <c r="IXT28" s="157">
        <f t="shared" si="115"/>
        <v>0</v>
      </c>
      <c r="IXU28" s="157">
        <f t="shared" si="115"/>
        <v>0</v>
      </c>
      <c r="IXV28" s="157">
        <f t="shared" si="115"/>
        <v>0</v>
      </c>
      <c r="IXW28" s="157">
        <f t="shared" si="115"/>
        <v>0</v>
      </c>
      <c r="IXX28" s="157">
        <f t="shared" si="115"/>
        <v>0</v>
      </c>
      <c r="IXY28" s="157">
        <f t="shared" si="115"/>
        <v>0</v>
      </c>
      <c r="IXZ28" s="157">
        <f t="shared" si="115"/>
        <v>0</v>
      </c>
      <c r="IYA28" s="157">
        <f t="shared" si="115"/>
        <v>0</v>
      </c>
      <c r="IYB28" s="157">
        <f t="shared" si="115"/>
        <v>0</v>
      </c>
      <c r="IYC28" s="157">
        <f t="shared" si="115"/>
        <v>0</v>
      </c>
      <c r="IYD28" s="157">
        <f t="shared" si="115"/>
        <v>0</v>
      </c>
      <c r="IYE28" s="157">
        <f t="shared" si="115"/>
        <v>0</v>
      </c>
      <c r="IYF28" s="157">
        <f t="shared" si="115"/>
        <v>0</v>
      </c>
      <c r="IYG28" s="157">
        <f t="shared" si="115"/>
        <v>0</v>
      </c>
      <c r="IYH28" s="157">
        <f t="shared" si="115"/>
        <v>0</v>
      </c>
      <c r="IYI28" s="157">
        <f t="shared" si="115"/>
        <v>0</v>
      </c>
      <c r="IYJ28" s="157">
        <f t="shared" si="115"/>
        <v>0</v>
      </c>
      <c r="IYK28" s="157">
        <f t="shared" si="115"/>
        <v>0</v>
      </c>
      <c r="IYL28" s="157">
        <f t="shared" si="115"/>
        <v>0</v>
      </c>
      <c r="IYM28" s="157">
        <f t="shared" si="115"/>
        <v>0</v>
      </c>
      <c r="IYN28" s="157">
        <f t="shared" si="115"/>
        <v>0</v>
      </c>
      <c r="IYO28" s="157">
        <f t="shared" si="115"/>
        <v>0</v>
      </c>
      <c r="IYP28" s="157">
        <f t="shared" si="115"/>
        <v>0</v>
      </c>
      <c r="IYQ28" s="157">
        <f t="shared" si="115"/>
        <v>0</v>
      </c>
      <c r="IYR28" s="157">
        <f t="shared" si="115"/>
        <v>0</v>
      </c>
      <c r="IYS28" s="157">
        <f t="shared" si="115"/>
        <v>0</v>
      </c>
      <c r="IYT28" s="157">
        <f t="shared" si="115"/>
        <v>0</v>
      </c>
      <c r="IYU28" s="157">
        <f t="shared" si="115"/>
        <v>0</v>
      </c>
      <c r="IYV28" s="157">
        <f t="shared" si="115"/>
        <v>0</v>
      </c>
      <c r="IYW28" s="157">
        <f t="shared" si="115"/>
        <v>0</v>
      </c>
      <c r="IYX28" s="157">
        <f t="shared" si="115"/>
        <v>0</v>
      </c>
      <c r="IYY28" s="157">
        <f t="shared" si="115"/>
        <v>0</v>
      </c>
      <c r="IYZ28" s="157">
        <f t="shared" si="115"/>
        <v>0</v>
      </c>
      <c r="IZA28" s="157">
        <f t="shared" si="115"/>
        <v>0</v>
      </c>
      <c r="IZB28" s="157">
        <f t="shared" si="115"/>
        <v>0</v>
      </c>
      <c r="IZC28" s="157">
        <f t="shared" si="115"/>
        <v>0</v>
      </c>
      <c r="IZD28" s="157">
        <f t="shared" si="115"/>
        <v>0</v>
      </c>
      <c r="IZE28" s="157">
        <f t="shared" si="115"/>
        <v>0</v>
      </c>
      <c r="IZF28" s="157">
        <f t="shared" si="115"/>
        <v>0</v>
      </c>
      <c r="IZG28" s="157">
        <f t="shared" si="115"/>
        <v>0</v>
      </c>
      <c r="IZH28" s="157">
        <f t="shared" si="115"/>
        <v>0</v>
      </c>
      <c r="IZI28" s="157">
        <f t="shared" si="115"/>
        <v>0</v>
      </c>
      <c r="IZJ28" s="157">
        <f t="shared" si="115"/>
        <v>0</v>
      </c>
      <c r="IZK28" s="157">
        <f t="shared" si="115"/>
        <v>0</v>
      </c>
      <c r="IZL28" s="157">
        <f t="shared" si="115"/>
        <v>0</v>
      </c>
      <c r="IZM28" s="157">
        <f t="shared" si="115"/>
        <v>0</v>
      </c>
      <c r="IZN28" s="157">
        <f t="shared" si="115"/>
        <v>0</v>
      </c>
      <c r="IZO28" s="157">
        <f t="shared" si="115"/>
        <v>0</v>
      </c>
      <c r="IZP28" s="157">
        <f t="shared" si="115"/>
        <v>0</v>
      </c>
      <c r="IZQ28" s="157">
        <f t="shared" si="115"/>
        <v>0</v>
      </c>
      <c r="IZR28" s="157">
        <f t="shared" si="115"/>
        <v>0</v>
      </c>
      <c r="IZS28" s="157">
        <f t="shared" si="115"/>
        <v>0</v>
      </c>
      <c r="IZT28" s="157">
        <f t="shared" si="115"/>
        <v>0</v>
      </c>
      <c r="IZU28" s="157">
        <f t="shared" si="115"/>
        <v>0</v>
      </c>
      <c r="IZV28" s="157">
        <f t="shared" si="115"/>
        <v>0</v>
      </c>
      <c r="IZW28" s="157">
        <f t="shared" si="115"/>
        <v>0</v>
      </c>
      <c r="IZX28" s="157">
        <f t="shared" si="115"/>
        <v>0</v>
      </c>
      <c r="IZY28" s="157">
        <f t="shared" si="115"/>
        <v>0</v>
      </c>
      <c r="IZZ28" s="157">
        <f t="shared" si="115"/>
        <v>0</v>
      </c>
      <c r="JAA28" s="157">
        <f t="shared" ref="JAA28:JCL28" si="116">JAA29+JAA30</f>
        <v>0</v>
      </c>
      <c r="JAB28" s="157">
        <f t="shared" si="116"/>
        <v>0</v>
      </c>
      <c r="JAC28" s="157">
        <f t="shared" si="116"/>
        <v>0</v>
      </c>
      <c r="JAD28" s="157">
        <f t="shared" si="116"/>
        <v>0</v>
      </c>
      <c r="JAE28" s="157">
        <f t="shared" si="116"/>
        <v>0</v>
      </c>
      <c r="JAF28" s="157">
        <f t="shared" si="116"/>
        <v>0</v>
      </c>
      <c r="JAG28" s="157">
        <f t="shared" si="116"/>
        <v>0</v>
      </c>
      <c r="JAH28" s="157">
        <f t="shared" si="116"/>
        <v>0</v>
      </c>
      <c r="JAI28" s="157">
        <f t="shared" si="116"/>
        <v>0</v>
      </c>
      <c r="JAJ28" s="157">
        <f t="shared" si="116"/>
        <v>0</v>
      </c>
      <c r="JAK28" s="157">
        <f t="shared" si="116"/>
        <v>0</v>
      </c>
      <c r="JAL28" s="157">
        <f t="shared" si="116"/>
        <v>0</v>
      </c>
      <c r="JAM28" s="157">
        <f t="shared" si="116"/>
        <v>0</v>
      </c>
      <c r="JAN28" s="157">
        <f t="shared" si="116"/>
        <v>0</v>
      </c>
      <c r="JAO28" s="157">
        <f t="shared" si="116"/>
        <v>0</v>
      </c>
      <c r="JAP28" s="157">
        <f t="shared" si="116"/>
        <v>0</v>
      </c>
      <c r="JAQ28" s="157">
        <f t="shared" si="116"/>
        <v>0</v>
      </c>
      <c r="JAR28" s="157">
        <f t="shared" si="116"/>
        <v>0</v>
      </c>
      <c r="JAS28" s="157">
        <f t="shared" si="116"/>
        <v>0</v>
      </c>
      <c r="JAT28" s="157">
        <f t="shared" si="116"/>
        <v>0</v>
      </c>
      <c r="JAU28" s="157">
        <f t="shared" si="116"/>
        <v>0</v>
      </c>
      <c r="JAV28" s="157">
        <f t="shared" si="116"/>
        <v>0</v>
      </c>
      <c r="JAW28" s="157">
        <f t="shared" si="116"/>
        <v>0</v>
      </c>
      <c r="JAX28" s="157">
        <f t="shared" si="116"/>
        <v>0</v>
      </c>
      <c r="JAY28" s="157">
        <f t="shared" si="116"/>
        <v>0</v>
      </c>
      <c r="JAZ28" s="157">
        <f t="shared" si="116"/>
        <v>0</v>
      </c>
      <c r="JBA28" s="157">
        <f t="shared" si="116"/>
        <v>0</v>
      </c>
      <c r="JBB28" s="157">
        <f t="shared" si="116"/>
        <v>0</v>
      </c>
      <c r="JBC28" s="157">
        <f t="shared" si="116"/>
        <v>0</v>
      </c>
      <c r="JBD28" s="157">
        <f t="shared" si="116"/>
        <v>0</v>
      </c>
      <c r="JBE28" s="157">
        <f t="shared" si="116"/>
        <v>0</v>
      </c>
      <c r="JBF28" s="157">
        <f t="shared" si="116"/>
        <v>0</v>
      </c>
      <c r="JBG28" s="157">
        <f t="shared" si="116"/>
        <v>0</v>
      </c>
      <c r="JBH28" s="157">
        <f t="shared" si="116"/>
        <v>0</v>
      </c>
      <c r="JBI28" s="157">
        <f t="shared" si="116"/>
        <v>0</v>
      </c>
      <c r="JBJ28" s="157">
        <f t="shared" si="116"/>
        <v>0</v>
      </c>
      <c r="JBK28" s="157">
        <f t="shared" si="116"/>
        <v>0</v>
      </c>
      <c r="JBL28" s="157">
        <f t="shared" si="116"/>
        <v>0</v>
      </c>
      <c r="JBM28" s="157">
        <f t="shared" si="116"/>
        <v>0</v>
      </c>
      <c r="JBN28" s="157">
        <f t="shared" si="116"/>
        <v>0</v>
      </c>
      <c r="JBO28" s="157">
        <f t="shared" si="116"/>
        <v>0</v>
      </c>
      <c r="JBP28" s="157">
        <f t="shared" si="116"/>
        <v>0</v>
      </c>
      <c r="JBQ28" s="157">
        <f t="shared" si="116"/>
        <v>0</v>
      </c>
      <c r="JBR28" s="157">
        <f t="shared" si="116"/>
        <v>0</v>
      </c>
      <c r="JBS28" s="157">
        <f t="shared" si="116"/>
        <v>0</v>
      </c>
      <c r="JBT28" s="157">
        <f t="shared" si="116"/>
        <v>0</v>
      </c>
      <c r="JBU28" s="157">
        <f t="shared" si="116"/>
        <v>0</v>
      </c>
      <c r="JBV28" s="157">
        <f t="shared" si="116"/>
        <v>0</v>
      </c>
      <c r="JBW28" s="157">
        <f t="shared" si="116"/>
        <v>0</v>
      </c>
      <c r="JBX28" s="157">
        <f t="shared" si="116"/>
        <v>0</v>
      </c>
      <c r="JBY28" s="157">
        <f t="shared" si="116"/>
        <v>0</v>
      </c>
      <c r="JBZ28" s="157">
        <f t="shared" si="116"/>
        <v>0</v>
      </c>
      <c r="JCA28" s="157">
        <f t="shared" si="116"/>
        <v>0</v>
      </c>
      <c r="JCB28" s="157">
        <f t="shared" si="116"/>
        <v>0</v>
      </c>
      <c r="JCC28" s="157">
        <f t="shared" si="116"/>
        <v>0</v>
      </c>
      <c r="JCD28" s="157">
        <f t="shared" si="116"/>
        <v>0</v>
      </c>
      <c r="JCE28" s="157">
        <f t="shared" si="116"/>
        <v>0</v>
      </c>
      <c r="JCF28" s="157">
        <f t="shared" si="116"/>
        <v>0</v>
      </c>
      <c r="JCG28" s="157">
        <f t="shared" si="116"/>
        <v>0</v>
      </c>
      <c r="JCH28" s="157">
        <f t="shared" si="116"/>
        <v>0</v>
      </c>
      <c r="JCI28" s="157">
        <f t="shared" si="116"/>
        <v>0</v>
      </c>
      <c r="JCJ28" s="157">
        <f t="shared" si="116"/>
        <v>0</v>
      </c>
      <c r="JCK28" s="157">
        <f t="shared" si="116"/>
        <v>0</v>
      </c>
      <c r="JCL28" s="157">
        <f t="shared" si="116"/>
        <v>0</v>
      </c>
      <c r="JCM28" s="157">
        <f t="shared" ref="JCM28:JEX28" si="117">JCM29+JCM30</f>
        <v>0</v>
      </c>
      <c r="JCN28" s="157">
        <f t="shared" si="117"/>
        <v>0</v>
      </c>
      <c r="JCO28" s="157">
        <f t="shared" si="117"/>
        <v>0</v>
      </c>
      <c r="JCP28" s="157">
        <f t="shared" si="117"/>
        <v>0</v>
      </c>
      <c r="JCQ28" s="157">
        <f t="shared" si="117"/>
        <v>0</v>
      </c>
      <c r="JCR28" s="157">
        <f t="shared" si="117"/>
        <v>0</v>
      </c>
      <c r="JCS28" s="157">
        <f t="shared" si="117"/>
        <v>0</v>
      </c>
      <c r="JCT28" s="157">
        <f t="shared" si="117"/>
        <v>0</v>
      </c>
      <c r="JCU28" s="157">
        <f t="shared" si="117"/>
        <v>0</v>
      </c>
      <c r="JCV28" s="157">
        <f t="shared" si="117"/>
        <v>0</v>
      </c>
      <c r="JCW28" s="157">
        <f t="shared" si="117"/>
        <v>0</v>
      </c>
      <c r="JCX28" s="157">
        <f t="shared" si="117"/>
        <v>0</v>
      </c>
      <c r="JCY28" s="157">
        <f t="shared" si="117"/>
        <v>0</v>
      </c>
      <c r="JCZ28" s="157">
        <f t="shared" si="117"/>
        <v>0</v>
      </c>
      <c r="JDA28" s="157">
        <f t="shared" si="117"/>
        <v>0</v>
      </c>
      <c r="JDB28" s="157">
        <f t="shared" si="117"/>
        <v>0</v>
      </c>
      <c r="JDC28" s="157">
        <f t="shared" si="117"/>
        <v>0</v>
      </c>
      <c r="JDD28" s="157">
        <f t="shared" si="117"/>
        <v>0</v>
      </c>
      <c r="JDE28" s="157">
        <f t="shared" si="117"/>
        <v>0</v>
      </c>
      <c r="JDF28" s="157">
        <f t="shared" si="117"/>
        <v>0</v>
      </c>
      <c r="JDG28" s="157">
        <f t="shared" si="117"/>
        <v>0</v>
      </c>
      <c r="JDH28" s="157">
        <f t="shared" si="117"/>
        <v>0</v>
      </c>
      <c r="JDI28" s="157">
        <f t="shared" si="117"/>
        <v>0</v>
      </c>
      <c r="JDJ28" s="157">
        <f t="shared" si="117"/>
        <v>0</v>
      </c>
      <c r="JDK28" s="157">
        <f t="shared" si="117"/>
        <v>0</v>
      </c>
      <c r="JDL28" s="157">
        <f t="shared" si="117"/>
        <v>0</v>
      </c>
      <c r="JDM28" s="157">
        <f t="shared" si="117"/>
        <v>0</v>
      </c>
      <c r="JDN28" s="157">
        <f t="shared" si="117"/>
        <v>0</v>
      </c>
      <c r="JDO28" s="157">
        <f t="shared" si="117"/>
        <v>0</v>
      </c>
      <c r="JDP28" s="157">
        <f t="shared" si="117"/>
        <v>0</v>
      </c>
      <c r="JDQ28" s="157">
        <f t="shared" si="117"/>
        <v>0</v>
      </c>
      <c r="JDR28" s="157">
        <f t="shared" si="117"/>
        <v>0</v>
      </c>
      <c r="JDS28" s="157">
        <f t="shared" si="117"/>
        <v>0</v>
      </c>
      <c r="JDT28" s="157">
        <f t="shared" si="117"/>
        <v>0</v>
      </c>
      <c r="JDU28" s="157">
        <f t="shared" si="117"/>
        <v>0</v>
      </c>
      <c r="JDV28" s="157">
        <f t="shared" si="117"/>
        <v>0</v>
      </c>
      <c r="JDW28" s="157">
        <f t="shared" si="117"/>
        <v>0</v>
      </c>
      <c r="JDX28" s="157">
        <f t="shared" si="117"/>
        <v>0</v>
      </c>
      <c r="JDY28" s="157">
        <f t="shared" si="117"/>
        <v>0</v>
      </c>
      <c r="JDZ28" s="157">
        <f t="shared" si="117"/>
        <v>0</v>
      </c>
      <c r="JEA28" s="157">
        <f t="shared" si="117"/>
        <v>0</v>
      </c>
      <c r="JEB28" s="157">
        <f t="shared" si="117"/>
        <v>0</v>
      </c>
      <c r="JEC28" s="157">
        <f t="shared" si="117"/>
        <v>0</v>
      </c>
      <c r="JED28" s="157">
        <f t="shared" si="117"/>
        <v>0</v>
      </c>
      <c r="JEE28" s="157">
        <f t="shared" si="117"/>
        <v>0</v>
      </c>
      <c r="JEF28" s="157">
        <f t="shared" si="117"/>
        <v>0</v>
      </c>
      <c r="JEG28" s="157">
        <f t="shared" si="117"/>
        <v>0</v>
      </c>
      <c r="JEH28" s="157">
        <f t="shared" si="117"/>
        <v>0</v>
      </c>
      <c r="JEI28" s="157">
        <f t="shared" si="117"/>
        <v>0</v>
      </c>
      <c r="JEJ28" s="157">
        <f t="shared" si="117"/>
        <v>0</v>
      </c>
      <c r="JEK28" s="157">
        <f t="shared" si="117"/>
        <v>0</v>
      </c>
      <c r="JEL28" s="157">
        <f t="shared" si="117"/>
        <v>0</v>
      </c>
      <c r="JEM28" s="157">
        <f t="shared" si="117"/>
        <v>0</v>
      </c>
      <c r="JEN28" s="157">
        <f t="shared" si="117"/>
        <v>0</v>
      </c>
      <c r="JEO28" s="157">
        <f t="shared" si="117"/>
        <v>0</v>
      </c>
      <c r="JEP28" s="157">
        <f t="shared" si="117"/>
        <v>0</v>
      </c>
      <c r="JEQ28" s="157">
        <f t="shared" si="117"/>
        <v>0</v>
      </c>
      <c r="JER28" s="157">
        <f t="shared" si="117"/>
        <v>0</v>
      </c>
      <c r="JES28" s="157">
        <f t="shared" si="117"/>
        <v>0</v>
      </c>
      <c r="JET28" s="157">
        <f t="shared" si="117"/>
        <v>0</v>
      </c>
      <c r="JEU28" s="157">
        <f t="shared" si="117"/>
        <v>0</v>
      </c>
      <c r="JEV28" s="157">
        <f t="shared" si="117"/>
        <v>0</v>
      </c>
      <c r="JEW28" s="157">
        <f t="shared" si="117"/>
        <v>0</v>
      </c>
      <c r="JEX28" s="157">
        <f t="shared" si="117"/>
        <v>0</v>
      </c>
      <c r="JEY28" s="157">
        <f t="shared" ref="JEY28:JHJ28" si="118">JEY29+JEY30</f>
        <v>0</v>
      </c>
      <c r="JEZ28" s="157">
        <f t="shared" si="118"/>
        <v>0</v>
      </c>
      <c r="JFA28" s="157">
        <f t="shared" si="118"/>
        <v>0</v>
      </c>
      <c r="JFB28" s="157">
        <f t="shared" si="118"/>
        <v>0</v>
      </c>
      <c r="JFC28" s="157">
        <f t="shared" si="118"/>
        <v>0</v>
      </c>
      <c r="JFD28" s="157">
        <f t="shared" si="118"/>
        <v>0</v>
      </c>
      <c r="JFE28" s="157">
        <f t="shared" si="118"/>
        <v>0</v>
      </c>
      <c r="JFF28" s="157">
        <f t="shared" si="118"/>
        <v>0</v>
      </c>
      <c r="JFG28" s="157">
        <f t="shared" si="118"/>
        <v>0</v>
      </c>
      <c r="JFH28" s="157">
        <f t="shared" si="118"/>
        <v>0</v>
      </c>
      <c r="JFI28" s="157">
        <f t="shared" si="118"/>
        <v>0</v>
      </c>
      <c r="JFJ28" s="157">
        <f t="shared" si="118"/>
        <v>0</v>
      </c>
      <c r="JFK28" s="157">
        <f t="shared" si="118"/>
        <v>0</v>
      </c>
      <c r="JFL28" s="157">
        <f t="shared" si="118"/>
        <v>0</v>
      </c>
      <c r="JFM28" s="157">
        <f t="shared" si="118"/>
        <v>0</v>
      </c>
      <c r="JFN28" s="157">
        <f t="shared" si="118"/>
        <v>0</v>
      </c>
      <c r="JFO28" s="157">
        <f t="shared" si="118"/>
        <v>0</v>
      </c>
      <c r="JFP28" s="157">
        <f t="shared" si="118"/>
        <v>0</v>
      </c>
      <c r="JFQ28" s="157">
        <f t="shared" si="118"/>
        <v>0</v>
      </c>
      <c r="JFR28" s="157">
        <f t="shared" si="118"/>
        <v>0</v>
      </c>
      <c r="JFS28" s="157">
        <f t="shared" si="118"/>
        <v>0</v>
      </c>
      <c r="JFT28" s="157">
        <f t="shared" si="118"/>
        <v>0</v>
      </c>
      <c r="JFU28" s="157">
        <f t="shared" si="118"/>
        <v>0</v>
      </c>
      <c r="JFV28" s="157">
        <f t="shared" si="118"/>
        <v>0</v>
      </c>
      <c r="JFW28" s="157">
        <f t="shared" si="118"/>
        <v>0</v>
      </c>
      <c r="JFX28" s="157">
        <f t="shared" si="118"/>
        <v>0</v>
      </c>
      <c r="JFY28" s="157">
        <f t="shared" si="118"/>
        <v>0</v>
      </c>
      <c r="JFZ28" s="157">
        <f t="shared" si="118"/>
        <v>0</v>
      </c>
      <c r="JGA28" s="157">
        <f t="shared" si="118"/>
        <v>0</v>
      </c>
      <c r="JGB28" s="157">
        <f t="shared" si="118"/>
        <v>0</v>
      </c>
      <c r="JGC28" s="157">
        <f t="shared" si="118"/>
        <v>0</v>
      </c>
      <c r="JGD28" s="157">
        <f t="shared" si="118"/>
        <v>0</v>
      </c>
      <c r="JGE28" s="157">
        <f t="shared" si="118"/>
        <v>0</v>
      </c>
      <c r="JGF28" s="157">
        <f t="shared" si="118"/>
        <v>0</v>
      </c>
      <c r="JGG28" s="157">
        <f t="shared" si="118"/>
        <v>0</v>
      </c>
      <c r="JGH28" s="157">
        <f t="shared" si="118"/>
        <v>0</v>
      </c>
      <c r="JGI28" s="157">
        <f t="shared" si="118"/>
        <v>0</v>
      </c>
      <c r="JGJ28" s="157">
        <f t="shared" si="118"/>
        <v>0</v>
      </c>
      <c r="JGK28" s="157">
        <f t="shared" si="118"/>
        <v>0</v>
      </c>
      <c r="JGL28" s="157">
        <f t="shared" si="118"/>
        <v>0</v>
      </c>
      <c r="JGM28" s="157">
        <f t="shared" si="118"/>
        <v>0</v>
      </c>
      <c r="JGN28" s="157">
        <f t="shared" si="118"/>
        <v>0</v>
      </c>
      <c r="JGO28" s="157">
        <f t="shared" si="118"/>
        <v>0</v>
      </c>
      <c r="JGP28" s="157">
        <f t="shared" si="118"/>
        <v>0</v>
      </c>
      <c r="JGQ28" s="157">
        <f t="shared" si="118"/>
        <v>0</v>
      </c>
      <c r="JGR28" s="157">
        <f t="shared" si="118"/>
        <v>0</v>
      </c>
      <c r="JGS28" s="157">
        <f t="shared" si="118"/>
        <v>0</v>
      </c>
      <c r="JGT28" s="157">
        <f t="shared" si="118"/>
        <v>0</v>
      </c>
      <c r="JGU28" s="157">
        <f t="shared" si="118"/>
        <v>0</v>
      </c>
      <c r="JGV28" s="157">
        <f t="shared" si="118"/>
        <v>0</v>
      </c>
      <c r="JGW28" s="157">
        <f t="shared" si="118"/>
        <v>0</v>
      </c>
      <c r="JGX28" s="157">
        <f t="shared" si="118"/>
        <v>0</v>
      </c>
      <c r="JGY28" s="157">
        <f t="shared" si="118"/>
        <v>0</v>
      </c>
      <c r="JGZ28" s="157">
        <f t="shared" si="118"/>
        <v>0</v>
      </c>
      <c r="JHA28" s="157">
        <f t="shared" si="118"/>
        <v>0</v>
      </c>
      <c r="JHB28" s="157">
        <f t="shared" si="118"/>
        <v>0</v>
      </c>
      <c r="JHC28" s="157">
        <f t="shared" si="118"/>
        <v>0</v>
      </c>
      <c r="JHD28" s="157">
        <f t="shared" si="118"/>
        <v>0</v>
      </c>
      <c r="JHE28" s="157">
        <f t="shared" si="118"/>
        <v>0</v>
      </c>
      <c r="JHF28" s="157">
        <f t="shared" si="118"/>
        <v>0</v>
      </c>
      <c r="JHG28" s="157">
        <f t="shared" si="118"/>
        <v>0</v>
      </c>
      <c r="JHH28" s="157">
        <f t="shared" si="118"/>
        <v>0</v>
      </c>
      <c r="JHI28" s="157">
        <f t="shared" si="118"/>
        <v>0</v>
      </c>
      <c r="JHJ28" s="157">
        <f t="shared" si="118"/>
        <v>0</v>
      </c>
      <c r="JHK28" s="157">
        <f t="shared" ref="JHK28:JJV28" si="119">JHK29+JHK30</f>
        <v>0</v>
      </c>
      <c r="JHL28" s="157">
        <f t="shared" si="119"/>
        <v>0</v>
      </c>
      <c r="JHM28" s="157">
        <f t="shared" si="119"/>
        <v>0</v>
      </c>
      <c r="JHN28" s="157">
        <f t="shared" si="119"/>
        <v>0</v>
      </c>
      <c r="JHO28" s="157">
        <f t="shared" si="119"/>
        <v>0</v>
      </c>
      <c r="JHP28" s="157">
        <f t="shared" si="119"/>
        <v>0</v>
      </c>
      <c r="JHQ28" s="157">
        <f t="shared" si="119"/>
        <v>0</v>
      </c>
      <c r="JHR28" s="157">
        <f t="shared" si="119"/>
        <v>0</v>
      </c>
      <c r="JHS28" s="157">
        <f t="shared" si="119"/>
        <v>0</v>
      </c>
      <c r="JHT28" s="157">
        <f t="shared" si="119"/>
        <v>0</v>
      </c>
      <c r="JHU28" s="157">
        <f t="shared" si="119"/>
        <v>0</v>
      </c>
      <c r="JHV28" s="157">
        <f t="shared" si="119"/>
        <v>0</v>
      </c>
      <c r="JHW28" s="157">
        <f t="shared" si="119"/>
        <v>0</v>
      </c>
      <c r="JHX28" s="157">
        <f t="shared" si="119"/>
        <v>0</v>
      </c>
      <c r="JHY28" s="157">
        <f t="shared" si="119"/>
        <v>0</v>
      </c>
      <c r="JHZ28" s="157">
        <f t="shared" si="119"/>
        <v>0</v>
      </c>
      <c r="JIA28" s="157">
        <f t="shared" si="119"/>
        <v>0</v>
      </c>
      <c r="JIB28" s="157">
        <f t="shared" si="119"/>
        <v>0</v>
      </c>
      <c r="JIC28" s="157">
        <f t="shared" si="119"/>
        <v>0</v>
      </c>
      <c r="JID28" s="157">
        <f t="shared" si="119"/>
        <v>0</v>
      </c>
      <c r="JIE28" s="157">
        <f t="shared" si="119"/>
        <v>0</v>
      </c>
      <c r="JIF28" s="157">
        <f t="shared" si="119"/>
        <v>0</v>
      </c>
      <c r="JIG28" s="157">
        <f t="shared" si="119"/>
        <v>0</v>
      </c>
      <c r="JIH28" s="157">
        <f t="shared" si="119"/>
        <v>0</v>
      </c>
      <c r="JII28" s="157">
        <f t="shared" si="119"/>
        <v>0</v>
      </c>
      <c r="JIJ28" s="157">
        <f t="shared" si="119"/>
        <v>0</v>
      </c>
      <c r="JIK28" s="157">
        <f t="shared" si="119"/>
        <v>0</v>
      </c>
      <c r="JIL28" s="157">
        <f t="shared" si="119"/>
        <v>0</v>
      </c>
      <c r="JIM28" s="157">
        <f t="shared" si="119"/>
        <v>0</v>
      </c>
      <c r="JIN28" s="157">
        <f t="shared" si="119"/>
        <v>0</v>
      </c>
      <c r="JIO28" s="157">
        <f t="shared" si="119"/>
        <v>0</v>
      </c>
      <c r="JIP28" s="157">
        <f t="shared" si="119"/>
        <v>0</v>
      </c>
      <c r="JIQ28" s="157">
        <f t="shared" si="119"/>
        <v>0</v>
      </c>
      <c r="JIR28" s="157">
        <f t="shared" si="119"/>
        <v>0</v>
      </c>
      <c r="JIS28" s="157">
        <f t="shared" si="119"/>
        <v>0</v>
      </c>
      <c r="JIT28" s="157">
        <f t="shared" si="119"/>
        <v>0</v>
      </c>
      <c r="JIU28" s="157">
        <f t="shared" si="119"/>
        <v>0</v>
      </c>
      <c r="JIV28" s="157">
        <f t="shared" si="119"/>
        <v>0</v>
      </c>
      <c r="JIW28" s="157">
        <f t="shared" si="119"/>
        <v>0</v>
      </c>
      <c r="JIX28" s="157">
        <f t="shared" si="119"/>
        <v>0</v>
      </c>
      <c r="JIY28" s="157">
        <f t="shared" si="119"/>
        <v>0</v>
      </c>
      <c r="JIZ28" s="157">
        <f t="shared" si="119"/>
        <v>0</v>
      </c>
      <c r="JJA28" s="157">
        <f t="shared" si="119"/>
        <v>0</v>
      </c>
      <c r="JJB28" s="157">
        <f t="shared" si="119"/>
        <v>0</v>
      </c>
      <c r="JJC28" s="157">
        <f t="shared" si="119"/>
        <v>0</v>
      </c>
      <c r="JJD28" s="157">
        <f t="shared" si="119"/>
        <v>0</v>
      </c>
      <c r="JJE28" s="157">
        <f t="shared" si="119"/>
        <v>0</v>
      </c>
      <c r="JJF28" s="157">
        <f t="shared" si="119"/>
        <v>0</v>
      </c>
      <c r="JJG28" s="157">
        <f t="shared" si="119"/>
        <v>0</v>
      </c>
      <c r="JJH28" s="157">
        <f t="shared" si="119"/>
        <v>0</v>
      </c>
      <c r="JJI28" s="157">
        <f t="shared" si="119"/>
        <v>0</v>
      </c>
      <c r="JJJ28" s="157">
        <f t="shared" si="119"/>
        <v>0</v>
      </c>
      <c r="JJK28" s="157">
        <f t="shared" si="119"/>
        <v>0</v>
      </c>
      <c r="JJL28" s="157">
        <f t="shared" si="119"/>
        <v>0</v>
      </c>
      <c r="JJM28" s="157">
        <f t="shared" si="119"/>
        <v>0</v>
      </c>
      <c r="JJN28" s="157">
        <f t="shared" si="119"/>
        <v>0</v>
      </c>
      <c r="JJO28" s="157">
        <f t="shared" si="119"/>
        <v>0</v>
      </c>
      <c r="JJP28" s="157">
        <f t="shared" si="119"/>
        <v>0</v>
      </c>
      <c r="JJQ28" s="157">
        <f t="shared" si="119"/>
        <v>0</v>
      </c>
      <c r="JJR28" s="157">
        <f t="shared" si="119"/>
        <v>0</v>
      </c>
      <c r="JJS28" s="157">
        <f t="shared" si="119"/>
        <v>0</v>
      </c>
      <c r="JJT28" s="157">
        <f t="shared" si="119"/>
        <v>0</v>
      </c>
      <c r="JJU28" s="157">
        <f t="shared" si="119"/>
        <v>0</v>
      </c>
      <c r="JJV28" s="157">
        <f t="shared" si="119"/>
        <v>0</v>
      </c>
      <c r="JJW28" s="157">
        <f t="shared" ref="JJW28:JMH28" si="120">JJW29+JJW30</f>
        <v>0</v>
      </c>
      <c r="JJX28" s="157">
        <f t="shared" si="120"/>
        <v>0</v>
      </c>
      <c r="JJY28" s="157">
        <f t="shared" si="120"/>
        <v>0</v>
      </c>
      <c r="JJZ28" s="157">
        <f t="shared" si="120"/>
        <v>0</v>
      </c>
      <c r="JKA28" s="157">
        <f t="shared" si="120"/>
        <v>0</v>
      </c>
      <c r="JKB28" s="157">
        <f t="shared" si="120"/>
        <v>0</v>
      </c>
      <c r="JKC28" s="157">
        <f t="shared" si="120"/>
        <v>0</v>
      </c>
      <c r="JKD28" s="157">
        <f t="shared" si="120"/>
        <v>0</v>
      </c>
      <c r="JKE28" s="157">
        <f t="shared" si="120"/>
        <v>0</v>
      </c>
      <c r="JKF28" s="157">
        <f t="shared" si="120"/>
        <v>0</v>
      </c>
      <c r="JKG28" s="157">
        <f t="shared" si="120"/>
        <v>0</v>
      </c>
      <c r="JKH28" s="157">
        <f t="shared" si="120"/>
        <v>0</v>
      </c>
      <c r="JKI28" s="157">
        <f t="shared" si="120"/>
        <v>0</v>
      </c>
      <c r="JKJ28" s="157">
        <f t="shared" si="120"/>
        <v>0</v>
      </c>
      <c r="JKK28" s="157">
        <f t="shared" si="120"/>
        <v>0</v>
      </c>
      <c r="JKL28" s="157">
        <f t="shared" si="120"/>
        <v>0</v>
      </c>
      <c r="JKM28" s="157">
        <f t="shared" si="120"/>
        <v>0</v>
      </c>
      <c r="JKN28" s="157">
        <f t="shared" si="120"/>
        <v>0</v>
      </c>
      <c r="JKO28" s="157">
        <f t="shared" si="120"/>
        <v>0</v>
      </c>
      <c r="JKP28" s="157">
        <f t="shared" si="120"/>
        <v>0</v>
      </c>
      <c r="JKQ28" s="157">
        <f t="shared" si="120"/>
        <v>0</v>
      </c>
      <c r="JKR28" s="157">
        <f t="shared" si="120"/>
        <v>0</v>
      </c>
      <c r="JKS28" s="157">
        <f t="shared" si="120"/>
        <v>0</v>
      </c>
      <c r="JKT28" s="157">
        <f t="shared" si="120"/>
        <v>0</v>
      </c>
      <c r="JKU28" s="157">
        <f t="shared" si="120"/>
        <v>0</v>
      </c>
      <c r="JKV28" s="157">
        <f t="shared" si="120"/>
        <v>0</v>
      </c>
      <c r="JKW28" s="157">
        <f t="shared" si="120"/>
        <v>0</v>
      </c>
      <c r="JKX28" s="157">
        <f t="shared" si="120"/>
        <v>0</v>
      </c>
      <c r="JKY28" s="157">
        <f t="shared" si="120"/>
        <v>0</v>
      </c>
      <c r="JKZ28" s="157">
        <f t="shared" si="120"/>
        <v>0</v>
      </c>
      <c r="JLA28" s="157">
        <f t="shared" si="120"/>
        <v>0</v>
      </c>
      <c r="JLB28" s="157">
        <f t="shared" si="120"/>
        <v>0</v>
      </c>
      <c r="JLC28" s="157">
        <f t="shared" si="120"/>
        <v>0</v>
      </c>
      <c r="JLD28" s="157">
        <f t="shared" si="120"/>
        <v>0</v>
      </c>
      <c r="JLE28" s="157">
        <f t="shared" si="120"/>
        <v>0</v>
      </c>
      <c r="JLF28" s="157">
        <f t="shared" si="120"/>
        <v>0</v>
      </c>
      <c r="JLG28" s="157">
        <f t="shared" si="120"/>
        <v>0</v>
      </c>
      <c r="JLH28" s="157">
        <f t="shared" si="120"/>
        <v>0</v>
      </c>
      <c r="JLI28" s="157">
        <f t="shared" si="120"/>
        <v>0</v>
      </c>
      <c r="JLJ28" s="157">
        <f t="shared" si="120"/>
        <v>0</v>
      </c>
      <c r="JLK28" s="157">
        <f t="shared" si="120"/>
        <v>0</v>
      </c>
      <c r="JLL28" s="157">
        <f t="shared" si="120"/>
        <v>0</v>
      </c>
      <c r="JLM28" s="157">
        <f t="shared" si="120"/>
        <v>0</v>
      </c>
      <c r="JLN28" s="157">
        <f t="shared" si="120"/>
        <v>0</v>
      </c>
      <c r="JLO28" s="157">
        <f t="shared" si="120"/>
        <v>0</v>
      </c>
      <c r="JLP28" s="157">
        <f t="shared" si="120"/>
        <v>0</v>
      </c>
      <c r="JLQ28" s="157">
        <f t="shared" si="120"/>
        <v>0</v>
      </c>
      <c r="JLR28" s="157">
        <f t="shared" si="120"/>
        <v>0</v>
      </c>
      <c r="JLS28" s="157">
        <f t="shared" si="120"/>
        <v>0</v>
      </c>
      <c r="JLT28" s="157">
        <f t="shared" si="120"/>
        <v>0</v>
      </c>
      <c r="JLU28" s="157">
        <f t="shared" si="120"/>
        <v>0</v>
      </c>
      <c r="JLV28" s="157">
        <f t="shared" si="120"/>
        <v>0</v>
      </c>
      <c r="JLW28" s="157">
        <f t="shared" si="120"/>
        <v>0</v>
      </c>
      <c r="JLX28" s="157">
        <f t="shared" si="120"/>
        <v>0</v>
      </c>
      <c r="JLY28" s="157">
        <f t="shared" si="120"/>
        <v>0</v>
      </c>
      <c r="JLZ28" s="157">
        <f t="shared" si="120"/>
        <v>0</v>
      </c>
      <c r="JMA28" s="157">
        <f t="shared" si="120"/>
        <v>0</v>
      </c>
      <c r="JMB28" s="157">
        <f t="shared" si="120"/>
        <v>0</v>
      </c>
      <c r="JMC28" s="157">
        <f t="shared" si="120"/>
        <v>0</v>
      </c>
      <c r="JMD28" s="157">
        <f t="shared" si="120"/>
        <v>0</v>
      </c>
      <c r="JME28" s="157">
        <f t="shared" si="120"/>
        <v>0</v>
      </c>
      <c r="JMF28" s="157">
        <f t="shared" si="120"/>
        <v>0</v>
      </c>
      <c r="JMG28" s="157">
        <f t="shared" si="120"/>
        <v>0</v>
      </c>
      <c r="JMH28" s="157">
        <f t="shared" si="120"/>
        <v>0</v>
      </c>
      <c r="JMI28" s="157">
        <f t="shared" ref="JMI28:JOT28" si="121">JMI29+JMI30</f>
        <v>0</v>
      </c>
      <c r="JMJ28" s="157">
        <f t="shared" si="121"/>
        <v>0</v>
      </c>
      <c r="JMK28" s="157">
        <f t="shared" si="121"/>
        <v>0</v>
      </c>
      <c r="JML28" s="157">
        <f t="shared" si="121"/>
        <v>0</v>
      </c>
      <c r="JMM28" s="157">
        <f t="shared" si="121"/>
        <v>0</v>
      </c>
      <c r="JMN28" s="157">
        <f t="shared" si="121"/>
        <v>0</v>
      </c>
      <c r="JMO28" s="157">
        <f t="shared" si="121"/>
        <v>0</v>
      </c>
      <c r="JMP28" s="157">
        <f t="shared" si="121"/>
        <v>0</v>
      </c>
      <c r="JMQ28" s="157">
        <f t="shared" si="121"/>
        <v>0</v>
      </c>
      <c r="JMR28" s="157">
        <f t="shared" si="121"/>
        <v>0</v>
      </c>
      <c r="JMS28" s="157">
        <f t="shared" si="121"/>
        <v>0</v>
      </c>
      <c r="JMT28" s="157">
        <f t="shared" si="121"/>
        <v>0</v>
      </c>
      <c r="JMU28" s="157">
        <f t="shared" si="121"/>
        <v>0</v>
      </c>
      <c r="JMV28" s="157">
        <f t="shared" si="121"/>
        <v>0</v>
      </c>
      <c r="JMW28" s="157">
        <f t="shared" si="121"/>
        <v>0</v>
      </c>
      <c r="JMX28" s="157">
        <f t="shared" si="121"/>
        <v>0</v>
      </c>
      <c r="JMY28" s="157">
        <f t="shared" si="121"/>
        <v>0</v>
      </c>
      <c r="JMZ28" s="157">
        <f t="shared" si="121"/>
        <v>0</v>
      </c>
      <c r="JNA28" s="157">
        <f t="shared" si="121"/>
        <v>0</v>
      </c>
      <c r="JNB28" s="157">
        <f t="shared" si="121"/>
        <v>0</v>
      </c>
      <c r="JNC28" s="157">
        <f t="shared" si="121"/>
        <v>0</v>
      </c>
      <c r="JND28" s="157">
        <f t="shared" si="121"/>
        <v>0</v>
      </c>
      <c r="JNE28" s="157">
        <f t="shared" si="121"/>
        <v>0</v>
      </c>
      <c r="JNF28" s="157">
        <f t="shared" si="121"/>
        <v>0</v>
      </c>
      <c r="JNG28" s="157">
        <f t="shared" si="121"/>
        <v>0</v>
      </c>
      <c r="JNH28" s="157">
        <f t="shared" si="121"/>
        <v>0</v>
      </c>
      <c r="JNI28" s="157">
        <f t="shared" si="121"/>
        <v>0</v>
      </c>
      <c r="JNJ28" s="157">
        <f t="shared" si="121"/>
        <v>0</v>
      </c>
      <c r="JNK28" s="157">
        <f t="shared" si="121"/>
        <v>0</v>
      </c>
      <c r="JNL28" s="157">
        <f t="shared" si="121"/>
        <v>0</v>
      </c>
      <c r="JNM28" s="157">
        <f t="shared" si="121"/>
        <v>0</v>
      </c>
      <c r="JNN28" s="157">
        <f t="shared" si="121"/>
        <v>0</v>
      </c>
      <c r="JNO28" s="157">
        <f t="shared" si="121"/>
        <v>0</v>
      </c>
      <c r="JNP28" s="157">
        <f t="shared" si="121"/>
        <v>0</v>
      </c>
      <c r="JNQ28" s="157">
        <f t="shared" si="121"/>
        <v>0</v>
      </c>
      <c r="JNR28" s="157">
        <f t="shared" si="121"/>
        <v>0</v>
      </c>
      <c r="JNS28" s="157">
        <f t="shared" si="121"/>
        <v>0</v>
      </c>
      <c r="JNT28" s="157">
        <f t="shared" si="121"/>
        <v>0</v>
      </c>
      <c r="JNU28" s="157">
        <f t="shared" si="121"/>
        <v>0</v>
      </c>
      <c r="JNV28" s="157">
        <f t="shared" si="121"/>
        <v>0</v>
      </c>
      <c r="JNW28" s="157">
        <f t="shared" si="121"/>
        <v>0</v>
      </c>
      <c r="JNX28" s="157">
        <f t="shared" si="121"/>
        <v>0</v>
      </c>
      <c r="JNY28" s="157">
        <f t="shared" si="121"/>
        <v>0</v>
      </c>
      <c r="JNZ28" s="157">
        <f t="shared" si="121"/>
        <v>0</v>
      </c>
      <c r="JOA28" s="157">
        <f t="shared" si="121"/>
        <v>0</v>
      </c>
      <c r="JOB28" s="157">
        <f t="shared" si="121"/>
        <v>0</v>
      </c>
      <c r="JOC28" s="157">
        <f t="shared" si="121"/>
        <v>0</v>
      </c>
      <c r="JOD28" s="157">
        <f t="shared" si="121"/>
        <v>0</v>
      </c>
      <c r="JOE28" s="157">
        <f t="shared" si="121"/>
        <v>0</v>
      </c>
      <c r="JOF28" s="157">
        <f t="shared" si="121"/>
        <v>0</v>
      </c>
      <c r="JOG28" s="157">
        <f t="shared" si="121"/>
        <v>0</v>
      </c>
      <c r="JOH28" s="157">
        <f t="shared" si="121"/>
        <v>0</v>
      </c>
      <c r="JOI28" s="157">
        <f t="shared" si="121"/>
        <v>0</v>
      </c>
      <c r="JOJ28" s="157">
        <f t="shared" si="121"/>
        <v>0</v>
      </c>
      <c r="JOK28" s="157">
        <f t="shared" si="121"/>
        <v>0</v>
      </c>
      <c r="JOL28" s="157">
        <f t="shared" si="121"/>
        <v>0</v>
      </c>
      <c r="JOM28" s="157">
        <f t="shared" si="121"/>
        <v>0</v>
      </c>
      <c r="JON28" s="157">
        <f t="shared" si="121"/>
        <v>0</v>
      </c>
      <c r="JOO28" s="157">
        <f t="shared" si="121"/>
        <v>0</v>
      </c>
      <c r="JOP28" s="157">
        <f t="shared" si="121"/>
        <v>0</v>
      </c>
      <c r="JOQ28" s="157">
        <f t="shared" si="121"/>
        <v>0</v>
      </c>
      <c r="JOR28" s="157">
        <f t="shared" si="121"/>
        <v>0</v>
      </c>
      <c r="JOS28" s="157">
        <f t="shared" si="121"/>
        <v>0</v>
      </c>
      <c r="JOT28" s="157">
        <f t="shared" si="121"/>
        <v>0</v>
      </c>
      <c r="JOU28" s="157">
        <f t="shared" ref="JOU28:JRF28" si="122">JOU29+JOU30</f>
        <v>0</v>
      </c>
      <c r="JOV28" s="157">
        <f t="shared" si="122"/>
        <v>0</v>
      </c>
      <c r="JOW28" s="157">
        <f t="shared" si="122"/>
        <v>0</v>
      </c>
      <c r="JOX28" s="157">
        <f t="shared" si="122"/>
        <v>0</v>
      </c>
      <c r="JOY28" s="157">
        <f t="shared" si="122"/>
        <v>0</v>
      </c>
      <c r="JOZ28" s="157">
        <f t="shared" si="122"/>
        <v>0</v>
      </c>
      <c r="JPA28" s="157">
        <f t="shared" si="122"/>
        <v>0</v>
      </c>
      <c r="JPB28" s="157">
        <f t="shared" si="122"/>
        <v>0</v>
      </c>
      <c r="JPC28" s="157">
        <f t="shared" si="122"/>
        <v>0</v>
      </c>
      <c r="JPD28" s="157">
        <f t="shared" si="122"/>
        <v>0</v>
      </c>
      <c r="JPE28" s="157">
        <f t="shared" si="122"/>
        <v>0</v>
      </c>
      <c r="JPF28" s="157">
        <f t="shared" si="122"/>
        <v>0</v>
      </c>
      <c r="JPG28" s="157">
        <f t="shared" si="122"/>
        <v>0</v>
      </c>
      <c r="JPH28" s="157">
        <f t="shared" si="122"/>
        <v>0</v>
      </c>
      <c r="JPI28" s="157">
        <f t="shared" si="122"/>
        <v>0</v>
      </c>
      <c r="JPJ28" s="157">
        <f t="shared" si="122"/>
        <v>0</v>
      </c>
      <c r="JPK28" s="157">
        <f t="shared" si="122"/>
        <v>0</v>
      </c>
      <c r="JPL28" s="157">
        <f t="shared" si="122"/>
        <v>0</v>
      </c>
      <c r="JPM28" s="157">
        <f t="shared" si="122"/>
        <v>0</v>
      </c>
      <c r="JPN28" s="157">
        <f t="shared" si="122"/>
        <v>0</v>
      </c>
      <c r="JPO28" s="157">
        <f t="shared" si="122"/>
        <v>0</v>
      </c>
      <c r="JPP28" s="157">
        <f t="shared" si="122"/>
        <v>0</v>
      </c>
      <c r="JPQ28" s="157">
        <f t="shared" si="122"/>
        <v>0</v>
      </c>
      <c r="JPR28" s="157">
        <f t="shared" si="122"/>
        <v>0</v>
      </c>
      <c r="JPS28" s="157">
        <f t="shared" si="122"/>
        <v>0</v>
      </c>
      <c r="JPT28" s="157">
        <f t="shared" si="122"/>
        <v>0</v>
      </c>
      <c r="JPU28" s="157">
        <f t="shared" si="122"/>
        <v>0</v>
      </c>
      <c r="JPV28" s="157">
        <f t="shared" si="122"/>
        <v>0</v>
      </c>
      <c r="JPW28" s="157">
        <f t="shared" si="122"/>
        <v>0</v>
      </c>
      <c r="JPX28" s="157">
        <f t="shared" si="122"/>
        <v>0</v>
      </c>
      <c r="JPY28" s="157">
        <f t="shared" si="122"/>
        <v>0</v>
      </c>
      <c r="JPZ28" s="157">
        <f t="shared" si="122"/>
        <v>0</v>
      </c>
      <c r="JQA28" s="157">
        <f t="shared" si="122"/>
        <v>0</v>
      </c>
      <c r="JQB28" s="157">
        <f t="shared" si="122"/>
        <v>0</v>
      </c>
      <c r="JQC28" s="157">
        <f t="shared" si="122"/>
        <v>0</v>
      </c>
      <c r="JQD28" s="157">
        <f t="shared" si="122"/>
        <v>0</v>
      </c>
      <c r="JQE28" s="157">
        <f t="shared" si="122"/>
        <v>0</v>
      </c>
      <c r="JQF28" s="157">
        <f t="shared" si="122"/>
        <v>0</v>
      </c>
      <c r="JQG28" s="157">
        <f t="shared" si="122"/>
        <v>0</v>
      </c>
      <c r="JQH28" s="157">
        <f t="shared" si="122"/>
        <v>0</v>
      </c>
      <c r="JQI28" s="157">
        <f t="shared" si="122"/>
        <v>0</v>
      </c>
      <c r="JQJ28" s="157">
        <f t="shared" si="122"/>
        <v>0</v>
      </c>
      <c r="JQK28" s="157">
        <f t="shared" si="122"/>
        <v>0</v>
      </c>
      <c r="JQL28" s="157">
        <f t="shared" si="122"/>
        <v>0</v>
      </c>
      <c r="JQM28" s="157">
        <f t="shared" si="122"/>
        <v>0</v>
      </c>
      <c r="JQN28" s="157">
        <f t="shared" si="122"/>
        <v>0</v>
      </c>
      <c r="JQO28" s="157">
        <f t="shared" si="122"/>
        <v>0</v>
      </c>
      <c r="JQP28" s="157">
        <f t="shared" si="122"/>
        <v>0</v>
      </c>
      <c r="JQQ28" s="157">
        <f t="shared" si="122"/>
        <v>0</v>
      </c>
      <c r="JQR28" s="157">
        <f t="shared" si="122"/>
        <v>0</v>
      </c>
      <c r="JQS28" s="157">
        <f t="shared" si="122"/>
        <v>0</v>
      </c>
      <c r="JQT28" s="157">
        <f t="shared" si="122"/>
        <v>0</v>
      </c>
      <c r="JQU28" s="157">
        <f t="shared" si="122"/>
        <v>0</v>
      </c>
      <c r="JQV28" s="157">
        <f t="shared" si="122"/>
        <v>0</v>
      </c>
      <c r="JQW28" s="157">
        <f t="shared" si="122"/>
        <v>0</v>
      </c>
      <c r="JQX28" s="157">
        <f t="shared" si="122"/>
        <v>0</v>
      </c>
      <c r="JQY28" s="157">
        <f t="shared" si="122"/>
        <v>0</v>
      </c>
      <c r="JQZ28" s="157">
        <f t="shared" si="122"/>
        <v>0</v>
      </c>
      <c r="JRA28" s="157">
        <f t="shared" si="122"/>
        <v>0</v>
      </c>
      <c r="JRB28" s="157">
        <f t="shared" si="122"/>
        <v>0</v>
      </c>
      <c r="JRC28" s="157">
        <f t="shared" si="122"/>
        <v>0</v>
      </c>
      <c r="JRD28" s="157">
        <f t="shared" si="122"/>
        <v>0</v>
      </c>
      <c r="JRE28" s="157">
        <f t="shared" si="122"/>
        <v>0</v>
      </c>
      <c r="JRF28" s="157">
        <f t="shared" si="122"/>
        <v>0</v>
      </c>
      <c r="JRG28" s="157">
        <f t="shared" ref="JRG28:JTR28" si="123">JRG29+JRG30</f>
        <v>0</v>
      </c>
      <c r="JRH28" s="157">
        <f t="shared" si="123"/>
        <v>0</v>
      </c>
      <c r="JRI28" s="157">
        <f t="shared" si="123"/>
        <v>0</v>
      </c>
      <c r="JRJ28" s="157">
        <f t="shared" si="123"/>
        <v>0</v>
      </c>
      <c r="JRK28" s="157">
        <f t="shared" si="123"/>
        <v>0</v>
      </c>
      <c r="JRL28" s="157">
        <f t="shared" si="123"/>
        <v>0</v>
      </c>
      <c r="JRM28" s="157">
        <f t="shared" si="123"/>
        <v>0</v>
      </c>
      <c r="JRN28" s="157">
        <f t="shared" si="123"/>
        <v>0</v>
      </c>
      <c r="JRO28" s="157">
        <f t="shared" si="123"/>
        <v>0</v>
      </c>
      <c r="JRP28" s="157">
        <f t="shared" si="123"/>
        <v>0</v>
      </c>
      <c r="JRQ28" s="157">
        <f t="shared" si="123"/>
        <v>0</v>
      </c>
      <c r="JRR28" s="157">
        <f t="shared" si="123"/>
        <v>0</v>
      </c>
      <c r="JRS28" s="157">
        <f t="shared" si="123"/>
        <v>0</v>
      </c>
      <c r="JRT28" s="157">
        <f t="shared" si="123"/>
        <v>0</v>
      </c>
      <c r="JRU28" s="157">
        <f t="shared" si="123"/>
        <v>0</v>
      </c>
      <c r="JRV28" s="157">
        <f t="shared" si="123"/>
        <v>0</v>
      </c>
      <c r="JRW28" s="157">
        <f t="shared" si="123"/>
        <v>0</v>
      </c>
      <c r="JRX28" s="157">
        <f t="shared" si="123"/>
        <v>0</v>
      </c>
      <c r="JRY28" s="157">
        <f t="shared" si="123"/>
        <v>0</v>
      </c>
      <c r="JRZ28" s="157">
        <f t="shared" si="123"/>
        <v>0</v>
      </c>
      <c r="JSA28" s="157">
        <f t="shared" si="123"/>
        <v>0</v>
      </c>
      <c r="JSB28" s="157">
        <f t="shared" si="123"/>
        <v>0</v>
      </c>
      <c r="JSC28" s="157">
        <f t="shared" si="123"/>
        <v>0</v>
      </c>
      <c r="JSD28" s="157">
        <f t="shared" si="123"/>
        <v>0</v>
      </c>
      <c r="JSE28" s="157">
        <f t="shared" si="123"/>
        <v>0</v>
      </c>
      <c r="JSF28" s="157">
        <f t="shared" si="123"/>
        <v>0</v>
      </c>
      <c r="JSG28" s="157">
        <f t="shared" si="123"/>
        <v>0</v>
      </c>
      <c r="JSH28" s="157">
        <f t="shared" si="123"/>
        <v>0</v>
      </c>
      <c r="JSI28" s="157">
        <f t="shared" si="123"/>
        <v>0</v>
      </c>
      <c r="JSJ28" s="157">
        <f t="shared" si="123"/>
        <v>0</v>
      </c>
      <c r="JSK28" s="157">
        <f t="shared" si="123"/>
        <v>0</v>
      </c>
      <c r="JSL28" s="157">
        <f t="shared" si="123"/>
        <v>0</v>
      </c>
      <c r="JSM28" s="157">
        <f t="shared" si="123"/>
        <v>0</v>
      </c>
      <c r="JSN28" s="157">
        <f t="shared" si="123"/>
        <v>0</v>
      </c>
      <c r="JSO28" s="157">
        <f t="shared" si="123"/>
        <v>0</v>
      </c>
      <c r="JSP28" s="157">
        <f t="shared" si="123"/>
        <v>0</v>
      </c>
      <c r="JSQ28" s="157">
        <f t="shared" si="123"/>
        <v>0</v>
      </c>
      <c r="JSR28" s="157">
        <f t="shared" si="123"/>
        <v>0</v>
      </c>
      <c r="JSS28" s="157">
        <f t="shared" si="123"/>
        <v>0</v>
      </c>
      <c r="JST28" s="157">
        <f t="shared" si="123"/>
        <v>0</v>
      </c>
      <c r="JSU28" s="157">
        <f t="shared" si="123"/>
        <v>0</v>
      </c>
      <c r="JSV28" s="157">
        <f t="shared" si="123"/>
        <v>0</v>
      </c>
      <c r="JSW28" s="157">
        <f t="shared" si="123"/>
        <v>0</v>
      </c>
      <c r="JSX28" s="157">
        <f t="shared" si="123"/>
        <v>0</v>
      </c>
      <c r="JSY28" s="157">
        <f t="shared" si="123"/>
        <v>0</v>
      </c>
      <c r="JSZ28" s="157">
        <f t="shared" si="123"/>
        <v>0</v>
      </c>
      <c r="JTA28" s="157">
        <f t="shared" si="123"/>
        <v>0</v>
      </c>
      <c r="JTB28" s="157">
        <f t="shared" si="123"/>
        <v>0</v>
      </c>
      <c r="JTC28" s="157">
        <f t="shared" si="123"/>
        <v>0</v>
      </c>
      <c r="JTD28" s="157">
        <f t="shared" si="123"/>
        <v>0</v>
      </c>
      <c r="JTE28" s="157">
        <f t="shared" si="123"/>
        <v>0</v>
      </c>
      <c r="JTF28" s="157">
        <f t="shared" si="123"/>
        <v>0</v>
      </c>
      <c r="JTG28" s="157">
        <f t="shared" si="123"/>
        <v>0</v>
      </c>
      <c r="JTH28" s="157">
        <f t="shared" si="123"/>
        <v>0</v>
      </c>
      <c r="JTI28" s="157">
        <f t="shared" si="123"/>
        <v>0</v>
      </c>
      <c r="JTJ28" s="157">
        <f t="shared" si="123"/>
        <v>0</v>
      </c>
      <c r="JTK28" s="157">
        <f t="shared" si="123"/>
        <v>0</v>
      </c>
      <c r="JTL28" s="157">
        <f t="shared" si="123"/>
        <v>0</v>
      </c>
      <c r="JTM28" s="157">
        <f t="shared" si="123"/>
        <v>0</v>
      </c>
      <c r="JTN28" s="157">
        <f t="shared" si="123"/>
        <v>0</v>
      </c>
      <c r="JTO28" s="157">
        <f t="shared" si="123"/>
        <v>0</v>
      </c>
      <c r="JTP28" s="157">
        <f t="shared" si="123"/>
        <v>0</v>
      </c>
      <c r="JTQ28" s="157">
        <f t="shared" si="123"/>
        <v>0</v>
      </c>
      <c r="JTR28" s="157">
        <f t="shared" si="123"/>
        <v>0</v>
      </c>
      <c r="JTS28" s="157">
        <f t="shared" ref="JTS28:JWD28" si="124">JTS29+JTS30</f>
        <v>0</v>
      </c>
      <c r="JTT28" s="157">
        <f t="shared" si="124"/>
        <v>0</v>
      </c>
      <c r="JTU28" s="157">
        <f t="shared" si="124"/>
        <v>0</v>
      </c>
      <c r="JTV28" s="157">
        <f t="shared" si="124"/>
        <v>0</v>
      </c>
      <c r="JTW28" s="157">
        <f t="shared" si="124"/>
        <v>0</v>
      </c>
      <c r="JTX28" s="157">
        <f t="shared" si="124"/>
        <v>0</v>
      </c>
      <c r="JTY28" s="157">
        <f t="shared" si="124"/>
        <v>0</v>
      </c>
      <c r="JTZ28" s="157">
        <f t="shared" si="124"/>
        <v>0</v>
      </c>
      <c r="JUA28" s="157">
        <f t="shared" si="124"/>
        <v>0</v>
      </c>
      <c r="JUB28" s="157">
        <f t="shared" si="124"/>
        <v>0</v>
      </c>
      <c r="JUC28" s="157">
        <f t="shared" si="124"/>
        <v>0</v>
      </c>
      <c r="JUD28" s="157">
        <f t="shared" si="124"/>
        <v>0</v>
      </c>
      <c r="JUE28" s="157">
        <f t="shared" si="124"/>
        <v>0</v>
      </c>
      <c r="JUF28" s="157">
        <f t="shared" si="124"/>
        <v>0</v>
      </c>
      <c r="JUG28" s="157">
        <f t="shared" si="124"/>
        <v>0</v>
      </c>
      <c r="JUH28" s="157">
        <f t="shared" si="124"/>
        <v>0</v>
      </c>
      <c r="JUI28" s="157">
        <f t="shared" si="124"/>
        <v>0</v>
      </c>
      <c r="JUJ28" s="157">
        <f t="shared" si="124"/>
        <v>0</v>
      </c>
      <c r="JUK28" s="157">
        <f t="shared" si="124"/>
        <v>0</v>
      </c>
      <c r="JUL28" s="157">
        <f t="shared" si="124"/>
        <v>0</v>
      </c>
      <c r="JUM28" s="157">
        <f t="shared" si="124"/>
        <v>0</v>
      </c>
      <c r="JUN28" s="157">
        <f t="shared" si="124"/>
        <v>0</v>
      </c>
      <c r="JUO28" s="157">
        <f t="shared" si="124"/>
        <v>0</v>
      </c>
      <c r="JUP28" s="157">
        <f t="shared" si="124"/>
        <v>0</v>
      </c>
      <c r="JUQ28" s="157">
        <f t="shared" si="124"/>
        <v>0</v>
      </c>
      <c r="JUR28" s="157">
        <f t="shared" si="124"/>
        <v>0</v>
      </c>
      <c r="JUS28" s="157">
        <f t="shared" si="124"/>
        <v>0</v>
      </c>
      <c r="JUT28" s="157">
        <f t="shared" si="124"/>
        <v>0</v>
      </c>
      <c r="JUU28" s="157">
        <f t="shared" si="124"/>
        <v>0</v>
      </c>
      <c r="JUV28" s="157">
        <f t="shared" si="124"/>
        <v>0</v>
      </c>
      <c r="JUW28" s="157">
        <f t="shared" si="124"/>
        <v>0</v>
      </c>
      <c r="JUX28" s="157">
        <f t="shared" si="124"/>
        <v>0</v>
      </c>
      <c r="JUY28" s="157">
        <f t="shared" si="124"/>
        <v>0</v>
      </c>
      <c r="JUZ28" s="157">
        <f t="shared" si="124"/>
        <v>0</v>
      </c>
      <c r="JVA28" s="157">
        <f t="shared" si="124"/>
        <v>0</v>
      </c>
      <c r="JVB28" s="157">
        <f t="shared" si="124"/>
        <v>0</v>
      </c>
      <c r="JVC28" s="157">
        <f t="shared" si="124"/>
        <v>0</v>
      </c>
      <c r="JVD28" s="157">
        <f t="shared" si="124"/>
        <v>0</v>
      </c>
      <c r="JVE28" s="157">
        <f t="shared" si="124"/>
        <v>0</v>
      </c>
      <c r="JVF28" s="157">
        <f t="shared" si="124"/>
        <v>0</v>
      </c>
      <c r="JVG28" s="157">
        <f t="shared" si="124"/>
        <v>0</v>
      </c>
      <c r="JVH28" s="157">
        <f t="shared" si="124"/>
        <v>0</v>
      </c>
      <c r="JVI28" s="157">
        <f t="shared" si="124"/>
        <v>0</v>
      </c>
      <c r="JVJ28" s="157">
        <f t="shared" si="124"/>
        <v>0</v>
      </c>
      <c r="JVK28" s="157">
        <f t="shared" si="124"/>
        <v>0</v>
      </c>
      <c r="JVL28" s="157">
        <f t="shared" si="124"/>
        <v>0</v>
      </c>
      <c r="JVM28" s="157">
        <f t="shared" si="124"/>
        <v>0</v>
      </c>
      <c r="JVN28" s="157">
        <f t="shared" si="124"/>
        <v>0</v>
      </c>
      <c r="JVO28" s="157">
        <f t="shared" si="124"/>
        <v>0</v>
      </c>
      <c r="JVP28" s="157">
        <f t="shared" si="124"/>
        <v>0</v>
      </c>
      <c r="JVQ28" s="157">
        <f t="shared" si="124"/>
        <v>0</v>
      </c>
      <c r="JVR28" s="157">
        <f t="shared" si="124"/>
        <v>0</v>
      </c>
      <c r="JVS28" s="157">
        <f t="shared" si="124"/>
        <v>0</v>
      </c>
      <c r="JVT28" s="157">
        <f t="shared" si="124"/>
        <v>0</v>
      </c>
      <c r="JVU28" s="157">
        <f t="shared" si="124"/>
        <v>0</v>
      </c>
      <c r="JVV28" s="157">
        <f t="shared" si="124"/>
        <v>0</v>
      </c>
      <c r="JVW28" s="157">
        <f t="shared" si="124"/>
        <v>0</v>
      </c>
      <c r="JVX28" s="157">
        <f t="shared" si="124"/>
        <v>0</v>
      </c>
      <c r="JVY28" s="157">
        <f t="shared" si="124"/>
        <v>0</v>
      </c>
      <c r="JVZ28" s="157">
        <f t="shared" si="124"/>
        <v>0</v>
      </c>
      <c r="JWA28" s="157">
        <f t="shared" si="124"/>
        <v>0</v>
      </c>
      <c r="JWB28" s="157">
        <f t="shared" si="124"/>
        <v>0</v>
      </c>
      <c r="JWC28" s="157">
        <f t="shared" si="124"/>
        <v>0</v>
      </c>
      <c r="JWD28" s="157">
        <f t="shared" si="124"/>
        <v>0</v>
      </c>
      <c r="JWE28" s="157">
        <f t="shared" ref="JWE28:JYP28" si="125">JWE29+JWE30</f>
        <v>0</v>
      </c>
      <c r="JWF28" s="157">
        <f t="shared" si="125"/>
        <v>0</v>
      </c>
      <c r="JWG28" s="157">
        <f t="shared" si="125"/>
        <v>0</v>
      </c>
      <c r="JWH28" s="157">
        <f t="shared" si="125"/>
        <v>0</v>
      </c>
      <c r="JWI28" s="157">
        <f t="shared" si="125"/>
        <v>0</v>
      </c>
      <c r="JWJ28" s="157">
        <f t="shared" si="125"/>
        <v>0</v>
      </c>
      <c r="JWK28" s="157">
        <f t="shared" si="125"/>
        <v>0</v>
      </c>
      <c r="JWL28" s="157">
        <f t="shared" si="125"/>
        <v>0</v>
      </c>
      <c r="JWM28" s="157">
        <f t="shared" si="125"/>
        <v>0</v>
      </c>
      <c r="JWN28" s="157">
        <f t="shared" si="125"/>
        <v>0</v>
      </c>
      <c r="JWO28" s="157">
        <f t="shared" si="125"/>
        <v>0</v>
      </c>
      <c r="JWP28" s="157">
        <f t="shared" si="125"/>
        <v>0</v>
      </c>
      <c r="JWQ28" s="157">
        <f t="shared" si="125"/>
        <v>0</v>
      </c>
      <c r="JWR28" s="157">
        <f t="shared" si="125"/>
        <v>0</v>
      </c>
      <c r="JWS28" s="157">
        <f t="shared" si="125"/>
        <v>0</v>
      </c>
      <c r="JWT28" s="157">
        <f t="shared" si="125"/>
        <v>0</v>
      </c>
      <c r="JWU28" s="157">
        <f t="shared" si="125"/>
        <v>0</v>
      </c>
      <c r="JWV28" s="157">
        <f t="shared" si="125"/>
        <v>0</v>
      </c>
      <c r="JWW28" s="157">
        <f t="shared" si="125"/>
        <v>0</v>
      </c>
      <c r="JWX28" s="157">
        <f t="shared" si="125"/>
        <v>0</v>
      </c>
      <c r="JWY28" s="157">
        <f t="shared" si="125"/>
        <v>0</v>
      </c>
      <c r="JWZ28" s="157">
        <f t="shared" si="125"/>
        <v>0</v>
      </c>
      <c r="JXA28" s="157">
        <f t="shared" si="125"/>
        <v>0</v>
      </c>
      <c r="JXB28" s="157">
        <f t="shared" si="125"/>
        <v>0</v>
      </c>
      <c r="JXC28" s="157">
        <f t="shared" si="125"/>
        <v>0</v>
      </c>
      <c r="JXD28" s="157">
        <f t="shared" si="125"/>
        <v>0</v>
      </c>
      <c r="JXE28" s="157">
        <f t="shared" si="125"/>
        <v>0</v>
      </c>
      <c r="JXF28" s="157">
        <f t="shared" si="125"/>
        <v>0</v>
      </c>
      <c r="JXG28" s="157">
        <f t="shared" si="125"/>
        <v>0</v>
      </c>
      <c r="JXH28" s="157">
        <f t="shared" si="125"/>
        <v>0</v>
      </c>
      <c r="JXI28" s="157">
        <f t="shared" si="125"/>
        <v>0</v>
      </c>
      <c r="JXJ28" s="157">
        <f t="shared" si="125"/>
        <v>0</v>
      </c>
      <c r="JXK28" s="157">
        <f t="shared" si="125"/>
        <v>0</v>
      </c>
      <c r="JXL28" s="157">
        <f t="shared" si="125"/>
        <v>0</v>
      </c>
      <c r="JXM28" s="157">
        <f t="shared" si="125"/>
        <v>0</v>
      </c>
      <c r="JXN28" s="157">
        <f t="shared" si="125"/>
        <v>0</v>
      </c>
      <c r="JXO28" s="157">
        <f t="shared" si="125"/>
        <v>0</v>
      </c>
      <c r="JXP28" s="157">
        <f t="shared" si="125"/>
        <v>0</v>
      </c>
      <c r="JXQ28" s="157">
        <f t="shared" si="125"/>
        <v>0</v>
      </c>
      <c r="JXR28" s="157">
        <f t="shared" si="125"/>
        <v>0</v>
      </c>
      <c r="JXS28" s="157">
        <f t="shared" si="125"/>
        <v>0</v>
      </c>
      <c r="JXT28" s="157">
        <f t="shared" si="125"/>
        <v>0</v>
      </c>
      <c r="JXU28" s="157">
        <f t="shared" si="125"/>
        <v>0</v>
      </c>
      <c r="JXV28" s="157">
        <f t="shared" si="125"/>
        <v>0</v>
      </c>
      <c r="JXW28" s="157">
        <f t="shared" si="125"/>
        <v>0</v>
      </c>
      <c r="JXX28" s="157">
        <f t="shared" si="125"/>
        <v>0</v>
      </c>
      <c r="JXY28" s="157">
        <f t="shared" si="125"/>
        <v>0</v>
      </c>
      <c r="JXZ28" s="157">
        <f t="shared" si="125"/>
        <v>0</v>
      </c>
      <c r="JYA28" s="157">
        <f t="shared" si="125"/>
        <v>0</v>
      </c>
      <c r="JYB28" s="157">
        <f t="shared" si="125"/>
        <v>0</v>
      </c>
      <c r="JYC28" s="157">
        <f t="shared" si="125"/>
        <v>0</v>
      </c>
      <c r="JYD28" s="157">
        <f t="shared" si="125"/>
        <v>0</v>
      </c>
      <c r="JYE28" s="157">
        <f t="shared" si="125"/>
        <v>0</v>
      </c>
      <c r="JYF28" s="157">
        <f t="shared" si="125"/>
        <v>0</v>
      </c>
      <c r="JYG28" s="157">
        <f t="shared" si="125"/>
        <v>0</v>
      </c>
      <c r="JYH28" s="157">
        <f t="shared" si="125"/>
        <v>0</v>
      </c>
      <c r="JYI28" s="157">
        <f t="shared" si="125"/>
        <v>0</v>
      </c>
      <c r="JYJ28" s="157">
        <f t="shared" si="125"/>
        <v>0</v>
      </c>
      <c r="JYK28" s="157">
        <f t="shared" si="125"/>
        <v>0</v>
      </c>
      <c r="JYL28" s="157">
        <f t="shared" si="125"/>
        <v>0</v>
      </c>
      <c r="JYM28" s="157">
        <f t="shared" si="125"/>
        <v>0</v>
      </c>
      <c r="JYN28" s="157">
        <f t="shared" si="125"/>
        <v>0</v>
      </c>
      <c r="JYO28" s="157">
        <f t="shared" si="125"/>
        <v>0</v>
      </c>
      <c r="JYP28" s="157">
        <f t="shared" si="125"/>
        <v>0</v>
      </c>
      <c r="JYQ28" s="157">
        <f t="shared" ref="JYQ28:KBB28" si="126">JYQ29+JYQ30</f>
        <v>0</v>
      </c>
      <c r="JYR28" s="157">
        <f t="shared" si="126"/>
        <v>0</v>
      </c>
      <c r="JYS28" s="157">
        <f t="shared" si="126"/>
        <v>0</v>
      </c>
      <c r="JYT28" s="157">
        <f t="shared" si="126"/>
        <v>0</v>
      </c>
      <c r="JYU28" s="157">
        <f t="shared" si="126"/>
        <v>0</v>
      </c>
      <c r="JYV28" s="157">
        <f t="shared" si="126"/>
        <v>0</v>
      </c>
      <c r="JYW28" s="157">
        <f t="shared" si="126"/>
        <v>0</v>
      </c>
      <c r="JYX28" s="157">
        <f t="shared" si="126"/>
        <v>0</v>
      </c>
      <c r="JYY28" s="157">
        <f t="shared" si="126"/>
        <v>0</v>
      </c>
      <c r="JYZ28" s="157">
        <f t="shared" si="126"/>
        <v>0</v>
      </c>
      <c r="JZA28" s="157">
        <f t="shared" si="126"/>
        <v>0</v>
      </c>
      <c r="JZB28" s="157">
        <f t="shared" si="126"/>
        <v>0</v>
      </c>
      <c r="JZC28" s="157">
        <f t="shared" si="126"/>
        <v>0</v>
      </c>
      <c r="JZD28" s="157">
        <f t="shared" si="126"/>
        <v>0</v>
      </c>
      <c r="JZE28" s="157">
        <f t="shared" si="126"/>
        <v>0</v>
      </c>
      <c r="JZF28" s="157">
        <f t="shared" si="126"/>
        <v>0</v>
      </c>
      <c r="JZG28" s="157">
        <f t="shared" si="126"/>
        <v>0</v>
      </c>
      <c r="JZH28" s="157">
        <f t="shared" si="126"/>
        <v>0</v>
      </c>
      <c r="JZI28" s="157">
        <f t="shared" si="126"/>
        <v>0</v>
      </c>
      <c r="JZJ28" s="157">
        <f t="shared" si="126"/>
        <v>0</v>
      </c>
      <c r="JZK28" s="157">
        <f t="shared" si="126"/>
        <v>0</v>
      </c>
      <c r="JZL28" s="157">
        <f t="shared" si="126"/>
        <v>0</v>
      </c>
      <c r="JZM28" s="157">
        <f t="shared" si="126"/>
        <v>0</v>
      </c>
      <c r="JZN28" s="157">
        <f t="shared" si="126"/>
        <v>0</v>
      </c>
      <c r="JZO28" s="157">
        <f t="shared" si="126"/>
        <v>0</v>
      </c>
      <c r="JZP28" s="157">
        <f t="shared" si="126"/>
        <v>0</v>
      </c>
      <c r="JZQ28" s="157">
        <f t="shared" si="126"/>
        <v>0</v>
      </c>
      <c r="JZR28" s="157">
        <f t="shared" si="126"/>
        <v>0</v>
      </c>
      <c r="JZS28" s="157">
        <f t="shared" si="126"/>
        <v>0</v>
      </c>
      <c r="JZT28" s="157">
        <f t="shared" si="126"/>
        <v>0</v>
      </c>
      <c r="JZU28" s="157">
        <f t="shared" si="126"/>
        <v>0</v>
      </c>
      <c r="JZV28" s="157">
        <f t="shared" si="126"/>
        <v>0</v>
      </c>
      <c r="JZW28" s="157">
        <f t="shared" si="126"/>
        <v>0</v>
      </c>
      <c r="JZX28" s="157">
        <f t="shared" si="126"/>
        <v>0</v>
      </c>
      <c r="JZY28" s="157">
        <f t="shared" si="126"/>
        <v>0</v>
      </c>
      <c r="JZZ28" s="157">
        <f t="shared" si="126"/>
        <v>0</v>
      </c>
      <c r="KAA28" s="157">
        <f t="shared" si="126"/>
        <v>0</v>
      </c>
      <c r="KAB28" s="157">
        <f t="shared" si="126"/>
        <v>0</v>
      </c>
      <c r="KAC28" s="157">
        <f t="shared" si="126"/>
        <v>0</v>
      </c>
      <c r="KAD28" s="157">
        <f t="shared" si="126"/>
        <v>0</v>
      </c>
      <c r="KAE28" s="157">
        <f t="shared" si="126"/>
        <v>0</v>
      </c>
      <c r="KAF28" s="157">
        <f t="shared" si="126"/>
        <v>0</v>
      </c>
      <c r="KAG28" s="157">
        <f t="shared" si="126"/>
        <v>0</v>
      </c>
      <c r="KAH28" s="157">
        <f t="shared" si="126"/>
        <v>0</v>
      </c>
      <c r="KAI28" s="157">
        <f t="shared" si="126"/>
        <v>0</v>
      </c>
      <c r="KAJ28" s="157">
        <f t="shared" si="126"/>
        <v>0</v>
      </c>
      <c r="KAK28" s="157">
        <f t="shared" si="126"/>
        <v>0</v>
      </c>
      <c r="KAL28" s="157">
        <f t="shared" si="126"/>
        <v>0</v>
      </c>
      <c r="KAM28" s="157">
        <f t="shared" si="126"/>
        <v>0</v>
      </c>
      <c r="KAN28" s="157">
        <f t="shared" si="126"/>
        <v>0</v>
      </c>
      <c r="KAO28" s="157">
        <f t="shared" si="126"/>
        <v>0</v>
      </c>
      <c r="KAP28" s="157">
        <f t="shared" si="126"/>
        <v>0</v>
      </c>
      <c r="KAQ28" s="157">
        <f t="shared" si="126"/>
        <v>0</v>
      </c>
      <c r="KAR28" s="157">
        <f t="shared" si="126"/>
        <v>0</v>
      </c>
      <c r="KAS28" s="157">
        <f t="shared" si="126"/>
        <v>0</v>
      </c>
      <c r="KAT28" s="157">
        <f t="shared" si="126"/>
        <v>0</v>
      </c>
      <c r="KAU28" s="157">
        <f t="shared" si="126"/>
        <v>0</v>
      </c>
      <c r="KAV28" s="157">
        <f t="shared" si="126"/>
        <v>0</v>
      </c>
      <c r="KAW28" s="157">
        <f t="shared" si="126"/>
        <v>0</v>
      </c>
      <c r="KAX28" s="157">
        <f t="shared" si="126"/>
        <v>0</v>
      </c>
      <c r="KAY28" s="157">
        <f t="shared" si="126"/>
        <v>0</v>
      </c>
      <c r="KAZ28" s="157">
        <f t="shared" si="126"/>
        <v>0</v>
      </c>
      <c r="KBA28" s="157">
        <f t="shared" si="126"/>
        <v>0</v>
      </c>
      <c r="KBB28" s="157">
        <f t="shared" si="126"/>
        <v>0</v>
      </c>
      <c r="KBC28" s="157">
        <f t="shared" ref="KBC28:KDN28" si="127">KBC29+KBC30</f>
        <v>0</v>
      </c>
      <c r="KBD28" s="157">
        <f t="shared" si="127"/>
        <v>0</v>
      </c>
      <c r="KBE28" s="157">
        <f t="shared" si="127"/>
        <v>0</v>
      </c>
      <c r="KBF28" s="157">
        <f t="shared" si="127"/>
        <v>0</v>
      </c>
      <c r="KBG28" s="157">
        <f t="shared" si="127"/>
        <v>0</v>
      </c>
      <c r="KBH28" s="157">
        <f t="shared" si="127"/>
        <v>0</v>
      </c>
      <c r="KBI28" s="157">
        <f t="shared" si="127"/>
        <v>0</v>
      </c>
      <c r="KBJ28" s="157">
        <f t="shared" si="127"/>
        <v>0</v>
      </c>
      <c r="KBK28" s="157">
        <f t="shared" si="127"/>
        <v>0</v>
      </c>
      <c r="KBL28" s="157">
        <f t="shared" si="127"/>
        <v>0</v>
      </c>
      <c r="KBM28" s="157">
        <f t="shared" si="127"/>
        <v>0</v>
      </c>
      <c r="KBN28" s="157">
        <f t="shared" si="127"/>
        <v>0</v>
      </c>
      <c r="KBO28" s="157">
        <f t="shared" si="127"/>
        <v>0</v>
      </c>
      <c r="KBP28" s="157">
        <f t="shared" si="127"/>
        <v>0</v>
      </c>
      <c r="KBQ28" s="157">
        <f t="shared" si="127"/>
        <v>0</v>
      </c>
      <c r="KBR28" s="157">
        <f t="shared" si="127"/>
        <v>0</v>
      </c>
      <c r="KBS28" s="157">
        <f t="shared" si="127"/>
        <v>0</v>
      </c>
      <c r="KBT28" s="157">
        <f t="shared" si="127"/>
        <v>0</v>
      </c>
      <c r="KBU28" s="157">
        <f t="shared" si="127"/>
        <v>0</v>
      </c>
      <c r="KBV28" s="157">
        <f t="shared" si="127"/>
        <v>0</v>
      </c>
      <c r="KBW28" s="157">
        <f t="shared" si="127"/>
        <v>0</v>
      </c>
      <c r="KBX28" s="157">
        <f t="shared" si="127"/>
        <v>0</v>
      </c>
      <c r="KBY28" s="157">
        <f t="shared" si="127"/>
        <v>0</v>
      </c>
      <c r="KBZ28" s="157">
        <f t="shared" si="127"/>
        <v>0</v>
      </c>
      <c r="KCA28" s="157">
        <f t="shared" si="127"/>
        <v>0</v>
      </c>
      <c r="KCB28" s="157">
        <f t="shared" si="127"/>
        <v>0</v>
      </c>
      <c r="KCC28" s="157">
        <f t="shared" si="127"/>
        <v>0</v>
      </c>
      <c r="KCD28" s="157">
        <f t="shared" si="127"/>
        <v>0</v>
      </c>
      <c r="KCE28" s="157">
        <f t="shared" si="127"/>
        <v>0</v>
      </c>
      <c r="KCF28" s="157">
        <f t="shared" si="127"/>
        <v>0</v>
      </c>
      <c r="KCG28" s="157">
        <f t="shared" si="127"/>
        <v>0</v>
      </c>
      <c r="KCH28" s="157">
        <f t="shared" si="127"/>
        <v>0</v>
      </c>
      <c r="KCI28" s="157">
        <f t="shared" si="127"/>
        <v>0</v>
      </c>
      <c r="KCJ28" s="157">
        <f t="shared" si="127"/>
        <v>0</v>
      </c>
      <c r="KCK28" s="157">
        <f t="shared" si="127"/>
        <v>0</v>
      </c>
      <c r="KCL28" s="157">
        <f t="shared" si="127"/>
        <v>0</v>
      </c>
      <c r="KCM28" s="157">
        <f t="shared" si="127"/>
        <v>0</v>
      </c>
      <c r="KCN28" s="157">
        <f t="shared" si="127"/>
        <v>0</v>
      </c>
      <c r="KCO28" s="157">
        <f t="shared" si="127"/>
        <v>0</v>
      </c>
      <c r="KCP28" s="157">
        <f t="shared" si="127"/>
        <v>0</v>
      </c>
      <c r="KCQ28" s="157">
        <f t="shared" si="127"/>
        <v>0</v>
      </c>
      <c r="KCR28" s="157">
        <f t="shared" si="127"/>
        <v>0</v>
      </c>
      <c r="KCS28" s="157">
        <f t="shared" si="127"/>
        <v>0</v>
      </c>
      <c r="KCT28" s="157">
        <f t="shared" si="127"/>
        <v>0</v>
      </c>
      <c r="KCU28" s="157">
        <f t="shared" si="127"/>
        <v>0</v>
      </c>
      <c r="KCV28" s="157">
        <f t="shared" si="127"/>
        <v>0</v>
      </c>
      <c r="KCW28" s="157">
        <f t="shared" si="127"/>
        <v>0</v>
      </c>
      <c r="KCX28" s="157">
        <f t="shared" si="127"/>
        <v>0</v>
      </c>
      <c r="KCY28" s="157">
        <f t="shared" si="127"/>
        <v>0</v>
      </c>
      <c r="KCZ28" s="157">
        <f t="shared" si="127"/>
        <v>0</v>
      </c>
      <c r="KDA28" s="157">
        <f t="shared" si="127"/>
        <v>0</v>
      </c>
      <c r="KDB28" s="157">
        <f t="shared" si="127"/>
        <v>0</v>
      </c>
      <c r="KDC28" s="157">
        <f t="shared" si="127"/>
        <v>0</v>
      </c>
      <c r="KDD28" s="157">
        <f t="shared" si="127"/>
        <v>0</v>
      </c>
      <c r="KDE28" s="157">
        <f t="shared" si="127"/>
        <v>0</v>
      </c>
      <c r="KDF28" s="157">
        <f t="shared" si="127"/>
        <v>0</v>
      </c>
      <c r="KDG28" s="157">
        <f t="shared" si="127"/>
        <v>0</v>
      </c>
      <c r="KDH28" s="157">
        <f t="shared" si="127"/>
        <v>0</v>
      </c>
      <c r="KDI28" s="157">
        <f t="shared" si="127"/>
        <v>0</v>
      </c>
      <c r="KDJ28" s="157">
        <f t="shared" si="127"/>
        <v>0</v>
      </c>
      <c r="KDK28" s="157">
        <f t="shared" si="127"/>
        <v>0</v>
      </c>
      <c r="KDL28" s="157">
        <f t="shared" si="127"/>
        <v>0</v>
      </c>
      <c r="KDM28" s="157">
        <f t="shared" si="127"/>
        <v>0</v>
      </c>
      <c r="KDN28" s="157">
        <f t="shared" si="127"/>
        <v>0</v>
      </c>
      <c r="KDO28" s="157">
        <f t="shared" ref="KDO28:KFZ28" si="128">KDO29+KDO30</f>
        <v>0</v>
      </c>
      <c r="KDP28" s="157">
        <f t="shared" si="128"/>
        <v>0</v>
      </c>
      <c r="KDQ28" s="157">
        <f t="shared" si="128"/>
        <v>0</v>
      </c>
      <c r="KDR28" s="157">
        <f t="shared" si="128"/>
        <v>0</v>
      </c>
      <c r="KDS28" s="157">
        <f t="shared" si="128"/>
        <v>0</v>
      </c>
      <c r="KDT28" s="157">
        <f t="shared" si="128"/>
        <v>0</v>
      </c>
      <c r="KDU28" s="157">
        <f t="shared" si="128"/>
        <v>0</v>
      </c>
      <c r="KDV28" s="157">
        <f t="shared" si="128"/>
        <v>0</v>
      </c>
      <c r="KDW28" s="157">
        <f t="shared" si="128"/>
        <v>0</v>
      </c>
      <c r="KDX28" s="157">
        <f t="shared" si="128"/>
        <v>0</v>
      </c>
      <c r="KDY28" s="157">
        <f t="shared" si="128"/>
        <v>0</v>
      </c>
      <c r="KDZ28" s="157">
        <f t="shared" si="128"/>
        <v>0</v>
      </c>
      <c r="KEA28" s="157">
        <f t="shared" si="128"/>
        <v>0</v>
      </c>
      <c r="KEB28" s="157">
        <f t="shared" si="128"/>
        <v>0</v>
      </c>
      <c r="KEC28" s="157">
        <f t="shared" si="128"/>
        <v>0</v>
      </c>
      <c r="KED28" s="157">
        <f t="shared" si="128"/>
        <v>0</v>
      </c>
      <c r="KEE28" s="157">
        <f t="shared" si="128"/>
        <v>0</v>
      </c>
      <c r="KEF28" s="157">
        <f t="shared" si="128"/>
        <v>0</v>
      </c>
      <c r="KEG28" s="157">
        <f t="shared" si="128"/>
        <v>0</v>
      </c>
      <c r="KEH28" s="157">
        <f t="shared" si="128"/>
        <v>0</v>
      </c>
      <c r="KEI28" s="157">
        <f t="shared" si="128"/>
        <v>0</v>
      </c>
      <c r="KEJ28" s="157">
        <f t="shared" si="128"/>
        <v>0</v>
      </c>
      <c r="KEK28" s="157">
        <f t="shared" si="128"/>
        <v>0</v>
      </c>
      <c r="KEL28" s="157">
        <f t="shared" si="128"/>
        <v>0</v>
      </c>
      <c r="KEM28" s="157">
        <f t="shared" si="128"/>
        <v>0</v>
      </c>
      <c r="KEN28" s="157">
        <f t="shared" si="128"/>
        <v>0</v>
      </c>
      <c r="KEO28" s="157">
        <f t="shared" si="128"/>
        <v>0</v>
      </c>
      <c r="KEP28" s="157">
        <f t="shared" si="128"/>
        <v>0</v>
      </c>
      <c r="KEQ28" s="157">
        <f t="shared" si="128"/>
        <v>0</v>
      </c>
      <c r="KER28" s="157">
        <f t="shared" si="128"/>
        <v>0</v>
      </c>
      <c r="KES28" s="157">
        <f t="shared" si="128"/>
        <v>0</v>
      </c>
      <c r="KET28" s="157">
        <f t="shared" si="128"/>
        <v>0</v>
      </c>
      <c r="KEU28" s="157">
        <f t="shared" si="128"/>
        <v>0</v>
      </c>
      <c r="KEV28" s="157">
        <f t="shared" si="128"/>
        <v>0</v>
      </c>
      <c r="KEW28" s="157">
        <f t="shared" si="128"/>
        <v>0</v>
      </c>
      <c r="KEX28" s="157">
        <f t="shared" si="128"/>
        <v>0</v>
      </c>
      <c r="KEY28" s="157">
        <f t="shared" si="128"/>
        <v>0</v>
      </c>
      <c r="KEZ28" s="157">
        <f t="shared" si="128"/>
        <v>0</v>
      </c>
      <c r="KFA28" s="157">
        <f t="shared" si="128"/>
        <v>0</v>
      </c>
      <c r="KFB28" s="157">
        <f t="shared" si="128"/>
        <v>0</v>
      </c>
      <c r="KFC28" s="157">
        <f t="shared" si="128"/>
        <v>0</v>
      </c>
      <c r="KFD28" s="157">
        <f t="shared" si="128"/>
        <v>0</v>
      </c>
      <c r="KFE28" s="157">
        <f t="shared" si="128"/>
        <v>0</v>
      </c>
      <c r="KFF28" s="157">
        <f t="shared" si="128"/>
        <v>0</v>
      </c>
      <c r="KFG28" s="157">
        <f t="shared" si="128"/>
        <v>0</v>
      </c>
      <c r="KFH28" s="157">
        <f t="shared" si="128"/>
        <v>0</v>
      </c>
      <c r="KFI28" s="157">
        <f t="shared" si="128"/>
        <v>0</v>
      </c>
      <c r="KFJ28" s="157">
        <f t="shared" si="128"/>
        <v>0</v>
      </c>
      <c r="KFK28" s="157">
        <f t="shared" si="128"/>
        <v>0</v>
      </c>
      <c r="KFL28" s="157">
        <f t="shared" si="128"/>
        <v>0</v>
      </c>
      <c r="KFM28" s="157">
        <f t="shared" si="128"/>
        <v>0</v>
      </c>
      <c r="KFN28" s="157">
        <f t="shared" si="128"/>
        <v>0</v>
      </c>
      <c r="KFO28" s="157">
        <f t="shared" si="128"/>
        <v>0</v>
      </c>
      <c r="KFP28" s="157">
        <f t="shared" si="128"/>
        <v>0</v>
      </c>
      <c r="KFQ28" s="157">
        <f t="shared" si="128"/>
        <v>0</v>
      </c>
      <c r="KFR28" s="157">
        <f t="shared" si="128"/>
        <v>0</v>
      </c>
      <c r="KFS28" s="157">
        <f t="shared" si="128"/>
        <v>0</v>
      </c>
      <c r="KFT28" s="157">
        <f t="shared" si="128"/>
        <v>0</v>
      </c>
      <c r="KFU28" s="157">
        <f t="shared" si="128"/>
        <v>0</v>
      </c>
      <c r="KFV28" s="157">
        <f t="shared" si="128"/>
        <v>0</v>
      </c>
      <c r="KFW28" s="157">
        <f t="shared" si="128"/>
        <v>0</v>
      </c>
      <c r="KFX28" s="157">
        <f t="shared" si="128"/>
        <v>0</v>
      </c>
      <c r="KFY28" s="157">
        <f t="shared" si="128"/>
        <v>0</v>
      </c>
      <c r="KFZ28" s="157">
        <f t="shared" si="128"/>
        <v>0</v>
      </c>
      <c r="KGA28" s="157">
        <f t="shared" ref="KGA28:KIL28" si="129">KGA29+KGA30</f>
        <v>0</v>
      </c>
      <c r="KGB28" s="157">
        <f t="shared" si="129"/>
        <v>0</v>
      </c>
      <c r="KGC28" s="157">
        <f t="shared" si="129"/>
        <v>0</v>
      </c>
      <c r="KGD28" s="157">
        <f t="shared" si="129"/>
        <v>0</v>
      </c>
      <c r="KGE28" s="157">
        <f t="shared" si="129"/>
        <v>0</v>
      </c>
      <c r="KGF28" s="157">
        <f t="shared" si="129"/>
        <v>0</v>
      </c>
      <c r="KGG28" s="157">
        <f t="shared" si="129"/>
        <v>0</v>
      </c>
      <c r="KGH28" s="157">
        <f t="shared" si="129"/>
        <v>0</v>
      </c>
      <c r="KGI28" s="157">
        <f t="shared" si="129"/>
        <v>0</v>
      </c>
      <c r="KGJ28" s="157">
        <f t="shared" si="129"/>
        <v>0</v>
      </c>
      <c r="KGK28" s="157">
        <f t="shared" si="129"/>
        <v>0</v>
      </c>
      <c r="KGL28" s="157">
        <f t="shared" si="129"/>
        <v>0</v>
      </c>
      <c r="KGM28" s="157">
        <f t="shared" si="129"/>
        <v>0</v>
      </c>
      <c r="KGN28" s="157">
        <f t="shared" si="129"/>
        <v>0</v>
      </c>
      <c r="KGO28" s="157">
        <f t="shared" si="129"/>
        <v>0</v>
      </c>
      <c r="KGP28" s="157">
        <f t="shared" si="129"/>
        <v>0</v>
      </c>
      <c r="KGQ28" s="157">
        <f t="shared" si="129"/>
        <v>0</v>
      </c>
      <c r="KGR28" s="157">
        <f t="shared" si="129"/>
        <v>0</v>
      </c>
      <c r="KGS28" s="157">
        <f t="shared" si="129"/>
        <v>0</v>
      </c>
      <c r="KGT28" s="157">
        <f t="shared" si="129"/>
        <v>0</v>
      </c>
      <c r="KGU28" s="157">
        <f t="shared" si="129"/>
        <v>0</v>
      </c>
      <c r="KGV28" s="157">
        <f t="shared" si="129"/>
        <v>0</v>
      </c>
      <c r="KGW28" s="157">
        <f t="shared" si="129"/>
        <v>0</v>
      </c>
      <c r="KGX28" s="157">
        <f t="shared" si="129"/>
        <v>0</v>
      </c>
      <c r="KGY28" s="157">
        <f t="shared" si="129"/>
        <v>0</v>
      </c>
      <c r="KGZ28" s="157">
        <f t="shared" si="129"/>
        <v>0</v>
      </c>
      <c r="KHA28" s="157">
        <f t="shared" si="129"/>
        <v>0</v>
      </c>
      <c r="KHB28" s="157">
        <f t="shared" si="129"/>
        <v>0</v>
      </c>
      <c r="KHC28" s="157">
        <f t="shared" si="129"/>
        <v>0</v>
      </c>
      <c r="KHD28" s="157">
        <f t="shared" si="129"/>
        <v>0</v>
      </c>
      <c r="KHE28" s="157">
        <f t="shared" si="129"/>
        <v>0</v>
      </c>
      <c r="KHF28" s="157">
        <f t="shared" si="129"/>
        <v>0</v>
      </c>
      <c r="KHG28" s="157">
        <f t="shared" si="129"/>
        <v>0</v>
      </c>
      <c r="KHH28" s="157">
        <f t="shared" si="129"/>
        <v>0</v>
      </c>
      <c r="KHI28" s="157">
        <f t="shared" si="129"/>
        <v>0</v>
      </c>
      <c r="KHJ28" s="157">
        <f t="shared" si="129"/>
        <v>0</v>
      </c>
      <c r="KHK28" s="157">
        <f t="shared" si="129"/>
        <v>0</v>
      </c>
      <c r="KHL28" s="157">
        <f t="shared" si="129"/>
        <v>0</v>
      </c>
      <c r="KHM28" s="157">
        <f t="shared" si="129"/>
        <v>0</v>
      </c>
      <c r="KHN28" s="157">
        <f t="shared" si="129"/>
        <v>0</v>
      </c>
      <c r="KHO28" s="157">
        <f t="shared" si="129"/>
        <v>0</v>
      </c>
      <c r="KHP28" s="157">
        <f t="shared" si="129"/>
        <v>0</v>
      </c>
      <c r="KHQ28" s="157">
        <f t="shared" si="129"/>
        <v>0</v>
      </c>
      <c r="KHR28" s="157">
        <f t="shared" si="129"/>
        <v>0</v>
      </c>
      <c r="KHS28" s="157">
        <f t="shared" si="129"/>
        <v>0</v>
      </c>
      <c r="KHT28" s="157">
        <f t="shared" si="129"/>
        <v>0</v>
      </c>
      <c r="KHU28" s="157">
        <f t="shared" si="129"/>
        <v>0</v>
      </c>
      <c r="KHV28" s="157">
        <f t="shared" si="129"/>
        <v>0</v>
      </c>
      <c r="KHW28" s="157">
        <f t="shared" si="129"/>
        <v>0</v>
      </c>
      <c r="KHX28" s="157">
        <f t="shared" si="129"/>
        <v>0</v>
      </c>
      <c r="KHY28" s="157">
        <f t="shared" si="129"/>
        <v>0</v>
      </c>
      <c r="KHZ28" s="157">
        <f t="shared" si="129"/>
        <v>0</v>
      </c>
      <c r="KIA28" s="157">
        <f t="shared" si="129"/>
        <v>0</v>
      </c>
      <c r="KIB28" s="157">
        <f t="shared" si="129"/>
        <v>0</v>
      </c>
      <c r="KIC28" s="157">
        <f t="shared" si="129"/>
        <v>0</v>
      </c>
      <c r="KID28" s="157">
        <f t="shared" si="129"/>
        <v>0</v>
      </c>
      <c r="KIE28" s="157">
        <f t="shared" si="129"/>
        <v>0</v>
      </c>
      <c r="KIF28" s="157">
        <f t="shared" si="129"/>
        <v>0</v>
      </c>
      <c r="KIG28" s="157">
        <f t="shared" si="129"/>
        <v>0</v>
      </c>
      <c r="KIH28" s="157">
        <f t="shared" si="129"/>
        <v>0</v>
      </c>
      <c r="KII28" s="157">
        <f t="shared" si="129"/>
        <v>0</v>
      </c>
      <c r="KIJ28" s="157">
        <f t="shared" si="129"/>
        <v>0</v>
      </c>
      <c r="KIK28" s="157">
        <f t="shared" si="129"/>
        <v>0</v>
      </c>
      <c r="KIL28" s="157">
        <f t="shared" si="129"/>
        <v>0</v>
      </c>
      <c r="KIM28" s="157">
        <f t="shared" ref="KIM28:KKX28" si="130">KIM29+KIM30</f>
        <v>0</v>
      </c>
      <c r="KIN28" s="157">
        <f t="shared" si="130"/>
        <v>0</v>
      </c>
      <c r="KIO28" s="157">
        <f t="shared" si="130"/>
        <v>0</v>
      </c>
      <c r="KIP28" s="157">
        <f t="shared" si="130"/>
        <v>0</v>
      </c>
      <c r="KIQ28" s="157">
        <f t="shared" si="130"/>
        <v>0</v>
      </c>
      <c r="KIR28" s="157">
        <f t="shared" si="130"/>
        <v>0</v>
      </c>
      <c r="KIS28" s="157">
        <f t="shared" si="130"/>
        <v>0</v>
      </c>
      <c r="KIT28" s="157">
        <f t="shared" si="130"/>
        <v>0</v>
      </c>
      <c r="KIU28" s="157">
        <f t="shared" si="130"/>
        <v>0</v>
      </c>
      <c r="KIV28" s="157">
        <f t="shared" si="130"/>
        <v>0</v>
      </c>
      <c r="KIW28" s="157">
        <f t="shared" si="130"/>
        <v>0</v>
      </c>
      <c r="KIX28" s="157">
        <f t="shared" si="130"/>
        <v>0</v>
      </c>
      <c r="KIY28" s="157">
        <f t="shared" si="130"/>
        <v>0</v>
      </c>
      <c r="KIZ28" s="157">
        <f t="shared" si="130"/>
        <v>0</v>
      </c>
      <c r="KJA28" s="157">
        <f t="shared" si="130"/>
        <v>0</v>
      </c>
      <c r="KJB28" s="157">
        <f t="shared" si="130"/>
        <v>0</v>
      </c>
      <c r="KJC28" s="157">
        <f t="shared" si="130"/>
        <v>0</v>
      </c>
      <c r="KJD28" s="157">
        <f t="shared" si="130"/>
        <v>0</v>
      </c>
      <c r="KJE28" s="157">
        <f t="shared" si="130"/>
        <v>0</v>
      </c>
      <c r="KJF28" s="157">
        <f t="shared" si="130"/>
        <v>0</v>
      </c>
      <c r="KJG28" s="157">
        <f t="shared" si="130"/>
        <v>0</v>
      </c>
      <c r="KJH28" s="157">
        <f t="shared" si="130"/>
        <v>0</v>
      </c>
      <c r="KJI28" s="157">
        <f t="shared" si="130"/>
        <v>0</v>
      </c>
      <c r="KJJ28" s="157">
        <f t="shared" si="130"/>
        <v>0</v>
      </c>
      <c r="KJK28" s="157">
        <f t="shared" si="130"/>
        <v>0</v>
      </c>
      <c r="KJL28" s="157">
        <f t="shared" si="130"/>
        <v>0</v>
      </c>
      <c r="KJM28" s="157">
        <f t="shared" si="130"/>
        <v>0</v>
      </c>
      <c r="KJN28" s="157">
        <f t="shared" si="130"/>
        <v>0</v>
      </c>
      <c r="KJO28" s="157">
        <f t="shared" si="130"/>
        <v>0</v>
      </c>
      <c r="KJP28" s="157">
        <f t="shared" si="130"/>
        <v>0</v>
      </c>
      <c r="KJQ28" s="157">
        <f t="shared" si="130"/>
        <v>0</v>
      </c>
      <c r="KJR28" s="157">
        <f t="shared" si="130"/>
        <v>0</v>
      </c>
      <c r="KJS28" s="157">
        <f t="shared" si="130"/>
        <v>0</v>
      </c>
      <c r="KJT28" s="157">
        <f t="shared" si="130"/>
        <v>0</v>
      </c>
      <c r="KJU28" s="157">
        <f t="shared" si="130"/>
        <v>0</v>
      </c>
      <c r="KJV28" s="157">
        <f t="shared" si="130"/>
        <v>0</v>
      </c>
      <c r="KJW28" s="157">
        <f t="shared" si="130"/>
        <v>0</v>
      </c>
      <c r="KJX28" s="157">
        <f t="shared" si="130"/>
        <v>0</v>
      </c>
      <c r="KJY28" s="157">
        <f t="shared" si="130"/>
        <v>0</v>
      </c>
      <c r="KJZ28" s="157">
        <f t="shared" si="130"/>
        <v>0</v>
      </c>
      <c r="KKA28" s="157">
        <f t="shared" si="130"/>
        <v>0</v>
      </c>
      <c r="KKB28" s="157">
        <f t="shared" si="130"/>
        <v>0</v>
      </c>
      <c r="KKC28" s="157">
        <f t="shared" si="130"/>
        <v>0</v>
      </c>
      <c r="KKD28" s="157">
        <f t="shared" si="130"/>
        <v>0</v>
      </c>
      <c r="KKE28" s="157">
        <f t="shared" si="130"/>
        <v>0</v>
      </c>
      <c r="KKF28" s="157">
        <f t="shared" si="130"/>
        <v>0</v>
      </c>
      <c r="KKG28" s="157">
        <f t="shared" si="130"/>
        <v>0</v>
      </c>
      <c r="KKH28" s="157">
        <f t="shared" si="130"/>
        <v>0</v>
      </c>
      <c r="KKI28" s="157">
        <f t="shared" si="130"/>
        <v>0</v>
      </c>
      <c r="KKJ28" s="157">
        <f t="shared" si="130"/>
        <v>0</v>
      </c>
      <c r="KKK28" s="157">
        <f t="shared" si="130"/>
        <v>0</v>
      </c>
      <c r="KKL28" s="157">
        <f t="shared" si="130"/>
        <v>0</v>
      </c>
      <c r="KKM28" s="157">
        <f t="shared" si="130"/>
        <v>0</v>
      </c>
      <c r="KKN28" s="157">
        <f t="shared" si="130"/>
        <v>0</v>
      </c>
      <c r="KKO28" s="157">
        <f t="shared" si="130"/>
        <v>0</v>
      </c>
      <c r="KKP28" s="157">
        <f t="shared" si="130"/>
        <v>0</v>
      </c>
      <c r="KKQ28" s="157">
        <f t="shared" si="130"/>
        <v>0</v>
      </c>
      <c r="KKR28" s="157">
        <f t="shared" si="130"/>
        <v>0</v>
      </c>
      <c r="KKS28" s="157">
        <f t="shared" si="130"/>
        <v>0</v>
      </c>
      <c r="KKT28" s="157">
        <f t="shared" si="130"/>
        <v>0</v>
      </c>
      <c r="KKU28" s="157">
        <f t="shared" si="130"/>
        <v>0</v>
      </c>
      <c r="KKV28" s="157">
        <f t="shared" si="130"/>
        <v>0</v>
      </c>
      <c r="KKW28" s="157">
        <f t="shared" si="130"/>
        <v>0</v>
      </c>
      <c r="KKX28" s="157">
        <f t="shared" si="130"/>
        <v>0</v>
      </c>
      <c r="KKY28" s="157">
        <f t="shared" ref="KKY28:KNJ28" si="131">KKY29+KKY30</f>
        <v>0</v>
      </c>
      <c r="KKZ28" s="157">
        <f t="shared" si="131"/>
        <v>0</v>
      </c>
      <c r="KLA28" s="157">
        <f t="shared" si="131"/>
        <v>0</v>
      </c>
      <c r="KLB28" s="157">
        <f t="shared" si="131"/>
        <v>0</v>
      </c>
      <c r="KLC28" s="157">
        <f t="shared" si="131"/>
        <v>0</v>
      </c>
      <c r="KLD28" s="157">
        <f t="shared" si="131"/>
        <v>0</v>
      </c>
      <c r="KLE28" s="157">
        <f t="shared" si="131"/>
        <v>0</v>
      </c>
      <c r="KLF28" s="157">
        <f t="shared" si="131"/>
        <v>0</v>
      </c>
      <c r="KLG28" s="157">
        <f t="shared" si="131"/>
        <v>0</v>
      </c>
      <c r="KLH28" s="157">
        <f t="shared" si="131"/>
        <v>0</v>
      </c>
      <c r="KLI28" s="157">
        <f t="shared" si="131"/>
        <v>0</v>
      </c>
      <c r="KLJ28" s="157">
        <f t="shared" si="131"/>
        <v>0</v>
      </c>
      <c r="KLK28" s="157">
        <f t="shared" si="131"/>
        <v>0</v>
      </c>
      <c r="KLL28" s="157">
        <f t="shared" si="131"/>
        <v>0</v>
      </c>
      <c r="KLM28" s="157">
        <f t="shared" si="131"/>
        <v>0</v>
      </c>
      <c r="KLN28" s="157">
        <f t="shared" si="131"/>
        <v>0</v>
      </c>
      <c r="KLO28" s="157">
        <f t="shared" si="131"/>
        <v>0</v>
      </c>
      <c r="KLP28" s="157">
        <f t="shared" si="131"/>
        <v>0</v>
      </c>
      <c r="KLQ28" s="157">
        <f t="shared" si="131"/>
        <v>0</v>
      </c>
      <c r="KLR28" s="157">
        <f t="shared" si="131"/>
        <v>0</v>
      </c>
      <c r="KLS28" s="157">
        <f t="shared" si="131"/>
        <v>0</v>
      </c>
      <c r="KLT28" s="157">
        <f t="shared" si="131"/>
        <v>0</v>
      </c>
      <c r="KLU28" s="157">
        <f t="shared" si="131"/>
        <v>0</v>
      </c>
      <c r="KLV28" s="157">
        <f t="shared" si="131"/>
        <v>0</v>
      </c>
      <c r="KLW28" s="157">
        <f t="shared" si="131"/>
        <v>0</v>
      </c>
      <c r="KLX28" s="157">
        <f t="shared" si="131"/>
        <v>0</v>
      </c>
      <c r="KLY28" s="157">
        <f t="shared" si="131"/>
        <v>0</v>
      </c>
      <c r="KLZ28" s="157">
        <f t="shared" si="131"/>
        <v>0</v>
      </c>
      <c r="KMA28" s="157">
        <f t="shared" si="131"/>
        <v>0</v>
      </c>
      <c r="KMB28" s="157">
        <f t="shared" si="131"/>
        <v>0</v>
      </c>
      <c r="KMC28" s="157">
        <f t="shared" si="131"/>
        <v>0</v>
      </c>
      <c r="KMD28" s="157">
        <f t="shared" si="131"/>
        <v>0</v>
      </c>
      <c r="KME28" s="157">
        <f t="shared" si="131"/>
        <v>0</v>
      </c>
      <c r="KMF28" s="157">
        <f t="shared" si="131"/>
        <v>0</v>
      </c>
      <c r="KMG28" s="157">
        <f t="shared" si="131"/>
        <v>0</v>
      </c>
      <c r="KMH28" s="157">
        <f t="shared" si="131"/>
        <v>0</v>
      </c>
      <c r="KMI28" s="157">
        <f t="shared" si="131"/>
        <v>0</v>
      </c>
      <c r="KMJ28" s="157">
        <f t="shared" si="131"/>
        <v>0</v>
      </c>
      <c r="KMK28" s="157">
        <f t="shared" si="131"/>
        <v>0</v>
      </c>
      <c r="KML28" s="157">
        <f t="shared" si="131"/>
        <v>0</v>
      </c>
      <c r="KMM28" s="157">
        <f t="shared" si="131"/>
        <v>0</v>
      </c>
      <c r="KMN28" s="157">
        <f t="shared" si="131"/>
        <v>0</v>
      </c>
      <c r="KMO28" s="157">
        <f t="shared" si="131"/>
        <v>0</v>
      </c>
      <c r="KMP28" s="157">
        <f t="shared" si="131"/>
        <v>0</v>
      </c>
      <c r="KMQ28" s="157">
        <f t="shared" si="131"/>
        <v>0</v>
      </c>
      <c r="KMR28" s="157">
        <f t="shared" si="131"/>
        <v>0</v>
      </c>
      <c r="KMS28" s="157">
        <f t="shared" si="131"/>
        <v>0</v>
      </c>
      <c r="KMT28" s="157">
        <f t="shared" si="131"/>
        <v>0</v>
      </c>
      <c r="KMU28" s="157">
        <f t="shared" si="131"/>
        <v>0</v>
      </c>
      <c r="KMV28" s="157">
        <f t="shared" si="131"/>
        <v>0</v>
      </c>
      <c r="KMW28" s="157">
        <f t="shared" si="131"/>
        <v>0</v>
      </c>
      <c r="KMX28" s="157">
        <f t="shared" si="131"/>
        <v>0</v>
      </c>
      <c r="KMY28" s="157">
        <f t="shared" si="131"/>
        <v>0</v>
      </c>
      <c r="KMZ28" s="157">
        <f t="shared" si="131"/>
        <v>0</v>
      </c>
      <c r="KNA28" s="157">
        <f t="shared" si="131"/>
        <v>0</v>
      </c>
      <c r="KNB28" s="157">
        <f t="shared" si="131"/>
        <v>0</v>
      </c>
      <c r="KNC28" s="157">
        <f t="shared" si="131"/>
        <v>0</v>
      </c>
      <c r="KND28" s="157">
        <f t="shared" si="131"/>
        <v>0</v>
      </c>
      <c r="KNE28" s="157">
        <f t="shared" si="131"/>
        <v>0</v>
      </c>
      <c r="KNF28" s="157">
        <f t="shared" si="131"/>
        <v>0</v>
      </c>
      <c r="KNG28" s="157">
        <f t="shared" si="131"/>
        <v>0</v>
      </c>
      <c r="KNH28" s="157">
        <f t="shared" si="131"/>
        <v>0</v>
      </c>
      <c r="KNI28" s="157">
        <f t="shared" si="131"/>
        <v>0</v>
      </c>
      <c r="KNJ28" s="157">
        <f t="shared" si="131"/>
        <v>0</v>
      </c>
      <c r="KNK28" s="157">
        <f t="shared" ref="KNK28:KPV28" si="132">KNK29+KNK30</f>
        <v>0</v>
      </c>
      <c r="KNL28" s="157">
        <f t="shared" si="132"/>
        <v>0</v>
      </c>
      <c r="KNM28" s="157">
        <f t="shared" si="132"/>
        <v>0</v>
      </c>
      <c r="KNN28" s="157">
        <f t="shared" si="132"/>
        <v>0</v>
      </c>
      <c r="KNO28" s="157">
        <f t="shared" si="132"/>
        <v>0</v>
      </c>
      <c r="KNP28" s="157">
        <f t="shared" si="132"/>
        <v>0</v>
      </c>
      <c r="KNQ28" s="157">
        <f t="shared" si="132"/>
        <v>0</v>
      </c>
      <c r="KNR28" s="157">
        <f t="shared" si="132"/>
        <v>0</v>
      </c>
      <c r="KNS28" s="157">
        <f t="shared" si="132"/>
        <v>0</v>
      </c>
      <c r="KNT28" s="157">
        <f t="shared" si="132"/>
        <v>0</v>
      </c>
      <c r="KNU28" s="157">
        <f t="shared" si="132"/>
        <v>0</v>
      </c>
      <c r="KNV28" s="157">
        <f t="shared" si="132"/>
        <v>0</v>
      </c>
      <c r="KNW28" s="157">
        <f t="shared" si="132"/>
        <v>0</v>
      </c>
      <c r="KNX28" s="157">
        <f t="shared" si="132"/>
        <v>0</v>
      </c>
      <c r="KNY28" s="157">
        <f t="shared" si="132"/>
        <v>0</v>
      </c>
      <c r="KNZ28" s="157">
        <f t="shared" si="132"/>
        <v>0</v>
      </c>
      <c r="KOA28" s="157">
        <f t="shared" si="132"/>
        <v>0</v>
      </c>
      <c r="KOB28" s="157">
        <f t="shared" si="132"/>
        <v>0</v>
      </c>
      <c r="KOC28" s="157">
        <f t="shared" si="132"/>
        <v>0</v>
      </c>
      <c r="KOD28" s="157">
        <f t="shared" si="132"/>
        <v>0</v>
      </c>
      <c r="KOE28" s="157">
        <f t="shared" si="132"/>
        <v>0</v>
      </c>
      <c r="KOF28" s="157">
        <f t="shared" si="132"/>
        <v>0</v>
      </c>
      <c r="KOG28" s="157">
        <f t="shared" si="132"/>
        <v>0</v>
      </c>
      <c r="KOH28" s="157">
        <f t="shared" si="132"/>
        <v>0</v>
      </c>
      <c r="KOI28" s="157">
        <f t="shared" si="132"/>
        <v>0</v>
      </c>
      <c r="KOJ28" s="157">
        <f t="shared" si="132"/>
        <v>0</v>
      </c>
      <c r="KOK28" s="157">
        <f t="shared" si="132"/>
        <v>0</v>
      </c>
      <c r="KOL28" s="157">
        <f t="shared" si="132"/>
        <v>0</v>
      </c>
      <c r="KOM28" s="157">
        <f t="shared" si="132"/>
        <v>0</v>
      </c>
      <c r="KON28" s="157">
        <f t="shared" si="132"/>
        <v>0</v>
      </c>
      <c r="KOO28" s="157">
        <f t="shared" si="132"/>
        <v>0</v>
      </c>
      <c r="KOP28" s="157">
        <f t="shared" si="132"/>
        <v>0</v>
      </c>
      <c r="KOQ28" s="157">
        <f t="shared" si="132"/>
        <v>0</v>
      </c>
      <c r="KOR28" s="157">
        <f t="shared" si="132"/>
        <v>0</v>
      </c>
      <c r="KOS28" s="157">
        <f t="shared" si="132"/>
        <v>0</v>
      </c>
      <c r="KOT28" s="157">
        <f t="shared" si="132"/>
        <v>0</v>
      </c>
      <c r="KOU28" s="157">
        <f t="shared" si="132"/>
        <v>0</v>
      </c>
      <c r="KOV28" s="157">
        <f t="shared" si="132"/>
        <v>0</v>
      </c>
      <c r="KOW28" s="157">
        <f t="shared" si="132"/>
        <v>0</v>
      </c>
      <c r="KOX28" s="157">
        <f t="shared" si="132"/>
        <v>0</v>
      </c>
      <c r="KOY28" s="157">
        <f t="shared" si="132"/>
        <v>0</v>
      </c>
      <c r="KOZ28" s="157">
        <f t="shared" si="132"/>
        <v>0</v>
      </c>
      <c r="KPA28" s="157">
        <f t="shared" si="132"/>
        <v>0</v>
      </c>
      <c r="KPB28" s="157">
        <f t="shared" si="132"/>
        <v>0</v>
      </c>
      <c r="KPC28" s="157">
        <f t="shared" si="132"/>
        <v>0</v>
      </c>
      <c r="KPD28" s="157">
        <f t="shared" si="132"/>
        <v>0</v>
      </c>
      <c r="KPE28" s="157">
        <f t="shared" si="132"/>
        <v>0</v>
      </c>
      <c r="KPF28" s="157">
        <f t="shared" si="132"/>
        <v>0</v>
      </c>
      <c r="KPG28" s="157">
        <f t="shared" si="132"/>
        <v>0</v>
      </c>
      <c r="KPH28" s="157">
        <f t="shared" si="132"/>
        <v>0</v>
      </c>
      <c r="KPI28" s="157">
        <f t="shared" si="132"/>
        <v>0</v>
      </c>
      <c r="KPJ28" s="157">
        <f t="shared" si="132"/>
        <v>0</v>
      </c>
      <c r="KPK28" s="157">
        <f t="shared" si="132"/>
        <v>0</v>
      </c>
      <c r="KPL28" s="157">
        <f t="shared" si="132"/>
        <v>0</v>
      </c>
      <c r="KPM28" s="157">
        <f t="shared" si="132"/>
        <v>0</v>
      </c>
      <c r="KPN28" s="157">
        <f t="shared" si="132"/>
        <v>0</v>
      </c>
      <c r="KPO28" s="157">
        <f t="shared" si="132"/>
        <v>0</v>
      </c>
      <c r="KPP28" s="157">
        <f t="shared" si="132"/>
        <v>0</v>
      </c>
      <c r="KPQ28" s="157">
        <f t="shared" si="132"/>
        <v>0</v>
      </c>
      <c r="KPR28" s="157">
        <f t="shared" si="132"/>
        <v>0</v>
      </c>
      <c r="KPS28" s="157">
        <f t="shared" si="132"/>
        <v>0</v>
      </c>
      <c r="KPT28" s="157">
        <f t="shared" si="132"/>
        <v>0</v>
      </c>
      <c r="KPU28" s="157">
        <f t="shared" si="132"/>
        <v>0</v>
      </c>
      <c r="KPV28" s="157">
        <f t="shared" si="132"/>
        <v>0</v>
      </c>
      <c r="KPW28" s="157">
        <f t="shared" ref="KPW28:KSH28" si="133">KPW29+KPW30</f>
        <v>0</v>
      </c>
      <c r="KPX28" s="157">
        <f t="shared" si="133"/>
        <v>0</v>
      </c>
      <c r="KPY28" s="157">
        <f t="shared" si="133"/>
        <v>0</v>
      </c>
      <c r="KPZ28" s="157">
        <f t="shared" si="133"/>
        <v>0</v>
      </c>
      <c r="KQA28" s="157">
        <f t="shared" si="133"/>
        <v>0</v>
      </c>
      <c r="KQB28" s="157">
        <f t="shared" si="133"/>
        <v>0</v>
      </c>
      <c r="KQC28" s="157">
        <f t="shared" si="133"/>
        <v>0</v>
      </c>
      <c r="KQD28" s="157">
        <f t="shared" si="133"/>
        <v>0</v>
      </c>
      <c r="KQE28" s="157">
        <f t="shared" si="133"/>
        <v>0</v>
      </c>
      <c r="KQF28" s="157">
        <f t="shared" si="133"/>
        <v>0</v>
      </c>
      <c r="KQG28" s="157">
        <f t="shared" si="133"/>
        <v>0</v>
      </c>
      <c r="KQH28" s="157">
        <f t="shared" si="133"/>
        <v>0</v>
      </c>
      <c r="KQI28" s="157">
        <f t="shared" si="133"/>
        <v>0</v>
      </c>
      <c r="KQJ28" s="157">
        <f t="shared" si="133"/>
        <v>0</v>
      </c>
      <c r="KQK28" s="157">
        <f t="shared" si="133"/>
        <v>0</v>
      </c>
      <c r="KQL28" s="157">
        <f t="shared" si="133"/>
        <v>0</v>
      </c>
      <c r="KQM28" s="157">
        <f t="shared" si="133"/>
        <v>0</v>
      </c>
      <c r="KQN28" s="157">
        <f t="shared" si="133"/>
        <v>0</v>
      </c>
      <c r="KQO28" s="157">
        <f t="shared" si="133"/>
        <v>0</v>
      </c>
      <c r="KQP28" s="157">
        <f t="shared" si="133"/>
        <v>0</v>
      </c>
      <c r="KQQ28" s="157">
        <f t="shared" si="133"/>
        <v>0</v>
      </c>
      <c r="KQR28" s="157">
        <f t="shared" si="133"/>
        <v>0</v>
      </c>
      <c r="KQS28" s="157">
        <f t="shared" si="133"/>
        <v>0</v>
      </c>
      <c r="KQT28" s="157">
        <f t="shared" si="133"/>
        <v>0</v>
      </c>
      <c r="KQU28" s="157">
        <f t="shared" si="133"/>
        <v>0</v>
      </c>
      <c r="KQV28" s="157">
        <f t="shared" si="133"/>
        <v>0</v>
      </c>
      <c r="KQW28" s="157">
        <f t="shared" si="133"/>
        <v>0</v>
      </c>
      <c r="KQX28" s="157">
        <f t="shared" si="133"/>
        <v>0</v>
      </c>
      <c r="KQY28" s="157">
        <f t="shared" si="133"/>
        <v>0</v>
      </c>
      <c r="KQZ28" s="157">
        <f t="shared" si="133"/>
        <v>0</v>
      </c>
      <c r="KRA28" s="157">
        <f t="shared" si="133"/>
        <v>0</v>
      </c>
      <c r="KRB28" s="157">
        <f t="shared" si="133"/>
        <v>0</v>
      </c>
      <c r="KRC28" s="157">
        <f t="shared" si="133"/>
        <v>0</v>
      </c>
      <c r="KRD28" s="157">
        <f t="shared" si="133"/>
        <v>0</v>
      </c>
      <c r="KRE28" s="157">
        <f t="shared" si="133"/>
        <v>0</v>
      </c>
      <c r="KRF28" s="157">
        <f t="shared" si="133"/>
        <v>0</v>
      </c>
      <c r="KRG28" s="157">
        <f t="shared" si="133"/>
        <v>0</v>
      </c>
      <c r="KRH28" s="157">
        <f t="shared" si="133"/>
        <v>0</v>
      </c>
      <c r="KRI28" s="157">
        <f t="shared" si="133"/>
        <v>0</v>
      </c>
      <c r="KRJ28" s="157">
        <f t="shared" si="133"/>
        <v>0</v>
      </c>
      <c r="KRK28" s="157">
        <f t="shared" si="133"/>
        <v>0</v>
      </c>
      <c r="KRL28" s="157">
        <f t="shared" si="133"/>
        <v>0</v>
      </c>
      <c r="KRM28" s="157">
        <f t="shared" si="133"/>
        <v>0</v>
      </c>
      <c r="KRN28" s="157">
        <f t="shared" si="133"/>
        <v>0</v>
      </c>
      <c r="KRO28" s="157">
        <f t="shared" si="133"/>
        <v>0</v>
      </c>
      <c r="KRP28" s="157">
        <f t="shared" si="133"/>
        <v>0</v>
      </c>
      <c r="KRQ28" s="157">
        <f t="shared" si="133"/>
        <v>0</v>
      </c>
      <c r="KRR28" s="157">
        <f t="shared" si="133"/>
        <v>0</v>
      </c>
      <c r="KRS28" s="157">
        <f t="shared" si="133"/>
        <v>0</v>
      </c>
      <c r="KRT28" s="157">
        <f t="shared" si="133"/>
        <v>0</v>
      </c>
      <c r="KRU28" s="157">
        <f t="shared" si="133"/>
        <v>0</v>
      </c>
      <c r="KRV28" s="157">
        <f t="shared" si="133"/>
        <v>0</v>
      </c>
      <c r="KRW28" s="157">
        <f t="shared" si="133"/>
        <v>0</v>
      </c>
      <c r="KRX28" s="157">
        <f t="shared" si="133"/>
        <v>0</v>
      </c>
      <c r="KRY28" s="157">
        <f t="shared" si="133"/>
        <v>0</v>
      </c>
      <c r="KRZ28" s="157">
        <f t="shared" si="133"/>
        <v>0</v>
      </c>
      <c r="KSA28" s="157">
        <f t="shared" si="133"/>
        <v>0</v>
      </c>
      <c r="KSB28" s="157">
        <f t="shared" si="133"/>
        <v>0</v>
      </c>
      <c r="KSC28" s="157">
        <f t="shared" si="133"/>
        <v>0</v>
      </c>
      <c r="KSD28" s="157">
        <f t="shared" si="133"/>
        <v>0</v>
      </c>
      <c r="KSE28" s="157">
        <f t="shared" si="133"/>
        <v>0</v>
      </c>
      <c r="KSF28" s="157">
        <f t="shared" si="133"/>
        <v>0</v>
      </c>
      <c r="KSG28" s="157">
        <f t="shared" si="133"/>
        <v>0</v>
      </c>
      <c r="KSH28" s="157">
        <f t="shared" si="133"/>
        <v>0</v>
      </c>
      <c r="KSI28" s="157">
        <f t="shared" ref="KSI28:KUT28" si="134">KSI29+KSI30</f>
        <v>0</v>
      </c>
      <c r="KSJ28" s="157">
        <f t="shared" si="134"/>
        <v>0</v>
      </c>
      <c r="KSK28" s="157">
        <f t="shared" si="134"/>
        <v>0</v>
      </c>
      <c r="KSL28" s="157">
        <f t="shared" si="134"/>
        <v>0</v>
      </c>
      <c r="KSM28" s="157">
        <f t="shared" si="134"/>
        <v>0</v>
      </c>
      <c r="KSN28" s="157">
        <f t="shared" si="134"/>
        <v>0</v>
      </c>
      <c r="KSO28" s="157">
        <f t="shared" si="134"/>
        <v>0</v>
      </c>
      <c r="KSP28" s="157">
        <f t="shared" si="134"/>
        <v>0</v>
      </c>
      <c r="KSQ28" s="157">
        <f t="shared" si="134"/>
        <v>0</v>
      </c>
      <c r="KSR28" s="157">
        <f t="shared" si="134"/>
        <v>0</v>
      </c>
      <c r="KSS28" s="157">
        <f t="shared" si="134"/>
        <v>0</v>
      </c>
      <c r="KST28" s="157">
        <f t="shared" si="134"/>
        <v>0</v>
      </c>
      <c r="KSU28" s="157">
        <f t="shared" si="134"/>
        <v>0</v>
      </c>
      <c r="KSV28" s="157">
        <f t="shared" si="134"/>
        <v>0</v>
      </c>
      <c r="KSW28" s="157">
        <f t="shared" si="134"/>
        <v>0</v>
      </c>
      <c r="KSX28" s="157">
        <f t="shared" si="134"/>
        <v>0</v>
      </c>
      <c r="KSY28" s="157">
        <f t="shared" si="134"/>
        <v>0</v>
      </c>
      <c r="KSZ28" s="157">
        <f t="shared" si="134"/>
        <v>0</v>
      </c>
      <c r="KTA28" s="157">
        <f t="shared" si="134"/>
        <v>0</v>
      </c>
      <c r="KTB28" s="157">
        <f t="shared" si="134"/>
        <v>0</v>
      </c>
      <c r="KTC28" s="157">
        <f t="shared" si="134"/>
        <v>0</v>
      </c>
      <c r="KTD28" s="157">
        <f t="shared" si="134"/>
        <v>0</v>
      </c>
      <c r="KTE28" s="157">
        <f t="shared" si="134"/>
        <v>0</v>
      </c>
      <c r="KTF28" s="157">
        <f t="shared" si="134"/>
        <v>0</v>
      </c>
      <c r="KTG28" s="157">
        <f t="shared" si="134"/>
        <v>0</v>
      </c>
      <c r="KTH28" s="157">
        <f t="shared" si="134"/>
        <v>0</v>
      </c>
      <c r="KTI28" s="157">
        <f t="shared" si="134"/>
        <v>0</v>
      </c>
      <c r="KTJ28" s="157">
        <f t="shared" si="134"/>
        <v>0</v>
      </c>
      <c r="KTK28" s="157">
        <f t="shared" si="134"/>
        <v>0</v>
      </c>
      <c r="KTL28" s="157">
        <f t="shared" si="134"/>
        <v>0</v>
      </c>
      <c r="KTM28" s="157">
        <f t="shared" si="134"/>
        <v>0</v>
      </c>
      <c r="KTN28" s="157">
        <f t="shared" si="134"/>
        <v>0</v>
      </c>
      <c r="KTO28" s="157">
        <f t="shared" si="134"/>
        <v>0</v>
      </c>
      <c r="KTP28" s="157">
        <f t="shared" si="134"/>
        <v>0</v>
      </c>
      <c r="KTQ28" s="157">
        <f t="shared" si="134"/>
        <v>0</v>
      </c>
      <c r="KTR28" s="157">
        <f t="shared" si="134"/>
        <v>0</v>
      </c>
      <c r="KTS28" s="157">
        <f t="shared" si="134"/>
        <v>0</v>
      </c>
      <c r="KTT28" s="157">
        <f t="shared" si="134"/>
        <v>0</v>
      </c>
      <c r="KTU28" s="157">
        <f t="shared" si="134"/>
        <v>0</v>
      </c>
      <c r="KTV28" s="157">
        <f t="shared" si="134"/>
        <v>0</v>
      </c>
      <c r="KTW28" s="157">
        <f t="shared" si="134"/>
        <v>0</v>
      </c>
      <c r="KTX28" s="157">
        <f t="shared" si="134"/>
        <v>0</v>
      </c>
      <c r="KTY28" s="157">
        <f t="shared" si="134"/>
        <v>0</v>
      </c>
      <c r="KTZ28" s="157">
        <f t="shared" si="134"/>
        <v>0</v>
      </c>
      <c r="KUA28" s="157">
        <f t="shared" si="134"/>
        <v>0</v>
      </c>
      <c r="KUB28" s="157">
        <f t="shared" si="134"/>
        <v>0</v>
      </c>
      <c r="KUC28" s="157">
        <f t="shared" si="134"/>
        <v>0</v>
      </c>
      <c r="KUD28" s="157">
        <f t="shared" si="134"/>
        <v>0</v>
      </c>
      <c r="KUE28" s="157">
        <f t="shared" si="134"/>
        <v>0</v>
      </c>
      <c r="KUF28" s="157">
        <f t="shared" si="134"/>
        <v>0</v>
      </c>
      <c r="KUG28" s="157">
        <f t="shared" si="134"/>
        <v>0</v>
      </c>
      <c r="KUH28" s="157">
        <f t="shared" si="134"/>
        <v>0</v>
      </c>
      <c r="KUI28" s="157">
        <f t="shared" si="134"/>
        <v>0</v>
      </c>
      <c r="KUJ28" s="157">
        <f t="shared" si="134"/>
        <v>0</v>
      </c>
      <c r="KUK28" s="157">
        <f t="shared" si="134"/>
        <v>0</v>
      </c>
      <c r="KUL28" s="157">
        <f t="shared" si="134"/>
        <v>0</v>
      </c>
      <c r="KUM28" s="157">
        <f t="shared" si="134"/>
        <v>0</v>
      </c>
      <c r="KUN28" s="157">
        <f t="shared" si="134"/>
        <v>0</v>
      </c>
      <c r="KUO28" s="157">
        <f t="shared" si="134"/>
        <v>0</v>
      </c>
      <c r="KUP28" s="157">
        <f t="shared" si="134"/>
        <v>0</v>
      </c>
      <c r="KUQ28" s="157">
        <f t="shared" si="134"/>
        <v>0</v>
      </c>
      <c r="KUR28" s="157">
        <f t="shared" si="134"/>
        <v>0</v>
      </c>
      <c r="KUS28" s="157">
        <f t="shared" si="134"/>
        <v>0</v>
      </c>
      <c r="KUT28" s="157">
        <f t="shared" si="134"/>
        <v>0</v>
      </c>
      <c r="KUU28" s="157">
        <f t="shared" ref="KUU28:KXF28" si="135">KUU29+KUU30</f>
        <v>0</v>
      </c>
      <c r="KUV28" s="157">
        <f t="shared" si="135"/>
        <v>0</v>
      </c>
      <c r="KUW28" s="157">
        <f t="shared" si="135"/>
        <v>0</v>
      </c>
      <c r="KUX28" s="157">
        <f t="shared" si="135"/>
        <v>0</v>
      </c>
      <c r="KUY28" s="157">
        <f t="shared" si="135"/>
        <v>0</v>
      </c>
      <c r="KUZ28" s="157">
        <f t="shared" si="135"/>
        <v>0</v>
      </c>
      <c r="KVA28" s="157">
        <f t="shared" si="135"/>
        <v>0</v>
      </c>
      <c r="KVB28" s="157">
        <f t="shared" si="135"/>
        <v>0</v>
      </c>
      <c r="KVC28" s="157">
        <f t="shared" si="135"/>
        <v>0</v>
      </c>
      <c r="KVD28" s="157">
        <f t="shared" si="135"/>
        <v>0</v>
      </c>
      <c r="KVE28" s="157">
        <f t="shared" si="135"/>
        <v>0</v>
      </c>
      <c r="KVF28" s="157">
        <f t="shared" si="135"/>
        <v>0</v>
      </c>
      <c r="KVG28" s="157">
        <f t="shared" si="135"/>
        <v>0</v>
      </c>
      <c r="KVH28" s="157">
        <f t="shared" si="135"/>
        <v>0</v>
      </c>
      <c r="KVI28" s="157">
        <f t="shared" si="135"/>
        <v>0</v>
      </c>
      <c r="KVJ28" s="157">
        <f t="shared" si="135"/>
        <v>0</v>
      </c>
      <c r="KVK28" s="157">
        <f t="shared" si="135"/>
        <v>0</v>
      </c>
      <c r="KVL28" s="157">
        <f t="shared" si="135"/>
        <v>0</v>
      </c>
      <c r="KVM28" s="157">
        <f t="shared" si="135"/>
        <v>0</v>
      </c>
      <c r="KVN28" s="157">
        <f t="shared" si="135"/>
        <v>0</v>
      </c>
      <c r="KVO28" s="157">
        <f t="shared" si="135"/>
        <v>0</v>
      </c>
      <c r="KVP28" s="157">
        <f t="shared" si="135"/>
        <v>0</v>
      </c>
      <c r="KVQ28" s="157">
        <f t="shared" si="135"/>
        <v>0</v>
      </c>
      <c r="KVR28" s="157">
        <f t="shared" si="135"/>
        <v>0</v>
      </c>
      <c r="KVS28" s="157">
        <f t="shared" si="135"/>
        <v>0</v>
      </c>
      <c r="KVT28" s="157">
        <f t="shared" si="135"/>
        <v>0</v>
      </c>
      <c r="KVU28" s="157">
        <f t="shared" si="135"/>
        <v>0</v>
      </c>
      <c r="KVV28" s="157">
        <f t="shared" si="135"/>
        <v>0</v>
      </c>
      <c r="KVW28" s="157">
        <f t="shared" si="135"/>
        <v>0</v>
      </c>
      <c r="KVX28" s="157">
        <f t="shared" si="135"/>
        <v>0</v>
      </c>
      <c r="KVY28" s="157">
        <f t="shared" si="135"/>
        <v>0</v>
      </c>
      <c r="KVZ28" s="157">
        <f t="shared" si="135"/>
        <v>0</v>
      </c>
      <c r="KWA28" s="157">
        <f t="shared" si="135"/>
        <v>0</v>
      </c>
      <c r="KWB28" s="157">
        <f t="shared" si="135"/>
        <v>0</v>
      </c>
      <c r="KWC28" s="157">
        <f t="shared" si="135"/>
        <v>0</v>
      </c>
      <c r="KWD28" s="157">
        <f t="shared" si="135"/>
        <v>0</v>
      </c>
      <c r="KWE28" s="157">
        <f t="shared" si="135"/>
        <v>0</v>
      </c>
      <c r="KWF28" s="157">
        <f t="shared" si="135"/>
        <v>0</v>
      </c>
      <c r="KWG28" s="157">
        <f t="shared" si="135"/>
        <v>0</v>
      </c>
      <c r="KWH28" s="157">
        <f t="shared" si="135"/>
        <v>0</v>
      </c>
      <c r="KWI28" s="157">
        <f t="shared" si="135"/>
        <v>0</v>
      </c>
      <c r="KWJ28" s="157">
        <f t="shared" si="135"/>
        <v>0</v>
      </c>
      <c r="KWK28" s="157">
        <f t="shared" si="135"/>
        <v>0</v>
      </c>
      <c r="KWL28" s="157">
        <f t="shared" si="135"/>
        <v>0</v>
      </c>
      <c r="KWM28" s="157">
        <f t="shared" si="135"/>
        <v>0</v>
      </c>
      <c r="KWN28" s="157">
        <f t="shared" si="135"/>
        <v>0</v>
      </c>
      <c r="KWO28" s="157">
        <f t="shared" si="135"/>
        <v>0</v>
      </c>
      <c r="KWP28" s="157">
        <f t="shared" si="135"/>
        <v>0</v>
      </c>
      <c r="KWQ28" s="157">
        <f t="shared" si="135"/>
        <v>0</v>
      </c>
      <c r="KWR28" s="157">
        <f t="shared" si="135"/>
        <v>0</v>
      </c>
      <c r="KWS28" s="157">
        <f t="shared" si="135"/>
        <v>0</v>
      </c>
      <c r="KWT28" s="157">
        <f t="shared" si="135"/>
        <v>0</v>
      </c>
      <c r="KWU28" s="157">
        <f t="shared" si="135"/>
        <v>0</v>
      </c>
      <c r="KWV28" s="157">
        <f t="shared" si="135"/>
        <v>0</v>
      </c>
      <c r="KWW28" s="157">
        <f t="shared" si="135"/>
        <v>0</v>
      </c>
      <c r="KWX28" s="157">
        <f t="shared" si="135"/>
        <v>0</v>
      </c>
      <c r="KWY28" s="157">
        <f t="shared" si="135"/>
        <v>0</v>
      </c>
      <c r="KWZ28" s="157">
        <f t="shared" si="135"/>
        <v>0</v>
      </c>
      <c r="KXA28" s="157">
        <f t="shared" si="135"/>
        <v>0</v>
      </c>
      <c r="KXB28" s="157">
        <f t="shared" si="135"/>
        <v>0</v>
      </c>
      <c r="KXC28" s="157">
        <f t="shared" si="135"/>
        <v>0</v>
      </c>
      <c r="KXD28" s="157">
        <f t="shared" si="135"/>
        <v>0</v>
      </c>
      <c r="KXE28" s="157">
        <f t="shared" si="135"/>
        <v>0</v>
      </c>
      <c r="KXF28" s="157">
        <f t="shared" si="135"/>
        <v>0</v>
      </c>
      <c r="KXG28" s="157">
        <f t="shared" ref="KXG28:KZR28" si="136">KXG29+KXG30</f>
        <v>0</v>
      </c>
      <c r="KXH28" s="157">
        <f t="shared" si="136"/>
        <v>0</v>
      </c>
      <c r="KXI28" s="157">
        <f t="shared" si="136"/>
        <v>0</v>
      </c>
      <c r="KXJ28" s="157">
        <f t="shared" si="136"/>
        <v>0</v>
      </c>
      <c r="KXK28" s="157">
        <f t="shared" si="136"/>
        <v>0</v>
      </c>
      <c r="KXL28" s="157">
        <f t="shared" si="136"/>
        <v>0</v>
      </c>
      <c r="KXM28" s="157">
        <f t="shared" si="136"/>
        <v>0</v>
      </c>
      <c r="KXN28" s="157">
        <f t="shared" si="136"/>
        <v>0</v>
      </c>
      <c r="KXO28" s="157">
        <f t="shared" si="136"/>
        <v>0</v>
      </c>
      <c r="KXP28" s="157">
        <f t="shared" si="136"/>
        <v>0</v>
      </c>
      <c r="KXQ28" s="157">
        <f t="shared" si="136"/>
        <v>0</v>
      </c>
      <c r="KXR28" s="157">
        <f t="shared" si="136"/>
        <v>0</v>
      </c>
      <c r="KXS28" s="157">
        <f t="shared" si="136"/>
        <v>0</v>
      </c>
      <c r="KXT28" s="157">
        <f t="shared" si="136"/>
        <v>0</v>
      </c>
      <c r="KXU28" s="157">
        <f t="shared" si="136"/>
        <v>0</v>
      </c>
      <c r="KXV28" s="157">
        <f t="shared" si="136"/>
        <v>0</v>
      </c>
      <c r="KXW28" s="157">
        <f t="shared" si="136"/>
        <v>0</v>
      </c>
      <c r="KXX28" s="157">
        <f t="shared" si="136"/>
        <v>0</v>
      </c>
      <c r="KXY28" s="157">
        <f t="shared" si="136"/>
        <v>0</v>
      </c>
      <c r="KXZ28" s="157">
        <f t="shared" si="136"/>
        <v>0</v>
      </c>
      <c r="KYA28" s="157">
        <f t="shared" si="136"/>
        <v>0</v>
      </c>
      <c r="KYB28" s="157">
        <f t="shared" si="136"/>
        <v>0</v>
      </c>
      <c r="KYC28" s="157">
        <f t="shared" si="136"/>
        <v>0</v>
      </c>
      <c r="KYD28" s="157">
        <f t="shared" si="136"/>
        <v>0</v>
      </c>
      <c r="KYE28" s="157">
        <f t="shared" si="136"/>
        <v>0</v>
      </c>
      <c r="KYF28" s="157">
        <f t="shared" si="136"/>
        <v>0</v>
      </c>
      <c r="KYG28" s="157">
        <f t="shared" si="136"/>
        <v>0</v>
      </c>
      <c r="KYH28" s="157">
        <f t="shared" si="136"/>
        <v>0</v>
      </c>
      <c r="KYI28" s="157">
        <f t="shared" si="136"/>
        <v>0</v>
      </c>
      <c r="KYJ28" s="157">
        <f t="shared" si="136"/>
        <v>0</v>
      </c>
      <c r="KYK28" s="157">
        <f t="shared" si="136"/>
        <v>0</v>
      </c>
      <c r="KYL28" s="157">
        <f t="shared" si="136"/>
        <v>0</v>
      </c>
      <c r="KYM28" s="157">
        <f t="shared" si="136"/>
        <v>0</v>
      </c>
      <c r="KYN28" s="157">
        <f t="shared" si="136"/>
        <v>0</v>
      </c>
      <c r="KYO28" s="157">
        <f t="shared" si="136"/>
        <v>0</v>
      </c>
      <c r="KYP28" s="157">
        <f t="shared" si="136"/>
        <v>0</v>
      </c>
      <c r="KYQ28" s="157">
        <f t="shared" si="136"/>
        <v>0</v>
      </c>
      <c r="KYR28" s="157">
        <f t="shared" si="136"/>
        <v>0</v>
      </c>
      <c r="KYS28" s="157">
        <f t="shared" si="136"/>
        <v>0</v>
      </c>
      <c r="KYT28" s="157">
        <f t="shared" si="136"/>
        <v>0</v>
      </c>
      <c r="KYU28" s="157">
        <f t="shared" si="136"/>
        <v>0</v>
      </c>
      <c r="KYV28" s="157">
        <f t="shared" si="136"/>
        <v>0</v>
      </c>
      <c r="KYW28" s="157">
        <f t="shared" si="136"/>
        <v>0</v>
      </c>
      <c r="KYX28" s="157">
        <f t="shared" si="136"/>
        <v>0</v>
      </c>
      <c r="KYY28" s="157">
        <f t="shared" si="136"/>
        <v>0</v>
      </c>
      <c r="KYZ28" s="157">
        <f t="shared" si="136"/>
        <v>0</v>
      </c>
      <c r="KZA28" s="157">
        <f t="shared" si="136"/>
        <v>0</v>
      </c>
      <c r="KZB28" s="157">
        <f t="shared" si="136"/>
        <v>0</v>
      </c>
      <c r="KZC28" s="157">
        <f t="shared" si="136"/>
        <v>0</v>
      </c>
      <c r="KZD28" s="157">
        <f t="shared" si="136"/>
        <v>0</v>
      </c>
      <c r="KZE28" s="157">
        <f t="shared" si="136"/>
        <v>0</v>
      </c>
      <c r="KZF28" s="157">
        <f t="shared" si="136"/>
        <v>0</v>
      </c>
      <c r="KZG28" s="157">
        <f t="shared" si="136"/>
        <v>0</v>
      </c>
      <c r="KZH28" s="157">
        <f t="shared" si="136"/>
        <v>0</v>
      </c>
      <c r="KZI28" s="157">
        <f t="shared" si="136"/>
        <v>0</v>
      </c>
      <c r="KZJ28" s="157">
        <f t="shared" si="136"/>
        <v>0</v>
      </c>
      <c r="KZK28" s="157">
        <f t="shared" si="136"/>
        <v>0</v>
      </c>
      <c r="KZL28" s="157">
        <f t="shared" si="136"/>
        <v>0</v>
      </c>
      <c r="KZM28" s="157">
        <f t="shared" si="136"/>
        <v>0</v>
      </c>
      <c r="KZN28" s="157">
        <f t="shared" si="136"/>
        <v>0</v>
      </c>
      <c r="KZO28" s="157">
        <f t="shared" si="136"/>
        <v>0</v>
      </c>
      <c r="KZP28" s="157">
        <f t="shared" si="136"/>
        <v>0</v>
      </c>
      <c r="KZQ28" s="157">
        <f t="shared" si="136"/>
        <v>0</v>
      </c>
      <c r="KZR28" s="157">
        <f t="shared" si="136"/>
        <v>0</v>
      </c>
      <c r="KZS28" s="157">
        <f t="shared" ref="KZS28:LCD28" si="137">KZS29+KZS30</f>
        <v>0</v>
      </c>
      <c r="KZT28" s="157">
        <f t="shared" si="137"/>
        <v>0</v>
      </c>
      <c r="KZU28" s="157">
        <f t="shared" si="137"/>
        <v>0</v>
      </c>
      <c r="KZV28" s="157">
        <f t="shared" si="137"/>
        <v>0</v>
      </c>
      <c r="KZW28" s="157">
        <f t="shared" si="137"/>
        <v>0</v>
      </c>
      <c r="KZX28" s="157">
        <f t="shared" si="137"/>
        <v>0</v>
      </c>
      <c r="KZY28" s="157">
        <f t="shared" si="137"/>
        <v>0</v>
      </c>
      <c r="KZZ28" s="157">
        <f t="shared" si="137"/>
        <v>0</v>
      </c>
      <c r="LAA28" s="157">
        <f t="shared" si="137"/>
        <v>0</v>
      </c>
      <c r="LAB28" s="157">
        <f t="shared" si="137"/>
        <v>0</v>
      </c>
      <c r="LAC28" s="157">
        <f t="shared" si="137"/>
        <v>0</v>
      </c>
      <c r="LAD28" s="157">
        <f t="shared" si="137"/>
        <v>0</v>
      </c>
      <c r="LAE28" s="157">
        <f t="shared" si="137"/>
        <v>0</v>
      </c>
      <c r="LAF28" s="157">
        <f t="shared" si="137"/>
        <v>0</v>
      </c>
      <c r="LAG28" s="157">
        <f t="shared" si="137"/>
        <v>0</v>
      </c>
      <c r="LAH28" s="157">
        <f t="shared" si="137"/>
        <v>0</v>
      </c>
      <c r="LAI28" s="157">
        <f t="shared" si="137"/>
        <v>0</v>
      </c>
      <c r="LAJ28" s="157">
        <f t="shared" si="137"/>
        <v>0</v>
      </c>
      <c r="LAK28" s="157">
        <f t="shared" si="137"/>
        <v>0</v>
      </c>
      <c r="LAL28" s="157">
        <f t="shared" si="137"/>
        <v>0</v>
      </c>
      <c r="LAM28" s="157">
        <f t="shared" si="137"/>
        <v>0</v>
      </c>
      <c r="LAN28" s="157">
        <f t="shared" si="137"/>
        <v>0</v>
      </c>
      <c r="LAO28" s="157">
        <f t="shared" si="137"/>
        <v>0</v>
      </c>
      <c r="LAP28" s="157">
        <f t="shared" si="137"/>
        <v>0</v>
      </c>
      <c r="LAQ28" s="157">
        <f t="shared" si="137"/>
        <v>0</v>
      </c>
      <c r="LAR28" s="157">
        <f t="shared" si="137"/>
        <v>0</v>
      </c>
      <c r="LAS28" s="157">
        <f t="shared" si="137"/>
        <v>0</v>
      </c>
      <c r="LAT28" s="157">
        <f t="shared" si="137"/>
        <v>0</v>
      </c>
      <c r="LAU28" s="157">
        <f t="shared" si="137"/>
        <v>0</v>
      </c>
      <c r="LAV28" s="157">
        <f t="shared" si="137"/>
        <v>0</v>
      </c>
      <c r="LAW28" s="157">
        <f t="shared" si="137"/>
        <v>0</v>
      </c>
      <c r="LAX28" s="157">
        <f t="shared" si="137"/>
        <v>0</v>
      </c>
      <c r="LAY28" s="157">
        <f t="shared" si="137"/>
        <v>0</v>
      </c>
      <c r="LAZ28" s="157">
        <f t="shared" si="137"/>
        <v>0</v>
      </c>
      <c r="LBA28" s="157">
        <f t="shared" si="137"/>
        <v>0</v>
      </c>
      <c r="LBB28" s="157">
        <f t="shared" si="137"/>
        <v>0</v>
      </c>
      <c r="LBC28" s="157">
        <f t="shared" si="137"/>
        <v>0</v>
      </c>
      <c r="LBD28" s="157">
        <f t="shared" si="137"/>
        <v>0</v>
      </c>
      <c r="LBE28" s="157">
        <f t="shared" si="137"/>
        <v>0</v>
      </c>
      <c r="LBF28" s="157">
        <f t="shared" si="137"/>
        <v>0</v>
      </c>
      <c r="LBG28" s="157">
        <f t="shared" si="137"/>
        <v>0</v>
      </c>
      <c r="LBH28" s="157">
        <f t="shared" si="137"/>
        <v>0</v>
      </c>
      <c r="LBI28" s="157">
        <f t="shared" si="137"/>
        <v>0</v>
      </c>
      <c r="LBJ28" s="157">
        <f t="shared" si="137"/>
        <v>0</v>
      </c>
      <c r="LBK28" s="157">
        <f t="shared" si="137"/>
        <v>0</v>
      </c>
      <c r="LBL28" s="157">
        <f t="shared" si="137"/>
        <v>0</v>
      </c>
      <c r="LBM28" s="157">
        <f t="shared" si="137"/>
        <v>0</v>
      </c>
      <c r="LBN28" s="157">
        <f t="shared" si="137"/>
        <v>0</v>
      </c>
      <c r="LBO28" s="157">
        <f t="shared" si="137"/>
        <v>0</v>
      </c>
      <c r="LBP28" s="157">
        <f t="shared" si="137"/>
        <v>0</v>
      </c>
      <c r="LBQ28" s="157">
        <f t="shared" si="137"/>
        <v>0</v>
      </c>
      <c r="LBR28" s="157">
        <f t="shared" si="137"/>
        <v>0</v>
      </c>
      <c r="LBS28" s="157">
        <f t="shared" si="137"/>
        <v>0</v>
      </c>
      <c r="LBT28" s="157">
        <f t="shared" si="137"/>
        <v>0</v>
      </c>
      <c r="LBU28" s="157">
        <f t="shared" si="137"/>
        <v>0</v>
      </c>
      <c r="LBV28" s="157">
        <f t="shared" si="137"/>
        <v>0</v>
      </c>
      <c r="LBW28" s="157">
        <f t="shared" si="137"/>
        <v>0</v>
      </c>
      <c r="LBX28" s="157">
        <f t="shared" si="137"/>
        <v>0</v>
      </c>
      <c r="LBY28" s="157">
        <f t="shared" si="137"/>
        <v>0</v>
      </c>
      <c r="LBZ28" s="157">
        <f t="shared" si="137"/>
        <v>0</v>
      </c>
      <c r="LCA28" s="157">
        <f t="shared" si="137"/>
        <v>0</v>
      </c>
      <c r="LCB28" s="157">
        <f t="shared" si="137"/>
        <v>0</v>
      </c>
      <c r="LCC28" s="157">
        <f t="shared" si="137"/>
        <v>0</v>
      </c>
      <c r="LCD28" s="157">
        <f t="shared" si="137"/>
        <v>0</v>
      </c>
      <c r="LCE28" s="157">
        <f t="shared" ref="LCE28:LEP28" si="138">LCE29+LCE30</f>
        <v>0</v>
      </c>
      <c r="LCF28" s="157">
        <f t="shared" si="138"/>
        <v>0</v>
      </c>
      <c r="LCG28" s="157">
        <f t="shared" si="138"/>
        <v>0</v>
      </c>
      <c r="LCH28" s="157">
        <f t="shared" si="138"/>
        <v>0</v>
      </c>
      <c r="LCI28" s="157">
        <f t="shared" si="138"/>
        <v>0</v>
      </c>
      <c r="LCJ28" s="157">
        <f t="shared" si="138"/>
        <v>0</v>
      </c>
      <c r="LCK28" s="157">
        <f t="shared" si="138"/>
        <v>0</v>
      </c>
      <c r="LCL28" s="157">
        <f t="shared" si="138"/>
        <v>0</v>
      </c>
      <c r="LCM28" s="157">
        <f t="shared" si="138"/>
        <v>0</v>
      </c>
      <c r="LCN28" s="157">
        <f t="shared" si="138"/>
        <v>0</v>
      </c>
      <c r="LCO28" s="157">
        <f t="shared" si="138"/>
        <v>0</v>
      </c>
      <c r="LCP28" s="157">
        <f t="shared" si="138"/>
        <v>0</v>
      </c>
      <c r="LCQ28" s="157">
        <f t="shared" si="138"/>
        <v>0</v>
      </c>
      <c r="LCR28" s="157">
        <f t="shared" si="138"/>
        <v>0</v>
      </c>
      <c r="LCS28" s="157">
        <f t="shared" si="138"/>
        <v>0</v>
      </c>
      <c r="LCT28" s="157">
        <f t="shared" si="138"/>
        <v>0</v>
      </c>
      <c r="LCU28" s="157">
        <f t="shared" si="138"/>
        <v>0</v>
      </c>
      <c r="LCV28" s="157">
        <f t="shared" si="138"/>
        <v>0</v>
      </c>
      <c r="LCW28" s="157">
        <f t="shared" si="138"/>
        <v>0</v>
      </c>
      <c r="LCX28" s="157">
        <f t="shared" si="138"/>
        <v>0</v>
      </c>
      <c r="LCY28" s="157">
        <f t="shared" si="138"/>
        <v>0</v>
      </c>
      <c r="LCZ28" s="157">
        <f t="shared" si="138"/>
        <v>0</v>
      </c>
      <c r="LDA28" s="157">
        <f t="shared" si="138"/>
        <v>0</v>
      </c>
      <c r="LDB28" s="157">
        <f t="shared" si="138"/>
        <v>0</v>
      </c>
      <c r="LDC28" s="157">
        <f t="shared" si="138"/>
        <v>0</v>
      </c>
      <c r="LDD28" s="157">
        <f t="shared" si="138"/>
        <v>0</v>
      </c>
      <c r="LDE28" s="157">
        <f t="shared" si="138"/>
        <v>0</v>
      </c>
      <c r="LDF28" s="157">
        <f t="shared" si="138"/>
        <v>0</v>
      </c>
      <c r="LDG28" s="157">
        <f t="shared" si="138"/>
        <v>0</v>
      </c>
      <c r="LDH28" s="157">
        <f t="shared" si="138"/>
        <v>0</v>
      </c>
      <c r="LDI28" s="157">
        <f t="shared" si="138"/>
        <v>0</v>
      </c>
      <c r="LDJ28" s="157">
        <f t="shared" si="138"/>
        <v>0</v>
      </c>
      <c r="LDK28" s="157">
        <f t="shared" si="138"/>
        <v>0</v>
      </c>
      <c r="LDL28" s="157">
        <f t="shared" si="138"/>
        <v>0</v>
      </c>
      <c r="LDM28" s="157">
        <f t="shared" si="138"/>
        <v>0</v>
      </c>
      <c r="LDN28" s="157">
        <f t="shared" si="138"/>
        <v>0</v>
      </c>
      <c r="LDO28" s="157">
        <f t="shared" si="138"/>
        <v>0</v>
      </c>
      <c r="LDP28" s="157">
        <f t="shared" si="138"/>
        <v>0</v>
      </c>
      <c r="LDQ28" s="157">
        <f t="shared" si="138"/>
        <v>0</v>
      </c>
      <c r="LDR28" s="157">
        <f t="shared" si="138"/>
        <v>0</v>
      </c>
      <c r="LDS28" s="157">
        <f t="shared" si="138"/>
        <v>0</v>
      </c>
      <c r="LDT28" s="157">
        <f t="shared" si="138"/>
        <v>0</v>
      </c>
      <c r="LDU28" s="157">
        <f t="shared" si="138"/>
        <v>0</v>
      </c>
      <c r="LDV28" s="157">
        <f t="shared" si="138"/>
        <v>0</v>
      </c>
      <c r="LDW28" s="157">
        <f t="shared" si="138"/>
        <v>0</v>
      </c>
      <c r="LDX28" s="157">
        <f t="shared" si="138"/>
        <v>0</v>
      </c>
      <c r="LDY28" s="157">
        <f t="shared" si="138"/>
        <v>0</v>
      </c>
      <c r="LDZ28" s="157">
        <f t="shared" si="138"/>
        <v>0</v>
      </c>
      <c r="LEA28" s="157">
        <f t="shared" si="138"/>
        <v>0</v>
      </c>
      <c r="LEB28" s="157">
        <f t="shared" si="138"/>
        <v>0</v>
      </c>
      <c r="LEC28" s="157">
        <f t="shared" si="138"/>
        <v>0</v>
      </c>
      <c r="LED28" s="157">
        <f t="shared" si="138"/>
        <v>0</v>
      </c>
      <c r="LEE28" s="157">
        <f t="shared" si="138"/>
        <v>0</v>
      </c>
      <c r="LEF28" s="157">
        <f t="shared" si="138"/>
        <v>0</v>
      </c>
      <c r="LEG28" s="157">
        <f t="shared" si="138"/>
        <v>0</v>
      </c>
      <c r="LEH28" s="157">
        <f t="shared" si="138"/>
        <v>0</v>
      </c>
      <c r="LEI28" s="157">
        <f t="shared" si="138"/>
        <v>0</v>
      </c>
      <c r="LEJ28" s="157">
        <f t="shared" si="138"/>
        <v>0</v>
      </c>
      <c r="LEK28" s="157">
        <f t="shared" si="138"/>
        <v>0</v>
      </c>
      <c r="LEL28" s="157">
        <f t="shared" si="138"/>
        <v>0</v>
      </c>
      <c r="LEM28" s="157">
        <f t="shared" si="138"/>
        <v>0</v>
      </c>
      <c r="LEN28" s="157">
        <f t="shared" si="138"/>
        <v>0</v>
      </c>
      <c r="LEO28" s="157">
        <f t="shared" si="138"/>
        <v>0</v>
      </c>
      <c r="LEP28" s="157">
        <f t="shared" si="138"/>
        <v>0</v>
      </c>
      <c r="LEQ28" s="157">
        <f t="shared" ref="LEQ28:LHB28" si="139">LEQ29+LEQ30</f>
        <v>0</v>
      </c>
      <c r="LER28" s="157">
        <f t="shared" si="139"/>
        <v>0</v>
      </c>
      <c r="LES28" s="157">
        <f t="shared" si="139"/>
        <v>0</v>
      </c>
      <c r="LET28" s="157">
        <f t="shared" si="139"/>
        <v>0</v>
      </c>
      <c r="LEU28" s="157">
        <f t="shared" si="139"/>
        <v>0</v>
      </c>
      <c r="LEV28" s="157">
        <f t="shared" si="139"/>
        <v>0</v>
      </c>
      <c r="LEW28" s="157">
        <f t="shared" si="139"/>
        <v>0</v>
      </c>
      <c r="LEX28" s="157">
        <f t="shared" si="139"/>
        <v>0</v>
      </c>
      <c r="LEY28" s="157">
        <f t="shared" si="139"/>
        <v>0</v>
      </c>
      <c r="LEZ28" s="157">
        <f t="shared" si="139"/>
        <v>0</v>
      </c>
      <c r="LFA28" s="157">
        <f t="shared" si="139"/>
        <v>0</v>
      </c>
      <c r="LFB28" s="157">
        <f t="shared" si="139"/>
        <v>0</v>
      </c>
      <c r="LFC28" s="157">
        <f t="shared" si="139"/>
        <v>0</v>
      </c>
      <c r="LFD28" s="157">
        <f t="shared" si="139"/>
        <v>0</v>
      </c>
      <c r="LFE28" s="157">
        <f t="shared" si="139"/>
        <v>0</v>
      </c>
      <c r="LFF28" s="157">
        <f t="shared" si="139"/>
        <v>0</v>
      </c>
      <c r="LFG28" s="157">
        <f t="shared" si="139"/>
        <v>0</v>
      </c>
      <c r="LFH28" s="157">
        <f t="shared" si="139"/>
        <v>0</v>
      </c>
      <c r="LFI28" s="157">
        <f t="shared" si="139"/>
        <v>0</v>
      </c>
      <c r="LFJ28" s="157">
        <f t="shared" si="139"/>
        <v>0</v>
      </c>
      <c r="LFK28" s="157">
        <f t="shared" si="139"/>
        <v>0</v>
      </c>
      <c r="LFL28" s="157">
        <f t="shared" si="139"/>
        <v>0</v>
      </c>
      <c r="LFM28" s="157">
        <f t="shared" si="139"/>
        <v>0</v>
      </c>
      <c r="LFN28" s="157">
        <f t="shared" si="139"/>
        <v>0</v>
      </c>
      <c r="LFO28" s="157">
        <f t="shared" si="139"/>
        <v>0</v>
      </c>
      <c r="LFP28" s="157">
        <f t="shared" si="139"/>
        <v>0</v>
      </c>
      <c r="LFQ28" s="157">
        <f t="shared" si="139"/>
        <v>0</v>
      </c>
      <c r="LFR28" s="157">
        <f t="shared" si="139"/>
        <v>0</v>
      </c>
      <c r="LFS28" s="157">
        <f t="shared" si="139"/>
        <v>0</v>
      </c>
      <c r="LFT28" s="157">
        <f t="shared" si="139"/>
        <v>0</v>
      </c>
      <c r="LFU28" s="157">
        <f t="shared" si="139"/>
        <v>0</v>
      </c>
      <c r="LFV28" s="157">
        <f t="shared" si="139"/>
        <v>0</v>
      </c>
      <c r="LFW28" s="157">
        <f t="shared" si="139"/>
        <v>0</v>
      </c>
      <c r="LFX28" s="157">
        <f t="shared" si="139"/>
        <v>0</v>
      </c>
      <c r="LFY28" s="157">
        <f t="shared" si="139"/>
        <v>0</v>
      </c>
      <c r="LFZ28" s="157">
        <f t="shared" si="139"/>
        <v>0</v>
      </c>
      <c r="LGA28" s="157">
        <f t="shared" si="139"/>
        <v>0</v>
      </c>
      <c r="LGB28" s="157">
        <f t="shared" si="139"/>
        <v>0</v>
      </c>
      <c r="LGC28" s="157">
        <f t="shared" si="139"/>
        <v>0</v>
      </c>
      <c r="LGD28" s="157">
        <f t="shared" si="139"/>
        <v>0</v>
      </c>
      <c r="LGE28" s="157">
        <f t="shared" si="139"/>
        <v>0</v>
      </c>
      <c r="LGF28" s="157">
        <f t="shared" si="139"/>
        <v>0</v>
      </c>
      <c r="LGG28" s="157">
        <f t="shared" si="139"/>
        <v>0</v>
      </c>
      <c r="LGH28" s="157">
        <f t="shared" si="139"/>
        <v>0</v>
      </c>
      <c r="LGI28" s="157">
        <f t="shared" si="139"/>
        <v>0</v>
      </c>
      <c r="LGJ28" s="157">
        <f t="shared" si="139"/>
        <v>0</v>
      </c>
      <c r="LGK28" s="157">
        <f t="shared" si="139"/>
        <v>0</v>
      </c>
      <c r="LGL28" s="157">
        <f t="shared" si="139"/>
        <v>0</v>
      </c>
      <c r="LGM28" s="157">
        <f t="shared" si="139"/>
        <v>0</v>
      </c>
      <c r="LGN28" s="157">
        <f t="shared" si="139"/>
        <v>0</v>
      </c>
      <c r="LGO28" s="157">
        <f t="shared" si="139"/>
        <v>0</v>
      </c>
      <c r="LGP28" s="157">
        <f t="shared" si="139"/>
        <v>0</v>
      </c>
      <c r="LGQ28" s="157">
        <f t="shared" si="139"/>
        <v>0</v>
      </c>
      <c r="LGR28" s="157">
        <f t="shared" si="139"/>
        <v>0</v>
      </c>
      <c r="LGS28" s="157">
        <f t="shared" si="139"/>
        <v>0</v>
      </c>
      <c r="LGT28" s="157">
        <f t="shared" si="139"/>
        <v>0</v>
      </c>
      <c r="LGU28" s="157">
        <f t="shared" si="139"/>
        <v>0</v>
      </c>
      <c r="LGV28" s="157">
        <f t="shared" si="139"/>
        <v>0</v>
      </c>
      <c r="LGW28" s="157">
        <f t="shared" si="139"/>
        <v>0</v>
      </c>
      <c r="LGX28" s="157">
        <f t="shared" si="139"/>
        <v>0</v>
      </c>
      <c r="LGY28" s="157">
        <f t="shared" si="139"/>
        <v>0</v>
      </c>
      <c r="LGZ28" s="157">
        <f t="shared" si="139"/>
        <v>0</v>
      </c>
      <c r="LHA28" s="157">
        <f t="shared" si="139"/>
        <v>0</v>
      </c>
      <c r="LHB28" s="157">
        <f t="shared" si="139"/>
        <v>0</v>
      </c>
      <c r="LHC28" s="157">
        <f t="shared" ref="LHC28:LJN28" si="140">LHC29+LHC30</f>
        <v>0</v>
      </c>
      <c r="LHD28" s="157">
        <f t="shared" si="140"/>
        <v>0</v>
      </c>
      <c r="LHE28" s="157">
        <f t="shared" si="140"/>
        <v>0</v>
      </c>
      <c r="LHF28" s="157">
        <f t="shared" si="140"/>
        <v>0</v>
      </c>
      <c r="LHG28" s="157">
        <f t="shared" si="140"/>
        <v>0</v>
      </c>
      <c r="LHH28" s="157">
        <f t="shared" si="140"/>
        <v>0</v>
      </c>
      <c r="LHI28" s="157">
        <f t="shared" si="140"/>
        <v>0</v>
      </c>
      <c r="LHJ28" s="157">
        <f t="shared" si="140"/>
        <v>0</v>
      </c>
      <c r="LHK28" s="157">
        <f t="shared" si="140"/>
        <v>0</v>
      </c>
      <c r="LHL28" s="157">
        <f t="shared" si="140"/>
        <v>0</v>
      </c>
      <c r="LHM28" s="157">
        <f t="shared" si="140"/>
        <v>0</v>
      </c>
      <c r="LHN28" s="157">
        <f t="shared" si="140"/>
        <v>0</v>
      </c>
      <c r="LHO28" s="157">
        <f t="shared" si="140"/>
        <v>0</v>
      </c>
      <c r="LHP28" s="157">
        <f t="shared" si="140"/>
        <v>0</v>
      </c>
      <c r="LHQ28" s="157">
        <f t="shared" si="140"/>
        <v>0</v>
      </c>
      <c r="LHR28" s="157">
        <f t="shared" si="140"/>
        <v>0</v>
      </c>
      <c r="LHS28" s="157">
        <f t="shared" si="140"/>
        <v>0</v>
      </c>
      <c r="LHT28" s="157">
        <f t="shared" si="140"/>
        <v>0</v>
      </c>
      <c r="LHU28" s="157">
        <f t="shared" si="140"/>
        <v>0</v>
      </c>
      <c r="LHV28" s="157">
        <f t="shared" si="140"/>
        <v>0</v>
      </c>
      <c r="LHW28" s="157">
        <f t="shared" si="140"/>
        <v>0</v>
      </c>
      <c r="LHX28" s="157">
        <f t="shared" si="140"/>
        <v>0</v>
      </c>
      <c r="LHY28" s="157">
        <f t="shared" si="140"/>
        <v>0</v>
      </c>
      <c r="LHZ28" s="157">
        <f t="shared" si="140"/>
        <v>0</v>
      </c>
      <c r="LIA28" s="157">
        <f t="shared" si="140"/>
        <v>0</v>
      </c>
      <c r="LIB28" s="157">
        <f t="shared" si="140"/>
        <v>0</v>
      </c>
      <c r="LIC28" s="157">
        <f t="shared" si="140"/>
        <v>0</v>
      </c>
      <c r="LID28" s="157">
        <f t="shared" si="140"/>
        <v>0</v>
      </c>
      <c r="LIE28" s="157">
        <f t="shared" si="140"/>
        <v>0</v>
      </c>
      <c r="LIF28" s="157">
        <f t="shared" si="140"/>
        <v>0</v>
      </c>
      <c r="LIG28" s="157">
        <f t="shared" si="140"/>
        <v>0</v>
      </c>
      <c r="LIH28" s="157">
        <f t="shared" si="140"/>
        <v>0</v>
      </c>
      <c r="LII28" s="157">
        <f t="shared" si="140"/>
        <v>0</v>
      </c>
      <c r="LIJ28" s="157">
        <f t="shared" si="140"/>
        <v>0</v>
      </c>
      <c r="LIK28" s="157">
        <f t="shared" si="140"/>
        <v>0</v>
      </c>
      <c r="LIL28" s="157">
        <f t="shared" si="140"/>
        <v>0</v>
      </c>
      <c r="LIM28" s="157">
        <f t="shared" si="140"/>
        <v>0</v>
      </c>
      <c r="LIN28" s="157">
        <f t="shared" si="140"/>
        <v>0</v>
      </c>
      <c r="LIO28" s="157">
        <f t="shared" si="140"/>
        <v>0</v>
      </c>
      <c r="LIP28" s="157">
        <f t="shared" si="140"/>
        <v>0</v>
      </c>
      <c r="LIQ28" s="157">
        <f t="shared" si="140"/>
        <v>0</v>
      </c>
      <c r="LIR28" s="157">
        <f t="shared" si="140"/>
        <v>0</v>
      </c>
      <c r="LIS28" s="157">
        <f t="shared" si="140"/>
        <v>0</v>
      </c>
      <c r="LIT28" s="157">
        <f t="shared" si="140"/>
        <v>0</v>
      </c>
      <c r="LIU28" s="157">
        <f t="shared" si="140"/>
        <v>0</v>
      </c>
      <c r="LIV28" s="157">
        <f t="shared" si="140"/>
        <v>0</v>
      </c>
      <c r="LIW28" s="157">
        <f t="shared" si="140"/>
        <v>0</v>
      </c>
      <c r="LIX28" s="157">
        <f t="shared" si="140"/>
        <v>0</v>
      </c>
      <c r="LIY28" s="157">
        <f t="shared" si="140"/>
        <v>0</v>
      </c>
      <c r="LIZ28" s="157">
        <f t="shared" si="140"/>
        <v>0</v>
      </c>
      <c r="LJA28" s="157">
        <f t="shared" si="140"/>
        <v>0</v>
      </c>
      <c r="LJB28" s="157">
        <f t="shared" si="140"/>
        <v>0</v>
      </c>
      <c r="LJC28" s="157">
        <f t="shared" si="140"/>
        <v>0</v>
      </c>
      <c r="LJD28" s="157">
        <f t="shared" si="140"/>
        <v>0</v>
      </c>
      <c r="LJE28" s="157">
        <f t="shared" si="140"/>
        <v>0</v>
      </c>
      <c r="LJF28" s="157">
        <f t="shared" si="140"/>
        <v>0</v>
      </c>
      <c r="LJG28" s="157">
        <f t="shared" si="140"/>
        <v>0</v>
      </c>
      <c r="LJH28" s="157">
        <f t="shared" si="140"/>
        <v>0</v>
      </c>
      <c r="LJI28" s="157">
        <f t="shared" si="140"/>
        <v>0</v>
      </c>
      <c r="LJJ28" s="157">
        <f t="shared" si="140"/>
        <v>0</v>
      </c>
      <c r="LJK28" s="157">
        <f t="shared" si="140"/>
        <v>0</v>
      </c>
      <c r="LJL28" s="157">
        <f t="shared" si="140"/>
        <v>0</v>
      </c>
      <c r="LJM28" s="157">
        <f t="shared" si="140"/>
        <v>0</v>
      </c>
      <c r="LJN28" s="157">
        <f t="shared" si="140"/>
        <v>0</v>
      </c>
      <c r="LJO28" s="157">
        <f t="shared" ref="LJO28:LLZ28" si="141">LJO29+LJO30</f>
        <v>0</v>
      </c>
      <c r="LJP28" s="157">
        <f t="shared" si="141"/>
        <v>0</v>
      </c>
      <c r="LJQ28" s="157">
        <f t="shared" si="141"/>
        <v>0</v>
      </c>
      <c r="LJR28" s="157">
        <f t="shared" si="141"/>
        <v>0</v>
      </c>
      <c r="LJS28" s="157">
        <f t="shared" si="141"/>
        <v>0</v>
      </c>
      <c r="LJT28" s="157">
        <f t="shared" si="141"/>
        <v>0</v>
      </c>
      <c r="LJU28" s="157">
        <f t="shared" si="141"/>
        <v>0</v>
      </c>
      <c r="LJV28" s="157">
        <f t="shared" si="141"/>
        <v>0</v>
      </c>
      <c r="LJW28" s="157">
        <f t="shared" si="141"/>
        <v>0</v>
      </c>
      <c r="LJX28" s="157">
        <f t="shared" si="141"/>
        <v>0</v>
      </c>
      <c r="LJY28" s="157">
        <f t="shared" si="141"/>
        <v>0</v>
      </c>
      <c r="LJZ28" s="157">
        <f t="shared" si="141"/>
        <v>0</v>
      </c>
      <c r="LKA28" s="157">
        <f t="shared" si="141"/>
        <v>0</v>
      </c>
      <c r="LKB28" s="157">
        <f t="shared" si="141"/>
        <v>0</v>
      </c>
      <c r="LKC28" s="157">
        <f t="shared" si="141"/>
        <v>0</v>
      </c>
      <c r="LKD28" s="157">
        <f t="shared" si="141"/>
        <v>0</v>
      </c>
      <c r="LKE28" s="157">
        <f t="shared" si="141"/>
        <v>0</v>
      </c>
      <c r="LKF28" s="157">
        <f t="shared" si="141"/>
        <v>0</v>
      </c>
      <c r="LKG28" s="157">
        <f t="shared" si="141"/>
        <v>0</v>
      </c>
      <c r="LKH28" s="157">
        <f t="shared" si="141"/>
        <v>0</v>
      </c>
      <c r="LKI28" s="157">
        <f t="shared" si="141"/>
        <v>0</v>
      </c>
      <c r="LKJ28" s="157">
        <f t="shared" si="141"/>
        <v>0</v>
      </c>
      <c r="LKK28" s="157">
        <f t="shared" si="141"/>
        <v>0</v>
      </c>
      <c r="LKL28" s="157">
        <f t="shared" si="141"/>
        <v>0</v>
      </c>
      <c r="LKM28" s="157">
        <f t="shared" si="141"/>
        <v>0</v>
      </c>
      <c r="LKN28" s="157">
        <f t="shared" si="141"/>
        <v>0</v>
      </c>
      <c r="LKO28" s="157">
        <f t="shared" si="141"/>
        <v>0</v>
      </c>
      <c r="LKP28" s="157">
        <f t="shared" si="141"/>
        <v>0</v>
      </c>
      <c r="LKQ28" s="157">
        <f t="shared" si="141"/>
        <v>0</v>
      </c>
      <c r="LKR28" s="157">
        <f t="shared" si="141"/>
        <v>0</v>
      </c>
      <c r="LKS28" s="157">
        <f t="shared" si="141"/>
        <v>0</v>
      </c>
      <c r="LKT28" s="157">
        <f t="shared" si="141"/>
        <v>0</v>
      </c>
      <c r="LKU28" s="157">
        <f t="shared" si="141"/>
        <v>0</v>
      </c>
      <c r="LKV28" s="157">
        <f t="shared" si="141"/>
        <v>0</v>
      </c>
      <c r="LKW28" s="157">
        <f t="shared" si="141"/>
        <v>0</v>
      </c>
      <c r="LKX28" s="157">
        <f t="shared" si="141"/>
        <v>0</v>
      </c>
      <c r="LKY28" s="157">
        <f t="shared" si="141"/>
        <v>0</v>
      </c>
      <c r="LKZ28" s="157">
        <f t="shared" si="141"/>
        <v>0</v>
      </c>
      <c r="LLA28" s="157">
        <f t="shared" si="141"/>
        <v>0</v>
      </c>
      <c r="LLB28" s="157">
        <f t="shared" si="141"/>
        <v>0</v>
      </c>
      <c r="LLC28" s="157">
        <f t="shared" si="141"/>
        <v>0</v>
      </c>
      <c r="LLD28" s="157">
        <f t="shared" si="141"/>
        <v>0</v>
      </c>
      <c r="LLE28" s="157">
        <f t="shared" si="141"/>
        <v>0</v>
      </c>
      <c r="LLF28" s="157">
        <f t="shared" si="141"/>
        <v>0</v>
      </c>
      <c r="LLG28" s="157">
        <f t="shared" si="141"/>
        <v>0</v>
      </c>
      <c r="LLH28" s="157">
        <f t="shared" si="141"/>
        <v>0</v>
      </c>
      <c r="LLI28" s="157">
        <f t="shared" si="141"/>
        <v>0</v>
      </c>
      <c r="LLJ28" s="157">
        <f t="shared" si="141"/>
        <v>0</v>
      </c>
      <c r="LLK28" s="157">
        <f t="shared" si="141"/>
        <v>0</v>
      </c>
      <c r="LLL28" s="157">
        <f t="shared" si="141"/>
        <v>0</v>
      </c>
      <c r="LLM28" s="157">
        <f t="shared" si="141"/>
        <v>0</v>
      </c>
      <c r="LLN28" s="157">
        <f t="shared" si="141"/>
        <v>0</v>
      </c>
      <c r="LLO28" s="157">
        <f t="shared" si="141"/>
        <v>0</v>
      </c>
      <c r="LLP28" s="157">
        <f t="shared" si="141"/>
        <v>0</v>
      </c>
      <c r="LLQ28" s="157">
        <f t="shared" si="141"/>
        <v>0</v>
      </c>
      <c r="LLR28" s="157">
        <f t="shared" si="141"/>
        <v>0</v>
      </c>
      <c r="LLS28" s="157">
        <f t="shared" si="141"/>
        <v>0</v>
      </c>
      <c r="LLT28" s="157">
        <f t="shared" si="141"/>
        <v>0</v>
      </c>
      <c r="LLU28" s="157">
        <f t="shared" si="141"/>
        <v>0</v>
      </c>
      <c r="LLV28" s="157">
        <f t="shared" si="141"/>
        <v>0</v>
      </c>
      <c r="LLW28" s="157">
        <f t="shared" si="141"/>
        <v>0</v>
      </c>
      <c r="LLX28" s="157">
        <f t="shared" si="141"/>
        <v>0</v>
      </c>
      <c r="LLY28" s="157">
        <f t="shared" si="141"/>
        <v>0</v>
      </c>
      <c r="LLZ28" s="157">
        <f t="shared" si="141"/>
        <v>0</v>
      </c>
      <c r="LMA28" s="157">
        <f t="shared" ref="LMA28:LOL28" si="142">LMA29+LMA30</f>
        <v>0</v>
      </c>
      <c r="LMB28" s="157">
        <f t="shared" si="142"/>
        <v>0</v>
      </c>
      <c r="LMC28" s="157">
        <f t="shared" si="142"/>
        <v>0</v>
      </c>
      <c r="LMD28" s="157">
        <f t="shared" si="142"/>
        <v>0</v>
      </c>
      <c r="LME28" s="157">
        <f t="shared" si="142"/>
        <v>0</v>
      </c>
      <c r="LMF28" s="157">
        <f t="shared" si="142"/>
        <v>0</v>
      </c>
      <c r="LMG28" s="157">
        <f t="shared" si="142"/>
        <v>0</v>
      </c>
      <c r="LMH28" s="157">
        <f t="shared" si="142"/>
        <v>0</v>
      </c>
      <c r="LMI28" s="157">
        <f t="shared" si="142"/>
        <v>0</v>
      </c>
      <c r="LMJ28" s="157">
        <f t="shared" si="142"/>
        <v>0</v>
      </c>
      <c r="LMK28" s="157">
        <f t="shared" si="142"/>
        <v>0</v>
      </c>
      <c r="LML28" s="157">
        <f t="shared" si="142"/>
        <v>0</v>
      </c>
      <c r="LMM28" s="157">
        <f t="shared" si="142"/>
        <v>0</v>
      </c>
      <c r="LMN28" s="157">
        <f t="shared" si="142"/>
        <v>0</v>
      </c>
      <c r="LMO28" s="157">
        <f t="shared" si="142"/>
        <v>0</v>
      </c>
      <c r="LMP28" s="157">
        <f t="shared" si="142"/>
        <v>0</v>
      </c>
      <c r="LMQ28" s="157">
        <f t="shared" si="142"/>
        <v>0</v>
      </c>
      <c r="LMR28" s="157">
        <f t="shared" si="142"/>
        <v>0</v>
      </c>
      <c r="LMS28" s="157">
        <f t="shared" si="142"/>
        <v>0</v>
      </c>
      <c r="LMT28" s="157">
        <f t="shared" si="142"/>
        <v>0</v>
      </c>
      <c r="LMU28" s="157">
        <f t="shared" si="142"/>
        <v>0</v>
      </c>
      <c r="LMV28" s="157">
        <f t="shared" si="142"/>
        <v>0</v>
      </c>
      <c r="LMW28" s="157">
        <f t="shared" si="142"/>
        <v>0</v>
      </c>
      <c r="LMX28" s="157">
        <f t="shared" si="142"/>
        <v>0</v>
      </c>
      <c r="LMY28" s="157">
        <f t="shared" si="142"/>
        <v>0</v>
      </c>
      <c r="LMZ28" s="157">
        <f t="shared" si="142"/>
        <v>0</v>
      </c>
      <c r="LNA28" s="157">
        <f t="shared" si="142"/>
        <v>0</v>
      </c>
      <c r="LNB28" s="157">
        <f t="shared" si="142"/>
        <v>0</v>
      </c>
      <c r="LNC28" s="157">
        <f t="shared" si="142"/>
        <v>0</v>
      </c>
      <c r="LND28" s="157">
        <f t="shared" si="142"/>
        <v>0</v>
      </c>
      <c r="LNE28" s="157">
        <f t="shared" si="142"/>
        <v>0</v>
      </c>
      <c r="LNF28" s="157">
        <f t="shared" si="142"/>
        <v>0</v>
      </c>
      <c r="LNG28" s="157">
        <f t="shared" si="142"/>
        <v>0</v>
      </c>
      <c r="LNH28" s="157">
        <f t="shared" si="142"/>
        <v>0</v>
      </c>
      <c r="LNI28" s="157">
        <f t="shared" si="142"/>
        <v>0</v>
      </c>
      <c r="LNJ28" s="157">
        <f t="shared" si="142"/>
        <v>0</v>
      </c>
      <c r="LNK28" s="157">
        <f t="shared" si="142"/>
        <v>0</v>
      </c>
      <c r="LNL28" s="157">
        <f t="shared" si="142"/>
        <v>0</v>
      </c>
      <c r="LNM28" s="157">
        <f t="shared" si="142"/>
        <v>0</v>
      </c>
      <c r="LNN28" s="157">
        <f t="shared" si="142"/>
        <v>0</v>
      </c>
      <c r="LNO28" s="157">
        <f t="shared" si="142"/>
        <v>0</v>
      </c>
      <c r="LNP28" s="157">
        <f t="shared" si="142"/>
        <v>0</v>
      </c>
      <c r="LNQ28" s="157">
        <f t="shared" si="142"/>
        <v>0</v>
      </c>
      <c r="LNR28" s="157">
        <f t="shared" si="142"/>
        <v>0</v>
      </c>
      <c r="LNS28" s="157">
        <f t="shared" si="142"/>
        <v>0</v>
      </c>
      <c r="LNT28" s="157">
        <f t="shared" si="142"/>
        <v>0</v>
      </c>
      <c r="LNU28" s="157">
        <f t="shared" si="142"/>
        <v>0</v>
      </c>
      <c r="LNV28" s="157">
        <f t="shared" si="142"/>
        <v>0</v>
      </c>
      <c r="LNW28" s="157">
        <f t="shared" si="142"/>
        <v>0</v>
      </c>
      <c r="LNX28" s="157">
        <f t="shared" si="142"/>
        <v>0</v>
      </c>
      <c r="LNY28" s="157">
        <f t="shared" si="142"/>
        <v>0</v>
      </c>
      <c r="LNZ28" s="157">
        <f t="shared" si="142"/>
        <v>0</v>
      </c>
      <c r="LOA28" s="157">
        <f t="shared" si="142"/>
        <v>0</v>
      </c>
      <c r="LOB28" s="157">
        <f t="shared" si="142"/>
        <v>0</v>
      </c>
      <c r="LOC28" s="157">
        <f t="shared" si="142"/>
        <v>0</v>
      </c>
      <c r="LOD28" s="157">
        <f t="shared" si="142"/>
        <v>0</v>
      </c>
      <c r="LOE28" s="157">
        <f t="shared" si="142"/>
        <v>0</v>
      </c>
      <c r="LOF28" s="157">
        <f t="shared" si="142"/>
        <v>0</v>
      </c>
      <c r="LOG28" s="157">
        <f t="shared" si="142"/>
        <v>0</v>
      </c>
      <c r="LOH28" s="157">
        <f t="shared" si="142"/>
        <v>0</v>
      </c>
      <c r="LOI28" s="157">
        <f t="shared" si="142"/>
        <v>0</v>
      </c>
      <c r="LOJ28" s="157">
        <f t="shared" si="142"/>
        <v>0</v>
      </c>
      <c r="LOK28" s="157">
        <f t="shared" si="142"/>
        <v>0</v>
      </c>
      <c r="LOL28" s="157">
        <f t="shared" si="142"/>
        <v>0</v>
      </c>
      <c r="LOM28" s="157">
        <f t="shared" ref="LOM28:LQX28" si="143">LOM29+LOM30</f>
        <v>0</v>
      </c>
      <c r="LON28" s="157">
        <f t="shared" si="143"/>
        <v>0</v>
      </c>
      <c r="LOO28" s="157">
        <f t="shared" si="143"/>
        <v>0</v>
      </c>
      <c r="LOP28" s="157">
        <f t="shared" si="143"/>
        <v>0</v>
      </c>
      <c r="LOQ28" s="157">
        <f t="shared" si="143"/>
        <v>0</v>
      </c>
      <c r="LOR28" s="157">
        <f t="shared" si="143"/>
        <v>0</v>
      </c>
      <c r="LOS28" s="157">
        <f t="shared" si="143"/>
        <v>0</v>
      </c>
      <c r="LOT28" s="157">
        <f t="shared" si="143"/>
        <v>0</v>
      </c>
      <c r="LOU28" s="157">
        <f t="shared" si="143"/>
        <v>0</v>
      </c>
      <c r="LOV28" s="157">
        <f t="shared" si="143"/>
        <v>0</v>
      </c>
      <c r="LOW28" s="157">
        <f t="shared" si="143"/>
        <v>0</v>
      </c>
      <c r="LOX28" s="157">
        <f t="shared" si="143"/>
        <v>0</v>
      </c>
      <c r="LOY28" s="157">
        <f t="shared" si="143"/>
        <v>0</v>
      </c>
      <c r="LOZ28" s="157">
        <f t="shared" si="143"/>
        <v>0</v>
      </c>
      <c r="LPA28" s="157">
        <f t="shared" si="143"/>
        <v>0</v>
      </c>
      <c r="LPB28" s="157">
        <f t="shared" si="143"/>
        <v>0</v>
      </c>
      <c r="LPC28" s="157">
        <f t="shared" si="143"/>
        <v>0</v>
      </c>
      <c r="LPD28" s="157">
        <f t="shared" si="143"/>
        <v>0</v>
      </c>
      <c r="LPE28" s="157">
        <f t="shared" si="143"/>
        <v>0</v>
      </c>
      <c r="LPF28" s="157">
        <f t="shared" si="143"/>
        <v>0</v>
      </c>
      <c r="LPG28" s="157">
        <f t="shared" si="143"/>
        <v>0</v>
      </c>
      <c r="LPH28" s="157">
        <f t="shared" si="143"/>
        <v>0</v>
      </c>
      <c r="LPI28" s="157">
        <f t="shared" si="143"/>
        <v>0</v>
      </c>
      <c r="LPJ28" s="157">
        <f t="shared" si="143"/>
        <v>0</v>
      </c>
      <c r="LPK28" s="157">
        <f t="shared" si="143"/>
        <v>0</v>
      </c>
      <c r="LPL28" s="157">
        <f t="shared" si="143"/>
        <v>0</v>
      </c>
      <c r="LPM28" s="157">
        <f t="shared" si="143"/>
        <v>0</v>
      </c>
      <c r="LPN28" s="157">
        <f t="shared" si="143"/>
        <v>0</v>
      </c>
      <c r="LPO28" s="157">
        <f t="shared" si="143"/>
        <v>0</v>
      </c>
      <c r="LPP28" s="157">
        <f t="shared" si="143"/>
        <v>0</v>
      </c>
      <c r="LPQ28" s="157">
        <f t="shared" si="143"/>
        <v>0</v>
      </c>
      <c r="LPR28" s="157">
        <f t="shared" si="143"/>
        <v>0</v>
      </c>
      <c r="LPS28" s="157">
        <f t="shared" si="143"/>
        <v>0</v>
      </c>
      <c r="LPT28" s="157">
        <f t="shared" si="143"/>
        <v>0</v>
      </c>
      <c r="LPU28" s="157">
        <f t="shared" si="143"/>
        <v>0</v>
      </c>
      <c r="LPV28" s="157">
        <f t="shared" si="143"/>
        <v>0</v>
      </c>
      <c r="LPW28" s="157">
        <f t="shared" si="143"/>
        <v>0</v>
      </c>
      <c r="LPX28" s="157">
        <f t="shared" si="143"/>
        <v>0</v>
      </c>
      <c r="LPY28" s="157">
        <f t="shared" si="143"/>
        <v>0</v>
      </c>
      <c r="LPZ28" s="157">
        <f t="shared" si="143"/>
        <v>0</v>
      </c>
      <c r="LQA28" s="157">
        <f t="shared" si="143"/>
        <v>0</v>
      </c>
      <c r="LQB28" s="157">
        <f t="shared" si="143"/>
        <v>0</v>
      </c>
      <c r="LQC28" s="157">
        <f t="shared" si="143"/>
        <v>0</v>
      </c>
      <c r="LQD28" s="157">
        <f t="shared" si="143"/>
        <v>0</v>
      </c>
      <c r="LQE28" s="157">
        <f t="shared" si="143"/>
        <v>0</v>
      </c>
      <c r="LQF28" s="157">
        <f t="shared" si="143"/>
        <v>0</v>
      </c>
      <c r="LQG28" s="157">
        <f t="shared" si="143"/>
        <v>0</v>
      </c>
      <c r="LQH28" s="157">
        <f t="shared" si="143"/>
        <v>0</v>
      </c>
      <c r="LQI28" s="157">
        <f t="shared" si="143"/>
        <v>0</v>
      </c>
      <c r="LQJ28" s="157">
        <f t="shared" si="143"/>
        <v>0</v>
      </c>
      <c r="LQK28" s="157">
        <f t="shared" si="143"/>
        <v>0</v>
      </c>
      <c r="LQL28" s="157">
        <f t="shared" si="143"/>
        <v>0</v>
      </c>
      <c r="LQM28" s="157">
        <f t="shared" si="143"/>
        <v>0</v>
      </c>
      <c r="LQN28" s="157">
        <f t="shared" si="143"/>
        <v>0</v>
      </c>
      <c r="LQO28" s="157">
        <f t="shared" si="143"/>
        <v>0</v>
      </c>
      <c r="LQP28" s="157">
        <f t="shared" si="143"/>
        <v>0</v>
      </c>
      <c r="LQQ28" s="157">
        <f t="shared" si="143"/>
        <v>0</v>
      </c>
      <c r="LQR28" s="157">
        <f t="shared" si="143"/>
        <v>0</v>
      </c>
      <c r="LQS28" s="157">
        <f t="shared" si="143"/>
        <v>0</v>
      </c>
      <c r="LQT28" s="157">
        <f t="shared" si="143"/>
        <v>0</v>
      </c>
      <c r="LQU28" s="157">
        <f t="shared" si="143"/>
        <v>0</v>
      </c>
      <c r="LQV28" s="157">
        <f t="shared" si="143"/>
        <v>0</v>
      </c>
      <c r="LQW28" s="157">
        <f t="shared" si="143"/>
        <v>0</v>
      </c>
      <c r="LQX28" s="157">
        <f t="shared" si="143"/>
        <v>0</v>
      </c>
      <c r="LQY28" s="157">
        <f t="shared" ref="LQY28:LTJ28" si="144">LQY29+LQY30</f>
        <v>0</v>
      </c>
      <c r="LQZ28" s="157">
        <f t="shared" si="144"/>
        <v>0</v>
      </c>
      <c r="LRA28" s="157">
        <f t="shared" si="144"/>
        <v>0</v>
      </c>
      <c r="LRB28" s="157">
        <f t="shared" si="144"/>
        <v>0</v>
      </c>
      <c r="LRC28" s="157">
        <f t="shared" si="144"/>
        <v>0</v>
      </c>
      <c r="LRD28" s="157">
        <f t="shared" si="144"/>
        <v>0</v>
      </c>
      <c r="LRE28" s="157">
        <f t="shared" si="144"/>
        <v>0</v>
      </c>
      <c r="LRF28" s="157">
        <f t="shared" si="144"/>
        <v>0</v>
      </c>
      <c r="LRG28" s="157">
        <f t="shared" si="144"/>
        <v>0</v>
      </c>
      <c r="LRH28" s="157">
        <f t="shared" si="144"/>
        <v>0</v>
      </c>
      <c r="LRI28" s="157">
        <f t="shared" si="144"/>
        <v>0</v>
      </c>
      <c r="LRJ28" s="157">
        <f t="shared" si="144"/>
        <v>0</v>
      </c>
      <c r="LRK28" s="157">
        <f t="shared" si="144"/>
        <v>0</v>
      </c>
      <c r="LRL28" s="157">
        <f t="shared" si="144"/>
        <v>0</v>
      </c>
      <c r="LRM28" s="157">
        <f t="shared" si="144"/>
        <v>0</v>
      </c>
      <c r="LRN28" s="157">
        <f t="shared" si="144"/>
        <v>0</v>
      </c>
      <c r="LRO28" s="157">
        <f t="shared" si="144"/>
        <v>0</v>
      </c>
      <c r="LRP28" s="157">
        <f t="shared" si="144"/>
        <v>0</v>
      </c>
      <c r="LRQ28" s="157">
        <f t="shared" si="144"/>
        <v>0</v>
      </c>
      <c r="LRR28" s="157">
        <f t="shared" si="144"/>
        <v>0</v>
      </c>
      <c r="LRS28" s="157">
        <f t="shared" si="144"/>
        <v>0</v>
      </c>
      <c r="LRT28" s="157">
        <f t="shared" si="144"/>
        <v>0</v>
      </c>
      <c r="LRU28" s="157">
        <f t="shared" si="144"/>
        <v>0</v>
      </c>
      <c r="LRV28" s="157">
        <f t="shared" si="144"/>
        <v>0</v>
      </c>
      <c r="LRW28" s="157">
        <f t="shared" si="144"/>
        <v>0</v>
      </c>
      <c r="LRX28" s="157">
        <f t="shared" si="144"/>
        <v>0</v>
      </c>
      <c r="LRY28" s="157">
        <f t="shared" si="144"/>
        <v>0</v>
      </c>
      <c r="LRZ28" s="157">
        <f t="shared" si="144"/>
        <v>0</v>
      </c>
      <c r="LSA28" s="157">
        <f t="shared" si="144"/>
        <v>0</v>
      </c>
      <c r="LSB28" s="157">
        <f t="shared" si="144"/>
        <v>0</v>
      </c>
      <c r="LSC28" s="157">
        <f t="shared" si="144"/>
        <v>0</v>
      </c>
      <c r="LSD28" s="157">
        <f t="shared" si="144"/>
        <v>0</v>
      </c>
      <c r="LSE28" s="157">
        <f t="shared" si="144"/>
        <v>0</v>
      </c>
      <c r="LSF28" s="157">
        <f t="shared" si="144"/>
        <v>0</v>
      </c>
      <c r="LSG28" s="157">
        <f t="shared" si="144"/>
        <v>0</v>
      </c>
      <c r="LSH28" s="157">
        <f t="shared" si="144"/>
        <v>0</v>
      </c>
      <c r="LSI28" s="157">
        <f t="shared" si="144"/>
        <v>0</v>
      </c>
      <c r="LSJ28" s="157">
        <f t="shared" si="144"/>
        <v>0</v>
      </c>
      <c r="LSK28" s="157">
        <f t="shared" si="144"/>
        <v>0</v>
      </c>
      <c r="LSL28" s="157">
        <f t="shared" si="144"/>
        <v>0</v>
      </c>
      <c r="LSM28" s="157">
        <f t="shared" si="144"/>
        <v>0</v>
      </c>
      <c r="LSN28" s="157">
        <f t="shared" si="144"/>
        <v>0</v>
      </c>
      <c r="LSO28" s="157">
        <f t="shared" si="144"/>
        <v>0</v>
      </c>
      <c r="LSP28" s="157">
        <f t="shared" si="144"/>
        <v>0</v>
      </c>
      <c r="LSQ28" s="157">
        <f t="shared" si="144"/>
        <v>0</v>
      </c>
      <c r="LSR28" s="157">
        <f t="shared" si="144"/>
        <v>0</v>
      </c>
      <c r="LSS28" s="157">
        <f t="shared" si="144"/>
        <v>0</v>
      </c>
      <c r="LST28" s="157">
        <f t="shared" si="144"/>
        <v>0</v>
      </c>
      <c r="LSU28" s="157">
        <f t="shared" si="144"/>
        <v>0</v>
      </c>
      <c r="LSV28" s="157">
        <f t="shared" si="144"/>
        <v>0</v>
      </c>
      <c r="LSW28" s="157">
        <f t="shared" si="144"/>
        <v>0</v>
      </c>
      <c r="LSX28" s="157">
        <f t="shared" si="144"/>
        <v>0</v>
      </c>
      <c r="LSY28" s="157">
        <f t="shared" si="144"/>
        <v>0</v>
      </c>
      <c r="LSZ28" s="157">
        <f t="shared" si="144"/>
        <v>0</v>
      </c>
      <c r="LTA28" s="157">
        <f t="shared" si="144"/>
        <v>0</v>
      </c>
      <c r="LTB28" s="157">
        <f t="shared" si="144"/>
        <v>0</v>
      </c>
      <c r="LTC28" s="157">
        <f t="shared" si="144"/>
        <v>0</v>
      </c>
      <c r="LTD28" s="157">
        <f t="shared" si="144"/>
        <v>0</v>
      </c>
      <c r="LTE28" s="157">
        <f t="shared" si="144"/>
        <v>0</v>
      </c>
      <c r="LTF28" s="157">
        <f t="shared" si="144"/>
        <v>0</v>
      </c>
      <c r="LTG28" s="157">
        <f t="shared" si="144"/>
        <v>0</v>
      </c>
      <c r="LTH28" s="157">
        <f t="shared" si="144"/>
        <v>0</v>
      </c>
      <c r="LTI28" s="157">
        <f t="shared" si="144"/>
        <v>0</v>
      </c>
      <c r="LTJ28" s="157">
        <f t="shared" si="144"/>
        <v>0</v>
      </c>
      <c r="LTK28" s="157">
        <f t="shared" ref="LTK28:LVV28" si="145">LTK29+LTK30</f>
        <v>0</v>
      </c>
      <c r="LTL28" s="157">
        <f t="shared" si="145"/>
        <v>0</v>
      </c>
      <c r="LTM28" s="157">
        <f t="shared" si="145"/>
        <v>0</v>
      </c>
      <c r="LTN28" s="157">
        <f t="shared" si="145"/>
        <v>0</v>
      </c>
      <c r="LTO28" s="157">
        <f t="shared" si="145"/>
        <v>0</v>
      </c>
      <c r="LTP28" s="157">
        <f t="shared" si="145"/>
        <v>0</v>
      </c>
      <c r="LTQ28" s="157">
        <f t="shared" si="145"/>
        <v>0</v>
      </c>
      <c r="LTR28" s="157">
        <f t="shared" si="145"/>
        <v>0</v>
      </c>
      <c r="LTS28" s="157">
        <f t="shared" si="145"/>
        <v>0</v>
      </c>
      <c r="LTT28" s="157">
        <f t="shared" si="145"/>
        <v>0</v>
      </c>
      <c r="LTU28" s="157">
        <f t="shared" si="145"/>
        <v>0</v>
      </c>
      <c r="LTV28" s="157">
        <f t="shared" si="145"/>
        <v>0</v>
      </c>
      <c r="LTW28" s="157">
        <f t="shared" si="145"/>
        <v>0</v>
      </c>
      <c r="LTX28" s="157">
        <f t="shared" si="145"/>
        <v>0</v>
      </c>
      <c r="LTY28" s="157">
        <f t="shared" si="145"/>
        <v>0</v>
      </c>
      <c r="LTZ28" s="157">
        <f t="shared" si="145"/>
        <v>0</v>
      </c>
      <c r="LUA28" s="157">
        <f t="shared" si="145"/>
        <v>0</v>
      </c>
      <c r="LUB28" s="157">
        <f t="shared" si="145"/>
        <v>0</v>
      </c>
      <c r="LUC28" s="157">
        <f t="shared" si="145"/>
        <v>0</v>
      </c>
      <c r="LUD28" s="157">
        <f t="shared" si="145"/>
        <v>0</v>
      </c>
      <c r="LUE28" s="157">
        <f t="shared" si="145"/>
        <v>0</v>
      </c>
      <c r="LUF28" s="157">
        <f t="shared" si="145"/>
        <v>0</v>
      </c>
      <c r="LUG28" s="157">
        <f t="shared" si="145"/>
        <v>0</v>
      </c>
      <c r="LUH28" s="157">
        <f t="shared" si="145"/>
        <v>0</v>
      </c>
      <c r="LUI28" s="157">
        <f t="shared" si="145"/>
        <v>0</v>
      </c>
      <c r="LUJ28" s="157">
        <f t="shared" si="145"/>
        <v>0</v>
      </c>
      <c r="LUK28" s="157">
        <f t="shared" si="145"/>
        <v>0</v>
      </c>
      <c r="LUL28" s="157">
        <f t="shared" si="145"/>
        <v>0</v>
      </c>
      <c r="LUM28" s="157">
        <f t="shared" si="145"/>
        <v>0</v>
      </c>
      <c r="LUN28" s="157">
        <f t="shared" si="145"/>
        <v>0</v>
      </c>
      <c r="LUO28" s="157">
        <f t="shared" si="145"/>
        <v>0</v>
      </c>
      <c r="LUP28" s="157">
        <f t="shared" si="145"/>
        <v>0</v>
      </c>
      <c r="LUQ28" s="157">
        <f t="shared" si="145"/>
        <v>0</v>
      </c>
      <c r="LUR28" s="157">
        <f t="shared" si="145"/>
        <v>0</v>
      </c>
      <c r="LUS28" s="157">
        <f t="shared" si="145"/>
        <v>0</v>
      </c>
      <c r="LUT28" s="157">
        <f t="shared" si="145"/>
        <v>0</v>
      </c>
      <c r="LUU28" s="157">
        <f t="shared" si="145"/>
        <v>0</v>
      </c>
      <c r="LUV28" s="157">
        <f t="shared" si="145"/>
        <v>0</v>
      </c>
      <c r="LUW28" s="157">
        <f t="shared" si="145"/>
        <v>0</v>
      </c>
      <c r="LUX28" s="157">
        <f t="shared" si="145"/>
        <v>0</v>
      </c>
      <c r="LUY28" s="157">
        <f t="shared" si="145"/>
        <v>0</v>
      </c>
      <c r="LUZ28" s="157">
        <f t="shared" si="145"/>
        <v>0</v>
      </c>
      <c r="LVA28" s="157">
        <f t="shared" si="145"/>
        <v>0</v>
      </c>
      <c r="LVB28" s="157">
        <f t="shared" si="145"/>
        <v>0</v>
      </c>
      <c r="LVC28" s="157">
        <f t="shared" si="145"/>
        <v>0</v>
      </c>
      <c r="LVD28" s="157">
        <f t="shared" si="145"/>
        <v>0</v>
      </c>
      <c r="LVE28" s="157">
        <f t="shared" si="145"/>
        <v>0</v>
      </c>
      <c r="LVF28" s="157">
        <f t="shared" si="145"/>
        <v>0</v>
      </c>
      <c r="LVG28" s="157">
        <f t="shared" si="145"/>
        <v>0</v>
      </c>
      <c r="LVH28" s="157">
        <f t="shared" si="145"/>
        <v>0</v>
      </c>
      <c r="LVI28" s="157">
        <f t="shared" si="145"/>
        <v>0</v>
      </c>
      <c r="LVJ28" s="157">
        <f t="shared" si="145"/>
        <v>0</v>
      </c>
      <c r="LVK28" s="157">
        <f t="shared" si="145"/>
        <v>0</v>
      </c>
      <c r="LVL28" s="157">
        <f t="shared" si="145"/>
        <v>0</v>
      </c>
      <c r="LVM28" s="157">
        <f t="shared" si="145"/>
        <v>0</v>
      </c>
      <c r="LVN28" s="157">
        <f t="shared" si="145"/>
        <v>0</v>
      </c>
      <c r="LVO28" s="157">
        <f t="shared" si="145"/>
        <v>0</v>
      </c>
      <c r="LVP28" s="157">
        <f t="shared" si="145"/>
        <v>0</v>
      </c>
      <c r="LVQ28" s="157">
        <f t="shared" si="145"/>
        <v>0</v>
      </c>
      <c r="LVR28" s="157">
        <f t="shared" si="145"/>
        <v>0</v>
      </c>
      <c r="LVS28" s="157">
        <f t="shared" si="145"/>
        <v>0</v>
      </c>
      <c r="LVT28" s="157">
        <f t="shared" si="145"/>
        <v>0</v>
      </c>
      <c r="LVU28" s="157">
        <f t="shared" si="145"/>
        <v>0</v>
      </c>
      <c r="LVV28" s="157">
        <f t="shared" si="145"/>
        <v>0</v>
      </c>
      <c r="LVW28" s="157">
        <f t="shared" ref="LVW28:LYH28" si="146">LVW29+LVW30</f>
        <v>0</v>
      </c>
      <c r="LVX28" s="157">
        <f t="shared" si="146"/>
        <v>0</v>
      </c>
      <c r="LVY28" s="157">
        <f t="shared" si="146"/>
        <v>0</v>
      </c>
      <c r="LVZ28" s="157">
        <f t="shared" si="146"/>
        <v>0</v>
      </c>
      <c r="LWA28" s="157">
        <f t="shared" si="146"/>
        <v>0</v>
      </c>
      <c r="LWB28" s="157">
        <f t="shared" si="146"/>
        <v>0</v>
      </c>
      <c r="LWC28" s="157">
        <f t="shared" si="146"/>
        <v>0</v>
      </c>
      <c r="LWD28" s="157">
        <f t="shared" si="146"/>
        <v>0</v>
      </c>
      <c r="LWE28" s="157">
        <f t="shared" si="146"/>
        <v>0</v>
      </c>
      <c r="LWF28" s="157">
        <f t="shared" si="146"/>
        <v>0</v>
      </c>
      <c r="LWG28" s="157">
        <f t="shared" si="146"/>
        <v>0</v>
      </c>
      <c r="LWH28" s="157">
        <f t="shared" si="146"/>
        <v>0</v>
      </c>
      <c r="LWI28" s="157">
        <f t="shared" si="146"/>
        <v>0</v>
      </c>
      <c r="LWJ28" s="157">
        <f t="shared" si="146"/>
        <v>0</v>
      </c>
      <c r="LWK28" s="157">
        <f t="shared" si="146"/>
        <v>0</v>
      </c>
      <c r="LWL28" s="157">
        <f t="shared" si="146"/>
        <v>0</v>
      </c>
      <c r="LWM28" s="157">
        <f t="shared" si="146"/>
        <v>0</v>
      </c>
      <c r="LWN28" s="157">
        <f t="shared" si="146"/>
        <v>0</v>
      </c>
      <c r="LWO28" s="157">
        <f t="shared" si="146"/>
        <v>0</v>
      </c>
      <c r="LWP28" s="157">
        <f t="shared" si="146"/>
        <v>0</v>
      </c>
      <c r="LWQ28" s="157">
        <f t="shared" si="146"/>
        <v>0</v>
      </c>
      <c r="LWR28" s="157">
        <f t="shared" si="146"/>
        <v>0</v>
      </c>
      <c r="LWS28" s="157">
        <f t="shared" si="146"/>
        <v>0</v>
      </c>
      <c r="LWT28" s="157">
        <f t="shared" si="146"/>
        <v>0</v>
      </c>
      <c r="LWU28" s="157">
        <f t="shared" si="146"/>
        <v>0</v>
      </c>
      <c r="LWV28" s="157">
        <f t="shared" si="146"/>
        <v>0</v>
      </c>
      <c r="LWW28" s="157">
        <f t="shared" si="146"/>
        <v>0</v>
      </c>
      <c r="LWX28" s="157">
        <f t="shared" si="146"/>
        <v>0</v>
      </c>
      <c r="LWY28" s="157">
        <f t="shared" si="146"/>
        <v>0</v>
      </c>
      <c r="LWZ28" s="157">
        <f t="shared" si="146"/>
        <v>0</v>
      </c>
      <c r="LXA28" s="157">
        <f t="shared" si="146"/>
        <v>0</v>
      </c>
      <c r="LXB28" s="157">
        <f t="shared" si="146"/>
        <v>0</v>
      </c>
      <c r="LXC28" s="157">
        <f t="shared" si="146"/>
        <v>0</v>
      </c>
      <c r="LXD28" s="157">
        <f t="shared" si="146"/>
        <v>0</v>
      </c>
      <c r="LXE28" s="157">
        <f t="shared" si="146"/>
        <v>0</v>
      </c>
      <c r="LXF28" s="157">
        <f t="shared" si="146"/>
        <v>0</v>
      </c>
      <c r="LXG28" s="157">
        <f t="shared" si="146"/>
        <v>0</v>
      </c>
      <c r="LXH28" s="157">
        <f t="shared" si="146"/>
        <v>0</v>
      </c>
      <c r="LXI28" s="157">
        <f t="shared" si="146"/>
        <v>0</v>
      </c>
      <c r="LXJ28" s="157">
        <f t="shared" si="146"/>
        <v>0</v>
      </c>
      <c r="LXK28" s="157">
        <f t="shared" si="146"/>
        <v>0</v>
      </c>
      <c r="LXL28" s="157">
        <f t="shared" si="146"/>
        <v>0</v>
      </c>
      <c r="LXM28" s="157">
        <f t="shared" si="146"/>
        <v>0</v>
      </c>
      <c r="LXN28" s="157">
        <f t="shared" si="146"/>
        <v>0</v>
      </c>
      <c r="LXO28" s="157">
        <f t="shared" si="146"/>
        <v>0</v>
      </c>
      <c r="LXP28" s="157">
        <f t="shared" si="146"/>
        <v>0</v>
      </c>
      <c r="LXQ28" s="157">
        <f t="shared" si="146"/>
        <v>0</v>
      </c>
      <c r="LXR28" s="157">
        <f t="shared" si="146"/>
        <v>0</v>
      </c>
      <c r="LXS28" s="157">
        <f t="shared" si="146"/>
        <v>0</v>
      </c>
      <c r="LXT28" s="157">
        <f t="shared" si="146"/>
        <v>0</v>
      </c>
      <c r="LXU28" s="157">
        <f t="shared" si="146"/>
        <v>0</v>
      </c>
      <c r="LXV28" s="157">
        <f t="shared" si="146"/>
        <v>0</v>
      </c>
      <c r="LXW28" s="157">
        <f t="shared" si="146"/>
        <v>0</v>
      </c>
      <c r="LXX28" s="157">
        <f t="shared" si="146"/>
        <v>0</v>
      </c>
      <c r="LXY28" s="157">
        <f t="shared" si="146"/>
        <v>0</v>
      </c>
      <c r="LXZ28" s="157">
        <f t="shared" si="146"/>
        <v>0</v>
      </c>
      <c r="LYA28" s="157">
        <f t="shared" si="146"/>
        <v>0</v>
      </c>
      <c r="LYB28" s="157">
        <f t="shared" si="146"/>
        <v>0</v>
      </c>
      <c r="LYC28" s="157">
        <f t="shared" si="146"/>
        <v>0</v>
      </c>
      <c r="LYD28" s="157">
        <f t="shared" si="146"/>
        <v>0</v>
      </c>
      <c r="LYE28" s="157">
        <f t="shared" si="146"/>
        <v>0</v>
      </c>
      <c r="LYF28" s="157">
        <f t="shared" si="146"/>
        <v>0</v>
      </c>
      <c r="LYG28" s="157">
        <f t="shared" si="146"/>
        <v>0</v>
      </c>
      <c r="LYH28" s="157">
        <f t="shared" si="146"/>
        <v>0</v>
      </c>
      <c r="LYI28" s="157">
        <f t="shared" ref="LYI28:MAT28" si="147">LYI29+LYI30</f>
        <v>0</v>
      </c>
      <c r="LYJ28" s="157">
        <f t="shared" si="147"/>
        <v>0</v>
      </c>
      <c r="LYK28" s="157">
        <f t="shared" si="147"/>
        <v>0</v>
      </c>
      <c r="LYL28" s="157">
        <f t="shared" si="147"/>
        <v>0</v>
      </c>
      <c r="LYM28" s="157">
        <f t="shared" si="147"/>
        <v>0</v>
      </c>
      <c r="LYN28" s="157">
        <f t="shared" si="147"/>
        <v>0</v>
      </c>
      <c r="LYO28" s="157">
        <f t="shared" si="147"/>
        <v>0</v>
      </c>
      <c r="LYP28" s="157">
        <f t="shared" si="147"/>
        <v>0</v>
      </c>
      <c r="LYQ28" s="157">
        <f t="shared" si="147"/>
        <v>0</v>
      </c>
      <c r="LYR28" s="157">
        <f t="shared" si="147"/>
        <v>0</v>
      </c>
      <c r="LYS28" s="157">
        <f t="shared" si="147"/>
        <v>0</v>
      </c>
      <c r="LYT28" s="157">
        <f t="shared" si="147"/>
        <v>0</v>
      </c>
      <c r="LYU28" s="157">
        <f t="shared" si="147"/>
        <v>0</v>
      </c>
      <c r="LYV28" s="157">
        <f t="shared" si="147"/>
        <v>0</v>
      </c>
      <c r="LYW28" s="157">
        <f t="shared" si="147"/>
        <v>0</v>
      </c>
      <c r="LYX28" s="157">
        <f t="shared" si="147"/>
        <v>0</v>
      </c>
      <c r="LYY28" s="157">
        <f t="shared" si="147"/>
        <v>0</v>
      </c>
      <c r="LYZ28" s="157">
        <f t="shared" si="147"/>
        <v>0</v>
      </c>
      <c r="LZA28" s="157">
        <f t="shared" si="147"/>
        <v>0</v>
      </c>
      <c r="LZB28" s="157">
        <f t="shared" si="147"/>
        <v>0</v>
      </c>
      <c r="LZC28" s="157">
        <f t="shared" si="147"/>
        <v>0</v>
      </c>
      <c r="LZD28" s="157">
        <f t="shared" si="147"/>
        <v>0</v>
      </c>
      <c r="LZE28" s="157">
        <f t="shared" si="147"/>
        <v>0</v>
      </c>
      <c r="LZF28" s="157">
        <f t="shared" si="147"/>
        <v>0</v>
      </c>
      <c r="LZG28" s="157">
        <f t="shared" si="147"/>
        <v>0</v>
      </c>
      <c r="LZH28" s="157">
        <f t="shared" si="147"/>
        <v>0</v>
      </c>
      <c r="LZI28" s="157">
        <f t="shared" si="147"/>
        <v>0</v>
      </c>
      <c r="LZJ28" s="157">
        <f t="shared" si="147"/>
        <v>0</v>
      </c>
      <c r="LZK28" s="157">
        <f t="shared" si="147"/>
        <v>0</v>
      </c>
      <c r="LZL28" s="157">
        <f t="shared" si="147"/>
        <v>0</v>
      </c>
      <c r="LZM28" s="157">
        <f t="shared" si="147"/>
        <v>0</v>
      </c>
      <c r="LZN28" s="157">
        <f t="shared" si="147"/>
        <v>0</v>
      </c>
      <c r="LZO28" s="157">
        <f t="shared" si="147"/>
        <v>0</v>
      </c>
      <c r="LZP28" s="157">
        <f t="shared" si="147"/>
        <v>0</v>
      </c>
      <c r="LZQ28" s="157">
        <f t="shared" si="147"/>
        <v>0</v>
      </c>
      <c r="LZR28" s="157">
        <f t="shared" si="147"/>
        <v>0</v>
      </c>
      <c r="LZS28" s="157">
        <f t="shared" si="147"/>
        <v>0</v>
      </c>
      <c r="LZT28" s="157">
        <f t="shared" si="147"/>
        <v>0</v>
      </c>
      <c r="LZU28" s="157">
        <f t="shared" si="147"/>
        <v>0</v>
      </c>
      <c r="LZV28" s="157">
        <f t="shared" si="147"/>
        <v>0</v>
      </c>
      <c r="LZW28" s="157">
        <f t="shared" si="147"/>
        <v>0</v>
      </c>
      <c r="LZX28" s="157">
        <f t="shared" si="147"/>
        <v>0</v>
      </c>
      <c r="LZY28" s="157">
        <f t="shared" si="147"/>
        <v>0</v>
      </c>
      <c r="LZZ28" s="157">
        <f t="shared" si="147"/>
        <v>0</v>
      </c>
      <c r="MAA28" s="157">
        <f t="shared" si="147"/>
        <v>0</v>
      </c>
      <c r="MAB28" s="157">
        <f t="shared" si="147"/>
        <v>0</v>
      </c>
      <c r="MAC28" s="157">
        <f t="shared" si="147"/>
        <v>0</v>
      </c>
      <c r="MAD28" s="157">
        <f t="shared" si="147"/>
        <v>0</v>
      </c>
      <c r="MAE28" s="157">
        <f t="shared" si="147"/>
        <v>0</v>
      </c>
      <c r="MAF28" s="157">
        <f t="shared" si="147"/>
        <v>0</v>
      </c>
      <c r="MAG28" s="157">
        <f t="shared" si="147"/>
        <v>0</v>
      </c>
      <c r="MAH28" s="157">
        <f t="shared" si="147"/>
        <v>0</v>
      </c>
      <c r="MAI28" s="157">
        <f t="shared" si="147"/>
        <v>0</v>
      </c>
      <c r="MAJ28" s="157">
        <f t="shared" si="147"/>
        <v>0</v>
      </c>
      <c r="MAK28" s="157">
        <f t="shared" si="147"/>
        <v>0</v>
      </c>
      <c r="MAL28" s="157">
        <f t="shared" si="147"/>
        <v>0</v>
      </c>
      <c r="MAM28" s="157">
        <f t="shared" si="147"/>
        <v>0</v>
      </c>
      <c r="MAN28" s="157">
        <f t="shared" si="147"/>
        <v>0</v>
      </c>
      <c r="MAO28" s="157">
        <f t="shared" si="147"/>
        <v>0</v>
      </c>
      <c r="MAP28" s="157">
        <f t="shared" si="147"/>
        <v>0</v>
      </c>
      <c r="MAQ28" s="157">
        <f t="shared" si="147"/>
        <v>0</v>
      </c>
      <c r="MAR28" s="157">
        <f t="shared" si="147"/>
        <v>0</v>
      </c>
      <c r="MAS28" s="157">
        <f t="shared" si="147"/>
        <v>0</v>
      </c>
      <c r="MAT28" s="157">
        <f t="shared" si="147"/>
        <v>0</v>
      </c>
      <c r="MAU28" s="157">
        <f t="shared" ref="MAU28:MDF28" si="148">MAU29+MAU30</f>
        <v>0</v>
      </c>
      <c r="MAV28" s="157">
        <f t="shared" si="148"/>
        <v>0</v>
      </c>
      <c r="MAW28" s="157">
        <f t="shared" si="148"/>
        <v>0</v>
      </c>
      <c r="MAX28" s="157">
        <f t="shared" si="148"/>
        <v>0</v>
      </c>
      <c r="MAY28" s="157">
        <f t="shared" si="148"/>
        <v>0</v>
      </c>
      <c r="MAZ28" s="157">
        <f t="shared" si="148"/>
        <v>0</v>
      </c>
      <c r="MBA28" s="157">
        <f t="shared" si="148"/>
        <v>0</v>
      </c>
      <c r="MBB28" s="157">
        <f t="shared" si="148"/>
        <v>0</v>
      </c>
      <c r="MBC28" s="157">
        <f t="shared" si="148"/>
        <v>0</v>
      </c>
      <c r="MBD28" s="157">
        <f t="shared" si="148"/>
        <v>0</v>
      </c>
      <c r="MBE28" s="157">
        <f t="shared" si="148"/>
        <v>0</v>
      </c>
      <c r="MBF28" s="157">
        <f t="shared" si="148"/>
        <v>0</v>
      </c>
      <c r="MBG28" s="157">
        <f t="shared" si="148"/>
        <v>0</v>
      </c>
      <c r="MBH28" s="157">
        <f t="shared" si="148"/>
        <v>0</v>
      </c>
      <c r="MBI28" s="157">
        <f t="shared" si="148"/>
        <v>0</v>
      </c>
      <c r="MBJ28" s="157">
        <f t="shared" si="148"/>
        <v>0</v>
      </c>
      <c r="MBK28" s="157">
        <f t="shared" si="148"/>
        <v>0</v>
      </c>
      <c r="MBL28" s="157">
        <f t="shared" si="148"/>
        <v>0</v>
      </c>
      <c r="MBM28" s="157">
        <f t="shared" si="148"/>
        <v>0</v>
      </c>
      <c r="MBN28" s="157">
        <f t="shared" si="148"/>
        <v>0</v>
      </c>
      <c r="MBO28" s="157">
        <f t="shared" si="148"/>
        <v>0</v>
      </c>
      <c r="MBP28" s="157">
        <f t="shared" si="148"/>
        <v>0</v>
      </c>
      <c r="MBQ28" s="157">
        <f t="shared" si="148"/>
        <v>0</v>
      </c>
      <c r="MBR28" s="157">
        <f t="shared" si="148"/>
        <v>0</v>
      </c>
      <c r="MBS28" s="157">
        <f t="shared" si="148"/>
        <v>0</v>
      </c>
      <c r="MBT28" s="157">
        <f t="shared" si="148"/>
        <v>0</v>
      </c>
      <c r="MBU28" s="157">
        <f t="shared" si="148"/>
        <v>0</v>
      </c>
      <c r="MBV28" s="157">
        <f t="shared" si="148"/>
        <v>0</v>
      </c>
      <c r="MBW28" s="157">
        <f t="shared" si="148"/>
        <v>0</v>
      </c>
      <c r="MBX28" s="157">
        <f t="shared" si="148"/>
        <v>0</v>
      </c>
      <c r="MBY28" s="157">
        <f t="shared" si="148"/>
        <v>0</v>
      </c>
      <c r="MBZ28" s="157">
        <f t="shared" si="148"/>
        <v>0</v>
      </c>
      <c r="MCA28" s="157">
        <f t="shared" si="148"/>
        <v>0</v>
      </c>
      <c r="MCB28" s="157">
        <f t="shared" si="148"/>
        <v>0</v>
      </c>
      <c r="MCC28" s="157">
        <f t="shared" si="148"/>
        <v>0</v>
      </c>
      <c r="MCD28" s="157">
        <f t="shared" si="148"/>
        <v>0</v>
      </c>
      <c r="MCE28" s="157">
        <f t="shared" si="148"/>
        <v>0</v>
      </c>
      <c r="MCF28" s="157">
        <f t="shared" si="148"/>
        <v>0</v>
      </c>
      <c r="MCG28" s="157">
        <f t="shared" si="148"/>
        <v>0</v>
      </c>
      <c r="MCH28" s="157">
        <f t="shared" si="148"/>
        <v>0</v>
      </c>
      <c r="MCI28" s="157">
        <f t="shared" si="148"/>
        <v>0</v>
      </c>
      <c r="MCJ28" s="157">
        <f t="shared" si="148"/>
        <v>0</v>
      </c>
      <c r="MCK28" s="157">
        <f t="shared" si="148"/>
        <v>0</v>
      </c>
      <c r="MCL28" s="157">
        <f t="shared" si="148"/>
        <v>0</v>
      </c>
      <c r="MCM28" s="157">
        <f t="shared" si="148"/>
        <v>0</v>
      </c>
      <c r="MCN28" s="157">
        <f t="shared" si="148"/>
        <v>0</v>
      </c>
      <c r="MCO28" s="157">
        <f t="shared" si="148"/>
        <v>0</v>
      </c>
      <c r="MCP28" s="157">
        <f t="shared" si="148"/>
        <v>0</v>
      </c>
      <c r="MCQ28" s="157">
        <f t="shared" si="148"/>
        <v>0</v>
      </c>
      <c r="MCR28" s="157">
        <f t="shared" si="148"/>
        <v>0</v>
      </c>
      <c r="MCS28" s="157">
        <f t="shared" si="148"/>
        <v>0</v>
      </c>
      <c r="MCT28" s="157">
        <f t="shared" si="148"/>
        <v>0</v>
      </c>
      <c r="MCU28" s="157">
        <f t="shared" si="148"/>
        <v>0</v>
      </c>
      <c r="MCV28" s="157">
        <f t="shared" si="148"/>
        <v>0</v>
      </c>
      <c r="MCW28" s="157">
        <f t="shared" si="148"/>
        <v>0</v>
      </c>
      <c r="MCX28" s="157">
        <f t="shared" si="148"/>
        <v>0</v>
      </c>
      <c r="MCY28" s="157">
        <f t="shared" si="148"/>
        <v>0</v>
      </c>
      <c r="MCZ28" s="157">
        <f t="shared" si="148"/>
        <v>0</v>
      </c>
      <c r="MDA28" s="157">
        <f t="shared" si="148"/>
        <v>0</v>
      </c>
      <c r="MDB28" s="157">
        <f t="shared" si="148"/>
        <v>0</v>
      </c>
      <c r="MDC28" s="157">
        <f t="shared" si="148"/>
        <v>0</v>
      </c>
      <c r="MDD28" s="157">
        <f t="shared" si="148"/>
        <v>0</v>
      </c>
      <c r="MDE28" s="157">
        <f t="shared" si="148"/>
        <v>0</v>
      </c>
      <c r="MDF28" s="157">
        <f t="shared" si="148"/>
        <v>0</v>
      </c>
      <c r="MDG28" s="157">
        <f t="shared" ref="MDG28:MFR28" si="149">MDG29+MDG30</f>
        <v>0</v>
      </c>
      <c r="MDH28" s="157">
        <f t="shared" si="149"/>
        <v>0</v>
      </c>
      <c r="MDI28" s="157">
        <f t="shared" si="149"/>
        <v>0</v>
      </c>
      <c r="MDJ28" s="157">
        <f t="shared" si="149"/>
        <v>0</v>
      </c>
      <c r="MDK28" s="157">
        <f t="shared" si="149"/>
        <v>0</v>
      </c>
      <c r="MDL28" s="157">
        <f t="shared" si="149"/>
        <v>0</v>
      </c>
      <c r="MDM28" s="157">
        <f t="shared" si="149"/>
        <v>0</v>
      </c>
      <c r="MDN28" s="157">
        <f t="shared" si="149"/>
        <v>0</v>
      </c>
      <c r="MDO28" s="157">
        <f t="shared" si="149"/>
        <v>0</v>
      </c>
      <c r="MDP28" s="157">
        <f t="shared" si="149"/>
        <v>0</v>
      </c>
      <c r="MDQ28" s="157">
        <f t="shared" si="149"/>
        <v>0</v>
      </c>
      <c r="MDR28" s="157">
        <f t="shared" si="149"/>
        <v>0</v>
      </c>
      <c r="MDS28" s="157">
        <f t="shared" si="149"/>
        <v>0</v>
      </c>
      <c r="MDT28" s="157">
        <f t="shared" si="149"/>
        <v>0</v>
      </c>
      <c r="MDU28" s="157">
        <f t="shared" si="149"/>
        <v>0</v>
      </c>
      <c r="MDV28" s="157">
        <f t="shared" si="149"/>
        <v>0</v>
      </c>
      <c r="MDW28" s="157">
        <f t="shared" si="149"/>
        <v>0</v>
      </c>
      <c r="MDX28" s="157">
        <f t="shared" si="149"/>
        <v>0</v>
      </c>
      <c r="MDY28" s="157">
        <f t="shared" si="149"/>
        <v>0</v>
      </c>
      <c r="MDZ28" s="157">
        <f t="shared" si="149"/>
        <v>0</v>
      </c>
      <c r="MEA28" s="157">
        <f t="shared" si="149"/>
        <v>0</v>
      </c>
      <c r="MEB28" s="157">
        <f t="shared" si="149"/>
        <v>0</v>
      </c>
      <c r="MEC28" s="157">
        <f t="shared" si="149"/>
        <v>0</v>
      </c>
      <c r="MED28" s="157">
        <f t="shared" si="149"/>
        <v>0</v>
      </c>
      <c r="MEE28" s="157">
        <f t="shared" si="149"/>
        <v>0</v>
      </c>
      <c r="MEF28" s="157">
        <f t="shared" si="149"/>
        <v>0</v>
      </c>
      <c r="MEG28" s="157">
        <f t="shared" si="149"/>
        <v>0</v>
      </c>
      <c r="MEH28" s="157">
        <f t="shared" si="149"/>
        <v>0</v>
      </c>
      <c r="MEI28" s="157">
        <f t="shared" si="149"/>
        <v>0</v>
      </c>
      <c r="MEJ28" s="157">
        <f t="shared" si="149"/>
        <v>0</v>
      </c>
      <c r="MEK28" s="157">
        <f t="shared" si="149"/>
        <v>0</v>
      </c>
      <c r="MEL28" s="157">
        <f t="shared" si="149"/>
        <v>0</v>
      </c>
      <c r="MEM28" s="157">
        <f t="shared" si="149"/>
        <v>0</v>
      </c>
      <c r="MEN28" s="157">
        <f t="shared" si="149"/>
        <v>0</v>
      </c>
      <c r="MEO28" s="157">
        <f t="shared" si="149"/>
        <v>0</v>
      </c>
      <c r="MEP28" s="157">
        <f t="shared" si="149"/>
        <v>0</v>
      </c>
      <c r="MEQ28" s="157">
        <f t="shared" si="149"/>
        <v>0</v>
      </c>
      <c r="MER28" s="157">
        <f t="shared" si="149"/>
        <v>0</v>
      </c>
      <c r="MES28" s="157">
        <f t="shared" si="149"/>
        <v>0</v>
      </c>
      <c r="MET28" s="157">
        <f t="shared" si="149"/>
        <v>0</v>
      </c>
      <c r="MEU28" s="157">
        <f t="shared" si="149"/>
        <v>0</v>
      </c>
      <c r="MEV28" s="157">
        <f t="shared" si="149"/>
        <v>0</v>
      </c>
      <c r="MEW28" s="157">
        <f t="shared" si="149"/>
        <v>0</v>
      </c>
      <c r="MEX28" s="157">
        <f t="shared" si="149"/>
        <v>0</v>
      </c>
      <c r="MEY28" s="157">
        <f t="shared" si="149"/>
        <v>0</v>
      </c>
      <c r="MEZ28" s="157">
        <f t="shared" si="149"/>
        <v>0</v>
      </c>
      <c r="MFA28" s="157">
        <f t="shared" si="149"/>
        <v>0</v>
      </c>
      <c r="MFB28" s="157">
        <f t="shared" si="149"/>
        <v>0</v>
      </c>
      <c r="MFC28" s="157">
        <f t="shared" si="149"/>
        <v>0</v>
      </c>
      <c r="MFD28" s="157">
        <f t="shared" si="149"/>
        <v>0</v>
      </c>
      <c r="MFE28" s="157">
        <f t="shared" si="149"/>
        <v>0</v>
      </c>
      <c r="MFF28" s="157">
        <f t="shared" si="149"/>
        <v>0</v>
      </c>
      <c r="MFG28" s="157">
        <f t="shared" si="149"/>
        <v>0</v>
      </c>
      <c r="MFH28" s="157">
        <f t="shared" si="149"/>
        <v>0</v>
      </c>
      <c r="MFI28" s="157">
        <f t="shared" si="149"/>
        <v>0</v>
      </c>
      <c r="MFJ28" s="157">
        <f t="shared" si="149"/>
        <v>0</v>
      </c>
      <c r="MFK28" s="157">
        <f t="shared" si="149"/>
        <v>0</v>
      </c>
      <c r="MFL28" s="157">
        <f t="shared" si="149"/>
        <v>0</v>
      </c>
      <c r="MFM28" s="157">
        <f t="shared" si="149"/>
        <v>0</v>
      </c>
      <c r="MFN28" s="157">
        <f t="shared" si="149"/>
        <v>0</v>
      </c>
      <c r="MFO28" s="157">
        <f t="shared" si="149"/>
        <v>0</v>
      </c>
      <c r="MFP28" s="157">
        <f t="shared" si="149"/>
        <v>0</v>
      </c>
      <c r="MFQ28" s="157">
        <f t="shared" si="149"/>
        <v>0</v>
      </c>
      <c r="MFR28" s="157">
        <f t="shared" si="149"/>
        <v>0</v>
      </c>
      <c r="MFS28" s="157">
        <f t="shared" ref="MFS28:MID28" si="150">MFS29+MFS30</f>
        <v>0</v>
      </c>
      <c r="MFT28" s="157">
        <f t="shared" si="150"/>
        <v>0</v>
      </c>
      <c r="MFU28" s="157">
        <f t="shared" si="150"/>
        <v>0</v>
      </c>
      <c r="MFV28" s="157">
        <f t="shared" si="150"/>
        <v>0</v>
      </c>
      <c r="MFW28" s="157">
        <f t="shared" si="150"/>
        <v>0</v>
      </c>
      <c r="MFX28" s="157">
        <f t="shared" si="150"/>
        <v>0</v>
      </c>
      <c r="MFY28" s="157">
        <f t="shared" si="150"/>
        <v>0</v>
      </c>
      <c r="MFZ28" s="157">
        <f t="shared" si="150"/>
        <v>0</v>
      </c>
      <c r="MGA28" s="157">
        <f t="shared" si="150"/>
        <v>0</v>
      </c>
      <c r="MGB28" s="157">
        <f t="shared" si="150"/>
        <v>0</v>
      </c>
      <c r="MGC28" s="157">
        <f t="shared" si="150"/>
        <v>0</v>
      </c>
      <c r="MGD28" s="157">
        <f t="shared" si="150"/>
        <v>0</v>
      </c>
      <c r="MGE28" s="157">
        <f t="shared" si="150"/>
        <v>0</v>
      </c>
      <c r="MGF28" s="157">
        <f t="shared" si="150"/>
        <v>0</v>
      </c>
      <c r="MGG28" s="157">
        <f t="shared" si="150"/>
        <v>0</v>
      </c>
      <c r="MGH28" s="157">
        <f t="shared" si="150"/>
        <v>0</v>
      </c>
      <c r="MGI28" s="157">
        <f t="shared" si="150"/>
        <v>0</v>
      </c>
      <c r="MGJ28" s="157">
        <f t="shared" si="150"/>
        <v>0</v>
      </c>
      <c r="MGK28" s="157">
        <f t="shared" si="150"/>
        <v>0</v>
      </c>
      <c r="MGL28" s="157">
        <f t="shared" si="150"/>
        <v>0</v>
      </c>
      <c r="MGM28" s="157">
        <f t="shared" si="150"/>
        <v>0</v>
      </c>
      <c r="MGN28" s="157">
        <f t="shared" si="150"/>
        <v>0</v>
      </c>
      <c r="MGO28" s="157">
        <f t="shared" si="150"/>
        <v>0</v>
      </c>
      <c r="MGP28" s="157">
        <f t="shared" si="150"/>
        <v>0</v>
      </c>
      <c r="MGQ28" s="157">
        <f t="shared" si="150"/>
        <v>0</v>
      </c>
      <c r="MGR28" s="157">
        <f t="shared" si="150"/>
        <v>0</v>
      </c>
      <c r="MGS28" s="157">
        <f t="shared" si="150"/>
        <v>0</v>
      </c>
      <c r="MGT28" s="157">
        <f t="shared" si="150"/>
        <v>0</v>
      </c>
      <c r="MGU28" s="157">
        <f t="shared" si="150"/>
        <v>0</v>
      </c>
      <c r="MGV28" s="157">
        <f t="shared" si="150"/>
        <v>0</v>
      </c>
      <c r="MGW28" s="157">
        <f t="shared" si="150"/>
        <v>0</v>
      </c>
      <c r="MGX28" s="157">
        <f t="shared" si="150"/>
        <v>0</v>
      </c>
      <c r="MGY28" s="157">
        <f t="shared" si="150"/>
        <v>0</v>
      </c>
      <c r="MGZ28" s="157">
        <f t="shared" si="150"/>
        <v>0</v>
      </c>
      <c r="MHA28" s="157">
        <f t="shared" si="150"/>
        <v>0</v>
      </c>
      <c r="MHB28" s="157">
        <f t="shared" si="150"/>
        <v>0</v>
      </c>
      <c r="MHC28" s="157">
        <f t="shared" si="150"/>
        <v>0</v>
      </c>
      <c r="MHD28" s="157">
        <f t="shared" si="150"/>
        <v>0</v>
      </c>
      <c r="MHE28" s="157">
        <f t="shared" si="150"/>
        <v>0</v>
      </c>
      <c r="MHF28" s="157">
        <f t="shared" si="150"/>
        <v>0</v>
      </c>
      <c r="MHG28" s="157">
        <f t="shared" si="150"/>
        <v>0</v>
      </c>
      <c r="MHH28" s="157">
        <f t="shared" si="150"/>
        <v>0</v>
      </c>
      <c r="MHI28" s="157">
        <f t="shared" si="150"/>
        <v>0</v>
      </c>
      <c r="MHJ28" s="157">
        <f t="shared" si="150"/>
        <v>0</v>
      </c>
      <c r="MHK28" s="157">
        <f t="shared" si="150"/>
        <v>0</v>
      </c>
      <c r="MHL28" s="157">
        <f t="shared" si="150"/>
        <v>0</v>
      </c>
      <c r="MHM28" s="157">
        <f t="shared" si="150"/>
        <v>0</v>
      </c>
      <c r="MHN28" s="157">
        <f t="shared" si="150"/>
        <v>0</v>
      </c>
      <c r="MHO28" s="157">
        <f t="shared" si="150"/>
        <v>0</v>
      </c>
      <c r="MHP28" s="157">
        <f t="shared" si="150"/>
        <v>0</v>
      </c>
      <c r="MHQ28" s="157">
        <f t="shared" si="150"/>
        <v>0</v>
      </c>
      <c r="MHR28" s="157">
        <f t="shared" si="150"/>
        <v>0</v>
      </c>
      <c r="MHS28" s="157">
        <f t="shared" si="150"/>
        <v>0</v>
      </c>
      <c r="MHT28" s="157">
        <f t="shared" si="150"/>
        <v>0</v>
      </c>
      <c r="MHU28" s="157">
        <f t="shared" si="150"/>
        <v>0</v>
      </c>
      <c r="MHV28" s="157">
        <f t="shared" si="150"/>
        <v>0</v>
      </c>
      <c r="MHW28" s="157">
        <f t="shared" si="150"/>
        <v>0</v>
      </c>
      <c r="MHX28" s="157">
        <f t="shared" si="150"/>
        <v>0</v>
      </c>
      <c r="MHY28" s="157">
        <f t="shared" si="150"/>
        <v>0</v>
      </c>
      <c r="MHZ28" s="157">
        <f t="shared" si="150"/>
        <v>0</v>
      </c>
      <c r="MIA28" s="157">
        <f t="shared" si="150"/>
        <v>0</v>
      </c>
      <c r="MIB28" s="157">
        <f t="shared" si="150"/>
        <v>0</v>
      </c>
      <c r="MIC28" s="157">
        <f t="shared" si="150"/>
        <v>0</v>
      </c>
      <c r="MID28" s="157">
        <f t="shared" si="150"/>
        <v>0</v>
      </c>
      <c r="MIE28" s="157">
        <f t="shared" ref="MIE28:MKP28" si="151">MIE29+MIE30</f>
        <v>0</v>
      </c>
      <c r="MIF28" s="157">
        <f t="shared" si="151"/>
        <v>0</v>
      </c>
      <c r="MIG28" s="157">
        <f t="shared" si="151"/>
        <v>0</v>
      </c>
      <c r="MIH28" s="157">
        <f t="shared" si="151"/>
        <v>0</v>
      </c>
      <c r="MII28" s="157">
        <f t="shared" si="151"/>
        <v>0</v>
      </c>
      <c r="MIJ28" s="157">
        <f t="shared" si="151"/>
        <v>0</v>
      </c>
      <c r="MIK28" s="157">
        <f t="shared" si="151"/>
        <v>0</v>
      </c>
      <c r="MIL28" s="157">
        <f t="shared" si="151"/>
        <v>0</v>
      </c>
      <c r="MIM28" s="157">
        <f t="shared" si="151"/>
        <v>0</v>
      </c>
      <c r="MIN28" s="157">
        <f t="shared" si="151"/>
        <v>0</v>
      </c>
      <c r="MIO28" s="157">
        <f t="shared" si="151"/>
        <v>0</v>
      </c>
      <c r="MIP28" s="157">
        <f t="shared" si="151"/>
        <v>0</v>
      </c>
      <c r="MIQ28" s="157">
        <f t="shared" si="151"/>
        <v>0</v>
      </c>
      <c r="MIR28" s="157">
        <f t="shared" si="151"/>
        <v>0</v>
      </c>
      <c r="MIS28" s="157">
        <f t="shared" si="151"/>
        <v>0</v>
      </c>
      <c r="MIT28" s="157">
        <f t="shared" si="151"/>
        <v>0</v>
      </c>
      <c r="MIU28" s="157">
        <f t="shared" si="151"/>
        <v>0</v>
      </c>
      <c r="MIV28" s="157">
        <f t="shared" si="151"/>
        <v>0</v>
      </c>
      <c r="MIW28" s="157">
        <f t="shared" si="151"/>
        <v>0</v>
      </c>
      <c r="MIX28" s="157">
        <f t="shared" si="151"/>
        <v>0</v>
      </c>
      <c r="MIY28" s="157">
        <f t="shared" si="151"/>
        <v>0</v>
      </c>
      <c r="MIZ28" s="157">
        <f t="shared" si="151"/>
        <v>0</v>
      </c>
      <c r="MJA28" s="157">
        <f t="shared" si="151"/>
        <v>0</v>
      </c>
      <c r="MJB28" s="157">
        <f t="shared" si="151"/>
        <v>0</v>
      </c>
      <c r="MJC28" s="157">
        <f t="shared" si="151"/>
        <v>0</v>
      </c>
      <c r="MJD28" s="157">
        <f t="shared" si="151"/>
        <v>0</v>
      </c>
      <c r="MJE28" s="157">
        <f t="shared" si="151"/>
        <v>0</v>
      </c>
      <c r="MJF28" s="157">
        <f t="shared" si="151"/>
        <v>0</v>
      </c>
      <c r="MJG28" s="157">
        <f t="shared" si="151"/>
        <v>0</v>
      </c>
      <c r="MJH28" s="157">
        <f t="shared" si="151"/>
        <v>0</v>
      </c>
      <c r="MJI28" s="157">
        <f t="shared" si="151"/>
        <v>0</v>
      </c>
      <c r="MJJ28" s="157">
        <f t="shared" si="151"/>
        <v>0</v>
      </c>
      <c r="MJK28" s="157">
        <f t="shared" si="151"/>
        <v>0</v>
      </c>
      <c r="MJL28" s="157">
        <f t="shared" si="151"/>
        <v>0</v>
      </c>
      <c r="MJM28" s="157">
        <f t="shared" si="151"/>
        <v>0</v>
      </c>
      <c r="MJN28" s="157">
        <f t="shared" si="151"/>
        <v>0</v>
      </c>
      <c r="MJO28" s="157">
        <f t="shared" si="151"/>
        <v>0</v>
      </c>
      <c r="MJP28" s="157">
        <f t="shared" si="151"/>
        <v>0</v>
      </c>
      <c r="MJQ28" s="157">
        <f t="shared" si="151"/>
        <v>0</v>
      </c>
      <c r="MJR28" s="157">
        <f t="shared" si="151"/>
        <v>0</v>
      </c>
      <c r="MJS28" s="157">
        <f t="shared" si="151"/>
        <v>0</v>
      </c>
      <c r="MJT28" s="157">
        <f t="shared" si="151"/>
        <v>0</v>
      </c>
      <c r="MJU28" s="157">
        <f t="shared" si="151"/>
        <v>0</v>
      </c>
      <c r="MJV28" s="157">
        <f t="shared" si="151"/>
        <v>0</v>
      </c>
      <c r="MJW28" s="157">
        <f t="shared" si="151"/>
        <v>0</v>
      </c>
      <c r="MJX28" s="157">
        <f t="shared" si="151"/>
        <v>0</v>
      </c>
      <c r="MJY28" s="157">
        <f t="shared" si="151"/>
        <v>0</v>
      </c>
      <c r="MJZ28" s="157">
        <f t="shared" si="151"/>
        <v>0</v>
      </c>
      <c r="MKA28" s="157">
        <f t="shared" si="151"/>
        <v>0</v>
      </c>
      <c r="MKB28" s="157">
        <f t="shared" si="151"/>
        <v>0</v>
      </c>
      <c r="MKC28" s="157">
        <f t="shared" si="151"/>
        <v>0</v>
      </c>
      <c r="MKD28" s="157">
        <f t="shared" si="151"/>
        <v>0</v>
      </c>
      <c r="MKE28" s="157">
        <f t="shared" si="151"/>
        <v>0</v>
      </c>
      <c r="MKF28" s="157">
        <f t="shared" si="151"/>
        <v>0</v>
      </c>
      <c r="MKG28" s="157">
        <f t="shared" si="151"/>
        <v>0</v>
      </c>
      <c r="MKH28" s="157">
        <f t="shared" si="151"/>
        <v>0</v>
      </c>
      <c r="MKI28" s="157">
        <f t="shared" si="151"/>
        <v>0</v>
      </c>
      <c r="MKJ28" s="157">
        <f t="shared" si="151"/>
        <v>0</v>
      </c>
      <c r="MKK28" s="157">
        <f t="shared" si="151"/>
        <v>0</v>
      </c>
      <c r="MKL28" s="157">
        <f t="shared" si="151"/>
        <v>0</v>
      </c>
      <c r="MKM28" s="157">
        <f t="shared" si="151"/>
        <v>0</v>
      </c>
      <c r="MKN28" s="157">
        <f t="shared" si="151"/>
        <v>0</v>
      </c>
      <c r="MKO28" s="157">
        <f t="shared" si="151"/>
        <v>0</v>
      </c>
      <c r="MKP28" s="157">
        <f t="shared" si="151"/>
        <v>0</v>
      </c>
      <c r="MKQ28" s="157">
        <f t="shared" ref="MKQ28:MNB28" si="152">MKQ29+MKQ30</f>
        <v>0</v>
      </c>
      <c r="MKR28" s="157">
        <f t="shared" si="152"/>
        <v>0</v>
      </c>
      <c r="MKS28" s="157">
        <f t="shared" si="152"/>
        <v>0</v>
      </c>
      <c r="MKT28" s="157">
        <f t="shared" si="152"/>
        <v>0</v>
      </c>
      <c r="MKU28" s="157">
        <f t="shared" si="152"/>
        <v>0</v>
      </c>
      <c r="MKV28" s="157">
        <f t="shared" si="152"/>
        <v>0</v>
      </c>
      <c r="MKW28" s="157">
        <f t="shared" si="152"/>
        <v>0</v>
      </c>
      <c r="MKX28" s="157">
        <f t="shared" si="152"/>
        <v>0</v>
      </c>
      <c r="MKY28" s="157">
        <f t="shared" si="152"/>
        <v>0</v>
      </c>
      <c r="MKZ28" s="157">
        <f t="shared" si="152"/>
        <v>0</v>
      </c>
      <c r="MLA28" s="157">
        <f t="shared" si="152"/>
        <v>0</v>
      </c>
      <c r="MLB28" s="157">
        <f t="shared" si="152"/>
        <v>0</v>
      </c>
      <c r="MLC28" s="157">
        <f t="shared" si="152"/>
        <v>0</v>
      </c>
      <c r="MLD28" s="157">
        <f t="shared" si="152"/>
        <v>0</v>
      </c>
      <c r="MLE28" s="157">
        <f t="shared" si="152"/>
        <v>0</v>
      </c>
      <c r="MLF28" s="157">
        <f t="shared" si="152"/>
        <v>0</v>
      </c>
      <c r="MLG28" s="157">
        <f t="shared" si="152"/>
        <v>0</v>
      </c>
      <c r="MLH28" s="157">
        <f t="shared" si="152"/>
        <v>0</v>
      </c>
      <c r="MLI28" s="157">
        <f t="shared" si="152"/>
        <v>0</v>
      </c>
      <c r="MLJ28" s="157">
        <f t="shared" si="152"/>
        <v>0</v>
      </c>
      <c r="MLK28" s="157">
        <f t="shared" si="152"/>
        <v>0</v>
      </c>
      <c r="MLL28" s="157">
        <f t="shared" si="152"/>
        <v>0</v>
      </c>
      <c r="MLM28" s="157">
        <f t="shared" si="152"/>
        <v>0</v>
      </c>
      <c r="MLN28" s="157">
        <f t="shared" si="152"/>
        <v>0</v>
      </c>
      <c r="MLO28" s="157">
        <f t="shared" si="152"/>
        <v>0</v>
      </c>
      <c r="MLP28" s="157">
        <f t="shared" si="152"/>
        <v>0</v>
      </c>
      <c r="MLQ28" s="157">
        <f t="shared" si="152"/>
        <v>0</v>
      </c>
      <c r="MLR28" s="157">
        <f t="shared" si="152"/>
        <v>0</v>
      </c>
      <c r="MLS28" s="157">
        <f t="shared" si="152"/>
        <v>0</v>
      </c>
      <c r="MLT28" s="157">
        <f t="shared" si="152"/>
        <v>0</v>
      </c>
      <c r="MLU28" s="157">
        <f t="shared" si="152"/>
        <v>0</v>
      </c>
      <c r="MLV28" s="157">
        <f t="shared" si="152"/>
        <v>0</v>
      </c>
      <c r="MLW28" s="157">
        <f t="shared" si="152"/>
        <v>0</v>
      </c>
      <c r="MLX28" s="157">
        <f t="shared" si="152"/>
        <v>0</v>
      </c>
      <c r="MLY28" s="157">
        <f t="shared" si="152"/>
        <v>0</v>
      </c>
      <c r="MLZ28" s="157">
        <f t="shared" si="152"/>
        <v>0</v>
      </c>
      <c r="MMA28" s="157">
        <f t="shared" si="152"/>
        <v>0</v>
      </c>
      <c r="MMB28" s="157">
        <f t="shared" si="152"/>
        <v>0</v>
      </c>
      <c r="MMC28" s="157">
        <f t="shared" si="152"/>
        <v>0</v>
      </c>
      <c r="MMD28" s="157">
        <f t="shared" si="152"/>
        <v>0</v>
      </c>
      <c r="MME28" s="157">
        <f t="shared" si="152"/>
        <v>0</v>
      </c>
      <c r="MMF28" s="157">
        <f t="shared" si="152"/>
        <v>0</v>
      </c>
      <c r="MMG28" s="157">
        <f t="shared" si="152"/>
        <v>0</v>
      </c>
      <c r="MMH28" s="157">
        <f t="shared" si="152"/>
        <v>0</v>
      </c>
      <c r="MMI28" s="157">
        <f t="shared" si="152"/>
        <v>0</v>
      </c>
      <c r="MMJ28" s="157">
        <f t="shared" si="152"/>
        <v>0</v>
      </c>
      <c r="MMK28" s="157">
        <f t="shared" si="152"/>
        <v>0</v>
      </c>
      <c r="MML28" s="157">
        <f t="shared" si="152"/>
        <v>0</v>
      </c>
      <c r="MMM28" s="157">
        <f t="shared" si="152"/>
        <v>0</v>
      </c>
      <c r="MMN28" s="157">
        <f t="shared" si="152"/>
        <v>0</v>
      </c>
      <c r="MMO28" s="157">
        <f t="shared" si="152"/>
        <v>0</v>
      </c>
      <c r="MMP28" s="157">
        <f t="shared" si="152"/>
        <v>0</v>
      </c>
      <c r="MMQ28" s="157">
        <f t="shared" si="152"/>
        <v>0</v>
      </c>
      <c r="MMR28" s="157">
        <f t="shared" si="152"/>
        <v>0</v>
      </c>
      <c r="MMS28" s="157">
        <f t="shared" si="152"/>
        <v>0</v>
      </c>
      <c r="MMT28" s="157">
        <f t="shared" si="152"/>
        <v>0</v>
      </c>
      <c r="MMU28" s="157">
        <f t="shared" si="152"/>
        <v>0</v>
      </c>
      <c r="MMV28" s="157">
        <f t="shared" si="152"/>
        <v>0</v>
      </c>
      <c r="MMW28" s="157">
        <f t="shared" si="152"/>
        <v>0</v>
      </c>
      <c r="MMX28" s="157">
        <f t="shared" si="152"/>
        <v>0</v>
      </c>
      <c r="MMY28" s="157">
        <f t="shared" si="152"/>
        <v>0</v>
      </c>
      <c r="MMZ28" s="157">
        <f t="shared" si="152"/>
        <v>0</v>
      </c>
      <c r="MNA28" s="157">
        <f t="shared" si="152"/>
        <v>0</v>
      </c>
      <c r="MNB28" s="157">
        <f t="shared" si="152"/>
        <v>0</v>
      </c>
      <c r="MNC28" s="157">
        <f t="shared" ref="MNC28:MPN28" si="153">MNC29+MNC30</f>
        <v>0</v>
      </c>
      <c r="MND28" s="157">
        <f t="shared" si="153"/>
        <v>0</v>
      </c>
      <c r="MNE28" s="157">
        <f t="shared" si="153"/>
        <v>0</v>
      </c>
      <c r="MNF28" s="157">
        <f t="shared" si="153"/>
        <v>0</v>
      </c>
      <c r="MNG28" s="157">
        <f t="shared" si="153"/>
        <v>0</v>
      </c>
      <c r="MNH28" s="157">
        <f t="shared" si="153"/>
        <v>0</v>
      </c>
      <c r="MNI28" s="157">
        <f t="shared" si="153"/>
        <v>0</v>
      </c>
      <c r="MNJ28" s="157">
        <f t="shared" si="153"/>
        <v>0</v>
      </c>
      <c r="MNK28" s="157">
        <f t="shared" si="153"/>
        <v>0</v>
      </c>
      <c r="MNL28" s="157">
        <f t="shared" si="153"/>
        <v>0</v>
      </c>
      <c r="MNM28" s="157">
        <f t="shared" si="153"/>
        <v>0</v>
      </c>
      <c r="MNN28" s="157">
        <f t="shared" si="153"/>
        <v>0</v>
      </c>
      <c r="MNO28" s="157">
        <f t="shared" si="153"/>
        <v>0</v>
      </c>
      <c r="MNP28" s="157">
        <f t="shared" si="153"/>
        <v>0</v>
      </c>
      <c r="MNQ28" s="157">
        <f t="shared" si="153"/>
        <v>0</v>
      </c>
      <c r="MNR28" s="157">
        <f t="shared" si="153"/>
        <v>0</v>
      </c>
      <c r="MNS28" s="157">
        <f t="shared" si="153"/>
        <v>0</v>
      </c>
      <c r="MNT28" s="157">
        <f t="shared" si="153"/>
        <v>0</v>
      </c>
      <c r="MNU28" s="157">
        <f t="shared" si="153"/>
        <v>0</v>
      </c>
      <c r="MNV28" s="157">
        <f t="shared" si="153"/>
        <v>0</v>
      </c>
      <c r="MNW28" s="157">
        <f t="shared" si="153"/>
        <v>0</v>
      </c>
      <c r="MNX28" s="157">
        <f t="shared" si="153"/>
        <v>0</v>
      </c>
      <c r="MNY28" s="157">
        <f t="shared" si="153"/>
        <v>0</v>
      </c>
      <c r="MNZ28" s="157">
        <f t="shared" si="153"/>
        <v>0</v>
      </c>
      <c r="MOA28" s="157">
        <f t="shared" si="153"/>
        <v>0</v>
      </c>
      <c r="MOB28" s="157">
        <f t="shared" si="153"/>
        <v>0</v>
      </c>
      <c r="MOC28" s="157">
        <f t="shared" si="153"/>
        <v>0</v>
      </c>
      <c r="MOD28" s="157">
        <f t="shared" si="153"/>
        <v>0</v>
      </c>
      <c r="MOE28" s="157">
        <f t="shared" si="153"/>
        <v>0</v>
      </c>
      <c r="MOF28" s="157">
        <f t="shared" si="153"/>
        <v>0</v>
      </c>
      <c r="MOG28" s="157">
        <f t="shared" si="153"/>
        <v>0</v>
      </c>
      <c r="MOH28" s="157">
        <f t="shared" si="153"/>
        <v>0</v>
      </c>
      <c r="MOI28" s="157">
        <f t="shared" si="153"/>
        <v>0</v>
      </c>
      <c r="MOJ28" s="157">
        <f t="shared" si="153"/>
        <v>0</v>
      </c>
      <c r="MOK28" s="157">
        <f t="shared" si="153"/>
        <v>0</v>
      </c>
      <c r="MOL28" s="157">
        <f t="shared" si="153"/>
        <v>0</v>
      </c>
      <c r="MOM28" s="157">
        <f t="shared" si="153"/>
        <v>0</v>
      </c>
      <c r="MON28" s="157">
        <f t="shared" si="153"/>
        <v>0</v>
      </c>
      <c r="MOO28" s="157">
        <f t="shared" si="153"/>
        <v>0</v>
      </c>
      <c r="MOP28" s="157">
        <f t="shared" si="153"/>
        <v>0</v>
      </c>
      <c r="MOQ28" s="157">
        <f t="shared" si="153"/>
        <v>0</v>
      </c>
      <c r="MOR28" s="157">
        <f t="shared" si="153"/>
        <v>0</v>
      </c>
      <c r="MOS28" s="157">
        <f t="shared" si="153"/>
        <v>0</v>
      </c>
      <c r="MOT28" s="157">
        <f t="shared" si="153"/>
        <v>0</v>
      </c>
      <c r="MOU28" s="157">
        <f t="shared" si="153"/>
        <v>0</v>
      </c>
      <c r="MOV28" s="157">
        <f t="shared" si="153"/>
        <v>0</v>
      </c>
      <c r="MOW28" s="157">
        <f t="shared" si="153"/>
        <v>0</v>
      </c>
      <c r="MOX28" s="157">
        <f t="shared" si="153"/>
        <v>0</v>
      </c>
      <c r="MOY28" s="157">
        <f t="shared" si="153"/>
        <v>0</v>
      </c>
      <c r="MOZ28" s="157">
        <f t="shared" si="153"/>
        <v>0</v>
      </c>
      <c r="MPA28" s="157">
        <f t="shared" si="153"/>
        <v>0</v>
      </c>
      <c r="MPB28" s="157">
        <f t="shared" si="153"/>
        <v>0</v>
      </c>
      <c r="MPC28" s="157">
        <f t="shared" si="153"/>
        <v>0</v>
      </c>
      <c r="MPD28" s="157">
        <f t="shared" si="153"/>
        <v>0</v>
      </c>
      <c r="MPE28" s="157">
        <f t="shared" si="153"/>
        <v>0</v>
      </c>
      <c r="MPF28" s="157">
        <f t="shared" si="153"/>
        <v>0</v>
      </c>
      <c r="MPG28" s="157">
        <f t="shared" si="153"/>
        <v>0</v>
      </c>
      <c r="MPH28" s="157">
        <f t="shared" si="153"/>
        <v>0</v>
      </c>
      <c r="MPI28" s="157">
        <f t="shared" si="153"/>
        <v>0</v>
      </c>
      <c r="MPJ28" s="157">
        <f t="shared" si="153"/>
        <v>0</v>
      </c>
      <c r="MPK28" s="157">
        <f t="shared" si="153"/>
        <v>0</v>
      </c>
      <c r="MPL28" s="157">
        <f t="shared" si="153"/>
        <v>0</v>
      </c>
      <c r="MPM28" s="157">
        <f t="shared" si="153"/>
        <v>0</v>
      </c>
      <c r="MPN28" s="157">
        <f t="shared" si="153"/>
        <v>0</v>
      </c>
      <c r="MPO28" s="157">
        <f t="shared" ref="MPO28:MRZ28" si="154">MPO29+MPO30</f>
        <v>0</v>
      </c>
      <c r="MPP28" s="157">
        <f t="shared" si="154"/>
        <v>0</v>
      </c>
      <c r="MPQ28" s="157">
        <f t="shared" si="154"/>
        <v>0</v>
      </c>
      <c r="MPR28" s="157">
        <f t="shared" si="154"/>
        <v>0</v>
      </c>
      <c r="MPS28" s="157">
        <f t="shared" si="154"/>
        <v>0</v>
      </c>
      <c r="MPT28" s="157">
        <f t="shared" si="154"/>
        <v>0</v>
      </c>
      <c r="MPU28" s="157">
        <f t="shared" si="154"/>
        <v>0</v>
      </c>
      <c r="MPV28" s="157">
        <f t="shared" si="154"/>
        <v>0</v>
      </c>
      <c r="MPW28" s="157">
        <f t="shared" si="154"/>
        <v>0</v>
      </c>
      <c r="MPX28" s="157">
        <f t="shared" si="154"/>
        <v>0</v>
      </c>
      <c r="MPY28" s="157">
        <f t="shared" si="154"/>
        <v>0</v>
      </c>
      <c r="MPZ28" s="157">
        <f t="shared" si="154"/>
        <v>0</v>
      </c>
      <c r="MQA28" s="157">
        <f t="shared" si="154"/>
        <v>0</v>
      </c>
      <c r="MQB28" s="157">
        <f t="shared" si="154"/>
        <v>0</v>
      </c>
      <c r="MQC28" s="157">
        <f t="shared" si="154"/>
        <v>0</v>
      </c>
      <c r="MQD28" s="157">
        <f t="shared" si="154"/>
        <v>0</v>
      </c>
      <c r="MQE28" s="157">
        <f t="shared" si="154"/>
        <v>0</v>
      </c>
      <c r="MQF28" s="157">
        <f t="shared" si="154"/>
        <v>0</v>
      </c>
      <c r="MQG28" s="157">
        <f t="shared" si="154"/>
        <v>0</v>
      </c>
      <c r="MQH28" s="157">
        <f t="shared" si="154"/>
        <v>0</v>
      </c>
      <c r="MQI28" s="157">
        <f t="shared" si="154"/>
        <v>0</v>
      </c>
      <c r="MQJ28" s="157">
        <f t="shared" si="154"/>
        <v>0</v>
      </c>
      <c r="MQK28" s="157">
        <f t="shared" si="154"/>
        <v>0</v>
      </c>
      <c r="MQL28" s="157">
        <f t="shared" si="154"/>
        <v>0</v>
      </c>
      <c r="MQM28" s="157">
        <f t="shared" si="154"/>
        <v>0</v>
      </c>
      <c r="MQN28" s="157">
        <f t="shared" si="154"/>
        <v>0</v>
      </c>
      <c r="MQO28" s="157">
        <f t="shared" si="154"/>
        <v>0</v>
      </c>
      <c r="MQP28" s="157">
        <f t="shared" si="154"/>
        <v>0</v>
      </c>
      <c r="MQQ28" s="157">
        <f t="shared" si="154"/>
        <v>0</v>
      </c>
      <c r="MQR28" s="157">
        <f t="shared" si="154"/>
        <v>0</v>
      </c>
      <c r="MQS28" s="157">
        <f t="shared" si="154"/>
        <v>0</v>
      </c>
      <c r="MQT28" s="157">
        <f t="shared" si="154"/>
        <v>0</v>
      </c>
      <c r="MQU28" s="157">
        <f t="shared" si="154"/>
        <v>0</v>
      </c>
      <c r="MQV28" s="157">
        <f t="shared" si="154"/>
        <v>0</v>
      </c>
      <c r="MQW28" s="157">
        <f t="shared" si="154"/>
        <v>0</v>
      </c>
      <c r="MQX28" s="157">
        <f t="shared" si="154"/>
        <v>0</v>
      </c>
      <c r="MQY28" s="157">
        <f t="shared" si="154"/>
        <v>0</v>
      </c>
      <c r="MQZ28" s="157">
        <f t="shared" si="154"/>
        <v>0</v>
      </c>
      <c r="MRA28" s="157">
        <f t="shared" si="154"/>
        <v>0</v>
      </c>
      <c r="MRB28" s="157">
        <f t="shared" si="154"/>
        <v>0</v>
      </c>
      <c r="MRC28" s="157">
        <f t="shared" si="154"/>
        <v>0</v>
      </c>
      <c r="MRD28" s="157">
        <f t="shared" si="154"/>
        <v>0</v>
      </c>
      <c r="MRE28" s="157">
        <f t="shared" si="154"/>
        <v>0</v>
      </c>
      <c r="MRF28" s="157">
        <f t="shared" si="154"/>
        <v>0</v>
      </c>
      <c r="MRG28" s="157">
        <f t="shared" si="154"/>
        <v>0</v>
      </c>
      <c r="MRH28" s="157">
        <f t="shared" si="154"/>
        <v>0</v>
      </c>
      <c r="MRI28" s="157">
        <f t="shared" si="154"/>
        <v>0</v>
      </c>
      <c r="MRJ28" s="157">
        <f t="shared" si="154"/>
        <v>0</v>
      </c>
      <c r="MRK28" s="157">
        <f t="shared" si="154"/>
        <v>0</v>
      </c>
      <c r="MRL28" s="157">
        <f t="shared" si="154"/>
        <v>0</v>
      </c>
      <c r="MRM28" s="157">
        <f t="shared" si="154"/>
        <v>0</v>
      </c>
      <c r="MRN28" s="157">
        <f t="shared" si="154"/>
        <v>0</v>
      </c>
      <c r="MRO28" s="157">
        <f t="shared" si="154"/>
        <v>0</v>
      </c>
      <c r="MRP28" s="157">
        <f t="shared" si="154"/>
        <v>0</v>
      </c>
      <c r="MRQ28" s="157">
        <f t="shared" si="154"/>
        <v>0</v>
      </c>
      <c r="MRR28" s="157">
        <f t="shared" si="154"/>
        <v>0</v>
      </c>
      <c r="MRS28" s="157">
        <f t="shared" si="154"/>
        <v>0</v>
      </c>
      <c r="MRT28" s="157">
        <f t="shared" si="154"/>
        <v>0</v>
      </c>
      <c r="MRU28" s="157">
        <f t="shared" si="154"/>
        <v>0</v>
      </c>
      <c r="MRV28" s="157">
        <f t="shared" si="154"/>
        <v>0</v>
      </c>
      <c r="MRW28" s="157">
        <f t="shared" si="154"/>
        <v>0</v>
      </c>
      <c r="MRX28" s="157">
        <f t="shared" si="154"/>
        <v>0</v>
      </c>
      <c r="MRY28" s="157">
        <f t="shared" si="154"/>
        <v>0</v>
      </c>
      <c r="MRZ28" s="157">
        <f t="shared" si="154"/>
        <v>0</v>
      </c>
      <c r="MSA28" s="157">
        <f t="shared" ref="MSA28:MUL28" si="155">MSA29+MSA30</f>
        <v>0</v>
      </c>
      <c r="MSB28" s="157">
        <f t="shared" si="155"/>
        <v>0</v>
      </c>
      <c r="MSC28" s="157">
        <f t="shared" si="155"/>
        <v>0</v>
      </c>
      <c r="MSD28" s="157">
        <f t="shared" si="155"/>
        <v>0</v>
      </c>
      <c r="MSE28" s="157">
        <f t="shared" si="155"/>
        <v>0</v>
      </c>
      <c r="MSF28" s="157">
        <f t="shared" si="155"/>
        <v>0</v>
      </c>
      <c r="MSG28" s="157">
        <f t="shared" si="155"/>
        <v>0</v>
      </c>
      <c r="MSH28" s="157">
        <f t="shared" si="155"/>
        <v>0</v>
      </c>
      <c r="MSI28" s="157">
        <f t="shared" si="155"/>
        <v>0</v>
      </c>
      <c r="MSJ28" s="157">
        <f t="shared" si="155"/>
        <v>0</v>
      </c>
      <c r="MSK28" s="157">
        <f t="shared" si="155"/>
        <v>0</v>
      </c>
      <c r="MSL28" s="157">
        <f t="shared" si="155"/>
        <v>0</v>
      </c>
      <c r="MSM28" s="157">
        <f t="shared" si="155"/>
        <v>0</v>
      </c>
      <c r="MSN28" s="157">
        <f t="shared" si="155"/>
        <v>0</v>
      </c>
      <c r="MSO28" s="157">
        <f t="shared" si="155"/>
        <v>0</v>
      </c>
      <c r="MSP28" s="157">
        <f t="shared" si="155"/>
        <v>0</v>
      </c>
      <c r="MSQ28" s="157">
        <f t="shared" si="155"/>
        <v>0</v>
      </c>
      <c r="MSR28" s="157">
        <f t="shared" si="155"/>
        <v>0</v>
      </c>
      <c r="MSS28" s="157">
        <f t="shared" si="155"/>
        <v>0</v>
      </c>
      <c r="MST28" s="157">
        <f t="shared" si="155"/>
        <v>0</v>
      </c>
      <c r="MSU28" s="157">
        <f t="shared" si="155"/>
        <v>0</v>
      </c>
      <c r="MSV28" s="157">
        <f t="shared" si="155"/>
        <v>0</v>
      </c>
      <c r="MSW28" s="157">
        <f t="shared" si="155"/>
        <v>0</v>
      </c>
      <c r="MSX28" s="157">
        <f t="shared" si="155"/>
        <v>0</v>
      </c>
      <c r="MSY28" s="157">
        <f t="shared" si="155"/>
        <v>0</v>
      </c>
      <c r="MSZ28" s="157">
        <f t="shared" si="155"/>
        <v>0</v>
      </c>
      <c r="MTA28" s="157">
        <f t="shared" si="155"/>
        <v>0</v>
      </c>
      <c r="MTB28" s="157">
        <f t="shared" si="155"/>
        <v>0</v>
      </c>
      <c r="MTC28" s="157">
        <f t="shared" si="155"/>
        <v>0</v>
      </c>
      <c r="MTD28" s="157">
        <f t="shared" si="155"/>
        <v>0</v>
      </c>
      <c r="MTE28" s="157">
        <f t="shared" si="155"/>
        <v>0</v>
      </c>
      <c r="MTF28" s="157">
        <f t="shared" si="155"/>
        <v>0</v>
      </c>
      <c r="MTG28" s="157">
        <f t="shared" si="155"/>
        <v>0</v>
      </c>
      <c r="MTH28" s="157">
        <f t="shared" si="155"/>
        <v>0</v>
      </c>
      <c r="MTI28" s="157">
        <f t="shared" si="155"/>
        <v>0</v>
      </c>
      <c r="MTJ28" s="157">
        <f t="shared" si="155"/>
        <v>0</v>
      </c>
      <c r="MTK28" s="157">
        <f t="shared" si="155"/>
        <v>0</v>
      </c>
      <c r="MTL28" s="157">
        <f t="shared" si="155"/>
        <v>0</v>
      </c>
      <c r="MTM28" s="157">
        <f t="shared" si="155"/>
        <v>0</v>
      </c>
      <c r="MTN28" s="157">
        <f t="shared" si="155"/>
        <v>0</v>
      </c>
      <c r="MTO28" s="157">
        <f t="shared" si="155"/>
        <v>0</v>
      </c>
      <c r="MTP28" s="157">
        <f t="shared" si="155"/>
        <v>0</v>
      </c>
      <c r="MTQ28" s="157">
        <f t="shared" si="155"/>
        <v>0</v>
      </c>
      <c r="MTR28" s="157">
        <f t="shared" si="155"/>
        <v>0</v>
      </c>
      <c r="MTS28" s="157">
        <f t="shared" si="155"/>
        <v>0</v>
      </c>
      <c r="MTT28" s="157">
        <f t="shared" si="155"/>
        <v>0</v>
      </c>
      <c r="MTU28" s="157">
        <f t="shared" si="155"/>
        <v>0</v>
      </c>
      <c r="MTV28" s="157">
        <f t="shared" si="155"/>
        <v>0</v>
      </c>
      <c r="MTW28" s="157">
        <f t="shared" si="155"/>
        <v>0</v>
      </c>
      <c r="MTX28" s="157">
        <f t="shared" si="155"/>
        <v>0</v>
      </c>
      <c r="MTY28" s="157">
        <f t="shared" si="155"/>
        <v>0</v>
      </c>
      <c r="MTZ28" s="157">
        <f t="shared" si="155"/>
        <v>0</v>
      </c>
      <c r="MUA28" s="157">
        <f t="shared" si="155"/>
        <v>0</v>
      </c>
      <c r="MUB28" s="157">
        <f t="shared" si="155"/>
        <v>0</v>
      </c>
      <c r="MUC28" s="157">
        <f t="shared" si="155"/>
        <v>0</v>
      </c>
      <c r="MUD28" s="157">
        <f t="shared" si="155"/>
        <v>0</v>
      </c>
      <c r="MUE28" s="157">
        <f t="shared" si="155"/>
        <v>0</v>
      </c>
      <c r="MUF28" s="157">
        <f t="shared" si="155"/>
        <v>0</v>
      </c>
      <c r="MUG28" s="157">
        <f t="shared" si="155"/>
        <v>0</v>
      </c>
      <c r="MUH28" s="157">
        <f t="shared" si="155"/>
        <v>0</v>
      </c>
      <c r="MUI28" s="157">
        <f t="shared" si="155"/>
        <v>0</v>
      </c>
      <c r="MUJ28" s="157">
        <f t="shared" si="155"/>
        <v>0</v>
      </c>
      <c r="MUK28" s="157">
        <f t="shared" si="155"/>
        <v>0</v>
      </c>
      <c r="MUL28" s="157">
        <f t="shared" si="155"/>
        <v>0</v>
      </c>
      <c r="MUM28" s="157">
        <f t="shared" ref="MUM28:MWX28" si="156">MUM29+MUM30</f>
        <v>0</v>
      </c>
      <c r="MUN28" s="157">
        <f t="shared" si="156"/>
        <v>0</v>
      </c>
      <c r="MUO28" s="157">
        <f t="shared" si="156"/>
        <v>0</v>
      </c>
      <c r="MUP28" s="157">
        <f t="shared" si="156"/>
        <v>0</v>
      </c>
      <c r="MUQ28" s="157">
        <f t="shared" si="156"/>
        <v>0</v>
      </c>
      <c r="MUR28" s="157">
        <f t="shared" si="156"/>
        <v>0</v>
      </c>
      <c r="MUS28" s="157">
        <f t="shared" si="156"/>
        <v>0</v>
      </c>
      <c r="MUT28" s="157">
        <f t="shared" si="156"/>
        <v>0</v>
      </c>
      <c r="MUU28" s="157">
        <f t="shared" si="156"/>
        <v>0</v>
      </c>
      <c r="MUV28" s="157">
        <f t="shared" si="156"/>
        <v>0</v>
      </c>
      <c r="MUW28" s="157">
        <f t="shared" si="156"/>
        <v>0</v>
      </c>
      <c r="MUX28" s="157">
        <f t="shared" si="156"/>
        <v>0</v>
      </c>
      <c r="MUY28" s="157">
        <f t="shared" si="156"/>
        <v>0</v>
      </c>
      <c r="MUZ28" s="157">
        <f t="shared" si="156"/>
        <v>0</v>
      </c>
      <c r="MVA28" s="157">
        <f t="shared" si="156"/>
        <v>0</v>
      </c>
      <c r="MVB28" s="157">
        <f t="shared" si="156"/>
        <v>0</v>
      </c>
      <c r="MVC28" s="157">
        <f t="shared" si="156"/>
        <v>0</v>
      </c>
      <c r="MVD28" s="157">
        <f t="shared" si="156"/>
        <v>0</v>
      </c>
      <c r="MVE28" s="157">
        <f t="shared" si="156"/>
        <v>0</v>
      </c>
      <c r="MVF28" s="157">
        <f t="shared" si="156"/>
        <v>0</v>
      </c>
      <c r="MVG28" s="157">
        <f t="shared" si="156"/>
        <v>0</v>
      </c>
      <c r="MVH28" s="157">
        <f t="shared" si="156"/>
        <v>0</v>
      </c>
      <c r="MVI28" s="157">
        <f t="shared" si="156"/>
        <v>0</v>
      </c>
      <c r="MVJ28" s="157">
        <f t="shared" si="156"/>
        <v>0</v>
      </c>
      <c r="MVK28" s="157">
        <f t="shared" si="156"/>
        <v>0</v>
      </c>
      <c r="MVL28" s="157">
        <f t="shared" si="156"/>
        <v>0</v>
      </c>
      <c r="MVM28" s="157">
        <f t="shared" si="156"/>
        <v>0</v>
      </c>
      <c r="MVN28" s="157">
        <f t="shared" si="156"/>
        <v>0</v>
      </c>
      <c r="MVO28" s="157">
        <f t="shared" si="156"/>
        <v>0</v>
      </c>
      <c r="MVP28" s="157">
        <f t="shared" si="156"/>
        <v>0</v>
      </c>
      <c r="MVQ28" s="157">
        <f t="shared" si="156"/>
        <v>0</v>
      </c>
      <c r="MVR28" s="157">
        <f t="shared" si="156"/>
        <v>0</v>
      </c>
      <c r="MVS28" s="157">
        <f t="shared" si="156"/>
        <v>0</v>
      </c>
      <c r="MVT28" s="157">
        <f t="shared" si="156"/>
        <v>0</v>
      </c>
      <c r="MVU28" s="157">
        <f t="shared" si="156"/>
        <v>0</v>
      </c>
      <c r="MVV28" s="157">
        <f t="shared" si="156"/>
        <v>0</v>
      </c>
      <c r="MVW28" s="157">
        <f t="shared" si="156"/>
        <v>0</v>
      </c>
      <c r="MVX28" s="157">
        <f t="shared" si="156"/>
        <v>0</v>
      </c>
      <c r="MVY28" s="157">
        <f t="shared" si="156"/>
        <v>0</v>
      </c>
      <c r="MVZ28" s="157">
        <f t="shared" si="156"/>
        <v>0</v>
      </c>
      <c r="MWA28" s="157">
        <f t="shared" si="156"/>
        <v>0</v>
      </c>
      <c r="MWB28" s="157">
        <f t="shared" si="156"/>
        <v>0</v>
      </c>
      <c r="MWC28" s="157">
        <f t="shared" si="156"/>
        <v>0</v>
      </c>
      <c r="MWD28" s="157">
        <f t="shared" si="156"/>
        <v>0</v>
      </c>
      <c r="MWE28" s="157">
        <f t="shared" si="156"/>
        <v>0</v>
      </c>
      <c r="MWF28" s="157">
        <f t="shared" si="156"/>
        <v>0</v>
      </c>
      <c r="MWG28" s="157">
        <f t="shared" si="156"/>
        <v>0</v>
      </c>
      <c r="MWH28" s="157">
        <f t="shared" si="156"/>
        <v>0</v>
      </c>
      <c r="MWI28" s="157">
        <f t="shared" si="156"/>
        <v>0</v>
      </c>
      <c r="MWJ28" s="157">
        <f t="shared" si="156"/>
        <v>0</v>
      </c>
      <c r="MWK28" s="157">
        <f t="shared" si="156"/>
        <v>0</v>
      </c>
      <c r="MWL28" s="157">
        <f t="shared" si="156"/>
        <v>0</v>
      </c>
      <c r="MWM28" s="157">
        <f t="shared" si="156"/>
        <v>0</v>
      </c>
      <c r="MWN28" s="157">
        <f t="shared" si="156"/>
        <v>0</v>
      </c>
      <c r="MWO28" s="157">
        <f t="shared" si="156"/>
        <v>0</v>
      </c>
      <c r="MWP28" s="157">
        <f t="shared" si="156"/>
        <v>0</v>
      </c>
      <c r="MWQ28" s="157">
        <f t="shared" si="156"/>
        <v>0</v>
      </c>
      <c r="MWR28" s="157">
        <f t="shared" si="156"/>
        <v>0</v>
      </c>
      <c r="MWS28" s="157">
        <f t="shared" si="156"/>
        <v>0</v>
      </c>
      <c r="MWT28" s="157">
        <f t="shared" si="156"/>
        <v>0</v>
      </c>
      <c r="MWU28" s="157">
        <f t="shared" si="156"/>
        <v>0</v>
      </c>
      <c r="MWV28" s="157">
        <f t="shared" si="156"/>
        <v>0</v>
      </c>
      <c r="MWW28" s="157">
        <f t="shared" si="156"/>
        <v>0</v>
      </c>
      <c r="MWX28" s="157">
        <f t="shared" si="156"/>
        <v>0</v>
      </c>
      <c r="MWY28" s="157">
        <f t="shared" ref="MWY28:MZJ28" si="157">MWY29+MWY30</f>
        <v>0</v>
      </c>
      <c r="MWZ28" s="157">
        <f t="shared" si="157"/>
        <v>0</v>
      </c>
      <c r="MXA28" s="157">
        <f t="shared" si="157"/>
        <v>0</v>
      </c>
      <c r="MXB28" s="157">
        <f t="shared" si="157"/>
        <v>0</v>
      </c>
      <c r="MXC28" s="157">
        <f t="shared" si="157"/>
        <v>0</v>
      </c>
      <c r="MXD28" s="157">
        <f t="shared" si="157"/>
        <v>0</v>
      </c>
      <c r="MXE28" s="157">
        <f t="shared" si="157"/>
        <v>0</v>
      </c>
      <c r="MXF28" s="157">
        <f t="shared" si="157"/>
        <v>0</v>
      </c>
      <c r="MXG28" s="157">
        <f t="shared" si="157"/>
        <v>0</v>
      </c>
      <c r="MXH28" s="157">
        <f t="shared" si="157"/>
        <v>0</v>
      </c>
      <c r="MXI28" s="157">
        <f t="shared" si="157"/>
        <v>0</v>
      </c>
      <c r="MXJ28" s="157">
        <f t="shared" si="157"/>
        <v>0</v>
      </c>
      <c r="MXK28" s="157">
        <f t="shared" si="157"/>
        <v>0</v>
      </c>
      <c r="MXL28" s="157">
        <f t="shared" si="157"/>
        <v>0</v>
      </c>
      <c r="MXM28" s="157">
        <f t="shared" si="157"/>
        <v>0</v>
      </c>
      <c r="MXN28" s="157">
        <f t="shared" si="157"/>
        <v>0</v>
      </c>
      <c r="MXO28" s="157">
        <f t="shared" si="157"/>
        <v>0</v>
      </c>
      <c r="MXP28" s="157">
        <f t="shared" si="157"/>
        <v>0</v>
      </c>
      <c r="MXQ28" s="157">
        <f t="shared" si="157"/>
        <v>0</v>
      </c>
      <c r="MXR28" s="157">
        <f t="shared" si="157"/>
        <v>0</v>
      </c>
      <c r="MXS28" s="157">
        <f t="shared" si="157"/>
        <v>0</v>
      </c>
      <c r="MXT28" s="157">
        <f t="shared" si="157"/>
        <v>0</v>
      </c>
      <c r="MXU28" s="157">
        <f t="shared" si="157"/>
        <v>0</v>
      </c>
      <c r="MXV28" s="157">
        <f t="shared" si="157"/>
        <v>0</v>
      </c>
      <c r="MXW28" s="157">
        <f t="shared" si="157"/>
        <v>0</v>
      </c>
      <c r="MXX28" s="157">
        <f t="shared" si="157"/>
        <v>0</v>
      </c>
      <c r="MXY28" s="157">
        <f t="shared" si="157"/>
        <v>0</v>
      </c>
      <c r="MXZ28" s="157">
        <f t="shared" si="157"/>
        <v>0</v>
      </c>
      <c r="MYA28" s="157">
        <f t="shared" si="157"/>
        <v>0</v>
      </c>
      <c r="MYB28" s="157">
        <f t="shared" si="157"/>
        <v>0</v>
      </c>
      <c r="MYC28" s="157">
        <f t="shared" si="157"/>
        <v>0</v>
      </c>
      <c r="MYD28" s="157">
        <f t="shared" si="157"/>
        <v>0</v>
      </c>
      <c r="MYE28" s="157">
        <f t="shared" si="157"/>
        <v>0</v>
      </c>
      <c r="MYF28" s="157">
        <f t="shared" si="157"/>
        <v>0</v>
      </c>
      <c r="MYG28" s="157">
        <f t="shared" si="157"/>
        <v>0</v>
      </c>
      <c r="MYH28" s="157">
        <f t="shared" si="157"/>
        <v>0</v>
      </c>
      <c r="MYI28" s="157">
        <f t="shared" si="157"/>
        <v>0</v>
      </c>
      <c r="MYJ28" s="157">
        <f t="shared" si="157"/>
        <v>0</v>
      </c>
      <c r="MYK28" s="157">
        <f t="shared" si="157"/>
        <v>0</v>
      </c>
      <c r="MYL28" s="157">
        <f t="shared" si="157"/>
        <v>0</v>
      </c>
      <c r="MYM28" s="157">
        <f t="shared" si="157"/>
        <v>0</v>
      </c>
      <c r="MYN28" s="157">
        <f t="shared" si="157"/>
        <v>0</v>
      </c>
      <c r="MYO28" s="157">
        <f t="shared" si="157"/>
        <v>0</v>
      </c>
      <c r="MYP28" s="157">
        <f t="shared" si="157"/>
        <v>0</v>
      </c>
      <c r="MYQ28" s="157">
        <f t="shared" si="157"/>
        <v>0</v>
      </c>
      <c r="MYR28" s="157">
        <f t="shared" si="157"/>
        <v>0</v>
      </c>
      <c r="MYS28" s="157">
        <f t="shared" si="157"/>
        <v>0</v>
      </c>
      <c r="MYT28" s="157">
        <f t="shared" si="157"/>
        <v>0</v>
      </c>
      <c r="MYU28" s="157">
        <f t="shared" si="157"/>
        <v>0</v>
      </c>
      <c r="MYV28" s="157">
        <f t="shared" si="157"/>
        <v>0</v>
      </c>
      <c r="MYW28" s="157">
        <f t="shared" si="157"/>
        <v>0</v>
      </c>
      <c r="MYX28" s="157">
        <f t="shared" si="157"/>
        <v>0</v>
      </c>
      <c r="MYY28" s="157">
        <f t="shared" si="157"/>
        <v>0</v>
      </c>
      <c r="MYZ28" s="157">
        <f t="shared" si="157"/>
        <v>0</v>
      </c>
      <c r="MZA28" s="157">
        <f t="shared" si="157"/>
        <v>0</v>
      </c>
      <c r="MZB28" s="157">
        <f t="shared" si="157"/>
        <v>0</v>
      </c>
      <c r="MZC28" s="157">
        <f t="shared" si="157"/>
        <v>0</v>
      </c>
      <c r="MZD28" s="157">
        <f t="shared" si="157"/>
        <v>0</v>
      </c>
      <c r="MZE28" s="157">
        <f t="shared" si="157"/>
        <v>0</v>
      </c>
      <c r="MZF28" s="157">
        <f t="shared" si="157"/>
        <v>0</v>
      </c>
      <c r="MZG28" s="157">
        <f t="shared" si="157"/>
        <v>0</v>
      </c>
      <c r="MZH28" s="157">
        <f t="shared" si="157"/>
        <v>0</v>
      </c>
      <c r="MZI28" s="157">
        <f t="shared" si="157"/>
        <v>0</v>
      </c>
      <c r="MZJ28" s="157">
        <f t="shared" si="157"/>
        <v>0</v>
      </c>
      <c r="MZK28" s="157">
        <f t="shared" ref="MZK28:NBV28" si="158">MZK29+MZK30</f>
        <v>0</v>
      </c>
      <c r="MZL28" s="157">
        <f t="shared" si="158"/>
        <v>0</v>
      </c>
      <c r="MZM28" s="157">
        <f t="shared" si="158"/>
        <v>0</v>
      </c>
      <c r="MZN28" s="157">
        <f t="shared" si="158"/>
        <v>0</v>
      </c>
      <c r="MZO28" s="157">
        <f t="shared" si="158"/>
        <v>0</v>
      </c>
      <c r="MZP28" s="157">
        <f t="shared" si="158"/>
        <v>0</v>
      </c>
      <c r="MZQ28" s="157">
        <f t="shared" si="158"/>
        <v>0</v>
      </c>
      <c r="MZR28" s="157">
        <f t="shared" si="158"/>
        <v>0</v>
      </c>
      <c r="MZS28" s="157">
        <f t="shared" si="158"/>
        <v>0</v>
      </c>
      <c r="MZT28" s="157">
        <f t="shared" si="158"/>
        <v>0</v>
      </c>
      <c r="MZU28" s="157">
        <f t="shared" si="158"/>
        <v>0</v>
      </c>
      <c r="MZV28" s="157">
        <f t="shared" si="158"/>
        <v>0</v>
      </c>
      <c r="MZW28" s="157">
        <f t="shared" si="158"/>
        <v>0</v>
      </c>
      <c r="MZX28" s="157">
        <f t="shared" si="158"/>
        <v>0</v>
      </c>
      <c r="MZY28" s="157">
        <f t="shared" si="158"/>
        <v>0</v>
      </c>
      <c r="MZZ28" s="157">
        <f t="shared" si="158"/>
        <v>0</v>
      </c>
      <c r="NAA28" s="157">
        <f t="shared" si="158"/>
        <v>0</v>
      </c>
      <c r="NAB28" s="157">
        <f t="shared" si="158"/>
        <v>0</v>
      </c>
      <c r="NAC28" s="157">
        <f t="shared" si="158"/>
        <v>0</v>
      </c>
      <c r="NAD28" s="157">
        <f t="shared" si="158"/>
        <v>0</v>
      </c>
      <c r="NAE28" s="157">
        <f t="shared" si="158"/>
        <v>0</v>
      </c>
      <c r="NAF28" s="157">
        <f t="shared" si="158"/>
        <v>0</v>
      </c>
      <c r="NAG28" s="157">
        <f t="shared" si="158"/>
        <v>0</v>
      </c>
      <c r="NAH28" s="157">
        <f t="shared" si="158"/>
        <v>0</v>
      </c>
      <c r="NAI28" s="157">
        <f t="shared" si="158"/>
        <v>0</v>
      </c>
      <c r="NAJ28" s="157">
        <f t="shared" si="158"/>
        <v>0</v>
      </c>
      <c r="NAK28" s="157">
        <f t="shared" si="158"/>
        <v>0</v>
      </c>
      <c r="NAL28" s="157">
        <f t="shared" si="158"/>
        <v>0</v>
      </c>
      <c r="NAM28" s="157">
        <f t="shared" si="158"/>
        <v>0</v>
      </c>
      <c r="NAN28" s="157">
        <f t="shared" si="158"/>
        <v>0</v>
      </c>
      <c r="NAO28" s="157">
        <f t="shared" si="158"/>
        <v>0</v>
      </c>
      <c r="NAP28" s="157">
        <f t="shared" si="158"/>
        <v>0</v>
      </c>
      <c r="NAQ28" s="157">
        <f t="shared" si="158"/>
        <v>0</v>
      </c>
      <c r="NAR28" s="157">
        <f t="shared" si="158"/>
        <v>0</v>
      </c>
      <c r="NAS28" s="157">
        <f t="shared" si="158"/>
        <v>0</v>
      </c>
      <c r="NAT28" s="157">
        <f t="shared" si="158"/>
        <v>0</v>
      </c>
      <c r="NAU28" s="157">
        <f t="shared" si="158"/>
        <v>0</v>
      </c>
      <c r="NAV28" s="157">
        <f t="shared" si="158"/>
        <v>0</v>
      </c>
      <c r="NAW28" s="157">
        <f t="shared" si="158"/>
        <v>0</v>
      </c>
      <c r="NAX28" s="157">
        <f t="shared" si="158"/>
        <v>0</v>
      </c>
      <c r="NAY28" s="157">
        <f t="shared" si="158"/>
        <v>0</v>
      </c>
      <c r="NAZ28" s="157">
        <f t="shared" si="158"/>
        <v>0</v>
      </c>
      <c r="NBA28" s="157">
        <f t="shared" si="158"/>
        <v>0</v>
      </c>
      <c r="NBB28" s="157">
        <f t="shared" si="158"/>
        <v>0</v>
      </c>
      <c r="NBC28" s="157">
        <f t="shared" si="158"/>
        <v>0</v>
      </c>
      <c r="NBD28" s="157">
        <f t="shared" si="158"/>
        <v>0</v>
      </c>
      <c r="NBE28" s="157">
        <f t="shared" si="158"/>
        <v>0</v>
      </c>
      <c r="NBF28" s="157">
        <f t="shared" si="158"/>
        <v>0</v>
      </c>
      <c r="NBG28" s="157">
        <f t="shared" si="158"/>
        <v>0</v>
      </c>
      <c r="NBH28" s="157">
        <f t="shared" si="158"/>
        <v>0</v>
      </c>
      <c r="NBI28" s="157">
        <f t="shared" si="158"/>
        <v>0</v>
      </c>
      <c r="NBJ28" s="157">
        <f t="shared" si="158"/>
        <v>0</v>
      </c>
      <c r="NBK28" s="157">
        <f t="shared" si="158"/>
        <v>0</v>
      </c>
      <c r="NBL28" s="157">
        <f t="shared" si="158"/>
        <v>0</v>
      </c>
      <c r="NBM28" s="157">
        <f t="shared" si="158"/>
        <v>0</v>
      </c>
      <c r="NBN28" s="157">
        <f t="shared" si="158"/>
        <v>0</v>
      </c>
      <c r="NBO28" s="157">
        <f t="shared" si="158"/>
        <v>0</v>
      </c>
      <c r="NBP28" s="157">
        <f t="shared" si="158"/>
        <v>0</v>
      </c>
      <c r="NBQ28" s="157">
        <f t="shared" si="158"/>
        <v>0</v>
      </c>
      <c r="NBR28" s="157">
        <f t="shared" si="158"/>
        <v>0</v>
      </c>
      <c r="NBS28" s="157">
        <f t="shared" si="158"/>
        <v>0</v>
      </c>
      <c r="NBT28" s="157">
        <f t="shared" si="158"/>
        <v>0</v>
      </c>
      <c r="NBU28" s="157">
        <f t="shared" si="158"/>
        <v>0</v>
      </c>
      <c r="NBV28" s="157">
        <f t="shared" si="158"/>
        <v>0</v>
      </c>
      <c r="NBW28" s="157">
        <f t="shared" ref="NBW28:NEH28" si="159">NBW29+NBW30</f>
        <v>0</v>
      </c>
      <c r="NBX28" s="157">
        <f t="shared" si="159"/>
        <v>0</v>
      </c>
      <c r="NBY28" s="157">
        <f t="shared" si="159"/>
        <v>0</v>
      </c>
      <c r="NBZ28" s="157">
        <f t="shared" si="159"/>
        <v>0</v>
      </c>
      <c r="NCA28" s="157">
        <f t="shared" si="159"/>
        <v>0</v>
      </c>
      <c r="NCB28" s="157">
        <f t="shared" si="159"/>
        <v>0</v>
      </c>
      <c r="NCC28" s="157">
        <f t="shared" si="159"/>
        <v>0</v>
      </c>
      <c r="NCD28" s="157">
        <f t="shared" si="159"/>
        <v>0</v>
      </c>
      <c r="NCE28" s="157">
        <f t="shared" si="159"/>
        <v>0</v>
      </c>
      <c r="NCF28" s="157">
        <f t="shared" si="159"/>
        <v>0</v>
      </c>
      <c r="NCG28" s="157">
        <f t="shared" si="159"/>
        <v>0</v>
      </c>
      <c r="NCH28" s="157">
        <f t="shared" si="159"/>
        <v>0</v>
      </c>
      <c r="NCI28" s="157">
        <f t="shared" si="159"/>
        <v>0</v>
      </c>
      <c r="NCJ28" s="157">
        <f t="shared" si="159"/>
        <v>0</v>
      </c>
      <c r="NCK28" s="157">
        <f t="shared" si="159"/>
        <v>0</v>
      </c>
      <c r="NCL28" s="157">
        <f t="shared" si="159"/>
        <v>0</v>
      </c>
      <c r="NCM28" s="157">
        <f t="shared" si="159"/>
        <v>0</v>
      </c>
      <c r="NCN28" s="157">
        <f t="shared" si="159"/>
        <v>0</v>
      </c>
      <c r="NCO28" s="157">
        <f t="shared" si="159"/>
        <v>0</v>
      </c>
      <c r="NCP28" s="157">
        <f t="shared" si="159"/>
        <v>0</v>
      </c>
      <c r="NCQ28" s="157">
        <f t="shared" si="159"/>
        <v>0</v>
      </c>
      <c r="NCR28" s="157">
        <f t="shared" si="159"/>
        <v>0</v>
      </c>
      <c r="NCS28" s="157">
        <f t="shared" si="159"/>
        <v>0</v>
      </c>
      <c r="NCT28" s="157">
        <f t="shared" si="159"/>
        <v>0</v>
      </c>
      <c r="NCU28" s="157">
        <f t="shared" si="159"/>
        <v>0</v>
      </c>
      <c r="NCV28" s="157">
        <f t="shared" si="159"/>
        <v>0</v>
      </c>
      <c r="NCW28" s="157">
        <f t="shared" si="159"/>
        <v>0</v>
      </c>
      <c r="NCX28" s="157">
        <f t="shared" si="159"/>
        <v>0</v>
      </c>
      <c r="NCY28" s="157">
        <f t="shared" si="159"/>
        <v>0</v>
      </c>
      <c r="NCZ28" s="157">
        <f t="shared" si="159"/>
        <v>0</v>
      </c>
      <c r="NDA28" s="157">
        <f t="shared" si="159"/>
        <v>0</v>
      </c>
      <c r="NDB28" s="157">
        <f t="shared" si="159"/>
        <v>0</v>
      </c>
      <c r="NDC28" s="157">
        <f t="shared" si="159"/>
        <v>0</v>
      </c>
      <c r="NDD28" s="157">
        <f t="shared" si="159"/>
        <v>0</v>
      </c>
      <c r="NDE28" s="157">
        <f t="shared" si="159"/>
        <v>0</v>
      </c>
      <c r="NDF28" s="157">
        <f t="shared" si="159"/>
        <v>0</v>
      </c>
      <c r="NDG28" s="157">
        <f t="shared" si="159"/>
        <v>0</v>
      </c>
      <c r="NDH28" s="157">
        <f t="shared" si="159"/>
        <v>0</v>
      </c>
      <c r="NDI28" s="157">
        <f t="shared" si="159"/>
        <v>0</v>
      </c>
      <c r="NDJ28" s="157">
        <f t="shared" si="159"/>
        <v>0</v>
      </c>
      <c r="NDK28" s="157">
        <f t="shared" si="159"/>
        <v>0</v>
      </c>
      <c r="NDL28" s="157">
        <f t="shared" si="159"/>
        <v>0</v>
      </c>
      <c r="NDM28" s="157">
        <f t="shared" si="159"/>
        <v>0</v>
      </c>
      <c r="NDN28" s="157">
        <f t="shared" si="159"/>
        <v>0</v>
      </c>
      <c r="NDO28" s="157">
        <f t="shared" si="159"/>
        <v>0</v>
      </c>
      <c r="NDP28" s="157">
        <f t="shared" si="159"/>
        <v>0</v>
      </c>
      <c r="NDQ28" s="157">
        <f t="shared" si="159"/>
        <v>0</v>
      </c>
      <c r="NDR28" s="157">
        <f t="shared" si="159"/>
        <v>0</v>
      </c>
      <c r="NDS28" s="157">
        <f t="shared" si="159"/>
        <v>0</v>
      </c>
      <c r="NDT28" s="157">
        <f t="shared" si="159"/>
        <v>0</v>
      </c>
      <c r="NDU28" s="157">
        <f t="shared" si="159"/>
        <v>0</v>
      </c>
      <c r="NDV28" s="157">
        <f t="shared" si="159"/>
        <v>0</v>
      </c>
      <c r="NDW28" s="157">
        <f t="shared" si="159"/>
        <v>0</v>
      </c>
      <c r="NDX28" s="157">
        <f t="shared" si="159"/>
        <v>0</v>
      </c>
      <c r="NDY28" s="157">
        <f t="shared" si="159"/>
        <v>0</v>
      </c>
      <c r="NDZ28" s="157">
        <f t="shared" si="159"/>
        <v>0</v>
      </c>
      <c r="NEA28" s="157">
        <f t="shared" si="159"/>
        <v>0</v>
      </c>
      <c r="NEB28" s="157">
        <f t="shared" si="159"/>
        <v>0</v>
      </c>
      <c r="NEC28" s="157">
        <f t="shared" si="159"/>
        <v>0</v>
      </c>
      <c r="NED28" s="157">
        <f t="shared" si="159"/>
        <v>0</v>
      </c>
      <c r="NEE28" s="157">
        <f t="shared" si="159"/>
        <v>0</v>
      </c>
      <c r="NEF28" s="157">
        <f t="shared" si="159"/>
        <v>0</v>
      </c>
      <c r="NEG28" s="157">
        <f t="shared" si="159"/>
        <v>0</v>
      </c>
      <c r="NEH28" s="157">
        <f t="shared" si="159"/>
        <v>0</v>
      </c>
      <c r="NEI28" s="157">
        <f t="shared" ref="NEI28:NGT28" si="160">NEI29+NEI30</f>
        <v>0</v>
      </c>
      <c r="NEJ28" s="157">
        <f t="shared" si="160"/>
        <v>0</v>
      </c>
      <c r="NEK28" s="157">
        <f t="shared" si="160"/>
        <v>0</v>
      </c>
      <c r="NEL28" s="157">
        <f t="shared" si="160"/>
        <v>0</v>
      </c>
      <c r="NEM28" s="157">
        <f t="shared" si="160"/>
        <v>0</v>
      </c>
      <c r="NEN28" s="157">
        <f t="shared" si="160"/>
        <v>0</v>
      </c>
      <c r="NEO28" s="157">
        <f t="shared" si="160"/>
        <v>0</v>
      </c>
      <c r="NEP28" s="157">
        <f t="shared" si="160"/>
        <v>0</v>
      </c>
      <c r="NEQ28" s="157">
        <f t="shared" si="160"/>
        <v>0</v>
      </c>
      <c r="NER28" s="157">
        <f t="shared" si="160"/>
        <v>0</v>
      </c>
      <c r="NES28" s="157">
        <f t="shared" si="160"/>
        <v>0</v>
      </c>
      <c r="NET28" s="157">
        <f t="shared" si="160"/>
        <v>0</v>
      </c>
      <c r="NEU28" s="157">
        <f t="shared" si="160"/>
        <v>0</v>
      </c>
      <c r="NEV28" s="157">
        <f t="shared" si="160"/>
        <v>0</v>
      </c>
      <c r="NEW28" s="157">
        <f t="shared" si="160"/>
        <v>0</v>
      </c>
      <c r="NEX28" s="157">
        <f t="shared" si="160"/>
        <v>0</v>
      </c>
      <c r="NEY28" s="157">
        <f t="shared" si="160"/>
        <v>0</v>
      </c>
      <c r="NEZ28" s="157">
        <f t="shared" si="160"/>
        <v>0</v>
      </c>
      <c r="NFA28" s="157">
        <f t="shared" si="160"/>
        <v>0</v>
      </c>
      <c r="NFB28" s="157">
        <f t="shared" si="160"/>
        <v>0</v>
      </c>
      <c r="NFC28" s="157">
        <f t="shared" si="160"/>
        <v>0</v>
      </c>
      <c r="NFD28" s="157">
        <f t="shared" si="160"/>
        <v>0</v>
      </c>
      <c r="NFE28" s="157">
        <f t="shared" si="160"/>
        <v>0</v>
      </c>
      <c r="NFF28" s="157">
        <f t="shared" si="160"/>
        <v>0</v>
      </c>
      <c r="NFG28" s="157">
        <f t="shared" si="160"/>
        <v>0</v>
      </c>
      <c r="NFH28" s="157">
        <f t="shared" si="160"/>
        <v>0</v>
      </c>
      <c r="NFI28" s="157">
        <f t="shared" si="160"/>
        <v>0</v>
      </c>
      <c r="NFJ28" s="157">
        <f t="shared" si="160"/>
        <v>0</v>
      </c>
      <c r="NFK28" s="157">
        <f t="shared" si="160"/>
        <v>0</v>
      </c>
      <c r="NFL28" s="157">
        <f t="shared" si="160"/>
        <v>0</v>
      </c>
      <c r="NFM28" s="157">
        <f t="shared" si="160"/>
        <v>0</v>
      </c>
      <c r="NFN28" s="157">
        <f t="shared" si="160"/>
        <v>0</v>
      </c>
      <c r="NFO28" s="157">
        <f t="shared" si="160"/>
        <v>0</v>
      </c>
      <c r="NFP28" s="157">
        <f t="shared" si="160"/>
        <v>0</v>
      </c>
      <c r="NFQ28" s="157">
        <f t="shared" si="160"/>
        <v>0</v>
      </c>
      <c r="NFR28" s="157">
        <f t="shared" si="160"/>
        <v>0</v>
      </c>
      <c r="NFS28" s="157">
        <f t="shared" si="160"/>
        <v>0</v>
      </c>
      <c r="NFT28" s="157">
        <f t="shared" si="160"/>
        <v>0</v>
      </c>
      <c r="NFU28" s="157">
        <f t="shared" si="160"/>
        <v>0</v>
      </c>
      <c r="NFV28" s="157">
        <f t="shared" si="160"/>
        <v>0</v>
      </c>
      <c r="NFW28" s="157">
        <f t="shared" si="160"/>
        <v>0</v>
      </c>
      <c r="NFX28" s="157">
        <f t="shared" si="160"/>
        <v>0</v>
      </c>
      <c r="NFY28" s="157">
        <f t="shared" si="160"/>
        <v>0</v>
      </c>
      <c r="NFZ28" s="157">
        <f t="shared" si="160"/>
        <v>0</v>
      </c>
      <c r="NGA28" s="157">
        <f t="shared" si="160"/>
        <v>0</v>
      </c>
      <c r="NGB28" s="157">
        <f t="shared" si="160"/>
        <v>0</v>
      </c>
      <c r="NGC28" s="157">
        <f t="shared" si="160"/>
        <v>0</v>
      </c>
      <c r="NGD28" s="157">
        <f t="shared" si="160"/>
        <v>0</v>
      </c>
      <c r="NGE28" s="157">
        <f t="shared" si="160"/>
        <v>0</v>
      </c>
      <c r="NGF28" s="157">
        <f t="shared" si="160"/>
        <v>0</v>
      </c>
      <c r="NGG28" s="157">
        <f t="shared" si="160"/>
        <v>0</v>
      </c>
      <c r="NGH28" s="157">
        <f t="shared" si="160"/>
        <v>0</v>
      </c>
      <c r="NGI28" s="157">
        <f t="shared" si="160"/>
        <v>0</v>
      </c>
      <c r="NGJ28" s="157">
        <f t="shared" si="160"/>
        <v>0</v>
      </c>
      <c r="NGK28" s="157">
        <f t="shared" si="160"/>
        <v>0</v>
      </c>
      <c r="NGL28" s="157">
        <f t="shared" si="160"/>
        <v>0</v>
      </c>
      <c r="NGM28" s="157">
        <f t="shared" si="160"/>
        <v>0</v>
      </c>
      <c r="NGN28" s="157">
        <f t="shared" si="160"/>
        <v>0</v>
      </c>
      <c r="NGO28" s="157">
        <f t="shared" si="160"/>
        <v>0</v>
      </c>
      <c r="NGP28" s="157">
        <f t="shared" si="160"/>
        <v>0</v>
      </c>
      <c r="NGQ28" s="157">
        <f t="shared" si="160"/>
        <v>0</v>
      </c>
      <c r="NGR28" s="157">
        <f t="shared" si="160"/>
        <v>0</v>
      </c>
      <c r="NGS28" s="157">
        <f t="shared" si="160"/>
        <v>0</v>
      </c>
      <c r="NGT28" s="157">
        <f t="shared" si="160"/>
        <v>0</v>
      </c>
      <c r="NGU28" s="157">
        <f t="shared" ref="NGU28:NJF28" si="161">NGU29+NGU30</f>
        <v>0</v>
      </c>
      <c r="NGV28" s="157">
        <f t="shared" si="161"/>
        <v>0</v>
      </c>
      <c r="NGW28" s="157">
        <f t="shared" si="161"/>
        <v>0</v>
      </c>
      <c r="NGX28" s="157">
        <f t="shared" si="161"/>
        <v>0</v>
      </c>
      <c r="NGY28" s="157">
        <f t="shared" si="161"/>
        <v>0</v>
      </c>
      <c r="NGZ28" s="157">
        <f t="shared" si="161"/>
        <v>0</v>
      </c>
      <c r="NHA28" s="157">
        <f t="shared" si="161"/>
        <v>0</v>
      </c>
      <c r="NHB28" s="157">
        <f t="shared" si="161"/>
        <v>0</v>
      </c>
      <c r="NHC28" s="157">
        <f t="shared" si="161"/>
        <v>0</v>
      </c>
      <c r="NHD28" s="157">
        <f t="shared" si="161"/>
        <v>0</v>
      </c>
      <c r="NHE28" s="157">
        <f t="shared" si="161"/>
        <v>0</v>
      </c>
      <c r="NHF28" s="157">
        <f t="shared" si="161"/>
        <v>0</v>
      </c>
      <c r="NHG28" s="157">
        <f t="shared" si="161"/>
        <v>0</v>
      </c>
      <c r="NHH28" s="157">
        <f t="shared" si="161"/>
        <v>0</v>
      </c>
      <c r="NHI28" s="157">
        <f t="shared" si="161"/>
        <v>0</v>
      </c>
      <c r="NHJ28" s="157">
        <f t="shared" si="161"/>
        <v>0</v>
      </c>
      <c r="NHK28" s="157">
        <f t="shared" si="161"/>
        <v>0</v>
      </c>
      <c r="NHL28" s="157">
        <f t="shared" si="161"/>
        <v>0</v>
      </c>
      <c r="NHM28" s="157">
        <f t="shared" si="161"/>
        <v>0</v>
      </c>
      <c r="NHN28" s="157">
        <f t="shared" si="161"/>
        <v>0</v>
      </c>
      <c r="NHO28" s="157">
        <f t="shared" si="161"/>
        <v>0</v>
      </c>
      <c r="NHP28" s="157">
        <f t="shared" si="161"/>
        <v>0</v>
      </c>
      <c r="NHQ28" s="157">
        <f t="shared" si="161"/>
        <v>0</v>
      </c>
      <c r="NHR28" s="157">
        <f t="shared" si="161"/>
        <v>0</v>
      </c>
      <c r="NHS28" s="157">
        <f t="shared" si="161"/>
        <v>0</v>
      </c>
      <c r="NHT28" s="157">
        <f t="shared" si="161"/>
        <v>0</v>
      </c>
      <c r="NHU28" s="157">
        <f t="shared" si="161"/>
        <v>0</v>
      </c>
      <c r="NHV28" s="157">
        <f t="shared" si="161"/>
        <v>0</v>
      </c>
      <c r="NHW28" s="157">
        <f t="shared" si="161"/>
        <v>0</v>
      </c>
      <c r="NHX28" s="157">
        <f t="shared" si="161"/>
        <v>0</v>
      </c>
      <c r="NHY28" s="157">
        <f t="shared" si="161"/>
        <v>0</v>
      </c>
      <c r="NHZ28" s="157">
        <f t="shared" si="161"/>
        <v>0</v>
      </c>
      <c r="NIA28" s="157">
        <f t="shared" si="161"/>
        <v>0</v>
      </c>
      <c r="NIB28" s="157">
        <f t="shared" si="161"/>
        <v>0</v>
      </c>
      <c r="NIC28" s="157">
        <f t="shared" si="161"/>
        <v>0</v>
      </c>
      <c r="NID28" s="157">
        <f t="shared" si="161"/>
        <v>0</v>
      </c>
      <c r="NIE28" s="157">
        <f t="shared" si="161"/>
        <v>0</v>
      </c>
      <c r="NIF28" s="157">
        <f t="shared" si="161"/>
        <v>0</v>
      </c>
      <c r="NIG28" s="157">
        <f t="shared" si="161"/>
        <v>0</v>
      </c>
      <c r="NIH28" s="157">
        <f t="shared" si="161"/>
        <v>0</v>
      </c>
      <c r="NII28" s="157">
        <f t="shared" si="161"/>
        <v>0</v>
      </c>
      <c r="NIJ28" s="157">
        <f t="shared" si="161"/>
        <v>0</v>
      </c>
      <c r="NIK28" s="157">
        <f t="shared" si="161"/>
        <v>0</v>
      </c>
      <c r="NIL28" s="157">
        <f t="shared" si="161"/>
        <v>0</v>
      </c>
      <c r="NIM28" s="157">
        <f t="shared" si="161"/>
        <v>0</v>
      </c>
      <c r="NIN28" s="157">
        <f t="shared" si="161"/>
        <v>0</v>
      </c>
      <c r="NIO28" s="157">
        <f t="shared" si="161"/>
        <v>0</v>
      </c>
      <c r="NIP28" s="157">
        <f t="shared" si="161"/>
        <v>0</v>
      </c>
      <c r="NIQ28" s="157">
        <f t="shared" si="161"/>
        <v>0</v>
      </c>
      <c r="NIR28" s="157">
        <f t="shared" si="161"/>
        <v>0</v>
      </c>
      <c r="NIS28" s="157">
        <f t="shared" si="161"/>
        <v>0</v>
      </c>
      <c r="NIT28" s="157">
        <f t="shared" si="161"/>
        <v>0</v>
      </c>
      <c r="NIU28" s="157">
        <f t="shared" si="161"/>
        <v>0</v>
      </c>
      <c r="NIV28" s="157">
        <f t="shared" si="161"/>
        <v>0</v>
      </c>
      <c r="NIW28" s="157">
        <f t="shared" si="161"/>
        <v>0</v>
      </c>
      <c r="NIX28" s="157">
        <f t="shared" si="161"/>
        <v>0</v>
      </c>
      <c r="NIY28" s="157">
        <f t="shared" si="161"/>
        <v>0</v>
      </c>
      <c r="NIZ28" s="157">
        <f t="shared" si="161"/>
        <v>0</v>
      </c>
      <c r="NJA28" s="157">
        <f t="shared" si="161"/>
        <v>0</v>
      </c>
      <c r="NJB28" s="157">
        <f t="shared" si="161"/>
        <v>0</v>
      </c>
      <c r="NJC28" s="157">
        <f t="shared" si="161"/>
        <v>0</v>
      </c>
      <c r="NJD28" s="157">
        <f t="shared" si="161"/>
        <v>0</v>
      </c>
      <c r="NJE28" s="157">
        <f t="shared" si="161"/>
        <v>0</v>
      </c>
      <c r="NJF28" s="157">
        <f t="shared" si="161"/>
        <v>0</v>
      </c>
      <c r="NJG28" s="157">
        <f t="shared" ref="NJG28:NLR28" si="162">NJG29+NJG30</f>
        <v>0</v>
      </c>
      <c r="NJH28" s="157">
        <f t="shared" si="162"/>
        <v>0</v>
      </c>
      <c r="NJI28" s="157">
        <f t="shared" si="162"/>
        <v>0</v>
      </c>
      <c r="NJJ28" s="157">
        <f t="shared" si="162"/>
        <v>0</v>
      </c>
      <c r="NJK28" s="157">
        <f t="shared" si="162"/>
        <v>0</v>
      </c>
      <c r="NJL28" s="157">
        <f t="shared" si="162"/>
        <v>0</v>
      </c>
      <c r="NJM28" s="157">
        <f t="shared" si="162"/>
        <v>0</v>
      </c>
      <c r="NJN28" s="157">
        <f t="shared" si="162"/>
        <v>0</v>
      </c>
      <c r="NJO28" s="157">
        <f t="shared" si="162"/>
        <v>0</v>
      </c>
      <c r="NJP28" s="157">
        <f t="shared" si="162"/>
        <v>0</v>
      </c>
      <c r="NJQ28" s="157">
        <f t="shared" si="162"/>
        <v>0</v>
      </c>
      <c r="NJR28" s="157">
        <f t="shared" si="162"/>
        <v>0</v>
      </c>
      <c r="NJS28" s="157">
        <f t="shared" si="162"/>
        <v>0</v>
      </c>
      <c r="NJT28" s="157">
        <f t="shared" si="162"/>
        <v>0</v>
      </c>
      <c r="NJU28" s="157">
        <f t="shared" si="162"/>
        <v>0</v>
      </c>
      <c r="NJV28" s="157">
        <f t="shared" si="162"/>
        <v>0</v>
      </c>
      <c r="NJW28" s="157">
        <f t="shared" si="162"/>
        <v>0</v>
      </c>
      <c r="NJX28" s="157">
        <f t="shared" si="162"/>
        <v>0</v>
      </c>
      <c r="NJY28" s="157">
        <f t="shared" si="162"/>
        <v>0</v>
      </c>
      <c r="NJZ28" s="157">
        <f t="shared" si="162"/>
        <v>0</v>
      </c>
      <c r="NKA28" s="157">
        <f t="shared" si="162"/>
        <v>0</v>
      </c>
      <c r="NKB28" s="157">
        <f t="shared" si="162"/>
        <v>0</v>
      </c>
      <c r="NKC28" s="157">
        <f t="shared" si="162"/>
        <v>0</v>
      </c>
      <c r="NKD28" s="157">
        <f t="shared" si="162"/>
        <v>0</v>
      </c>
      <c r="NKE28" s="157">
        <f t="shared" si="162"/>
        <v>0</v>
      </c>
      <c r="NKF28" s="157">
        <f t="shared" si="162"/>
        <v>0</v>
      </c>
      <c r="NKG28" s="157">
        <f t="shared" si="162"/>
        <v>0</v>
      </c>
      <c r="NKH28" s="157">
        <f t="shared" si="162"/>
        <v>0</v>
      </c>
      <c r="NKI28" s="157">
        <f t="shared" si="162"/>
        <v>0</v>
      </c>
      <c r="NKJ28" s="157">
        <f t="shared" si="162"/>
        <v>0</v>
      </c>
      <c r="NKK28" s="157">
        <f t="shared" si="162"/>
        <v>0</v>
      </c>
      <c r="NKL28" s="157">
        <f t="shared" si="162"/>
        <v>0</v>
      </c>
      <c r="NKM28" s="157">
        <f t="shared" si="162"/>
        <v>0</v>
      </c>
      <c r="NKN28" s="157">
        <f t="shared" si="162"/>
        <v>0</v>
      </c>
      <c r="NKO28" s="157">
        <f t="shared" si="162"/>
        <v>0</v>
      </c>
      <c r="NKP28" s="157">
        <f t="shared" si="162"/>
        <v>0</v>
      </c>
      <c r="NKQ28" s="157">
        <f t="shared" si="162"/>
        <v>0</v>
      </c>
      <c r="NKR28" s="157">
        <f t="shared" si="162"/>
        <v>0</v>
      </c>
      <c r="NKS28" s="157">
        <f t="shared" si="162"/>
        <v>0</v>
      </c>
      <c r="NKT28" s="157">
        <f t="shared" si="162"/>
        <v>0</v>
      </c>
      <c r="NKU28" s="157">
        <f t="shared" si="162"/>
        <v>0</v>
      </c>
      <c r="NKV28" s="157">
        <f t="shared" si="162"/>
        <v>0</v>
      </c>
      <c r="NKW28" s="157">
        <f t="shared" si="162"/>
        <v>0</v>
      </c>
      <c r="NKX28" s="157">
        <f t="shared" si="162"/>
        <v>0</v>
      </c>
      <c r="NKY28" s="157">
        <f t="shared" si="162"/>
        <v>0</v>
      </c>
      <c r="NKZ28" s="157">
        <f t="shared" si="162"/>
        <v>0</v>
      </c>
      <c r="NLA28" s="157">
        <f t="shared" si="162"/>
        <v>0</v>
      </c>
      <c r="NLB28" s="157">
        <f t="shared" si="162"/>
        <v>0</v>
      </c>
      <c r="NLC28" s="157">
        <f t="shared" si="162"/>
        <v>0</v>
      </c>
      <c r="NLD28" s="157">
        <f t="shared" si="162"/>
        <v>0</v>
      </c>
      <c r="NLE28" s="157">
        <f t="shared" si="162"/>
        <v>0</v>
      </c>
      <c r="NLF28" s="157">
        <f t="shared" si="162"/>
        <v>0</v>
      </c>
      <c r="NLG28" s="157">
        <f t="shared" si="162"/>
        <v>0</v>
      </c>
      <c r="NLH28" s="157">
        <f t="shared" si="162"/>
        <v>0</v>
      </c>
      <c r="NLI28" s="157">
        <f t="shared" si="162"/>
        <v>0</v>
      </c>
      <c r="NLJ28" s="157">
        <f t="shared" si="162"/>
        <v>0</v>
      </c>
      <c r="NLK28" s="157">
        <f t="shared" si="162"/>
        <v>0</v>
      </c>
      <c r="NLL28" s="157">
        <f t="shared" si="162"/>
        <v>0</v>
      </c>
      <c r="NLM28" s="157">
        <f t="shared" si="162"/>
        <v>0</v>
      </c>
      <c r="NLN28" s="157">
        <f t="shared" si="162"/>
        <v>0</v>
      </c>
      <c r="NLO28" s="157">
        <f t="shared" si="162"/>
        <v>0</v>
      </c>
      <c r="NLP28" s="157">
        <f t="shared" si="162"/>
        <v>0</v>
      </c>
      <c r="NLQ28" s="157">
        <f t="shared" si="162"/>
        <v>0</v>
      </c>
      <c r="NLR28" s="157">
        <f t="shared" si="162"/>
        <v>0</v>
      </c>
      <c r="NLS28" s="157">
        <f t="shared" ref="NLS28:NOD28" si="163">NLS29+NLS30</f>
        <v>0</v>
      </c>
      <c r="NLT28" s="157">
        <f t="shared" si="163"/>
        <v>0</v>
      </c>
      <c r="NLU28" s="157">
        <f t="shared" si="163"/>
        <v>0</v>
      </c>
      <c r="NLV28" s="157">
        <f t="shared" si="163"/>
        <v>0</v>
      </c>
      <c r="NLW28" s="157">
        <f t="shared" si="163"/>
        <v>0</v>
      </c>
      <c r="NLX28" s="157">
        <f t="shared" si="163"/>
        <v>0</v>
      </c>
      <c r="NLY28" s="157">
        <f t="shared" si="163"/>
        <v>0</v>
      </c>
      <c r="NLZ28" s="157">
        <f t="shared" si="163"/>
        <v>0</v>
      </c>
      <c r="NMA28" s="157">
        <f t="shared" si="163"/>
        <v>0</v>
      </c>
      <c r="NMB28" s="157">
        <f t="shared" si="163"/>
        <v>0</v>
      </c>
      <c r="NMC28" s="157">
        <f t="shared" si="163"/>
        <v>0</v>
      </c>
      <c r="NMD28" s="157">
        <f t="shared" si="163"/>
        <v>0</v>
      </c>
      <c r="NME28" s="157">
        <f t="shared" si="163"/>
        <v>0</v>
      </c>
      <c r="NMF28" s="157">
        <f t="shared" si="163"/>
        <v>0</v>
      </c>
      <c r="NMG28" s="157">
        <f t="shared" si="163"/>
        <v>0</v>
      </c>
      <c r="NMH28" s="157">
        <f t="shared" si="163"/>
        <v>0</v>
      </c>
      <c r="NMI28" s="157">
        <f t="shared" si="163"/>
        <v>0</v>
      </c>
      <c r="NMJ28" s="157">
        <f t="shared" si="163"/>
        <v>0</v>
      </c>
      <c r="NMK28" s="157">
        <f t="shared" si="163"/>
        <v>0</v>
      </c>
      <c r="NML28" s="157">
        <f t="shared" si="163"/>
        <v>0</v>
      </c>
      <c r="NMM28" s="157">
        <f t="shared" si="163"/>
        <v>0</v>
      </c>
      <c r="NMN28" s="157">
        <f t="shared" si="163"/>
        <v>0</v>
      </c>
      <c r="NMO28" s="157">
        <f t="shared" si="163"/>
        <v>0</v>
      </c>
      <c r="NMP28" s="157">
        <f t="shared" si="163"/>
        <v>0</v>
      </c>
      <c r="NMQ28" s="157">
        <f t="shared" si="163"/>
        <v>0</v>
      </c>
      <c r="NMR28" s="157">
        <f t="shared" si="163"/>
        <v>0</v>
      </c>
      <c r="NMS28" s="157">
        <f t="shared" si="163"/>
        <v>0</v>
      </c>
      <c r="NMT28" s="157">
        <f t="shared" si="163"/>
        <v>0</v>
      </c>
      <c r="NMU28" s="157">
        <f t="shared" si="163"/>
        <v>0</v>
      </c>
      <c r="NMV28" s="157">
        <f t="shared" si="163"/>
        <v>0</v>
      </c>
      <c r="NMW28" s="157">
        <f t="shared" si="163"/>
        <v>0</v>
      </c>
      <c r="NMX28" s="157">
        <f t="shared" si="163"/>
        <v>0</v>
      </c>
      <c r="NMY28" s="157">
        <f t="shared" si="163"/>
        <v>0</v>
      </c>
      <c r="NMZ28" s="157">
        <f t="shared" si="163"/>
        <v>0</v>
      </c>
      <c r="NNA28" s="157">
        <f t="shared" si="163"/>
        <v>0</v>
      </c>
      <c r="NNB28" s="157">
        <f t="shared" si="163"/>
        <v>0</v>
      </c>
      <c r="NNC28" s="157">
        <f t="shared" si="163"/>
        <v>0</v>
      </c>
      <c r="NND28" s="157">
        <f t="shared" si="163"/>
        <v>0</v>
      </c>
      <c r="NNE28" s="157">
        <f t="shared" si="163"/>
        <v>0</v>
      </c>
      <c r="NNF28" s="157">
        <f t="shared" si="163"/>
        <v>0</v>
      </c>
      <c r="NNG28" s="157">
        <f t="shared" si="163"/>
        <v>0</v>
      </c>
      <c r="NNH28" s="157">
        <f t="shared" si="163"/>
        <v>0</v>
      </c>
      <c r="NNI28" s="157">
        <f t="shared" si="163"/>
        <v>0</v>
      </c>
      <c r="NNJ28" s="157">
        <f t="shared" si="163"/>
        <v>0</v>
      </c>
      <c r="NNK28" s="157">
        <f t="shared" si="163"/>
        <v>0</v>
      </c>
      <c r="NNL28" s="157">
        <f t="shared" si="163"/>
        <v>0</v>
      </c>
      <c r="NNM28" s="157">
        <f t="shared" si="163"/>
        <v>0</v>
      </c>
      <c r="NNN28" s="157">
        <f t="shared" si="163"/>
        <v>0</v>
      </c>
      <c r="NNO28" s="157">
        <f t="shared" si="163"/>
        <v>0</v>
      </c>
      <c r="NNP28" s="157">
        <f t="shared" si="163"/>
        <v>0</v>
      </c>
      <c r="NNQ28" s="157">
        <f t="shared" si="163"/>
        <v>0</v>
      </c>
      <c r="NNR28" s="157">
        <f t="shared" si="163"/>
        <v>0</v>
      </c>
      <c r="NNS28" s="157">
        <f t="shared" si="163"/>
        <v>0</v>
      </c>
      <c r="NNT28" s="157">
        <f t="shared" si="163"/>
        <v>0</v>
      </c>
      <c r="NNU28" s="157">
        <f t="shared" si="163"/>
        <v>0</v>
      </c>
      <c r="NNV28" s="157">
        <f t="shared" si="163"/>
        <v>0</v>
      </c>
      <c r="NNW28" s="157">
        <f t="shared" si="163"/>
        <v>0</v>
      </c>
      <c r="NNX28" s="157">
        <f t="shared" si="163"/>
        <v>0</v>
      </c>
      <c r="NNY28" s="157">
        <f t="shared" si="163"/>
        <v>0</v>
      </c>
      <c r="NNZ28" s="157">
        <f t="shared" si="163"/>
        <v>0</v>
      </c>
      <c r="NOA28" s="157">
        <f t="shared" si="163"/>
        <v>0</v>
      </c>
      <c r="NOB28" s="157">
        <f t="shared" si="163"/>
        <v>0</v>
      </c>
      <c r="NOC28" s="157">
        <f t="shared" si="163"/>
        <v>0</v>
      </c>
      <c r="NOD28" s="157">
        <f t="shared" si="163"/>
        <v>0</v>
      </c>
      <c r="NOE28" s="157">
        <f t="shared" ref="NOE28:NQP28" si="164">NOE29+NOE30</f>
        <v>0</v>
      </c>
      <c r="NOF28" s="157">
        <f t="shared" si="164"/>
        <v>0</v>
      </c>
      <c r="NOG28" s="157">
        <f t="shared" si="164"/>
        <v>0</v>
      </c>
      <c r="NOH28" s="157">
        <f t="shared" si="164"/>
        <v>0</v>
      </c>
      <c r="NOI28" s="157">
        <f t="shared" si="164"/>
        <v>0</v>
      </c>
      <c r="NOJ28" s="157">
        <f t="shared" si="164"/>
        <v>0</v>
      </c>
      <c r="NOK28" s="157">
        <f t="shared" si="164"/>
        <v>0</v>
      </c>
      <c r="NOL28" s="157">
        <f t="shared" si="164"/>
        <v>0</v>
      </c>
      <c r="NOM28" s="157">
        <f t="shared" si="164"/>
        <v>0</v>
      </c>
      <c r="NON28" s="157">
        <f t="shared" si="164"/>
        <v>0</v>
      </c>
      <c r="NOO28" s="157">
        <f t="shared" si="164"/>
        <v>0</v>
      </c>
      <c r="NOP28" s="157">
        <f t="shared" si="164"/>
        <v>0</v>
      </c>
      <c r="NOQ28" s="157">
        <f t="shared" si="164"/>
        <v>0</v>
      </c>
      <c r="NOR28" s="157">
        <f t="shared" si="164"/>
        <v>0</v>
      </c>
      <c r="NOS28" s="157">
        <f t="shared" si="164"/>
        <v>0</v>
      </c>
      <c r="NOT28" s="157">
        <f t="shared" si="164"/>
        <v>0</v>
      </c>
      <c r="NOU28" s="157">
        <f t="shared" si="164"/>
        <v>0</v>
      </c>
      <c r="NOV28" s="157">
        <f t="shared" si="164"/>
        <v>0</v>
      </c>
      <c r="NOW28" s="157">
        <f t="shared" si="164"/>
        <v>0</v>
      </c>
      <c r="NOX28" s="157">
        <f t="shared" si="164"/>
        <v>0</v>
      </c>
      <c r="NOY28" s="157">
        <f t="shared" si="164"/>
        <v>0</v>
      </c>
      <c r="NOZ28" s="157">
        <f t="shared" si="164"/>
        <v>0</v>
      </c>
      <c r="NPA28" s="157">
        <f t="shared" si="164"/>
        <v>0</v>
      </c>
      <c r="NPB28" s="157">
        <f t="shared" si="164"/>
        <v>0</v>
      </c>
      <c r="NPC28" s="157">
        <f t="shared" si="164"/>
        <v>0</v>
      </c>
      <c r="NPD28" s="157">
        <f t="shared" si="164"/>
        <v>0</v>
      </c>
      <c r="NPE28" s="157">
        <f t="shared" si="164"/>
        <v>0</v>
      </c>
      <c r="NPF28" s="157">
        <f t="shared" si="164"/>
        <v>0</v>
      </c>
      <c r="NPG28" s="157">
        <f t="shared" si="164"/>
        <v>0</v>
      </c>
      <c r="NPH28" s="157">
        <f t="shared" si="164"/>
        <v>0</v>
      </c>
      <c r="NPI28" s="157">
        <f t="shared" si="164"/>
        <v>0</v>
      </c>
      <c r="NPJ28" s="157">
        <f t="shared" si="164"/>
        <v>0</v>
      </c>
      <c r="NPK28" s="157">
        <f t="shared" si="164"/>
        <v>0</v>
      </c>
      <c r="NPL28" s="157">
        <f t="shared" si="164"/>
        <v>0</v>
      </c>
      <c r="NPM28" s="157">
        <f t="shared" si="164"/>
        <v>0</v>
      </c>
      <c r="NPN28" s="157">
        <f t="shared" si="164"/>
        <v>0</v>
      </c>
      <c r="NPO28" s="157">
        <f t="shared" si="164"/>
        <v>0</v>
      </c>
      <c r="NPP28" s="157">
        <f t="shared" si="164"/>
        <v>0</v>
      </c>
      <c r="NPQ28" s="157">
        <f t="shared" si="164"/>
        <v>0</v>
      </c>
      <c r="NPR28" s="157">
        <f t="shared" si="164"/>
        <v>0</v>
      </c>
      <c r="NPS28" s="157">
        <f t="shared" si="164"/>
        <v>0</v>
      </c>
      <c r="NPT28" s="157">
        <f t="shared" si="164"/>
        <v>0</v>
      </c>
      <c r="NPU28" s="157">
        <f t="shared" si="164"/>
        <v>0</v>
      </c>
      <c r="NPV28" s="157">
        <f t="shared" si="164"/>
        <v>0</v>
      </c>
      <c r="NPW28" s="157">
        <f t="shared" si="164"/>
        <v>0</v>
      </c>
      <c r="NPX28" s="157">
        <f t="shared" si="164"/>
        <v>0</v>
      </c>
      <c r="NPY28" s="157">
        <f t="shared" si="164"/>
        <v>0</v>
      </c>
      <c r="NPZ28" s="157">
        <f t="shared" si="164"/>
        <v>0</v>
      </c>
      <c r="NQA28" s="157">
        <f t="shared" si="164"/>
        <v>0</v>
      </c>
      <c r="NQB28" s="157">
        <f t="shared" si="164"/>
        <v>0</v>
      </c>
      <c r="NQC28" s="157">
        <f t="shared" si="164"/>
        <v>0</v>
      </c>
      <c r="NQD28" s="157">
        <f t="shared" si="164"/>
        <v>0</v>
      </c>
      <c r="NQE28" s="157">
        <f t="shared" si="164"/>
        <v>0</v>
      </c>
      <c r="NQF28" s="157">
        <f t="shared" si="164"/>
        <v>0</v>
      </c>
      <c r="NQG28" s="157">
        <f t="shared" si="164"/>
        <v>0</v>
      </c>
      <c r="NQH28" s="157">
        <f t="shared" si="164"/>
        <v>0</v>
      </c>
      <c r="NQI28" s="157">
        <f t="shared" si="164"/>
        <v>0</v>
      </c>
      <c r="NQJ28" s="157">
        <f t="shared" si="164"/>
        <v>0</v>
      </c>
      <c r="NQK28" s="157">
        <f t="shared" si="164"/>
        <v>0</v>
      </c>
      <c r="NQL28" s="157">
        <f t="shared" si="164"/>
        <v>0</v>
      </c>
      <c r="NQM28" s="157">
        <f t="shared" si="164"/>
        <v>0</v>
      </c>
      <c r="NQN28" s="157">
        <f t="shared" si="164"/>
        <v>0</v>
      </c>
      <c r="NQO28" s="157">
        <f t="shared" si="164"/>
        <v>0</v>
      </c>
      <c r="NQP28" s="157">
        <f t="shared" si="164"/>
        <v>0</v>
      </c>
      <c r="NQQ28" s="157">
        <f t="shared" ref="NQQ28:NTB28" si="165">NQQ29+NQQ30</f>
        <v>0</v>
      </c>
      <c r="NQR28" s="157">
        <f t="shared" si="165"/>
        <v>0</v>
      </c>
      <c r="NQS28" s="157">
        <f t="shared" si="165"/>
        <v>0</v>
      </c>
      <c r="NQT28" s="157">
        <f t="shared" si="165"/>
        <v>0</v>
      </c>
      <c r="NQU28" s="157">
        <f t="shared" si="165"/>
        <v>0</v>
      </c>
      <c r="NQV28" s="157">
        <f t="shared" si="165"/>
        <v>0</v>
      </c>
      <c r="NQW28" s="157">
        <f t="shared" si="165"/>
        <v>0</v>
      </c>
      <c r="NQX28" s="157">
        <f t="shared" si="165"/>
        <v>0</v>
      </c>
      <c r="NQY28" s="157">
        <f t="shared" si="165"/>
        <v>0</v>
      </c>
      <c r="NQZ28" s="157">
        <f t="shared" si="165"/>
        <v>0</v>
      </c>
      <c r="NRA28" s="157">
        <f t="shared" si="165"/>
        <v>0</v>
      </c>
      <c r="NRB28" s="157">
        <f t="shared" si="165"/>
        <v>0</v>
      </c>
      <c r="NRC28" s="157">
        <f t="shared" si="165"/>
        <v>0</v>
      </c>
      <c r="NRD28" s="157">
        <f t="shared" si="165"/>
        <v>0</v>
      </c>
      <c r="NRE28" s="157">
        <f t="shared" si="165"/>
        <v>0</v>
      </c>
      <c r="NRF28" s="157">
        <f t="shared" si="165"/>
        <v>0</v>
      </c>
      <c r="NRG28" s="157">
        <f t="shared" si="165"/>
        <v>0</v>
      </c>
      <c r="NRH28" s="157">
        <f t="shared" si="165"/>
        <v>0</v>
      </c>
      <c r="NRI28" s="157">
        <f t="shared" si="165"/>
        <v>0</v>
      </c>
      <c r="NRJ28" s="157">
        <f t="shared" si="165"/>
        <v>0</v>
      </c>
      <c r="NRK28" s="157">
        <f t="shared" si="165"/>
        <v>0</v>
      </c>
      <c r="NRL28" s="157">
        <f t="shared" si="165"/>
        <v>0</v>
      </c>
      <c r="NRM28" s="157">
        <f t="shared" si="165"/>
        <v>0</v>
      </c>
      <c r="NRN28" s="157">
        <f t="shared" si="165"/>
        <v>0</v>
      </c>
      <c r="NRO28" s="157">
        <f t="shared" si="165"/>
        <v>0</v>
      </c>
      <c r="NRP28" s="157">
        <f t="shared" si="165"/>
        <v>0</v>
      </c>
      <c r="NRQ28" s="157">
        <f t="shared" si="165"/>
        <v>0</v>
      </c>
      <c r="NRR28" s="157">
        <f t="shared" si="165"/>
        <v>0</v>
      </c>
      <c r="NRS28" s="157">
        <f t="shared" si="165"/>
        <v>0</v>
      </c>
      <c r="NRT28" s="157">
        <f t="shared" si="165"/>
        <v>0</v>
      </c>
      <c r="NRU28" s="157">
        <f t="shared" si="165"/>
        <v>0</v>
      </c>
      <c r="NRV28" s="157">
        <f t="shared" si="165"/>
        <v>0</v>
      </c>
      <c r="NRW28" s="157">
        <f t="shared" si="165"/>
        <v>0</v>
      </c>
      <c r="NRX28" s="157">
        <f t="shared" si="165"/>
        <v>0</v>
      </c>
      <c r="NRY28" s="157">
        <f t="shared" si="165"/>
        <v>0</v>
      </c>
      <c r="NRZ28" s="157">
        <f t="shared" si="165"/>
        <v>0</v>
      </c>
      <c r="NSA28" s="157">
        <f t="shared" si="165"/>
        <v>0</v>
      </c>
      <c r="NSB28" s="157">
        <f t="shared" si="165"/>
        <v>0</v>
      </c>
      <c r="NSC28" s="157">
        <f t="shared" si="165"/>
        <v>0</v>
      </c>
      <c r="NSD28" s="157">
        <f t="shared" si="165"/>
        <v>0</v>
      </c>
      <c r="NSE28" s="157">
        <f t="shared" si="165"/>
        <v>0</v>
      </c>
      <c r="NSF28" s="157">
        <f t="shared" si="165"/>
        <v>0</v>
      </c>
      <c r="NSG28" s="157">
        <f t="shared" si="165"/>
        <v>0</v>
      </c>
      <c r="NSH28" s="157">
        <f t="shared" si="165"/>
        <v>0</v>
      </c>
      <c r="NSI28" s="157">
        <f t="shared" si="165"/>
        <v>0</v>
      </c>
      <c r="NSJ28" s="157">
        <f t="shared" si="165"/>
        <v>0</v>
      </c>
      <c r="NSK28" s="157">
        <f t="shared" si="165"/>
        <v>0</v>
      </c>
      <c r="NSL28" s="157">
        <f t="shared" si="165"/>
        <v>0</v>
      </c>
      <c r="NSM28" s="157">
        <f t="shared" si="165"/>
        <v>0</v>
      </c>
      <c r="NSN28" s="157">
        <f t="shared" si="165"/>
        <v>0</v>
      </c>
      <c r="NSO28" s="157">
        <f t="shared" si="165"/>
        <v>0</v>
      </c>
      <c r="NSP28" s="157">
        <f t="shared" si="165"/>
        <v>0</v>
      </c>
      <c r="NSQ28" s="157">
        <f t="shared" si="165"/>
        <v>0</v>
      </c>
      <c r="NSR28" s="157">
        <f t="shared" si="165"/>
        <v>0</v>
      </c>
      <c r="NSS28" s="157">
        <f t="shared" si="165"/>
        <v>0</v>
      </c>
      <c r="NST28" s="157">
        <f t="shared" si="165"/>
        <v>0</v>
      </c>
      <c r="NSU28" s="157">
        <f t="shared" si="165"/>
        <v>0</v>
      </c>
      <c r="NSV28" s="157">
        <f t="shared" si="165"/>
        <v>0</v>
      </c>
      <c r="NSW28" s="157">
        <f t="shared" si="165"/>
        <v>0</v>
      </c>
      <c r="NSX28" s="157">
        <f t="shared" si="165"/>
        <v>0</v>
      </c>
      <c r="NSY28" s="157">
        <f t="shared" si="165"/>
        <v>0</v>
      </c>
      <c r="NSZ28" s="157">
        <f t="shared" si="165"/>
        <v>0</v>
      </c>
      <c r="NTA28" s="157">
        <f t="shared" si="165"/>
        <v>0</v>
      </c>
      <c r="NTB28" s="157">
        <f t="shared" si="165"/>
        <v>0</v>
      </c>
      <c r="NTC28" s="157">
        <f t="shared" ref="NTC28:NVN28" si="166">NTC29+NTC30</f>
        <v>0</v>
      </c>
      <c r="NTD28" s="157">
        <f t="shared" si="166"/>
        <v>0</v>
      </c>
      <c r="NTE28" s="157">
        <f t="shared" si="166"/>
        <v>0</v>
      </c>
      <c r="NTF28" s="157">
        <f t="shared" si="166"/>
        <v>0</v>
      </c>
      <c r="NTG28" s="157">
        <f t="shared" si="166"/>
        <v>0</v>
      </c>
      <c r="NTH28" s="157">
        <f t="shared" si="166"/>
        <v>0</v>
      </c>
      <c r="NTI28" s="157">
        <f t="shared" si="166"/>
        <v>0</v>
      </c>
      <c r="NTJ28" s="157">
        <f t="shared" si="166"/>
        <v>0</v>
      </c>
      <c r="NTK28" s="157">
        <f t="shared" si="166"/>
        <v>0</v>
      </c>
      <c r="NTL28" s="157">
        <f t="shared" si="166"/>
        <v>0</v>
      </c>
      <c r="NTM28" s="157">
        <f t="shared" si="166"/>
        <v>0</v>
      </c>
      <c r="NTN28" s="157">
        <f t="shared" si="166"/>
        <v>0</v>
      </c>
      <c r="NTO28" s="157">
        <f t="shared" si="166"/>
        <v>0</v>
      </c>
      <c r="NTP28" s="157">
        <f t="shared" si="166"/>
        <v>0</v>
      </c>
      <c r="NTQ28" s="157">
        <f t="shared" si="166"/>
        <v>0</v>
      </c>
      <c r="NTR28" s="157">
        <f t="shared" si="166"/>
        <v>0</v>
      </c>
      <c r="NTS28" s="157">
        <f t="shared" si="166"/>
        <v>0</v>
      </c>
      <c r="NTT28" s="157">
        <f t="shared" si="166"/>
        <v>0</v>
      </c>
      <c r="NTU28" s="157">
        <f t="shared" si="166"/>
        <v>0</v>
      </c>
      <c r="NTV28" s="157">
        <f t="shared" si="166"/>
        <v>0</v>
      </c>
      <c r="NTW28" s="157">
        <f t="shared" si="166"/>
        <v>0</v>
      </c>
      <c r="NTX28" s="157">
        <f t="shared" si="166"/>
        <v>0</v>
      </c>
      <c r="NTY28" s="157">
        <f t="shared" si="166"/>
        <v>0</v>
      </c>
      <c r="NTZ28" s="157">
        <f t="shared" si="166"/>
        <v>0</v>
      </c>
      <c r="NUA28" s="157">
        <f t="shared" si="166"/>
        <v>0</v>
      </c>
      <c r="NUB28" s="157">
        <f t="shared" si="166"/>
        <v>0</v>
      </c>
      <c r="NUC28" s="157">
        <f t="shared" si="166"/>
        <v>0</v>
      </c>
      <c r="NUD28" s="157">
        <f t="shared" si="166"/>
        <v>0</v>
      </c>
      <c r="NUE28" s="157">
        <f t="shared" si="166"/>
        <v>0</v>
      </c>
      <c r="NUF28" s="157">
        <f t="shared" si="166"/>
        <v>0</v>
      </c>
      <c r="NUG28" s="157">
        <f t="shared" si="166"/>
        <v>0</v>
      </c>
      <c r="NUH28" s="157">
        <f t="shared" si="166"/>
        <v>0</v>
      </c>
      <c r="NUI28" s="157">
        <f t="shared" si="166"/>
        <v>0</v>
      </c>
      <c r="NUJ28" s="157">
        <f t="shared" si="166"/>
        <v>0</v>
      </c>
      <c r="NUK28" s="157">
        <f t="shared" si="166"/>
        <v>0</v>
      </c>
      <c r="NUL28" s="157">
        <f t="shared" si="166"/>
        <v>0</v>
      </c>
      <c r="NUM28" s="157">
        <f t="shared" si="166"/>
        <v>0</v>
      </c>
      <c r="NUN28" s="157">
        <f t="shared" si="166"/>
        <v>0</v>
      </c>
      <c r="NUO28" s="157">
        <f t="shared" si="166"/>
        <v>0</v>
      </c>
      <c r="NUP28" s="157">
        <f t="shared" si="166"/>
        <v>0</v>
      </c>
      <c r="NUQ28" s="157">
        <f t="shared" si="166"/>
        <v>0</v>
      </c>
      <c r="NUR28" s="157">
        <f t="shared" si="166"/>
        <v>0</v>
      </c>
      <c r="NUS28" s="157">
        <f t="shared" si="166"/>
        <v>0</v>
      </c>
      <c r="NUT28" s="157">
        <f t="shared" si="166"/>
        <v>0</v>
      </c>
      <c r="NUU28" s="157">
        <f t="shared" si="166"/>
        <v>0</v>
      </c>
      <c r="NUV28" s="157">
        <f t="shared" si="166"/>
        <v>0</v>
      </c>
      <c r="NUW28" s="157">
        <f t="shared" si="166"/>
        <v>0</v>
      </c>
      <c r="NUX28" s="157">
        <f t="shared" si="166"/>
        <v>0</v>
      </c>
      <c r="NUY28" s="157">
        <f t="shared" si="166"/>
        <v>0</v>
      </c>
      <c r="NUZ28" s="157">
        <f t="shared" si="166"/>
        <v>0</v>
      </c>
      <c r="NVA28" s="157">
        <f t="shared" si="166"/>
        <v>0</v>
      </c>
      <c r="NVB28" s="157">
        <f t="shared" si="166"/>
        <v>0</v>
      </c>
      <c r="NVC28" s="157">
        <f t="shared" si="166"/>
        <v>0</v>
      </c>
      <c r="NVD28" s="157">
        <f t="shared" si="166"/>
        <v>0</v>
      </c>
      <c r="NVE28" s="157">
        <f t="shared" si="166"/>
        <v>0</v>
      </c>
      <c r="NVF28" s="157">
        <f t="shared" si="166"/>
        <v>0</v>
      </c>
      <c r="NVG28" s="157">
        <f t="shared" si="166"/>
        <v>0</v>
      </c>
      <c r="NVH28" s="157">
        <f t="shared" si="166"/>
        <v>0</v>
      </c>
      <c r="NVI28" s="157">
        <f t="shared" si="166"/>
        <v>0</v>
      </c>
      <c r="NVJ28" s="157">
        <f t="shared" si="166"/>
        <v>0</v>
      </c>
      <c r="NVK28" s="157">
        <f t="shared" si="166"/>
        <v>0</v>
      </c>
      <c r="NVL28" s="157">
        <f t="shared" si="166"/>
        <v>0</v>
      </c>
      <c r="NVM28" s="157">
        <f t="shared" si="166"/>
        <v>0</v>
      </c>
      <c r="NVN28" s="157">
        <f t="shared" si="166"/>
        <v>0</v>
      </c>
      <c r="NVO28" s="157">
        <f t="shared" ref="NVO28:NXZ28" si="167">NVO29+NVO30</f>
        <v>0</v>
      </c>
      <c r="NVP28" s="157">
        <f t="shared" si="167"/>
        <v>0</v>
      </c>
      <c r="NVQ28" s="157">
        <f t="shared" si="167"/>
        <v>0</v>
      </c>
      <c r="NVR28" s="157">
        <f t="shared" si="167"/>
        <v>0</v>
      </c>
      <c r="NVS28" s="157">
        <f t="shared" si="167"/>
        <v>0</v>
      </c>
      <c r="NVT28" s="157">
        <f t="shared" si="167"/>
        <v>0</v>
      </c>
      <c r="NVU28" s="157">
        <f t="shared" si="167"/>
        <v>0</v>
      </c>
      <c r="NVV28" s="157">
        <f t="shared" si="167"/>
        <v>0</v>
      </c>
      <c r="NVW28" s="157">
        <f t="shared" si="167"/>
        <v>0</v>
      </c>
      <c r="NVX28" s="157">
        <f t="shared" si="167"/>
        <v>0</v>
      </c>
      <c r="NVY28" s="157">
        <f t="shared" si="167"/>
        <v>0</v>
      </c>
      <c r="NVZ28" s="157">
        <f t="shared" si="167"/>
        <v>0</v>
      </c>
      <c r="NWA28" s="157">
        <f t="shared" si="167"/>
        <v>0</v>
      </c>
      <c r="NWB28" s="157">
        <f t="shared" si="167"/>
        <v>0</v>
      </c>
      <c r="NWC28" s="157">
        <f t="shared" si="167"/>
        <v>0</v>
      </c>
      <c r="NWD28" s="157">
        <f t="shared" si="167"/>
        <v>0</v>
      </c>
      <c r="NWE28" s="157">
        <f t="shared" si="167"/>
        <v>0</v>
      </c>
      <c r="NWF28" s="157">
        <f t="shared" si="167"/>
        <v>0</v>
      </c>
      <c r="NWG28" s="157">
        <f t="shared" si="167"/>
        <v>0</v>
      </c>
      <c r="NWH28" s="157">
        <f t="shared" si="167"/>
        <v>0</v>
      </c>
      <c r="NWI28" s="157">
        <f t="shared" si="167"/>
        <v>0</v>
      </c>
      <c r="NWJ28" s="157">
        <f t="shared" si="167"/>
        <v>0</v>
      </c>
      <c r="NWK28" s="157">
        <f t="shared" si="167"/>
        <v>0</v>
      </c>
      <c r="NWL28" s="157">
        <f t="shared" si="167"/>
        <v>0</v>
      </c>
      <c r="NWM28" s="157">
        <f t="shared" si="167"/>
        <v>0</v>
      </c>
      <c r="NWN28" s="157">
        <f t="shared" si="167"/>
        <v>0</v>
      </c>
      <c r="NWO28" s="157">
        <f t="shared" si="167"/>
        <v>0</v>
      </c>
      <c r="NWP28" s="157">
        <f t="shared" si="167"/>
        <v>0</v>
      </c>
      <c r="NWQ28" s="157">
        <f t="shared" si="167"/>
        <v>0</v>
      </c>
      <c r="NWR28" s="157">
        <f t="shared" si="167"/>
        <v>0</v>
      </c>
      <c r="NWS28" s="157">
        <f t="shared" si="167"/>
        <v>0</v>
      </c>
      <c r="NWT28" s="157">
        <f t="shared" si="167"/>
        <v>0</v>
      </c>
      <c r="NWU28" s="157">
        <f t="shared" si="167"/>
        <v>0</v>
      </c>
      <c r="NWV28" s="157">
        <f t="shared" si="167"/>
        <v>0</v>
      </c>
      <c r="NWW28" s="157">
        <f t="shared" si="167"/>
        <v>0</v>
      </c>
      <c r="NWX28" s="157">
        <f t="shared" si="167"/>
        <v>0</v>
      </c>
      <c r="NWY28" s="157">
        <f t="shared" si="167"/>
        <v>0</v>
      </c>
      <c r="NWZ28" s="157">
        <f t="shared" si="167"/>
        <v>0</v>
      </c>
      <c r="NXA28" s="157">
        <f t="shared" si="167"/>
        <v>0</v>
      </c>
      <c r="NXB28" s="157">
        <f t="shared" si="167"/>
        <v>0</v>
      </c>
      <c r="NXC28" s="157">
        <f t="shared" si="167"/>
        <v>0</v>
      </c>
      <c r="NXD28" s="157">
        <f t="shared" si="167"/>
        <v>0</v>
      </c>
      <c r="NXE28" s="157">
        <f t="shared" si="167"/>
        <v>0</v>
      </c>
      <c r="NXF28" s="157">
        <f t="shared" si="167"/>
        <v>0</v>
      </c>
      <c r="NXG28" s="157">
        <f t="shared" si="167"/>
        <v>0</v>
      </c>
      <c r="NXH28" s="157">
        <f t="shared" si="167"/>
        <v>0</v>
      </c>
      <c r="NXI28" s="157">
        <f t="shared" si="167"/>
        <v>0</v>
      </c>
      <c r="NXJ28" s="157">
        <f t="shared" si="167"/>
        <v>0</v>
      </c>
      <c r="NXK28" s="157">
        <f t="shared" si="167"/>
        <v>0</v>
      </c>
      <c r="NXL28" s="157">
        <f t="shared" si="167"/>
        <v>0</v>
      </c>
      <c r="NXM28" s="157">
        <f t="shared" si="167"/>
        <v>0</v>
      </c>
      <c r="NXN28" s="157">
        <f t="shared" si="167"/>
        <v>0</v>
      </c>
      <c r="NXO28" s="157">
        <f t="shared" si="167"/>
        <v>0</v>
      </c>
      <c r="NXP28" s="157">
        <f t="shared" si="167"/>
        <v>0</v>
      </c>
      <c r="NXQ28" s="157">
        <f t="shared" si="167"/>
        <v>0</v>
      </c>
      <c r="NXR28" s="157">
        <f t="shared" si="167"/>
        <v>0</v>
      </c>
      <c r="NXS28" s="157">
        <f t="shared" si="167"/>
        <v>0</v>
      </c>
      <c r="NXT28" s="157">
        <f t="shared" si="167"/>
        <v>0</v>
      </c>
      <c r="NXU28" s="157">
        <f t="shared" si="167"/>
        <v>0</v>
      </c>
      <c r="NXV28" s="157">
        <f t="shared" si="167"/>
        <v>0</v>
      </c>
      <c r="NXW28" s="157">
        <f t="shared" si="167"/>
        <v>0</v>
      </c>
      <c r="NXX28" s="157">
        <f t="shared" si="167"/>
        <v>0</v>
      </c>
      <c r="NXY28" s="157">
        <f t="shared" si="167"/>
        <v>0</v>
      </c>
      <c r="NXZ28" s="157">
        <f t="shared" si="167"/>
        <v>0</v>
      </c>
      <c r="NYA28" s="157">
        <f t="shared" ref="NYA28:OAL28" si="168">NYA29+NYA30</f>
        <v>0</v>
      </c>
      <c r="NYB28" s="157">
        <f t="shared" si="168"/>
        <v>0</v>
      </c>
      <c r="NYC28" s="157">
        <f t="shared" si="168"/>
        <v>0</v>
      </c>
      <c r="NYD28" s="157">
        <f t="shared" si="168"/>
        <v>0</v>
      </c>
      <c r="NYE28" s="157">
        <f t="shared" si="168"/>
        <v>0</v>
      </c>
      <c r="NYF28" s="157">
        <f t="shared" si="168"/>
        <v>0</v>
      </c>
      <c r="NYG28" s="157">
        <f t="shared" si="168"/>
        <v>0</v>
      </c>
      <c r="NYH28" s="157">
        <f t="shared" si="168"/>
        <v>0</v>
      </c>
      <c r="NYI28" s="157">
        <f t="shared" si="168"/>
        <v>0</v>
      </c>
      <c r="NYJ28" s="157">
        <f t="shared" si="168"/>
        <v>0</v>
      </c>
      <c r="NYK28" s="157">
        <f t="shared" si="168"/>
        <v>0</v>
      </c>
      <c r="NYL28" s="157">
        <f t="shared" si="168"/>
        <v>0</v>
      </c>
      <c r="NYM28" s="157">
        <f t="shared" si="168"/>
        <v>0</v>
      </c>
      <c r="NYN28" s="157">
        <f t="shared" si="168"/>
        <v>0</v>
      </c>
      <c r="NYO28" s="157">
        <f t="shared" si="168"/>
        <v>0</v>
      </c>
      <c r="NYP28" s="157">
        <f t="shared" si="168"/>
        <v>0</v>
      </c>
      <c r="NYQ28" s="157">
        <f t="shared" si="168"/>
        <v>0</v>
      </c>
      <c r="NYR28" s="157">
        <f t="shared" si="168"/>
        <v>0</v>
      </c>
      <c r="NYS28" s="157">
        <f t="shared" si="168"/>
        <v>0</v>
      </c>
      <c r="NYT28" s="157">
        <f t="shared" si="168"/>
        <v>0</v>
      </c>
      <c r="NYU28" s="157">
        <f t="shared" si="168"/>
        <v>0</v>
      </c>
      <c r="NYV28" s="157">
        <f t="shared" si="168"/>
        <v>0</v>
      </c>
      <c r="NYW28" s="157">
        <f t="shared" si="168"/>
        <v>0</v>
      </c>
      <c r="NYX28" s="157">
        <f t="shared" si="168"/>
        <v>0</v>
      </c>
      <c r="NYY28" s="157">
        <f t="shared" si="168"/>
        <v>0</v>
      </c>
      <c r="NYZ28" s="157">
        <f t="shared" si="168"/>
        <v>0</v>
      </c>
      <c r="NZA28" s="157">
        <f t="shared" si="168"/>
        <v>0</v>
      </c>
      <c r="NZB28" s="157">
        <f t="shared" si="168"/>
        <v>0</v>
      </c>
      <c r="NZC28" s="157">
        <f t="shared" si="168"/>
        <v>0</v>
      </c>
      <c r="NZD28" s="157">
        <f t="shared" si="168"/>
        <v>0</v>
      </c>
      <c r="NZE28" s="157">
        <f t="shared" si="168"/>
        <v>0</v>
      </c>
      <c r="NZF28" s="157">
        <f t="shared" si="168"/>
        <v>0</v>
      </c>
      <c r="NZG28" s="157">
        <f t="shared" si="168"/>
        <v>0</v>
      </c>
      <c r="NZH28" s="157">
        <f t="shared" si="168"/>
        <v>0</v>
      </c>
      <c r="NZI28" s="157">
        <f t="shared" si="168"/>
        <v>0</v>
      </c>
      <c r="NZJ28" s="157">
        <f t="shared" si="168"/>
        <v>0</v>
      </c>
      <c r="NZK28" s="157">
        <f t="shared" si="168"/>
        <v>0</v>
      </c>
      <c r="NZL28" s="157">
        <f t="shared" si="168"/>
        <v>0</v>
      </c>
      <c r="NZM28" s="157">
        <f t="shared" si="168"/>
        <v>0</v>
      </c>
      <c r="NZN28" s="157">
        <f t="shared" si="168"/>
        <v>0</v>
      </c>
      <c r="NZO28" s="157">
        <f t="shared" si="168"/>
        <v>0</v>
      </c>
      <c r="NZP28" s="157">
        <f t="shared" si="168"/>
        <v>0</v>
      </c>
      <c r="NZQ28" s="157">
        <f t="shared" si="168"/>
        <v>0</v>
      </c>
      <c r="NZR28" s="157">
        <f t="shared" si="168"/>
        <v>0</v>
      </c>
      <c r="NZS28" s="157">
        <f t="shared" si="168"/>
        <v>0</v>
      </c>
      <c r="NZT28" s="157">
        <f t="shared" si="168"/>
        <v>0</v>
      </c>
      <c r="NZU28" s="157">
        <f t="shared" si="168"/>
        <v>0</v>
      </c>
      <c r="NZV28" s="157">
        <f t="shared" si="168"/>
        <v>0</v>
      </c>
      <c r="NZW28" s="157">
        <f t="shared" si="168"/>
        <v>0</v>
      </c>
      <c r="NZX28" s="157">
        <f t="shared" si="168"/>
        <v>0</v>
      </c>
      <c r="NZY28" s="157">
        <f t="shared" si="168"/>
        <v>0</v>
      </c>
      <c r="NZZ28" s="157">
        <f t="shared" si="168"/>
        <v>0</v>
      </c>
      <c r="OAA28" s="157">
        <f t="shared" si="168"/>
        <v>0</v>
      </c>
      <c r="OAB28" s="157">
        <f t="shared" si="168"/>
        <v>0</v>
      </c>
      <c r="OAC28" s="157">
        <f t="shared" si="168"/>
        <v>0</v>
      </c>
      <c r="OAD28" s="157">
        <f t="shared" si="168"/>
        <v>0</v>
      </c>
      <c r="OAE28" s="157">
        <f t="shared" si="168"/>
        <v>0</v>
      </c>
      <c r="OAF28" s="157">
        <f t="shared" si="168"/>
        <v>0</v>
      </c>
      <c r="OAG28" s="157">
        <f t="shared" si="168"/>
        <v>0</v>
      </c>
      <c r="OAH28" s="157">
        <f t="shared" si="168"/>
        <v>0</v>
      </c>
      <c r="OAI28" s="157">
        <f t="shared" si="168"/>
        <v>0</v>
      </c>
      <c r="OAJ28" s="157">
        <f t="shared" si="168"/>
        <v>0</v>
      </c>
      <c r="OAK28" s="157">
        <f t="shared" si="168"/>
        <v>0</v>
      </c>
      <c r="OAL28" s="157">
        <f t="shared" si="168"/>
        <v>0</v>
      </c>
      <c r="OAM28" s="157">
        <f t="shared" ref="OAM28:OCX28" si="169">OAM29+OAM30</f>
        <v>0</v>
      </c>
      <c r="OAN28" s="157">
        <f t="shared" si="169"/>
        <v>0</v>
      </c>
      <c r="OAO28" s="157">
        <f t="shared" si="169"/>
        <v>0</v>
      </c>
      <c r="OAP28" s="157">
        <f t="shared" si="169"/>
        <v>0</v>
      </c>
      <c r="OAQ28" s="157">
        <f t="shared" si="169"/>
        <v>0</v>
      </c>
      <c r="OAR28" s="157">
        <f t="shared" si="169"/>
        <v>0</v>
      </c>
      <c r="OAS28" s="157">
        <f t="shared" si="169"/>
        <v>0</v>
      </c>
      <c r="OAT28" s="157">
        <f t="shared" si="169"/>
        <v>0</v>
      </c>
      <c r="OAU28" s="157">
        <f t="shared" si="169"/>
        <v>0</v>
      </c>
      <c r="OAV28" s="157">
        <f t="shared" si="169"/>
        <v>0</v>
      </c>
      <c r="OAW28" s="157">
        <f t="shared" si="169"/>
        <v>0</v>
      </c>
      <c r="OAX28" s="157">
        <f t="shared" si="169"/>
        <v>0</v>
      </c>
      <c r="OAY28" s="157">
        <f t="shared" si="169"/>
        <v>0</v>
      </c>
      <c r="OAZ28" s="157">
        <f t="shared" si="169"/>
        <v>0</v>
      </c>
      <c r="OBA28" s="157">
        <f t="shared" si="169"/>
        <v>0</v>
      </c>
      <c r="OBB28" s="157">
        <f t="shared" si="169"/>
        <v>0</v>
      </c>
      <c r="OBC28" s="157">
        <f t="shared" si="169"/>
        <v>0</v>
      </c>
      <c r="OBD28" s="157">
        <f t="shared" si="169"/>
        <v>0</v>
      </c>
      <c r="OBE28" s="157">
        <f t="shared" si="169"/>
        <v>0</v>
      </c>
      <c r="OBF28" s="157">
        <f t="shared" si="169"/>
        <v>0</v>
      </c>
      <c r="OBG28" s="157">
        <f t="shared" si="169"/>
        <v>0</v>
      </c>
      <c r="OBH28" s="157">
        <f t="shared" si="169"/>
        <v>0</v>
      </c>
      <c r="OBI28" s="157">
        <f t="shared" si="169"/>
        <v>0</v>
      </c>
      <c r="OBJ28" s="157">
        <f t="shared" si="169"/>
        <v>0</v>
      </c>
      <c r="OBK28" s="157">
        <f t="shared" si="169"/>
        <v>0</v>
      </c>
      <c r="OBL28" s="157">
        <f t="shared" si="169"/>
        <v>0</v>
      </c>
      <c r="OBM28" s="157">
        <f t="shared" si="169"/>
        <v>0</v>
      </c>
      <c r="OBN28" s="157">
        <f t="shared" si="169"/>
        <v>0</v>
      </c>
      <c r="OBO28" s="157">
        <f t="shared" si="169"/>
        <v>0</v>
      </c>
      <c r="OBP28" s="157">
        <f t="shared" si="169"/>
        <v>0</v>
      </c>
      <c r="OBQ28" s="157">
        <f t="shared" si="169"/>
        <v>0</v>
      </c>
      <c r="OBR28" s="157">
        <f t="shared" si="169"/>
        <v>0</v>
      </c>
      <c r="OBS28" s="157">
        <f t="shared" si="169"/>
        <v>0</v>
      </c>
      <c r="OBT28" s="157">
        <f t="shared" si="169"/>
        <v>0</v>
      </c>
      <c r="OBU28" s="157">
        <f t="shared" si="169"/>
        <v>0</v>
      </c>
      <c r="OBV28" s="157">
        <f t="shared" si="169"/>
        <v>0</v>
      </c>
      <c r="OBW28" s="157">
        <f t="shared" si="169"/>
        <v>0</v>
      </c>
      <c r="OBX28" s="157">
        <f t="shared" si="169"/>
        <v>0</v>
      </c>
      <c r="OBY28" s="157">
        <f t="shared" si="169"/>
        <v>0</v>
      </c>
      <c r="OBZ28" s="157">
        <f t="shared" si="169"/>
        <v>0</v>
      </c>
      <c r="OCA28" s="157">
        <f t="shared" si="169"/>
        <v>0</v>
      </c>
      <c r="OCB28" s="157">
        <f t="shared" si="169"/>
        <v>0</v>
      </c>
      <c r="OCC28" s="157">
        <f t="shared" si="169"/>
        <v>0</v>
      </c>
      <c r="OCD28" s="157">
        <f t="shared" si="169"/>
        <v>0</v>
      </c>
      <c r="OCE28" s="157">
        <f t="shared" si="169"/>
        <v>0</v>
      </c>
      <c r="OCF28" s="157">
        <f t="shared" si="169"/>
        <v>0</v>
      </c>
      <c r="OCG28" s="157">
        <f t="shared" si="169"/>
        <v>0</v>
      </c>
      <c r="OCH28" s="157">
        <f t="shared" si="169"/>
        <v>0</v>
      </c>
      <c r="OCI28" s="157">
        <f t="shared" si="169"/>
        <v>0</v>
      </c>
      <c r="OCJ28" s="157">
        <f t="shared" si="169"/>
        <v>0</v>
      </c>
      <c r="OCK28" s="157">
        <f t="shared" si="169"/>
        <v>0</v>
      </c>
      <c r="OCL28" s="157">
        <f t="shared" si="169"/>
        <v>0</v>
      </c>
      <c r="OCM28" s="157">
        <f t="shared" si="169"/>
        <v>0</v>
      </c>
      <c r="OCN28" s="157">
        <f t="shared" si="169"/>
        <v>0</v>
      </c>
      <c r="OCO28" s="157">
        <f t="shared" si="169"/>
        <v>0</v>
      </c>
      <c r="OCP28" s="157">
        <f t="shared" si="169"/>
        <v>0</v>
      </c>
      <c r="OCQ28" s="157">
        <f t="shared" si="169"/>
        <v>0</v>
      </c>
      <c r="OCR28" s="157">
        <f t="shared" si="169"/>
        <v>0</v>
      </c>
      <c r="OCS28" s="157">
        <f t="shared" si="169"/>
        <v>0</v>
      </c>
      <c r="OCT28" s="157">
        <f t="shared" si="169"/>
        <v>0</v>
      </c>
      <c r="OCU28" s="157">
        <f t="shared" si="169"/>
        <v>0</v>
      </c>
      <c r="OCV28" s="157">
        <f t="shared" si="169"/>
        <v>0</v>
      </c>
      <c r="OCW28" s="157">
        <f t="shared" si="169"/>
        <v>0</v>
      </c>
      <c r="OCX28" s="157">
        <f t="shared" si="169"/>
        <v>0</v>
      </c>
      <c r="OCY28" s="157">
        <f t="shared" ref="OCY28:OFJ28" si="170">OCY29+OCY30</f>
        <v>0</v>
      </c>
      <c r="OCZ28" s="157">
        <f t="shared" si="170"/>
        <v>0</v>
      </c>
      <c r="ODA28" s="157">
        <f t="shared" si="170"/>
        <v>0</v>
      </c>
      <c r="ODB28" s="157">
        <f t="shared" si="170"/>
        <v>0</v>
      </c>
      <c r="ODC28" s="157">
        <f t="shared" si="170"/>
        <v>0</v>
      </c>
      <c r="ODD28" s="157">
        <f t="shared" si="170"/>
        <v>0</v>
      </c>
      <c r="ODE28" s="157">
        <f t="shared" si="170"/>
        <v>0</v>
      </c>
      <c r="ODF28" s="157">
        <f t="shared" si="170"/>
        <v>0</v>
      </c>
      <c r="ODG28" s="157">
        <f t="shared" si="170"/>
        <v>0</v>
      </c>
      <c r="ODH28" s="157">
        <f t="shared" si="170"/>
        <v>0</v>
      </c>
      <c r="ODI28" s="157">
        <f t="shared" si="170"/>
        <v>0</v>
      </c>
      <c r="ODJ28" s="157">
        <f t="shared" si="170"/>
        <v>0</v>
      </c>
      <c r="ODK28" s="157">
        <f t="shared" si="170"/>
        <v>0</v>
      </c>
      <c r="ODL28" s="157">
        <f t="shared" si="170"/>
        <v>0</v>
      </c>
      <c r="ODM28" s="157">
        <f t="shared" si="170"/>
        <v>0</v>
      </c>
      <c r="ODN28" s="157">
        <f t="shared" si="170"/>
        <v>0</v>
      </c>
      <c r="ODO28" s="157">
        <f t="shared" si="170"/>
        <v>0</v>
      </c>
      <c r="ODP28" s="157">
        <f t="shared" si="170"/>
        <v>0</v>
      </c>
      <c r="ODQ28" s="157">
        <f t="shared" si="170"/>
        <v>0</v>
      </c>
      <c r="ODR28" s="157">
        <f t="shared" si="170"/>
        <v>0</v>
      </c>
      <c r="ODS28" s="157">
        <f t="shared" si="170"/>
        <v>0</v>
      </c>
      <c r="ODT28" s="157">
        <f t="shared" si="170"/>
        <v>0</v>
      </c>
      <c r="ODU28" s="157">
        <f t="shared" si="170"/>
        <v>0</v>
      </c>
      <c r="ODV28" s="157">
        <f t="shared" si="170"/>
        <v>0</v>
      </c>
      <c r="ODW28" s="157">
        <f t="shared" si="170"/>
        <v>0</v>
      </c>
      <c r="ODX28" s="157">
        <f t="shared" si="170"/>
        <v>0</v>
      </c>
      <c r="ODY28" s="157">
        <f t="shared" si="170"/>
        <v>0</v>
      </c>
      <c r="ODZ28" s="157">
        <f t="shared" si="170"/>
        <v>0</v>
      </c>
      <c r="OEA28" s="157">
        <f t="shared" si="170"/>
        <v>0</v>
      </c>
      <c r="OEB28" s="157">
        <f t="shared" si="170"/>
        <v>0</v>
      </c>
      <c r="OEC28" s="157">
        <f t="shared" si="170"/>
        <v>0</v>
      </c>
      <c r="OED28" s="157">
        <f t="shared" si="170"/>
        <v>0</v>
      </c>
      <c r="OEE28" s="157">
        <f t="shared" si="170"/>
        <v>0</v>
      </c>
      <c r="OEF28" s="157">
        <f t="shared" si="170"/>
        <v>0</v>
      </c>
      <c r="OEG28" s="157">
        <f t="shared" si="170"/>
        <v>0</v>
      </c>
      <c r="OEH28" s="157">
        <f t="shared" si="170"/>
        <v>0</v>
      </c>
      <c r="OEI28" s="157">
        <f t="shared" si="170"/>
        <v>0</v>
      </c>
      <c r="OEJ28" s="157">
        <f t="shared" si="170"/>
        <v>0</v>
      </c>
      <c r="OEK28" s="157">
        <f t="shared" si="170"/>
        <v>0</v>
      </c>
      <c r="OEL28" s="157">
        <f t="shared" si="170"/>
        <v>0</v>
      </c>
      <c r="OEM28" s="157">
        <f t="shared" si="170"/>
        <v>0</v>
      </c>
      <c r="OEN28" s="157">
        <f t="shared" si="170"/>
        <v>0</v>
      </c>
      <c r="OEO28" s="157">
        <f t="shared" si="170"/>
        <v>0</v>
      </c>
      <c r="OEP28" s="157">
        <f t="shared" si="170"/>
        <v>0</v>
      </c>
      <c r="OEQ28" s="157">
        <f t="shared" si="170"/>
        <v>0</v>
      </c>
      <c r="OER28" s="157">
        <f t="shared" si="170"/>
        <v>0</v>
      </c>
      <c r="OES28" s="157">
        <f t="shared" si="170"/>
        <v>0</v>
      </c>
      <c r="OET28" s="157">
        <f t="shared" si="170"/>
        <v>0</v>
      </c>
      <c r="OEU28" s="157">
        <f t="shared" si="170"/>
        <v>0</v>
      </c>
      <c r="OEV28" s="157">
        <f t="shared" si="170"/>
        <v>0</v>
      </c>
      <c r="OEW28" s="157">
        <f t="shared" si="170"/>
        <v>0</v>
      </c>
      <c r="OEX28" s="157">
        <f t="shared" si="170"/>
        <v>0</v>
      </c>
      <c r="OEY28" s="157">
        <f t="shared" si="170"/>
        <v>0</v>
      </c>
      <c r="OEZ28" s="157">
        <f t="shared" si="170"/>
        <v>0</v>
      </c>
      <c r="OFA28" s="157">
        <f t="shared" si="170"/>
        <v>0</v>
      </c>
      <c r="OFB28" s="157">
        <f t="shared" si="170"/>
        <v>0</v>
      </c>
      <c r="OFC28" s="157">
        <f t="shared" si="170"/>
        <v>0</v>
      </c>
      <c r="OFD28" s="157">
        <f t="shared" si="170"/>
        <v>0</v>
      </c>
      <c r="OFE28" s="157">
        <f t="shared" si="170"/>
        <v>0</v>
      </c>
      <c r="OFF28" s="157">
        <f t="shared" si="170"/>
        <v>0</v>
      </c>
      <c r="OFG28" s="157">
        <f t="shared" si="170"/>
        <v>0</v>
      </c>
      <c r="OFH28" s="157">
        <f t="shared" si="170"/>
        <v>0</v>
      </c>
      <c r="OFI28" s="157">
        <f t="shared" si="170"/>
        <v>0</v>
      </c>
      <c r="OFJ28" s="157">
        <f t="shared" si="170"/>
        <v>0</v>
      </c>
      <c r="OFK28" s="157">
        <f t="shared" ref="OFK28:OHV28" si="171">OFK29+OFK30</f>
        <v>0</v>
      </c>
      <c r="OFL28" s="157">
        <f t="shared" si="171"/>
        <v>0</v>
      </c>
      <c r="OFM28" s="157">
        <f t="shared" si="171"/>
        <v>0</v>
      </c>
      <c r="OFN28" s="157">
        <f t="shared" si="171"/>
        <v>0</v>
      </c>
      <c r="OFO28" s="157">
        <f t="shared" si="171"/>
        <v>0</v>
      </c>
      <c r="OFP28" s="157">
        <f t="shared" si="171"/>
        <v>0</v>
      </c>
      <c r="OFQ28" s="157">
        <f t="shared" si="171"/>
        <v>0</v>
      </c>
      <c r="OFR28" s="157">
        <f t="shared" si="171"/>
        <v>0</v>
      </c>
      <c r="OFS28" s="157">
        <f t="shared" si="171"/>
        <v>0</v>
      </c>
      <c r="OFT28" s="157">
        <f t="shared" si="171"/>
        <v>0</v>
      </c>
      <c r="OFU28" s="157">
        <f t="shared" si="171"/>
        <v>0</v>
      </c>
      <c r="OFV28" s="157">
        <f t="shared" si="171"/>
        <v>0</v>
      </c>
      <c r="OFW28" s="157">
        <f t="shared" si="171"/>
        <v>0</v>
      </c>
      <c r="OFX28" s="157">
        <f t="shared" si="171"/>
        <v>0</v>
      </c>
      <c r="OFY28" s="157">
        <f t="shared" si="171"/>
        <v>0</v>
      </c>
      <c r="OFZ28" s="157">
        <f t="shared" si="171"/>
        <v>0</v>
      </c>
      <c r="OGA28" s="157">
        <f t="shared" si="171"/>
        <v>0</v>
      </c>
      <c r="OGB28" s="157">
        <f t="shared" si="171"/>
        <v>0</v>
      </c>
      <c r="OGC28" s="157">
        <f t="shared" si="171"/>
        <v>0</v>
      </c>
      <c r="OGD28" s="157">
        <f t="shared" si="171"/>
        <v>0</v>
      </c>
      <c r="OGE28" s="157">
        <f t="shared" si="171"/>
        <v>0</v>
      </c>
      <c r="OGF28" s="157">
        <f t="shared" si="171"/>
        <v>0</v>
      </c>
      <c r="OGG28" s="157">
        <f t="shared" si="171"/>
        <v>0</v>
      </c>
      <c r="OGH28" s="157">
        <f t="shared" si="171"/>
        <v>0</v>
      </c>
      <c r="OGI28" s="157">
        <f t="shared" si="171"/>
        <v>0</v>
      </c>
      <c r="OGJ28" s="157">
        <f t="shared" si="171"/>
        <v>0</v>
      </c>
      <c r="OGK28" s="157">
        <f t="shared" si="171"/>
        <v>0</v>
      </c>
      <c r="OGL28" s="157">
        <f t="shared" si="171"/>
        <v>0</v>
      </c>
      <c r="OGM28" s="157">
        <f t="shared" si="171"/>
        <v>0</v>
      </c>
      <c r="OGN28" s="157">
        <f t="shared" si="171"/>
        <v>0</v>
      </c>
      <c r="OGO28" s="157">
        <f t="shared" si="171"/>
        <v>0</v>
      </c>
      <c r="OGP28" s="157">
        <f t="shared" si="171"/>
        <v>0</v>
      </c>
      <c r="OGQ28" s="157">
        <f t="shared" si="171"/>
        <v>0</v>
      </c>
      <c r="OGR28" s="157">
        <f t="shared" si="171"/>
        <v>0</v>
      </c>
      <c r="OGS28" s="157">
        <f t="shared" si="171"/>
        <v>0</v>
      </c>
      <c r="OGT28" s="157">
        <f t="shared" si="171"/>
        <v>0</v>
      </c>
      <c r="OGU28" s="157">
        <f t="shared" si="171"/>
        <v>0</v>
      </c>
      <c r="OGV28" s="157">
        <f t="shared" si="171"/>
        <v>0</v>
      </c>
      <c r="OGW28" s="157">
        <f t="shared" si="171"/>
        <v>0</v>
      </c>
      <c r="OGX28" s="157">
        <f t="shared" si="171"/>
        <v>0</v>
      </c>
      <c r="OGY28" s="157">
        <f t="shared" si="171"/>
        <v>0</v>
      </c>
      <c r="OGZ28" s="157">
        <f t="shared" si="171"/>
        <v>0</v>
      </c>
      <c r="OHA28" s="157">
        <f t="shared" si="171"/>
        <v>0</v>
      </c>
      <c r="OHB28" s="157">
        <f t="shared" si="171"/>
        <v>0</v>
      </c>
      <c r="OHC28" s="157">
        <f t="shared" si="171"/>
        <v>0</v>
      </c>
      <c r="OHD28" s="157">
        <f t="shared" si="171"/>
        <v>0</v>
      </c>
      <c r="OHE28" s="157">
        <f t="shared" si="171"/>
        <v>0</v>
      </c>
      <c r="OHF28" s="157">
        <f t="shared" si="171"/>
        <v>0</v>
      </c>
      <c r="OHG28" s="157">
        <f t="shared" si="171"/>
        <v>0</v>
      </c>
      <c r="OHH28" s="157">
        <f t="shared" si="171"/>
        <v>0</v>
      </c>
      <c r="OHI28" s="157">
        <f t="shared" si="171"/>
        <v>0</v>
      </c>
      <c r="OHJ28" s="157">
        <f t="shared" si="171"/>
        <v>0</v>
      </c>
      <c r="OHK28" s="157">
        <f t="shared" si="171"/>
        <v>0</v>
      </c>
      <c r="OHL28" s="157">
        <f t="shared" si="171"/>
        <v>0</v>
      </c>
      <c r="OHM28" s="157">
        <f t="shared" si="171"/>
        <v>0</v>
      </c>
      <c r="OHN28" s="157">
        <f t="shared" si="171"/>
        <v>0</v>
      </c>
      <c r="OHO28" s="157">
        <f t="shared" si="171"/>
        <v>0</v>
      </c>
      <c r="OHP28" s="157">
        <f t="shared" si="171"/>
        <v>0</v>
      </c>
      <c r="OHQ28" s="157">
        <f t="shared" si="171"/>
        <v>0</v>
      </c>
      <c r="OHR28" s="157">
        <f t="shared" si="171"/>
        <v>0</v>
      </c>
      <c r="OHS28" s="157">
        <f t="shared" si="171"/>
        <v>0</v>
      </c>
      <c r="OHT28" s="157">
        <f t="shared" si="171"/>
        <v>0</v>
      </c>
      <c r="OHU28" s="157">
        <f t="shared" si="171"/>
        <v>0</v>
      </c>
      <c r="OHV28" s="157">
        <f t="shared" si="171"/>
        <v>0</v>
      </c>
      <c r="OHW28" s="157">
        <f t="shared" ref="OHW28:OKH28" si="172">OHW29+OHW30</f>
        <v>0</v>
      </c>
      <c r="OHX28" s="157">
        <f t="shared" si="172"/>
        <v>0</v>
      </c>
      <c r="OHY28" s="157">
        <f t="shared" si="172"/>
        <v>0</v>
      </c>
      <c r="OHZ28" s="157">
        <f t="shared" si="172"/>
        <v>0</v>
      </c>
      <c r="OIA28" s="157">
        <f t="shared" si="172"/>
        <v>0</v>
      </c>
      <c r="OIB28" s="157">
        <f t="shared" si="172"/>
        <v>0</v>
      </c>
      <c r="OIC28" s="157">
        <f t="shared" si="172"/>
        <v>0</v>
      </c>
      <c r="OID28" s="157">
        <f t="shared" si="172"/>
        <v>0</v>
      </c>
      <c r="OIE28" s="157">
        <f t="shared" si="172"/>
        <v>0</v>
      </c>
      <c r="OIF28" s="157">
        <f t="shared" si="172"/>
        <v>0</v>
      </c>
      <c r="OIG28" s="157">
        <f t="shared" si="172"/>
        <v>0</v>
      </c>
      <c r="OIH28" s="157">
        <f t="shared" si="172"/>
        <v>0</v>
      </c>
      <c r="OII28" s="157">
        <f t="shared" si="172"/>
        <v>0</v>
      </c>
      <c r="OIJ28" s="157">
        <f t="shared" si="172"/>
        <v>0</v>
      </c>
      <c r="OIK28" s="157">
        <f t="shared" si="172"/>
        <v>0</v>
      </c>
      <c r="OIL28" s="157">
        <f t="shared" si="172"/>
        <v>0</v>
      </c>
      <c r="OIM28" s="157">
        <f t="shared" si="172"/>
        <v>0</v>
      </c>
      <c r="OIN28" s="157">
        <f t="shared" si="172"/>
        <v>0</v>
      </c>
      <c r="OIO28" s="157">
        <f t="shared" si="172"/>
        <v>0</v>
      </c>
      <c r="OIP28" s="157">
        <f t="shared" si="172"/>
        <v>0</v>
      </c>
      <c r="OIQ28" s="157">
        <f t="shared" si="172"/>
        <v>0</v>
      </c>
      <c r="OIR28" s="157">
        <f t="shared" si="172"/>
        <v>0</v>
      </c>
      <c r="OIS28" s="157">
        <f t="shared" si="172"/>
        <v>0</v>
      </c>
      <c r="OIT28" s="157">
        <f t="shared" si="172"/>
        <v>0</v>
      </c>
      <c r="OIU28" s="157">
        <f t="shared" si="172"/>
        <v>0</v>
      </c>
      <c r="OIV28" s="157">
        <f t="shared" si="172"/>
        <v>0</v>
      </c>
      <c r="OIW28" s="157">
        <f t="shared" si="172"/>
        <v>0</v>
      </c>
      <c r="OIX28" s="157">
        <f t="shared" si="172"/>
        <v>0</v>
      </c>
      <c r="OIY28" s="157">
        <f t="shared" si="172"/>
        <v>0</v>
      </c>
      <c r="OIZ28" s="157">
        <f t="shared" si="172"/>
        <v>0</v>
      </c>
      <c r="OJA28" s="157">
        <f t="shared" si="172"/>
        <v>0</v>
      </c>
      <c r="OJB28" s="157">
        <f t="shared" si="172"/>
        <v>0</v>
      </c>
      <c r="OJC28" s="157">
        <f t="shared" si="172"/>
        <v>0</v>
      </c>
      <c r="OJD28" s="157">
        <f t="shared" si="172"/>
        <v>0</v>
      </c>
      <c r="OJE28" s="157">
        <f t="shared" si="172"/>
        <v>0</v>
      </c>
      <c r="OJF28" s="157">
        <f t="shared" si="172"/>
        <v>0</v>
      </c>
      <c r="OJG28" s="157">
        <f t="shared" si="172"/>
        <v>0</v>
      </c>
      <c r="OJH28" s="157">
        <f t="shared" si="172"/>
        <v>0</v>
      </c>
      <c r="OJI28" s="157">
        <f t="shared" si="172"/>
        <v>0</v>
      </c>
      <c r="OJJ28" s="157">
        <f t="shared" si="172"/>
        <v>0</v>
      </c>
      <c r="OJK28" s="157">
        <f t="shared" si="172"/>
        <v>0</v>
      </c>
      <c r="OJL28" s="157">
        <f t="shared" si="172"/>
        <v>0</v>
      </c>
      <c r="OJM28" s="157">
        <f t="shared" si="172"/>
        <v>0</v>
      </c>
      <c r="OJN28" s="157">
        <f t="shared" si="172"/>
        <v>0</v>
      </c>
      <c r="OJO28" s="157">
        <f t="shared" si="172"/>
        <v>0</v>
      </c>
      <c r="OJP28" s="157">
        <f t="shared" si="172"/>
        <v>0</v>
      </c>
      <c r="OJQ28" s="157">
        <f t="shared" si="172"/>
        <v>0</v>
      </c>
      <c r="OJR28" s="157">
        <f t="shared" si="172"/>
        <v>0</v>
      </c>
      <c r="OJS28" s="157">
        <f t="shared" si="172"/>
        <v>0</v>
      </c>
      <c r="OJT28" s="157">
        <f t="shared" si="172"/>
        <v>0</v>
      </c>
      <c r="OJU28" s="157">
        <f t="shared" si="172"/>
        <v>0</v>
      </c>
      <c r="OJV28" s="157">
        <f t="shared" si="172"/>
        <v>0</v>
      </c>
      <c r="OJW28" s="157">
        <f t="shared" si="172"/>
        <v>0</v>
      </c>
      <c r="OJX28" s="157">
        <f t="shared" si="172"/>
        <v>0</v>
      </c>
      <c r="OJY28" s="157">
        <f t="shared" si="172"/>
        <v>0</v>
      </c>
      <c r="OJZ28" s="157">
        <f t="shared" si="172"/>
        <v>0</v>
      </c>
      <c r="OKA28" s="157">
        <f t="shared" si="172"/>
        <v>0</v>
      </c>
      <c r="OKB28" s="157">
        <f t="shared" si="172"/>
        <v>0</v>
      </c>
      <c r="OKC28" s="157">
        <f t="shared" si="172"/>
        <v>0</v>
      </c>
      <c r="OKD28" s="157">
        <f t="shared" si="172"/>
        <v>0</v>
      </c>
      <c r="OKE28" s="157">
        <f t="shared" si="172"/>
        <v>0</v>
      </c>
      <c r="OKF28" s="157">
        <f t="shared" si="172"/>
        <v>0</v>
      </c>
      <c r="OKG28" s="157">
        <f t="shared" si="172"/>
        <v>0</v>
      </c>
      <c r="OKH28" s="157">
        <f t="shared" si="172"/>
        <v>0</v>
      </c>
      <c r="OKI28" s="157">
        <f t="shared" ref="OKI28:OMT28" si="173">OKI29+OKI30</f>
        <v>0</v>
      </c>
      <c r="OKJ28" s="157">
        <f t="shared" si="173"/>
        <v>0</v>
      </c>
      <c r="OKK28" s="157">
        <f t="shared" si="173"/>
        <v>0</v>
      </c>
      <c r="OKL28" s="157">
        <f t="shared" si="173"/>
        <v>0</v>
      </c>
      <c r="OKM28" s="157">
        <f t="shared" si="173"/>
        <v>0</v>
      </c>
      <c r="OKN28" s="157">
        <f t="shared" si="173"/>
        <v>0</v>
      </c>
      <c r="OKO28" s="157">
        <f t="shared" si="173"/>
        <v>0</v>
      </c>
      <c r="OKP28" s="157">
        <f t="shared" si="173"/>
        <v>0</v>
      </c>
      <c r="OKQ28" s="157">
        <f t="shared" si="173"/>
        <v>0</v>
      </c>
      <c r="OKR28" s="157">
        <f t="shared" si="173"/>
        <v>0</v>
      </c>
      <c r="OKS28" s="157">
        <f t="shared" si="173"/>
        <v>0</v>
      </c>
      <c r="OKT28" s="157">
        <f t="shared" si="173"/>
        <v>0</v>
      </c>
      <c r="OKU28" s="157">
        <f t="shared" si="173"/>
        <v>0</v>
      </c>
      <c r="OKV28" s="157">
        <f t="shared" si="173"/>
        <v>0</v>
      </c>
      <c r="OKW28" s="157">
        <f t="shared" si="173"/>
        <v>0</v>
      </c>
      <c r="OKX28" s="157">
        <f t="shared" si="173"/>
        <v>0</v>
      </c>
      <c r="OKY28" s="157">
        <f t="shared" si="173"/>
        <v>0</v>
      </c>
      <c r="OKZ28" s="157">
        <f t="shared" si="173"/>
        <v>0</v>
      </c>
      <c r="OLA28" s="157">
        <f t="shared" si="173"/>
        <v>0</v>
      </c>
      <c r="OLB28" s="157">
        <f t="shared" si="173"/>
        <v>0</v>
      </c>
      <c r="OLC28" s="157">
        <f t="shared" si="173"/>
        <v>0</v>
      </c>
      <c r="OLD28" s="157">
        <f t="shared" si="173"/>
        <v>0</v>
      </c>
      <c r="OLE28" s="157">
        <f t="shared" si="173"/>
        <v>0</v>
      </c>
      <c r="OLF28" s="157">
        <f t="shared" si="173"/>
        <v>0</v>
      </c>
      <c r="OLG28" s="157">
        <f t="shared" si="173"/>
        <v>0</v>
      </c>
      <c r="OLH28" s="157">
        <f t="shared" si="173"/>
        <v>0</v>
      </c>
      <c r="OLI28" s="157">
        <f t="shared" si="173"/>
        <v>0</v>
      </c>
      <c r="OLJ28" s="157">
        <f t="shared" si="173"/>
        <v>0</v>
      </c>
      <c r="OLK28" s="157">
        <f t="shared" si="173"/>
        <v>0</v>
      </c>
      <c r="OLL28" s="157">
        <f t="shared" si="173"/>
        <v>0</v>
      </c>
      <c r="OLM28" s="157">
        <f t="shared" si="173"/>
        <v>0</v>
      </c>
      <c r="OLN28" s="157">
        <f t="shared" si="173"/>
        <v>0</v>
      </c>
      <c r="OLO28" s="157">
        <f t="shared" si="173"/>
        <v>0</v>
      </c>
      <c r="OLP28" s="157">
        <f t="shared" si="173"/>
        <v>0</v>
      </c>
      <c r="OLQ28" s="157">
        <f t="shared" si="173"/>
        <v>0</v>
      </c>
      <c r="OLR28" s="157">
        <f t="shared" si="173"/>
        <v>0</v>
      </c>
      <c r="OLS28" s="157">
        <f t="shared" si="173"/>
        <v>0</v>
      </c>
      <c r="OLT28" s="157">
        <f t="shared" si="173"/>
        <v>0</v>
      </c>
      <c r="OLU28" s="157">
        <f t="shared" si="173"/>
        <v>0</v>
      </c>
      <c r="OLV28" s="157">
        <f t="shared" si="173"/>
        <v>0</v>
      </c>
      <c r="OLW28" s="157">
        <f t="shared" si="173"/>
        <v>0</v>
      </c>
      <c r="OLX28" s="157">
        <f t="shared" si="173"/>
        <v>0</v>
      </c>
      <c r="OLY28" s="157">
        <f t="shared" si="173"/>
        <v>0</v>
      </c>
      <c r="OLZ28" s="157">
        <f t="shared" si="173"/>
        <v>0</v>
      </c>
      <c r="OMA28" s="157">
        <f t="shared" si="173"/>
        <v>0</v>
      </c>
      <c r="OMB28" s="157">
        <f t="shared" si="173"/>
        <v>0</v>
      </c>
      <c r="OMC28" s="157">
        <f t="shared" si="173"/>
        <v>0</v>
      </c>
      <c r="OMD28" s="157">
        <f t="shared" si="173"/>
        <v>0</v>
      </c>
      <c r="OME28" s="157">
        <f t="shared" si="173"/>
        <v>0</v>
      </c>
      <c r="OMF28" s="157">
        <f t="shared" si="173"/>
        <v>0</v>
      </c>
      <c r="OMG28" s="157">
        <f t="shared" si="173"/>
        <v>0</v>
      </c>
      <c r="OMH28" s="157">
        <f t="shared" si="173"/>
        <v>0</v>
      </c>
      <c r="OMI28" s="157">
        <f t="shared" si="173"/>
        <v>0</v>
      </c>
      <c r="OMJ28" s="157">
        <f t="shared" si="173"/>
        <v>0</v>
      </c>
      <c r="OMK28" s="157">
        <f t="shared" si="173"/>
        <v>0</v>
      </c>
      <c r="OML28" s="157">
        <f t="shared" si="173"/>
        <v>0</v>
      </c>
      <c r="OMM28" s="157">
        <f t="shared" si="173"/>
        <v>0</v>
      </c>
      <c r="OMN28" s="157">
        <f t="shared" si="173"/>
        <v>0</v>
      </c>
      <c r="OMO28" s="157">
        <f t="shared" si="173"/>
        <v>0</v>
      </c>
      <c r="OMP28" s="157">
        <f t="shared" si="173"/>
        <v>0</v>
      </c>
      <c r="OMQ28" s="157">
        <f t="shared" si="173"/>
        <v>0</v>
      </c>
      <c r="OMR28" s="157">
        <f t="shared" si="173"/>
        <v>0</v>
      </c>
      <c r="OMS28" s="157">
        <f t="shared" si="173"/>
        <v>0</v>
      </c>
      <c r="OMT28" s="157">
        <f t="shared" si="173"/>
        <v>0</v>
      </c>
      <c r="OMU28" s="157">
        <f t="shared" ref="OMU28:OPF28" si="174">OMU29+OMU30</f>
        <v>0</v>
      </c>
      <c r="OMV28" s="157">
        <f t="shared" si="174"/>
        <v>0</v>
      </c>
      <c r="OMW28" s="157">
        <f t="shared" si="174"/>
        <v>0</v>
      </c>
      <c r="OMX28" s="157">
        <f t="shared" si="174"/>
        <v>0</v>
      </c>
      <c r="OMY28" s="157">
        <f t="shared" si="174"/>
        <v>0</v>
      </c>
      <c r="OMZ28" s="157">
        <f t="shared" si="174"/>
        <v>0</v>
      </c>
      <c r="ONA28" s="157">
        <f t="shared" si="174"/>
        <v>0</v>
      </c>
      <c r="ONB28" s="157">
        <f t="shared" si="174"/>
        <v>0</v>
      </c>
      <c r="ONC28" s="157">
        <f t="shared" si="174"/>
        <v>0</v>
      </c>
      <c r="OND28" s="157">
        <f t="shared" si="174"/>
        <v>0</v>
      </c>
      <c r="ONE28" s="157">
        <f t="shared" si="174"/>
        <v>0</v>
      </c>
      <c r="ONF28" s="157">
        <f t="shared" si="174"/>
        <v>0</v>
      </c>
      <c r="ONG28" s="157">
        <f t="shared" si="174"/>
        <v>0</v>
      </c>
      <c r="ONH28" s="157">
        <f t="shared" si="174"/>
        <v>0</v>
      </c>
      <c r="ONI28" s="157">
        <f t="shared" si="174"/>
        <v>0</v>
      </c>
      <c r="ONJ28" s="157">
        <f t="shared" si="174"/>
        <v>0</v>
      </c>
      <c r="ONK28" s="157">
        <f t="shared" si="174"/>
        <v>0</v>
      </c>
      <c r="ONL28" s="157">
        <f t="shared" si="174"/>
        <v>0</v>
      </c>
      <c r="ONM28" s="157">
        <f t="shared" si="174"/>
        <v>0</v>
      </c>
      <c r="ONN28" s="157">
        <f t="shared" si="174"/>
        <v>0</v>
      </c>
      <c r="ONO28" s="157">
        <f t="shared" si="174"/>
        <v>0</v>
      </c>
      <c r="ONP28" s="157">
        <f t="shared" si="174"/>
        <v>0</v>
      </c>
      <c r="ONQ28" s="157">
        <f t="shared" si="174"/>
        <v>0</v>
      </c>
      <c r="ONR28" s="157">
        <f t="shared" si="174"/>
        <v>0</v>
      </c>
      <c r="ONS28" s="157">
        <f t="shared" si="174"/>
        <v>0</v>
      </c>
      <c r="ONT28" s="157">
        <f t="shared" si="174"/>
        <v>0</v>
      </c>
      <c r="ONU28" s="157">
        <f t="shared" si="174"/>
        <v>0</v>
      </c>
      <c r="ONV28" s="157">
        <f t="shared" si="174"/>
        <v>0</v>
      </c>
      <c r="ONW28" s="157">
        <f t="shared" si="174"/>
        <v>0</v>
      </c>
      <c r="ONX28" s="157">
        <f t="shared" si="174"/>
        <v>0</v>
      </c>
      <c r="ONY28" s="157">
        <f t="shared" si="174"/>
        <v>0</v>
      </c>
      <c r="ONZ28" s="157">
        <f t="shared" si="174"/>
        <v>0</v>
      </c>
      <c r="OOA28" s="157">
        <f t="shared" si="174"/>
        <v>0</v>
      </c>
      <c r="OOB28" s="157">
        <f t="shared" si="174"/>
        <v>0</v>
      </c>
      <c r="OOC28" s="157">
        <f t="shared" si="174"/>
        <v>0</v>
      </c>
      <c r="OOD28" s="157">
        <f t="shared" si="174"/>
        <v>0</v>
      </c>
      <c r="OOE28" s="157">
        <f t="shared" si="174"/>
        <v>0</v>
      </c>
      <c r="OOF28" s="157">
        <f t="shared" si="174"/>
        <v>0</v>
      </c>
      <c r="OOG28" s="157">
        <f t="shared" si="174"/>
        <v>0</v>
      </c>
      <c r="OOH28" s="157">
        <f t="shared" si="174"/>
        <v>0</v>
      </c>
      <c r="OOI28" s="157">
        <f t="shared" si="174"/>
        <v>0</v>
      </c>
      <c r="OOJ28" s="157">
        <f t="shared" si="174"/>
        <v>0</v>
      </c>
      <c r="OOK28" s="157">
        <f t="shared" si="174"/>
        <v>0</v>
      </c>
      <c r="OOL28" s="157">
        <f t="shared" si="174"/>
        <v>0</v>
      </c>
      <c r="OOM28" s="157">
        <f t="shared" si="174"/>
        <v>0</v>
      </c>
      <c r="OON28" s="157">
        <f t="shared" si="174"/>
        <v>0</v>
      </c>
      <c r="OOO28" s="157">
        <f t="shared" si="174"/>
        <v>0</v>
      </c>
      <c r="OOP28" s="157">
        <f t="shared" si="174"/>
        <v>0</v>
      </c>
      <c r="OOQ28" s="157">
        <f t="shared" si="174"/>
        <v>0</v>
      </c>
      <c r="OOR28" s="157">
        <f t="shared" si="174"/>
        <v>0</v>
      </c>
      <c r="OOS28" s="157">
        <f t="shared" si="174"/>
        <v>0</v>
      </c>
      <c r="OOT28" s="157">
        <f t="shared" si="174"/>
        <v>0</v>
      </c>
      <c r="OOU28" s="157">
        <f t="shared" si="174"/>
        <v>0</v>
      </c>
      <c r="OOV28" s="157">
        <f t="shared" si="174"/>
        <v>0</v>
      </c>
      <c r="OOW28" s="157">
        <f t="shared" si="174"/>
        <v>0</v>
      </c>
      <c r="OOX28" s="157">
        <f t="shared" si="174"/>
        <v>0</v>
      </c>
      <c r="OOY28" s="157">
        <f t="shared" si="174"/>
        <v>0</v>
      </c>
      <c r="OOZ28" s="157">
        <f t="shared" si="174"/>
        <v>0</v>
      </c>
      <c r="OPA28" s="157">
        <f t="shared" si="174"/>
        <v>0</v>
      </c>
      <c r="OPB28" s="157">
        <f t="shared" si="174"/>
        <v>0</v>
      </c>
      <c r="OPC28" s="157">
        <f t="shared" si="174"/>
        <v>0</v>
      </c>
      <c r="OPD28" s="157">
        <f t="shared" si="174"/>
        <v>0</v>
      </c>
      <c r="OPE28" s="157">
        <f t="shared" si="174"/>
        <v>0</v>
      </c>
      <c r="OPF28" s="157">
        <f t="shared" si="174"/>
        <v>0</v>
      </c>
      <c r="OPG28" s="157">
        <f t="shared" ref="OPG28:ORR28" si="175">OPG29+OPG30</f>
        <v>0</v>
      </c>
      <c r="OPH28" s="157">
        <f t="shared" si="175"/>
        <v>0</v>
      </c>
      <c r="OPI28" s="157">
        <f t="shared" si="175"/>
        <v>0</v>
      </c>
      <c r="OPJ28" s="157">
        <f t="shared" si="175"/>
        <v>0</v>
      </c>
      <c r="OPK28" s="157">
        <f t="shared" si="175"/>
        <v>0</v>
      </c>
      <c r="OPL28" s="157">
        <f t="shared" si="175"/>
        <v>0</v>
      </c>
      <c r="OPM28" s="157">
        <f t="shared" si="175"/>
        <v>0</v>
      </c>
      <c r="OPN28" s="157">
        <f t="shared" si="175"/>
        <v>0</v>
      </c>
      <c r="OPO28" s="157">
        <f t="shared" si="175"/>
        <v>0</v>
      </c>
      <c r="OPP28" s="157">
        <f t="shared" si="175"/>
        <v>0</v>
      </c>
      <c r="OPQ28" s="157">
        <f t="shared" si="175"/>
        <v>0</v>
      </c>
      <c r="OPR28" s="157">
        <f t="shared" si="175"/>
        <v>0</v>
      </c>
      <c r="OPS28" s="157">
        <f t="shared" si="175"/>
        <v>0</v>
      </c>
      <c r="OPT28" s="157">
        <f t="shared" si="175"/>
        <v>0</v>
      </c>
      <c r="OPU28" s="157">
        <f t="shared" si="175"/>
        <v>0</v>
      </c>
      <c r="OPV28" s="157">
        <f t="shared" si="175"/>
        <v>0</v>
      </c>
      <c r="OPW28" s="157">
        <f t="shared" si="175"/>
        <v>0</v>
      </c>
      <c r="OPX28" s="157">
        <f t="shared" si="175"/>
        <v>0</v>
      </c>
      <c r="OPY28" s="157">
        <f t="shared" si="175"/>
        <v>0</v>
      </c>
      <c r="OPZ28" s="157">
        <f t="shared" si="175"/>
        <v>0</v>
      </c>
      <c r="OQA28" s="157">
        <f t="shared" si="175"/>
        <v>0</v>
      </c>
      <c r="OQB28" s="157">
        <f t="shared" si="175"/>
        <v>0</v>
      </c>
      <c r="OQC28" s="157">
        <f t="shared" si="175"/>
        <v>0</v>
      </c>
      <c r="OQD28" s="157">
        <f t="shared" si="175"/>
        <v>0</v>
      </c>
      <c r="OQE28" s="157">
        <f t="shared" si="175"/>
        <v>0</v>
      </c>
      <c r="OQF28" s="157">
        <f t="shared" si="175"/>
        <v>0</v>
      </c>
      <c r="OQG28" s="157">
        <f t="shared" si="175"/>
        <v>0</v>
      </c>
      <c r="OQH28" s="157">
        <f t="shared" si="175"/>
        <v>0</v>
      </c>
      <c r="OQI28" s="157">
        <f t="shared" si="175"/>
        <v>0</v>
      </c>
      <c r="OQJ28" s="157">
        <f t="shared" si="175"/>
        <v>0</v>
      </c>
      <c r="OQK28" s="157">
        <f t="shared" si="175"/>
        <v>0</v>
      </c>
      <c r="OQL28" s="157">
        <f t="shared" si="175"/>
        <v>0</v>
      </c>
      <c r="OQM28" s="157">
        <f t="shared" si="175"/>
        <v>0</v>
      </c>
      <c r="OQN28" s="157">
        <f t="shared" si="175"/>
        <v>0</v>
      </c>
      <c r="OQO28" s="157">
        <f t="shared" si="175"/>
        <v>0</v>
      </c>
      <c r="OQP28" s="157">
        <f t="shared" si="175"/>
        <v>0</v>
      </c>
      <c r="OQQ28" s="157">
        <f t="shared" si="175"/>
        <v>0</v>
      </c>
      <c r="OQR28" s="157">
        <f t="shared" si="175"/>
        <v>0</v>
      </c>
      <c r="OQS28" s="157">
        <f t="shared" si="175"/>
        <v>0</v>
      </c>
      <c r="OQT28" s="157">
        <f t="shared" si="175"/>
        <v>0</v>
      </c>
      <c r="OQU28" s="157">
        <f t="shared" si="175"/>
        <v>0</v>
      </c>
      <c r="OQV28" s="157">
        <f t="shared" si="175"/>
        <v>0</v>
      </c>
      <c r="OQW28" s="157">
        <f t="shared" si="175"/>
        <v>0</v>
      </c>
      <c r="OQX28" s="157">
        <f t="shared" si="175"/>
        <v>0</v>
      </c>
      <c r="OQY28" s="157">
        <f t="shared" si="175"/>
        <v>0</v>
      </c>
      <c r="OQZ28" s="157">
        <f t="shared" si="175"/>
        <v>0</v>
      </c>
      <c r="ORA28" s="157">
        <f t="shared" si="175"/>
        <v>0</v>
      </c>
      <c r="ORB28" s="157">
        <f t="shared" si="175"/>
        <v>0</v>
      </c>
      <c r="ORC28" s="157">
        <f t="shared" si="175"/>
        <v>0</v>
      </c>
      <c r="ORD28" s="157">
        <f t="shared" si="175"/>
        <v>0</v>
      </c>
      <c r="ORE28" s="157">
        <f t="shared" si="175"/>
        <v>0</v>
      </c>
      <c r="ORF28" s="157">
        <f t="shared" si="175"/>
        <v>0</v>
      </c>
      <c r="ORG28" s="157">
        <f t="shared" si="175"/>
        <v>0</v>
      </c>
      <c r="ORH28" s="157">
        <f t="shared" si="175"/>
        <v>0</v>
      </c>
      <c r="ORI28" s="157">
        <f t="shared" si="175"/>
        <v>0</v>
      </c>
      <c r="ORJ28" s="157">
        <f t="shared" si="175"/>
        <v>0</v>
      </c>
      <c r="ORK28" s="157">
        <f t="shared" si="175"/>
        <v>0</v>
      </c>
      <c r="ORL28" s="157">
        <f t="shared" si="175"/>
        <v>0</v>
      </c>
      <c r="ORM28" s="157">
        <f t="shared" si="175"/>
        <v>0</v>
      </c>
      <c r="ORN28" s="157">
        <f t="shared" si="175"/>
        <v>0</v>
      </c>
      <c r="ORO28" s="157">
        <f t="shared" si="175"/>
        <v>0</v>
      </c>
      <c r="ORP28" s="157">
        <f t="shared" si="175"/>
        <v>0</v>
      </c>
      <c r="ORQ28" s="157">
        <f t="shared" si="175"/>
        <v>0</v>
      </c>
      <c r="ORR28" s="157">
        <f t="shared" si="175"/>
        <v>0</v>
      </c>
      <c r="ORS28" s="157">
        <f t="shared" ref="ORS28:OUD28" si="176">ORS29+ORS30</f>
        <v>0</v>
      </c>
      <c r="ORT28" s="157">
        <f t="shared" si="176"/>
        <v>0</v>
      </c>
      <c r="ORU28" s="157">
        <f t="shared" si="176"/>
        <v>0</v>
      </c>
      <c r="ORV28" s="157">
        <f t="shared" si="176"/>
        <v>0</v>
      </c>
      <c r="ORW28" s="157">
        <f t="shared" si="176"/>
        <v>0</v>
      </c>
      <c r="ORX28" s="157">
        <f t="shared" si="176"/>
        <v>0</v>
      </c>
      <c r="ORY28" s="157">
        <f t="shared" si="176"/>
        <v>0</v>
      </c>
      <c r="ORZ28" s="157">
        <f t="shared" si="176"/>
        <v>0</v>
      </c>
      <c r="OSA28" s="157">
        <f t="shared" si="176"/>
        <v>0</v>
      </c>
      <c r="OSB28" s="157">
        <f t="shared" si="176"/>
        <v>0</v>
      </c>
      <c r="OSC28" s="157">
        <f t="shared" si="176"/>
        <v>0</v>
      </c>
      <c r="OSD28" s="157">
        <f t="shared" si="176"/>
        <v>0</v>
      </c>
      <c r="OSE28" s="157">
        <f t="shared" si="176"/>
        <v>0</v>
      </c>
      <c r="OSF28" s="157">
        <f t="shared" si="176"/>
        <v>0</v>
      </c>
      <c r="OSG28" s="157">
        <f t="shared" si="176"/>
        <v>0</v>
      </c>
      <c r="OSH28" s="157">
        <f t="shared" si="176"/>
        <v>0</v>
      </c>
      <c r="OSI28" s="157">
        <f t="shared" si="176"/>
        <v>0</v>
      </c>
      <c r="OSJ28" s="157">
        <f t="shared" si="176"/>
        <v>0</v>
      </c>
      <c r="OSK28" s="157">
        <f t="shared" si="176"/>
        <v>0</v>
      </c>
      <c r="OSL28" s="157">
        <f t="shared" si="176"/>
        <v>0</v>
      </c>
      <c r="OSM28" s="157">
        <f t="shared" si="176"/>
        <v>0</v>
      </c>
      <c r="OSN28" s="157">
        <f t="shared" si="176"/>
        <v>0</v>
      </c>
      <c r="OSO28" s="157">
        <f t="shared" si="176"/>
        <v>0</v>
      </c>
      <c r="OSP28" s="157">
        <f t="shared" si="176"/>
        <v>0</v>
      </c>
      <c r="OSQ28" s="157">
        <f t="shared" si="176"/>
        <v>0</v>
      </c>
      <c r="OSR28" s="157">
        <f t="shared" si="176"/>
        <v>0</v>
      </c>
      <c r="OSS28" s="157">
        <f t="shared" si="176"/>
        <v>0</v>
      </c>
      <c r="OST28" s="157">
        <f t="shared" si="176"/>
        <v>0</v>
      </c>
      <c r="OSU28" s="157">
        <f t="shared" si="176"/>
        <v>0</v>
      </c>
      <c r="OSV28" s="157">
        <f t="shared" si="176"/>
        <v>0</v>
      </c>
      <c r="OSW28" s="157">
        <f t="shared" si="176"/>
        <v>0</v>
      </c>
      <c r="OSX28" s="157">
        <f t="shared" si="176"/>
        <v>0</v>
      </c>
      <c r="OSY28" s="157">
        <f t="shared" si="176"/>
        <v>0</v>
      </c>
      <c r="OSZ28" s="157">
        <f t="shared" si="176"/>
        <v>0</v>
      </c>
      <c r="OTA28" s="157">
        <f t="shared" si="176"/>
        <v>0</v>
      </c>
      <c r="OTB28" s="157">
        <f t="shared" si="176"/>
        <v>0</v>
      </c>
      <c r="OTC28" s="157">
        <f t="shared" si="176"/>
        <v>0</v>
      </c>
      <c r="OTD28" s="157">
        <f t="shared" si="176"/>
        <v>0</v>
      </c>
      <c r="OTE28" s="157">
        <f t="shared" si="176"/>
        <v>0</v>
      </c>
      <c r="OTF28" s="157">
        <f t="shared" si="176"/>
        <v>0</v>
      </c>
      <c r="OTG28" s="157">
        <f t="shared" si="176"/>
        <v>0</v>
      </c>
      <c r="OTH28" s="157">
        <f t="shared" si="176"/>
        <v>0</v>
      </c>
      <c r="OTI28" s="157">
        <f t="shared" si="176"/>
        <v>0</v>
      </c>
      <c r="OTJ28" s="157">
        <f t="shared" si="176"/>
        <v>0</v>
      </c>
      <c r="OTK28" s="157">
        <f t="shared" si="176"/>
        <v>0</v>
      </c>
      <c r="OTL28" s="157">
        <f t="shared" si="176"/>
        <v>0</v>
      </c>
      <c r="OTM28" s="157">
        <f t="shared" si="176"/>
        <v>0</v>
      </c>
      <c r="OTN28" s="157">
        <f t="shared" si="176"/>
        <v>0</v>
      </c>
      <c r="OTO28" s="157">
        <f t="shared" si="176"/>
        <v>0</v>
      </c>
      <c r="OTP28" s="157">
        <f t="shared" si="176"/>
        <v>0</v>
      </c>
      <c r="OTQ28" s="157">
        <f t="shared" si="176"/>
        <v>0</v>
      </c>
      <c r="OTR28" s="157">
        <f t="shared" si="176"/>
        <v>0</v>
      </c>
      <c r="OTS28" s="157">
        <f t="shared" si="176"/>
        <v>0</v>
      </c>
      <c r="OTT28" s="157">
        <f t="shared" si="176"/>
        <v>0</v>
      </c>
      <c r="OTU28" s="157">
        <f t="shared" si="176"/>
        <v>0</v>
      </c>
      <c r="OTV28" s="157">
        <f t="shared" si="176"/>
        <v>0</v>
      </c>
      <c r="OTW28" s="157">
        <f t="shared" si="176"/>
        <v>0</v>
      </c>
      <c r="OTX28" s="157">
        <f t="shared" si="176"/>
        <v>0</v>
      </c>
      <c r="OTY28" s="157">
        <f t="shared" si="176"/>
        <v>0</v>
      </c>
      <c r="OTZ28" s="157">
        <f t="shared" si="176"/>
        <v>0</v>
      </c>
      <c r="OUA28" s="157">
        <f t="shared" si="176"/>
        <v>0</v>
      </c>
      <c r="OUB28" s="157">
        <f t="shared" si="176"/>
        <v>0</v>
      </c>
      <c r="OUC28" s="157">
        <f t="shared" si="176"/>
        <v>0</v>
      </c>
      <c r="OUD28" s="157">
        <f t="shared" si="176"/>
        <v>0</v>
      </c>
      <c r="OUE28" s="157">
        <f t="shared" ref="OUE28:OWP28" si="177">OUE29+OUE30</f>
        <v>0</v>
      </c>
      <c r="OUF28" s="157">
        <f t="shared" si="177"/>
        <v>0</v>
      </c>
      <c r="OUG28" s="157">
        <f t="shared" si="177"/>
        <v>0</v>
      </c>
      <c r="OUH28" s="157">
        <f t="shared" si="177"/>
        <v>0</v>
      </c>
      <c r="OUI28" s="157">
        <f t="shared" si="177"/>
        <v>0</v>
      </c>
      <c r="OUJ28" s="157">
        <f t="shared" si="177"/>
        <v>0</v>
      </c>
      <c r="OUK28" s="157">
        <f t="shared" si="177"/>
        <v>0</v>
      </c>
      <c r="OUL28" s="157">
        <f t="shared" si="177"/>
        <v>0</v>
      </c>
      <c r="OUM28" s="157">
        <f t="shared" si="177"/>
        <v>0</v>
      </c>
      <c r="OUN28" s="157">
        <f t="shared" si="177"/>
        <v>0</v>
      </c>
      <c r="OUO28" s="157">
        <f t="shared" si="177"/>
        <v>0</v>
      </c>
      <c r="OUP28" s="157">
        <f t="shared" si="177"/>
        <v>0</v>
      </c>
      <c r="OUQ28" s="157">
        <f t="shared" si="177"/>
        <v>0</v>
      </c>
      <c r="OUR28" s="157">
        <f t="shared" si="177"/>
        <v>0</v>
      </c>
      <c r="OUS28" s="157">
        <f t="shared" si="177"/>
        <v>0</v>
      </c>
      <c r="OUT28" s="157">
        <f t="shared" si="177"/>
        <v>0</v>
      </c>
      <c r="OUU28" s="157">
        <f t="shared" si="177"/>
        <v>0</v>
      </c>
      <c r="OUV28" s="157">
        <f t="shared" si="177"/>
        <v>0</v>
      </c>
      <c r="OUW28" s="157">
        <f t="shared" si="177"/>
        <v>0</v>
      </c>
      <c r="OUX28" s="157">
        <f t="shared" si="177"/>
        <v>0</v>
      </c>
      <c r="OUY28" s="157">
        <f t="shared" si="177"/>
        <v>0</v>
      </c>
      <c r="OUZ28" s="157">
        <f t="shared" si="177"/>
        <v>0</v>
      </c>
      <c r="OVA28" s="157">
        <f t="shared" si="177"/>
        <v>0</v>
      </c>
      <c r="OVB28" s="157">
        <f t="shared" si="177"/>
        <v>0</v>
      </c>
      <c r="OVC28" s="157">
        <f t="shared" si="177"/>
        <v>0</v>
      </c>
      <c r="OVD28" s="157">
        <f t="shared" si="177"/>
        <v>0</v>
      </c>
      <c r="OVE28" s="157">
        <f t="shared" si="177"/>
        <v>0</v>
      </c>
      <c r="OVF28" s="157">
        <f t="shared" si="177"/>
        <v>0</v>
      </c>
      <c r="OVG28" s="157">
        <f t="shared" si="177"/>
        <v>0</v>
      </c>
      <c r="OVH28" s="157">
        <f t="shared" si="177"/>
        <v>0</v>
      </c>
      <c r="OVI28" s="157">
        <f t="shared" si="177"/>
        <v>0</v>
      </c>
      <c r="OVJ28" s="157">
        <f t="shared" si="177"/>
        <v>0</v>
      </c>
      <c r="OVK28" s="157">
        <f t="shared" si="177"/>
        <v>0</v>
      </c>
      <c r="OVL28" s="157">
        <f t="shared" si="177"/>
        <v>0</v>
      </c>
      <c r="OVM28" s="157">
        <f t="shared" si="177"/>
        <v>0</v>
      </c>
      <c r="OVN28" s="157">
        <f t="shared" si="177"/>
        <v>0</v>
      </c>
      <c r="OVO28" s="157">
        <f t="shared" si="177"/>
        <v>0</v>
      </c>
      <c r="OVP28" s="157">
        <f t="shared" si="177"/>
        <v>0</v>
      </c>
      <c r="OVQ28" s="157">
        <f t="shared" si="177"/>
        <v>0</v>
      </c>
      <c r="OVR28" s="157">
        <f t="shared" si="177"/>
        <v>0</v>
      </c>
      <c r="OVS28" s="157">
        <f t="shared" si="177"/>
        <v>0</v>
      </c>
      <c r="OVT28" s="157">
        <f t="shared" si="177"/>
        <v>0</v>
      </c>
      <c r="OVU28" s="157">
        <f t="shared" si="177"/>
        <v>0</v>
      </c>
      <c r="OVV28" s="157">
        <f t="shared" si="177"/>
        <v>0</v>
      </c>
      <c r="OVW28" s="157">
        <f t="shared" si="177"/>
        <v>0</v>
      </c>
      <c r="OVX28" s="157">
        <f t="shared" si="177"/>
        <v>0</v>
      </c>
      <c r="OVY28" s="157">
        <f t="shared" si="177"/>
        <v>0</v>
      </c>
      <c r="OVZ28" s="157">
        <f t="shared" si="177"/>
        <v>0</v>
      </c>
      <c r="OWA28" s="157">
        <f t="shared" si="177"/>
        <v>0</v>
      </c>
      <c r="OWB28" s="157">
        <f t="shared" si="177"/>
        <v>0</v>
      </c>
      <c r="OWC28" s="157">
        <f t="shared" si="177"/>
        <v>0</v>
      </c>
      <c r="OWD28" s="157">
        <f t="shared" si="177"/>
        <v>0</v>
      </c>
      <c r="OWE28" s="157">
        <f t="shared" si="177"/>
        <v>0</v>
      </c>
      <c r="OWF28" s="157">
        <f t="shared" si="177"/>
        <v>0</v>
      </c>
      <c r="OWG28" s="157">
        <f t="shared" si="177"/>
        <v>0</v>
      </c>
      <c r="OWH28" s="157">
        <f t="shared" si="177"/>
        <v>0</v>
      </c>
      <c r="OWI28" s="157">
        <f t="shared" si="177"/>
        <v>0</v>
      </c>
      <c r="OWJ28" s="157">
        <f t="shared" si="177"/>
        <v>0</v>
      </c>
      <c r="OWK28" s="157">
        <f t="shared" si="177"/>
        <v>0</v>
      </c>
      <c r="OWL28" s="157">
        <f t="shared" si="177"/>
        <v>0</v>
      </c>
      <c r="OWM28" s="157">
        <f t="shared" si="177"/>
        <v>0</v>
      </c>
      <c r="OWN28" s="157">
        <f t="shared" si="177"/>
        <v>0</v>
      </c>
      <c r="OWO28" s="157">
        <f t="shared" si="177"/>
        <v>0</v>
      </c>
      <c r="OWP28" s="157">
        <f t="shared" si="177"/>
        <v>0</v>
      </c>
      <c r="OWQ28" s="157">
        <f t="shared" ref="OWQ28:OZB28" si="178">OWQ29+OWQ30</f>
        <v>0</v>
      </c>
      <c r="OWR28" s="157">
        <f t="shared" si="178"/>
        <v>0</v>
      </c>
      <c r="OWS28" s="157">
        <f t="shared" si="178"/>
        <v>0</v>
      </c>
      <c r="OWT28" s="157">
        <f t="shared" si="178"/>
        <v>0</v>
      </c>
      <c r="OWU28" s="157">
        <f t="shared" si="178"/>
        <v>0</v>
      </c>
      <c r="OWV28" s="157">
        <f t="shared" si="178"/>
        <v>0</v>
      </c>
      <c r="OWW28" s="157">
        <f t="shared" si="178"/>
        <v>0</v>
      </c>
      <c r="OWX28" s="157">
        <f t="shared" si="178"/>
        <v>0</v>
      </c>
      <c r="OWY28" s="157">
        <f t="shared" si="178"/>
        <v>0</v>
      </c>
      <c r="OWZ28" s="157">
        <f t="shared" si="178"/>
        <v>0</v>
      </c>
      <c r="OXA28" s="157">
        <f t="shared" si="178"/>
        <v>0</v>
      </c>
      <c r="OXB28" s="157">
        <f t="shared" si="178"/>
        <v>0</v>
      </c>
      <c r="OXC28" s="157">
        <f t="shared" si="178"/>
        <v>0</v>
      </c>
      <c r="OXD28" s="157">
        <f t="shared" si="178"/>
        <v>0</v>
      </c>
      <c r="OXE28" s="157">
        <f t="shared" si="178"/>
        <v>0</v>
      </c>
      <c r="OXF28" s="157">
        <f t="shared" si="178"/>
        <v>0</v>
      </c>
      <c r="OXG28" s="157">
        <f t="shared" si="178"/>
        <v>0</v>
      </c>
      <c r="OXH28" s="157">
        <f t="shared" si="178"/>
        <v>0</v>
      </c>
      <c r="OXI28" s="157">
        <f t="shared" si="178"/>
        <v>0</v>
      </c>
      <c r="OXJ28" s="157">
        <f t="shared" si="178"/>
        <v>0</v>
      </c>
      <c r="OXK28" s="157">
        <f t="shared" si="178"/>
        <v>0</v>
      </c>
      <c r="OXL28" s="157">
        <f t="shared" si="178"/>
        <v>0</v>
      </c>
      <c r="OXM28" s="157">
        <f t="shared" si="178"/>
        <v>0</v>
      </c>
      <c r="OXN28" s="157">
        <f t="shared" si="178"/>
        <v>0</v>
      </c>
      <c r="OXO28" s="157">
        <f t="shared" si="178"/>
        <v>0</v>
      </c>
      <c r="OXP28" s="157">
        <f t="shared" si="178"/>
        <v>0</v>
      </c>
      <c r="OXQ28" s="157">
        <f t="shared" si="178"/>
        <v>0</v>
      </c>
      <c r="OXR28" s="157">
        <f t="shared" si="178"/>
        <v>0</v>
      </c>
      <c r="OXS28" s="157">
        <f t="shared" si="178"/>
        <v>0</v>
      </c>
      <c r="OXT28" s="157">
        <f t="shared" si="178"/>
        <v>0</v>
      </c>
      <c r="OXU28" s="157">
        <f t="shared" si="178"/>
        <v>0</v>
      </c>
      <c r="OXV28" s="157">
        <f t="shared" si="178"/>
        <v>0</v>
      </c>
      <c r="OXW28" s="157">
        <f t="shared" si="178"/>
        <v>0</v>
      </c>
      <c r="OXX28" s="157">
        <f t="shared" si="178"/>
        <v>0</v>
      </c>
      <c r="OXY28" s="157">
        <f t="shared" si="178"/>
        <v>0</v>
      </c>
      <c r="OXZ28" s="157">
        <f t="shared" si="178"/>
        <v>0</v>
      </c>
      <c r="OYA28" s="157">
        <f t="shared" si="178"/>
        <v>0</v>
      </c>
      <c r="OYB28" s="157">
        <f t="shared" si="178"/>
        <v>0</v>
      </c>
      <c r="OYC28" s="157">
        <f t="shared" si="178"/>
        <v>0</v>
      </c>
      <c r="OYD28" s="157">
        <f t="shared" si="178"/>
        <v>0</v>
      </c>
      <c r="OYE28" s="157">
        <f t="shared" si="178"/>
        <v>0</v>
      </c>
      <c r="OYF28" s="157">
        <f t="shared" si="178"/>
        <v>0</v>
      </c>
      <c r="OYG28" s="157">
        <f t="shared" si="178"/>
        <v>0</v>
      </c>
      <c r="OYH28" s="157">
        <f t="shared" si="178"/>
        <v>0</v>
      </c>
      <c r="OYI28" s="157">
        <f t="shared" si="178"/>
        <v>0</v>
      </c>
      <c r="OYJ28" s="157">
        <f t="shared" si="178"/>
        <v>0</v>
      </c>
      <c r="OYK28" s="157">
        <f t="shared" si="178"/>
        <v>0</v>
      </c>
      <c r="OYL28" s="157">
        <f t="shared" si="178"/>
        <v>0</v>
      </c>
      <c r="OYM28" s="157">
        <f t="shared" si="178"/>
        <v>0</v>
      </c>
      <c r="OYN28" s="157">
        <f t="shared" si="178"/>
        <v>0</v>
      </c>
      <c r="OYO28" s="157">
        <f t="shared" si="178"/>
        <v>0</v>
      </c>
      <c r="OYP28" s="157">
        <f t="shared" si="178"/>
        <v>0</v>
      </c>
      <c r="OYQ28" s="157">
        <f t="shared" si="178"/>
        <v>0</v>
      </c>
      <c r="OYR28" s="157">
        <f t="shared" si="178"/>
        <v>0</v>
      </c>
      <c r="OYS28" s="157">
        <f t="shared" si="178"/>
        <v>0</v>
      </c>
      <c r="OYT28" s="157">
        <f t="shared" si="178"/>
        <v>0</v>
      </c>
      <c r="OYU28" s="157">
        <f t="shared" si="178"/>
        <v>0</v>
      </c>
      <c r="OYV28" s="157">
        <f t="shared" si="178"/>
        <v>0</v>
      </c>
      <c r="OYW28" s="157">
        <f t="shared" si="178"/>
        <v>0</v>
      </c>
      <c r="OYX28" s="157">
        <f t="shared" si="178"/>
        <v>0</v>
      </c>
      <c r="OYY28" s="157">
        <f t="shared" si="178"/>
        <v>0</v>
      </c>
      <c r="OYZ28" s="157">
        <f t="shared" si="178"/>
        <v>0</v>
      </c>
      <c r="OZA28" s="157">
        <f t="shared" si="178"/>
        <v>0</v>
      </c>
      <c r="OZB28" s="157">
        <f t="shared" si="178"/>
        <v>0</v>
      </c>
      <c r="OZC28" s="157">
        <f t="shared" ref="OZC28:PBN28" si="179">OZC29+OZC30</f>
        <v>0</v>
      </c>
      <c r="OZD28" s="157">
        <f t="shared" si="179"/>
        <v>0</v>
      </c>
      <c r="OZE28" s="157">
        <f t="shared" si="179"/>
        <v>0</v>
      </c>
      <c r="OZF28" s="157">
        <f t="shared" si="179"/>
        <v>0</v>
      </c>
      <c r="OZG28" s="157">
        <f t="shared" si="179"/>
        <v>0</v>
      </c>
      <c r="OZH28" s="157">
        <f t="shared" si="179"/>
        <v>0</v>
      </c>
      <c r="OZI28" s="157">
        <f t="shared" si="179"/>
        <v>0</v>
      </c>
      <c r="OZJ28" s="157">
        <f t="shared" si="179"/>
        <v>0</v>
      </c>
      <c r="OZK28" s="157">
        <f t="shared" si="179"/>
        <v>0</v>
      </c>
      <c r="OZL28" s="157">
        <f t="shared" si="179"/>
        <v>0</v>
      </c>
      <c r="OZM28" s="157">
        <f t="shared" si="179"/>
        <v>0</v>
      </c>
      <c r="OZN28" s="157">
        <f t="shared" si="179"/>
        <v>0</v>
      </c>
      <c r="OZO28" s="157">
        <f t="shared" si="179"/>
        <v>0</v>
      </c>
      <c r="OZP28" s="157">
        <f t="shared" si="179"/>
        <v>0</v>
      </c>
      <c r="OZQ28" s="157">
        <f t="shared" si="179"/>
        <v>0</v>
      </c>
      <c r="OZR28" s="157">
        <f t="shared" si="179"/>
        <v>0</v>
      </c>
      <c r="OZS28" s="157">
        <f t="shared" si="179"/>
        <v>0</v>
      </c>
      <c r="OZT28" s="157">
        <f t="shared" si="179"/>
        <v>0</v>
      </c>
      <c r="OZU28" s="157">
        <f t="shared" si="179"/>
        <v>0</v>
      </c>
      <c r="OZV28" s="157">
        <f t="shared" si="179"/>
        <v>0</v>
      </c>
      <c r="OZW28" s="157">
        <f t="shared" si="179"/>
        <v>0</v>
      </c>
      <c r="OZX28" s="157">
        <f t="shared" si="179"/>
        <v>0</v>
      </c>
      <c r="OZY28" s="157">
        <f t="shared" si="179"/>
        <v>0</v>
      </c>
      <c r="OZZ28" s="157">
        <f t="shared" si="179"/>
        <v>0</v>
      </c>
      <c r="PAA28" s="157">
        <f t="shared" si="179"/>
        <v>0</v>
      </c>
      <c r="PAB28" s="157">
        <f t="shared" si="179"/>
        <v>0</v>
      </c>
      <c r="PAC28" s="157">
        <f t="shared" si="179"/>
        <v>0</v>
      </c>
      <c r="PAD28" s="157">
        <f t="shared" si="179"/>
        <v>0</v>
      </c>
      <c r="PAE28" s="157">
        <f t="shared" si="179"/>
        <v>0</v>
      </c>
      <c r="PAF28" s="157">
        <f t="shared" si="179"/>
        <v>0</v>
      </c>
      <c r="PAG28" s="157">
        <f t="shared" si="179"/>
        <v>0</v>
      </c>
      <c r="PAH28" s="157">
        <f t="shared" si="179"/>
        <v>0</v>
      </c>
      <c r="PAI28" s="157">
        <f t="shared" si="179"/>
        <v>0</v>
      </c>
      <c r="PAJ28" s="157">
        <f t="shared" si="179"/>
        <v>0</v>
      </c>
      <c r="PAK28" s="157">
        <f t="shared" si="179"/>
        <v>0</v>
      </c>
      <c r="PAL28" s="157">
        <f t="shared" si="179"/>
        <v>0</v>
      </c>
      <c r="PAM28" s="157">
        <f t="shared" si="179"/>
        <v>0</v>
      </c>
      <c r="PAN28" s="157">
        <f t="shared" si="179"/>
        <v>0</v>
      </c>
      <c r="PAO28" s="157">
        <f t="shared" si="179"/>
        <v>0</v>
      </c>
      <c r="PAP28" s="157">
        <f t="shared" si="179"/>
        <v>0</v>
      </c>
      <c r="PAQ28" s="157">
        <f t="shared" si="179"/>
        <v>0</v>
      </c>
      <c r="PAR28" s="157">
        <f t="shared" si="179"/>
        <v>0</v>
      </c>
      <c r="PAS28" s="157">
        <f t="shared" si="179"/>
        <v>0</v>
      </c>
      <c r="PAT28" s="157">
        <f t="shared" si="179"/>
        <v>0</v>
      </c>
      <c r="PAU28" s="157">
        <f t="shared" si="179"/>
        <v>0</v>
      </c>
      <c r="PAV28" s="157">
        <f t="shared" si="179"/>
        <v>0</v>
      </c>
      <c r="PAW28" s="157">
        <f t="shared" si="179"/>
        <v>0</v>
      </c>
      <c r="PAX28" s="157">
        <f t="shared" si="179"/>
        <v>0</v>
      </c>
      <c r="PAY28" s="157">
        <f t="shared" si="179"/>
        <v>0</v>
      </c>
      <c r="PAZ28" s="157">
        <f t="shared" si="179"/>
        <v>0</v>
      </c>
      <c r="PBA28" s="157">
        <f t="shared" si="179"/>
        <v>0</v>
      </c>
      <c r="PBB28" s="157">
        <f t="shared" si="179"/>
        <v>0</v>
      </c>
      <c r="PBC28" s="157">
        <f t="shared" si="179"/>
        <v>0</v>
      </c>
      <c r="PBD28" s="157">
        <f t="shared" si="179"/>
        <v>0</v>
      </c>
      <c r="PBE28" s="157">
        <f t="shared" si="179"/>
        <v>0</v>
      </c>
      <c r="PBF28" s="157">
        <f t="shared" si="179"/>
        <v>0</v>
      </c>
      <c r="PBG28" s="157">
        <f t="shared" si="179"/>
        <v>0</v>
      </c>
      <c r="PBH28" s="157">
        <f t="shared" si="179"/>
        <v>0</v>
      </c>
      <c r="PBI28" s="157">
        <f t="shared" si="179"/>
        <v>0</v>
      </c>
      <c r="PBJ28" s="157">
        <f t="shared" si="179"/>
        <v>0</v>
      </c>
      <c r="PBK28" s="157">
        <f t="shared" si="179"/>
        <v>0</v>
      </c>
      <c r="PBL28" s="157">
        <f t="shared" si="179"/>
        <v>0</v>
      </c>
      <c r="PBM28" s="157">
        <f t="shared" si="179"/>
        <v>0</v>
      </c>
      <c r="PBN28" s="157">
        <f t="shared" si="179"/>
        <v>0</v>
      </c>
      <c r="PBO28" s="157">
        <f t="shared" ref="PBO28:PDZ28" si="180">PBO29+PBO30</f>
        <v>0</v>
      </c>
      <c r="PBP28" s="157">
        <f t="shared" si="180"/>
        <v>0</v>
      </c>
      <c r="PBQ28" s="157">
        <f t="shared" si="180"/>
        <v>0</v>
      </c>
      <c r="PBR28" s="157">
        <f t="shared" si="180"/>
        <v>0</v>
      </c>
      <c r="PBS28" s="157">
        <f t="shared" si="180"/>
        <v>0</v>
      </c>
      <c r="PBT28" s="157">
        <f t="shared" si="180"/>
        <v>0</v>
      </c>
      <c r="PBU28" s="157">
        <f t="shared" si="180"/>
        <v>0</v>
      </c>
      <c r="PBV28" s="157">
        <f t="shared" si="180"/>
        <v>0</v>
      </c>
      <c r="PBW28" s="157">
        <f t="shared" si="180"/>
        <v>0</v>
      </c>
      <c r="PBX28" s="157">
        <f t="shared" si="180"/>
        <v>0</v>
      </c>
      <c r="PBY28" s="157">
        <f t="shared" si="180"/>
        <v>0</v>
      </c>
      <c r="PBZ28" s="157">
        <f t="shared" si="180"/>
        <v>0</v>
      </c>
      <c r="PCA28" s="157">
        <f t="shared" si="180"/>
        <v>0</v>
      </c>
      <c r="PCB28" s="157">
        <f t="shared" si="180"/>
        <v>0</v>
      </c>
      <c r="PCC28" s="157">
        <f t="shared" si="180"/>
        <v>0</v>
      </c>
      <c r="PCD28" s="157">
        <f t="shared" si="180"/>
        <v>0</v>
      </c>
      <c r="PCE28" s="157">
        <f t="shared" si="180"/>
        <v>0</v>
      </c>
      <c r="PCF28" s="157">
        <f t="shared" si="180"/>
        <v>0</v>
      </c>
      <c r="PCG28" s="157">
        <f t="shared" si="180"/>
        <v>0</v>
      </c>
      <c r="PCH28" s="157">
        <f t="shared" si="180"/>
        <v>0</v>
      </c>
      <c r="PCI28" s="157">
        <f t="shared" si="180"/>
        <v>0</v>
      </c>
      <c r="PCJ28" s="157">
        <f t="shared" si="180"/>
        <v>0</v>
      </c>
      <c r="PCK28" s="157">
        <f t="shared" si="180"/>
        <v>0</v>
      </c>
      <c r="PCL28" s="157">
        <f t="shared" si="180"/>
        <v>0</v>
      </c>
      <c r="PCM28" s="157">
        <f t="shared" si="180"/>
        <v>0</v>
      </c>
      <c r="PCN28" s="157">
        <f t="shared" si="180"/>
        <v>0</v>
      </c>
      <c r="PCO28" s="157">
        <f t="shared" si="180"/>
        <v>0</v>
      </c>
      <c r="PCP28" s="157">
        <f t="shared" si="180"/>
        <v>0</v>
      </c>
      <c r="PCQ28" s="157">
        <f t="shared" si="180"/>
        <v>0</v>
      </c>
      <c r="PCR28" s="157">
        <f t="shared" si="180"/>
        <v>0</v>
      </c>
      <c r="PCS28" s="157">
        <f t="shared" si="180"/>
        <v>0</v>
      </c>
      <c r="PCT28" s="157">
        <f t="shared" si="180"/>
        <v>0</v>
      </c>
      <c r="PCU28" s="157">
        <f t="shared" si="180"/>
        <v>0</v>
      </c>
      <c r="PCV28" s="157">
        <f t="shared" si="180"/>
        <v>0</v>
      </c>
      <c r="PCW28" s="157">
        <f t="shared" si="180"/>
        <v>0</v>
      </c>
      <c r="PCX28" s="157">
        <f t="shared" si="180"/>
        <v>0</v>
      </c>
      <c r="PCY28" s="157">
        <f t="shared" si="180"/>
        <v>0</v>
      </c>
      <c r="PCZ28" s="157">
        <f t="shared" si="180"/>
        <v>0</v>
      </c>
      <c r="PDA28" s="157">
        <f t="shared" si="180"/>
        <v>0</v>
      </c>
      <c r="PDB28" s="157">
        <f t="shared" si="180"/>
        <v>0</v>
      </c>
      <c r="PDC28" s="157">
        <f t="shared" si="180"/>
        <v>0</v>
      </c>
      <c r="PDD28" s="157">
        <f t="shared" si="180"/>
        <v>0</v>
      </c>
      <c r="PDE28" s="157">
        <f t="shared" si="180"/>
        <v>0</v>
      </c>
      <c r="PDF28" s="157">
        <f t="shared" si="180"/>
        <v>0</v>
      </c>
      <c r="PDG28" s="157">
        <f t="shared" si="180"/>
        <v>0</v>
      </c>
      <c r="PDH28" s="157">
        <f t="shared" si="180"/>
        <v>0</v>
      </c>
      <c r="PDI28" s="157">
        <f t="shared" si="180"/>
        <v>0</v>
      </c>
      <c r="PDJ28" s="157">
        <f t="shared" si="180"/>
        <v>0</v>
      </c>
      <c r="PDK28" s="157">
        <f t="shared" si="180"/>
        <v>0</v>
      </c>
      <c r="PDL28" s="157">
        <f t="shared" si="180"/>
        <v>0</v>
      </c>
      <c r="PDM28" s="157">
        <f t="shared" si="180"/>
        <v>0</v>
      </c>
      <c r="PDN28" s="157">
        <f t="shared" si="180"/>
        <v>0</v>
      </c>
      <c r="PDO28" s="157">
        <f t="shared" si="180"/>
        <v>0</v>
      </c>
      <c r="PDP28" s="157">
        <f t="shared" si="180"/>
        <v>0</v>
      </c>
      <c r="PDQ28" s="157">
        <f t="shared" si="180"/>
        <v>0</v>
      </c>
      <c r="PDR28" s="157">
        <f t="shared" si="180"/>
        <v>0</v>
      </c>
      <c r="PDS28" s="157">
        <f t="shared" si="180"/>
        <v>0</v>
      </c>
      <c r="PDT28" s="157">
        <f t="shared" si="180"/>
        <v>0</v>
      </c>
      <c r="PDU28" s="157">
        <f t="shared" si="180"/>
        <v>0</v>
      </c>
      <c r="PDV28" s="157">
        <f t="shared" si="180"/>
        <v>0</v>
      </c>
      <c r="PDW28" s="157">
        <f t="shared" si="180"/>
        <v>0</v>
      </c>
      <c r="PDX28" s="157">
        <f t="shared" si="180"/>
        <v>0</v>
      </c>
      <c r="PDY28" s="157">
        <f t="shared" si="180"/>
        <v>0</v>
      </c>
      <c r="PDZ28" s="157">
        <f t="shared" si="180"/>
        <v>0</v>
      </c>
      <c r="PEA28" s="157">
        <f t="shared" ref="PEA28:PGL28" si="181">PEA29+PEA30</f>
        <v>0</v>
      </c>
      <c r="PEB28" s="157">
        <f t="shared" si="181"/>
        <v>0</v>
      </c>
      <c r="PEC28" s="157">
        <f t="shared" si="181"/>
        <v>0</v>
      </c>
      <c r="PED28" s="157">
        <f t="shared" si="181"/>
        <v>0</v>
      </c>
      <c r="PEE28" s="157">
        <f t="shared" si="181"/>
        <v>0</v>
      </c>
      <c r="PEF28" s="157">
        <f t="shared" si="181"/>
        <v>0</v>
      </c>
      <c r="PEG28" s="157">
        <f t="shared" si="181"/>
        <v>0</v>
      </c>
      <c r="PEH28" s="157">
        <f t="shared" si="181"/>
        <v>0</v>
      </c>
      <c r="PEI28" s="157">
        <f t="shared" si="181"/>
        <v>0</v>
      </c>
      <c r="PEJ28" s="157">
        <f t="shared" si="181"/>
        <v>0</v>
      </c>
      <c r="PEK28" s="157">
        <f t="shared" si="181"/>
        <v>0</v>
      </c>
      <c r="PEL28" s="157">
        <f t="shared" si="181"/>
        <v>0</v>
      </c>
      <c r="PEM28" s="157">
        <f t="shared" si="181"/>
        <v>0</v>
      </c>
      <c r="PEN28" s="157">
        <f t="shared" si="181"/>
        <v>0</v>
      </c>
      <c r="PEO28" s="157">
        <f t="shared" si="181"/>
        <v>0</v>
      </c>
      <c r="PEP28" s="157">
        <f t="shared" si="181"/>
        <v>0</v>
      </c>
      <c r="PEQ28" s="157">
        <f t="shared" si="181"/>
        <v>0</v>
      </c>
      <c r="PER28" s="157">
        <f t="shared" si="181"/>
        <v>0</v>
      </c>
      <c r="PES28" s="157">
        <f t="shared" si="181"/>
        <v>0</v>
      </c>
      <c r="PET28" s="157">
        <f t="shared" si="181"/>
        <v>0</v>
      </c>
      <c r="PEU28" s="157">
        <f t="shared" si="181"/>
        <v>0</v>
      </c>
      <c r="PEV28" s="157">
        <f t="shared" si="181"/>
        <v>0</v>
      </c>
      <c r="PEW28" s="157">
        <f t="shared" si="181"/>
        <v>0</v>
      </c>
      <c r="PEX28" s="157">
        <f t="shared" si="181"/>
        <v>0</v>
      </c>
      <c r="PEY28" s="157">
        <f t="shared" si="181"/>
        <v>0</v>
      </c>
      <c r="PEZ28" s="157">
        <f t="shared" si="181"/>
        <v>0</v>
      </c>
      <c r="PFA28" s="157">
        <f t="shared" si="181"/>
        <v>0</v>
      </c>
      <c r="PFB28" s="157">
        <f t="shared" si="181"/>
        <v>0</v>
      </c>
      <c r="PFC28" s="157">
        <f t="shared" si="181"/>
        <v>0</v>
      </c>
      <c r="PFD28" s="157">
        <f t="shared" si="181"/>
        <v>0</v>
      </c>
      <c r="PFE28" s="157">
        <f t="shared" si="181"/>
        <v>0</v>
      </c>
      <c r="PFF28" s="157">
        <f t="shared" si="181"/>
        <v>0</v>
      </c>
      <c r="PFG28" s="157">
        <f t="shared" si="181"/>
        <v>0</v>
      </c>
      <c r="PFH28" s="157">
        <f t="shared" si="181"/>
        <v>0</v>
      </c>
      <c r="PFI28" s="157">
        <f t="shared" si="181"/>
        <v>0</v>
      </c>
      <c r="PFJ28" s="157">
        <f t="shared" si="181"/>
        <v>0</v>
      </c>
      <c r="PFK28" s="157">
        <f t="shared" si="181"/>
        <v>0</v>
      </c>
      <c r="PFL28" s="157">
        <f t="shared" si="181"/>
        <v>0</v>
      </c>
      <c r="PFM28" s="157">
        <f t="shared" si="181"/>
        <v>0</v>
      </c>
      <c r="PFN28" s="157">
        <f t="shared" si="181"/>
        <v>0</v>
      </c>
      <c r="PFO28" s="157">
        <f t="shared" si="181"/>
        <v>0</v>
      </c>
      <c r="PFP28" s="157">
        <f t="shared" si="181"/>
        <v>0</v>
      </c>
      <c r="PFQ28" s="157">
        <f t="shared" si="181"/>
        <v>0</v>
      </c>
      <c r="PFR28" s="157">
        <f t="shared" si="181"/>
        <v>0</v>
      </c>
      <c r="PFS28" s="157">
        <f t="shared" si="181"/>
        <v>0</v>
      </c>
      <c r="PFT28" s="157">
        <f t="shared" si="181"/>
        <v>0</v>
      </c>
      <c r="PFU28" s="157">
        <f t="shared" si="181"/>
        <v>0</v>
      </c>
      <c r="PFV28" s="157">
        <f t="shared" si="181"/>
        <v>0</v>
      </c>
      <c r="PFW28" s="157">
        <f t="shared" si="181"/>
        <v>0</v>
      </c>
      <c r="PFX28" s="157">
        <f t="shared" si="181"/>
        <v>0</v>
      </c>
      <c r="PFY28" s="157">
        <f t="shared" si="181"/>
        <v>0</v>
      </c>
      <c r="PFZ28" s="157">
        <f t="shared" si="181"/>
        <v>0</v>
      </c>
      <c r="PGA28" s="157">
        <f t="shared" si="181"/>
        <v>0</v>
      </c>
      <c r="PGB28" s="157">
        <f t="shared" si="181"/>
        <v>0</v>
      </c>
      <c r="PGC28" s="157">
        <f t="shared" si="181"/>
        <v>0</v>
      </c>
      <c r="PGD28" s="157">
        <f t="shared" si="181"/>
        <v>0</v>
      </c>
      <c r="PGE28" s="157">
        <f t="shared" si="181"/>
        <v>0</v>
      </c>
      <c r="PGF28" s="157">
        <f t="shared" si="181"/>
        <v>0</v>
      </c>
      <c r="PGG28" s="157">
        <f t="shared" si="181"/>
        <v>0</v>
      </c>
      <c r="PGH28" s="157">
        <f t="shared" si="181"/>
        <v>0</v>
      </c>
      <c r="PGI28" s="157">
        <f t="shared" si="181"/>
        <v>0</v>
      </c>
      <c r="PGJ28" s="157">
        <f t="shared" si="181"/>
        <v>0</v>
      </c>
      <c r="PGK28" s="157">
        <f t="shared" si="181"/>
        <v>0</v>
      </c>
      <c r="PGL28" s="157">
        <f t="shared" si="181"/>
        <v>0</v>
      </c>
      <c r="PGM28" s="157">
        <f t="shared" ref="PGM28:PIX28" si="182">PGM29+PGM30</f>
        <v>0</v>
      </c>
      <c r="PGN28" s="157">
        <f t="shared" si="182"/>
        <v>0</v>
      </c>
      <c r="PGO28" s="157">
        <f t="shared" si="182"/>
        <v>0</v>
      </c>
      <c r="PGP28" s="157">
        <f t="shared" si="182"/>
        <v>0</v>
      </c>
      <c r="PGQ28" s="157">
        <f t="shared" si="182"/>
        <v>0</v>
      </c>
      <c r="PGR28" s="157">
        <f t="shared" si="182"/>
        <v>0</v>
      </c>
      <c r="PGS28" s="157">
        <f t="shared" si="182"/>
        <v>0</v>
      </c>
      <c r="PGT28" s="157">
        <f t="shared" si="182"/>
        <v>0</v>
      </c>
      <c r="PGU28" s="157">
        <f t="shared" si="182"/>
        <v>0</v>
      </c>
      <c r="PGV28" s="157">
        <f t="shared" si="182"/>
        <v>0</v>
      </c>
      <c r="PGW28" s="157">
        <f t="shared" si="182"/>
        <v>0</v>
      </c>
      <c r="PGX28" s="157">
        <f t="shared" si="182"/>
        <v>0</v>
      </c>
      <c r="PGY28" s="157">
        <f t="shared" si="182"/>
        <v>0</v>
      </c>
      <c r="PGZ28" s="157">
        <f t="shared" si="182"/>
        <v>0</v>
      </c>
      <c r="PHA28" s="157">
        <f t="shared" si="182"/>
        <v>0</v>
      </c>
      <c r="PHB28" s="157">
        <f t="shared" si="182"/>
        <v>0</v>
      </c>
      <c r="PHC28" s="157">
        <f t="shared" si="182"/>
        <v>0</v>
      </c>
      <c r="PHD28" s="157">
        <f t="shared" si="182"/>
        <v>0</v>
      </c>
      <c r="PHE28" s="157">
        <f t="shared" si="182"/>
        <v>0</v>
      </c>
      <c r="PHF28" s="157">
        <f t="shared" si="182"/>
        <v>0</v>
      </c>
      <c r="PHG28" s="157">
        <f t="shared" si="182"/>
        <v>0</v>
      </c>
      <c r="PHH28" s="157">
        <f t="shared" si="182"/>
        <v>0</v>
      </c>
      <c r="PHI28" s="157">
        <f t="shared" si="182"/>
        <v>0</v>
      </c>
      <c r="PHJ28" s="157">
        <f t="shared" si="182"/>
        <v>0</v>
      </c>
      <c r="PHK28" s="157">
        <f t="shared" si="182"/>
        <v>0</v>
      </c>
      <c r="PHL28" s="157">
        <f t="shared" si="182"/>
        <v>0</v>
      </c>
      <c r="PHM28" s="157">
        <f t="shared" si="182"/>
        <v>0</v>
      </c>
      <c r="PHN28" s="157">
        <f t="shared" si="182"/>
        <v>0</v>
      </c>
      <c r="PHO28" s="157">
        <f t="shared" si="182"/>
        <v>0</v>
      </c>
      <c r="PHP28" s="157">
        <f t="shared" si="182"/>
        <v>0</v>
      </c>
      <c r="PHQ28" s="157">
        <f t="shared" si="182"/>
        <v>0</v>
      </c>
      <c r="PHR28" s="157">
        <f t="shared" si="182"/>
        <v>0</v>
      </c>
      <c r="PHS28" s="157">
        <f t="shared" si="182"/>
        <v>0</v>
      </c>
      <c r="PHT28" s="157">
        <f t="shared" si="182"/>
        <v>0</v>
      </c>
      <c r="PHU28" s="157">
        <f t="shared" si="182"/>
        <v>0</v>
      </c>
      <c r="PHV28" s="157">
        <f t="shared" si="182"/>
        <v>0</v>
      </c>
      <c r="PHW28" s="157">
        <f t="shared" si="182"/>
        <v>0</v>
      </c>
      <c r="PHX28" s="157">
        <f t="shared" si="182"/>
        <v>0</v>
      </c>
      <c r="PHY28" s="157">
        <f t="shared" si="182"/>
        <v>0</v>
      </c>
      <c r="PHZ28" s="157">
        <f t="shared" si="182"/>
        <v>0</v>
      </c>
      <c r="PIA28" s="157">
        <f t="shared" si="182"/>
        <v>0</v>
      </c>
      <c r="PIB28" s="157">
        <f t="shared" si="182"/>
        <v>0</v>
      </c>
      <c r="PIC28" s="157">
        <f t="shared" si="182"/>
        <v>0</v>
      </c>
      <c r="PID28" s="157">
        <f t="shared" si="182"/>
        <v>0</v>
      </c>
      <c r="PIE28" s="157">
        <f t="shared" si="182"/>
        <v>0</v>
      </c>
      <c r="PIF28" s="157">
        <f t="shared" si="182"/>
        <v>0</v>
      </c>
      <c r="PIG28" s="157">
        <f t="shared" si="182"/>
        <v>0</v>
      </c>
      <c r="PIH28" s="157">
        <f t="shared" si="182"/>
        <v>0</v>
      </c>
      <c r="PII28" s="157">
        <f t="shared" si="182"/>
        <v>0</v>
      </c>
      <c r="PIJ28" s="157">
        <f t="shared" si="182"/>
        <v>0</v>
      </c>
      <c r="PIK28" s="157">
        <f t="shared" si="182"/>
        <v>0</v>
      </c>
      <c r="PIL28" s="157">
        <f t="shared" si="182"/>
        <v>0</v>
      </c>
      <c r="PIM28" s="157">
        <f t="shared" si="182"/>
        <v>0</v>
      </c>
      <c r="PIN28" s="157">
        <f t="shared" si="182"/>
        <v>0</v>
      </c>
      <c r="PIO28" s="157">
        <f t="shared" si="182"/>
        <v>0</v>
      </c>
      <c r="PIP28" s="157">
        <f t="shared" si="182"/>
        <v>0</v>
      </c>
      <c r="PIQ28" s="157">
        <f t="shared" si="182"/>
        <v>0</v>
      </c>
      <c r="PIR28" s="157">
        <f t="shared" si="182"/>
        <v>0</v>
      </c>
      <c r="PIS28" s="157">
        <f t="shared" si="182"/>
        <v>0</v>
      </c>
      <c r="PIT28" s="157">
        <f t="shared" si="182"/>
        <v>0</v>
      </c>
      <c r="PIU28" s="157">
        <f t="shared" si="182"/>
        <v>0</v>
      </c>
      <c r="PIV28" s="157">
        <f t="shared" si="182"/>
        <v>0</v>
      </c>
      <c r="PIW28" s="157">
        <f t="shared" si="182"/>
        <v>0</v>
      </c>
      <c r="PIX28" s="157">
        <f t="shared" si="182"/>
        <v>0</v>
      </c>
      <c r="PIY28" s="157">
        <f t="shared" ref="PIY28:PLJ28" si="183">PIY29+PIY30</f>
        <v>0</v>
      </c>
      <c r="PIZ28" s="157">
        <f t="shared" si="183"/>
        <v>0</v>
      </c>
      <c r="PJA28" s="157">
        <f t="shared" si="183"/>
        <v>0</v>
      </c>
      <c r="PJB28" s="157">
        <f t="shared" si="183"/>
        <v>0</v>
      </c>
      <c r="PJC28" s="157">
        <f t="shared" si="183"/>
        <v>0</v>
      </c>
      <c r="PJD28" s="157">
        <f t="shared" si="183"/>
        <v>0</v>
      </c>
      <c r="PJE28" s="157">
        <f t="shared" si="183"/>
        <v>0</v>
      </c>
      <c r="PJF28" s="157">
        <f t="shared" si="183"/>
        <v>0</v>
      </c>
      <c r="PJG28" s="157">
        <f t="shared" si="183"/>
        <v>0</v>
      </c>
      <c r="PJH28" s="157">
        <f t="shared" si="183"/>
        <v>0</v>
      </c>
      <c r="PJI28" s="157">
        <f t="shared" si="183"/>
        <v>0</v>
      </c>
      <c r="PJJ28" s="157">
        <f t="shared" si="183"/>
        <v>0</v>
      </c>
      <c r="PJK28" s="157">
        <f t="shared" si="183"/>
        <v>0</v>
      </c>
      <c r="PJL28" s="157">
        <f t="shared" si="183"/>
        <v>0</v>
      </c>
      <c r="PJM28" s="157">
        <f t="shared" si="183"/>
        <v>0</v>
      </c>
      <c r="PJN28" s="157">
        <f t="shared" si="183"/>
        <v>0</v>
      </c>
      <c r="PJO28" s="157">
        <f t="shared" si="183"/>
        <v>0</v>
      </c>
      <c r="PJP28" s="157">
        <f t="shared" si="183"/>
        <v>0</v>
      </c>
      <c r="PJQ28" s="157">
        <f t="shared" si="183"/>
        <v>0</v>
      </c>
      <c r="PJR28" s="157">
        <f t="shared" si="183"/>
        <v>0</v>
      </c>
      <c r="PJS28" s="157">
        <f t="shared" si="183"/>
        <v>0</v>
      </c>
      <c r="PJT28" s="157">
        <f t="shared" si="183"/>
        <v>0</v>
      </c>
      <c r="PJU28" s="157">
        <f t="shared" si="183"/>
        <v>0</v>
      </c>
      <c r="PJV28" s="157">
        <f t="shared" si="183"/>
        <v>0</v>
      </c>
      <c r="PJW28" s="157">
        <f t="shared" si="183"/>
        <v>0</v>
      </c>
      <c r="PJX28" s="157">
        <f t="shared" si="183"/>
        <v>0</v>
      </c>
      <c r="PJY28" s="157">
        <f t="shared" si="183"/>
        <v>0</v>
      </c>
      <c r="PJZ28" s="157">
        <f t="shared" si="183"/>
        <v>0</v>
      </c>
      <c r="PKA28" s="157">
        <f t="shared" si="183"/>
        <v>0</v>
      </c>
      <c r="PKB28" s="157">
        <f t="shared" si="183"/>
        <v>0</v>
      </c>
      <c r="PKC28" s="157">
        <f t="shared" si="183"/>
        <v>0</v>
      </c>
      <c r="PKD28" s="157">
        <f t="shared" si="183"/>
        <v>0</v>
      </c>
      <c r="PKE28" s="157">
        <f t="shared" si="183"/>
        <v>0</v>
      </c>
      <c r="PKF28" s="157">
        <f t="shared" si="183"/>
        <v>0</v>
      </c>
      <c r="PKG28" s="157">
        <f t="shared" si="183"/>
        <v>0</v>
      </c>
      <c r="PKH28" s="157">
        <f t="shared" si="183"/>
        <v>0</v>
      </c>
      <c r="PKI28" s="157">
        <f t="shared" si="183"/>
        <v>0</v>
      </c>
      <c r="PKJ28" s="157">
        <f t="shared" si="183"/>
        <v>0</v>
      </c>
      <c r="PKK28" s="157">
        <f t="shared" si="183"/>
        <v>0</v>
      </c>
      <c r="PKL28" s="157">
        <f t="shared" si="183"/>
        <v>0</v>
      </c>
      <c r="PKM28" s="157">
        <f t="shared" si="183"/>
        <v>0</v>
      </c>
      <c r="PKN28" s="157">
        <f t="shared" si="183"/>
        <v>0</v>
      </c>
      <c r="PKO28" s="157">
        <f t="shared" si="183"/>
        <v>0</v>
      </c>
      <c r="PKP28" s="157">
        <f t="shared" si="183"/>
        <v>0</v>
      </c>
      <c r="PKQ28" s="157">
        <f t="shared" si="183"/>
        <v>0</v>
      </c>
      <c r="PKR28" s="157">
        <f t="shared" si="183"/>
        <v>0</v>
      </c>
      <c r="PKS28" s="157">
        <f t="shared" si="183"/>
        <v>0</v>
      </c>
      <c r="PKT28" s="157">
        <f t="shared" si="183"/>
        <v>0</v>
      </c>
      <c r="PKU28" s="157">
        <f t="shared" si="183"/>
        <v>0</v>
      </c>
      <c r="PKV28" s="157">
        <f t="shared" si="183"/>
        <v>0</v>
      </c>
      <c r="PKW28" s="157">
        <f t="shared" si="183"/>
        <v>0</v>
      </c>
      <c r="PKX28" s="157">
        <f t="shared" si="183"/>
        <v>0</v>
      </c>
      <c r="PKY28" s="157">
        <f t="shared" si="183"/>
        <v>0</v>
      </c>
      <c r="PKZ28" s="157">
        <f t="shared" si="183"/>
        <v>0</v>
      </c>
      <c r="PLA28" s="157">
        <f t="shared" si="183"/>
        <v>0</v>
      </c>
      <c r="PLB28" s="157">
        <f t="shared" si="183"/>
        <v>0</v>
      </c>
      <c r="PLC28" s="157">
        <f t="shared" si="183"/>
        <v>0</v>
      </c>
      <c r="PLD28" s="157">
        <f t="shared" si="183"/>
        <v>0</v>
      </c>
      <c r="PLE28" s="157">
        <f t="shared" si="183"/>
        <v>0</v>
      </c>
      <c r="PLF28" s="157">
        <f t="shared" si="183"/>
        <v>0</v>
      </c>
      <c r="PLG28" s="157">
        <f t="shared" si="183"/>
        <v>0</v>
      </c>
      <c r="PLH28" s="157">
        <f t="shared" si="183"/>
        <v>0</v>
      </c>
      <c r="PLI28" s="157">
        <f t="shared" si="183"/>
        <v>0</v>
      </c>
      <c r="PLJ28" s="157">
        <f t="shared" si="183"/>
        <v>0</v>
      </c>
      <c r="PLK28" s="157">
        <f t="shared" ref="PLK28:PNV28" si="184">PLK29+PLK30</f>
        <v>0</v>
      </c>
      <c r="PLL28" s="157">
        <f t="shared" si="184"/>
        <v>0</v>
      </c>
      <c r="PLM28" s="157">
        <f t="shared" si="184"/>
        <v>0</v>
      </c>
      <c r="PLN28" s="157">
        <f t="shared" si="184"/>
        <v>0</v>
      </c>
      <c r="PLO28" s="157">
        <f t="shared" si="184"/>
        <v>0</v>
      </c>
      <c r="PLP28" s="157">
        <f t="shared" si="184"/>
        <v>0</v>
      </c>
      <c r="PLQ28" s="157">
        <f t="shared" si="184"/>
        <v>0</v>
      </c>
      <c r="PLR28" s="157">
        <f t="shared" si="184"/>
        <v>0</v>
      </c>
      <c r="PLS28" s="157">
        <f t="shared" si="184"/>
        <v>0</v>
      </c>
      <c r="PLT28" s="157">
        <f t="shared" si="184"/>
        <v>0</v>
      </c>
      <c r="PLU28" s="157">
        <f t="shared" si="184"/>
        <v>0</v>
      </c>
      <c r="PLV28" s="157">
        <f t="shared" si="184"/>
        <v>0</v>
      </c>
      <c r="PLW28" s="157">
        <f t="shared" si="184"/>
        <v>0</v>
      </c>
      <c r="PLX28" s="157">
        <f t="shared" si="184"/>
        <v>0</v>
      </c>
      <c r="PLY28" s="157">
        <f t="shared" si="184"/>
        <v>0</v>
      </c>
      <c r="PLZ28" s="157">
        <f t="shared" si="184"/>
        <v>0</v>
      </c>
      <c r="PMA28" s="157">
        <f t="shared" si="184"/>
        <v>0</v>
      </c>
      <c r="PMB28" s="157">
        <f t="shared" si="184"/>
        <v>0</v>
      </c>
      <c r="PMC28" s="157">
        <f t="shared" si="184"/>
        <v>0</v>
      </c>
      <c r="PMD28" s="157">
        <f t="shared" si="184"/>
        <v>0</v>
      </c>
      <c r="PME28" s="157">
        <f t="shared" si="184"/>
        <v>0</v>
      </c>
      <c r="PMF28" s="157">
        <f t="shared" si="184"/>
        <v>0</v>
      </c>
      <c r="PMG28" s="157">
        <f t="shared" si="184"/>
        <v>0</v>
      </c>
      <c r="PMH28" s="157">
        <f t="shared" si="184"/>
        <v>0</v>
      </c>
      <c r="PMI28" s="157">
        <f t="shared" si="184"/>
        <v>0</v>
      </c>
      <c r="PMJ28" s="157">
        <f t="shared" si="184"/>
        <v>0</v>
      </c>
      <c r="PMK28" s="157">
        <f t="shared" si="184"/>
        <v>0</v>
      </c>
      <c r="PML28" s="157">
        <f t="shared" si="184"/>
        <v>0</v>
      </c>
      <c r="PMM28" s="157">
        <f t="shared" si="184"/>
        <v>0</v>
      </c>
      <c r="PMN28" s="157">
        <f t="shared" si="184"/>
        <v>0</v>
      </c>
      <c r="PMO28" s="157">
        <f t="shared" si="184"/>
        <v>0</v>
      </c>
      <c r="PMP28" s="157">
        <f t="shared" si="184"/>
        <v>0</v>
      </c>
      <c r="PMQ28" s="157">
        <f t="shared" si="184"/>
        <v>0</v>
      </c>
      <c r="PMR28" s="157">
        <f t="shared" si="184"/>
        <v>0</v>
      </c>
      <c r="PMS28" s="157">
        <f t="shared" si="184"/>
        <v>0</v>
      </c>
      <c r="PMT28" s="157">
        <f t="shared" si="184"/>
        <v>0</v>
      </c>
      <c r="PMU28" s="157">
        <f t="shared" si="184"/>
        <v>0</v>
      </c>
      <c r="PMV28" s="157">
        <f t="shared" si="184"/>
        <v>0</v>
      </c>
      <c r="PMW28" s="157">
        <f t="shared" si="184"/>
        <v>0</v>
      </c>
      <c r="PMX28" s="157">
        <f t="shared" si="184"/>
        <v>0</v>
      </c>
      <c r="PMY28" s="157">
        <f t="shared" si="184"/>
        <v>0</v>
      </c>
      <c r="PMZ28" s="157">
        <f t="shared" si="184"/>
        <v>0</v>
      </c>
      <c r="PNA28" s="157">
        <f t="shared" si="184"/>
        <v>0</v>
      </c>
      <c r="PNB28" s="157">
        <f t="shared" si="184"/>
        <v>0</v>
      </c>
      <c r="PNC28" s="157">
        <f t="shared" si="184"/>
        <v>0</v>
      </c>
      <c r="PND28" s="157">
        <f t="shared" si="184"/>
        <v>0</v>
      </c>
      <c r="PNE28" s="157">
        <f t="shared" si="184"/>
        <v>0</v>
      </c>
      <c r="PNF28" s="157">
        <f t="shared" si="184"/>
        <v>0</v>
      </c>
      <c r="PNG28" s="157">
        <f t="shared" si="184"/>
        <v>0</v>
      </c>
      <c r="PNH28" s="157">
        <f t="shared" si="184"/>
        <v>0</v>
      </c>
      <c r="PNI28" s="157">
        <f t="shared" si="184"/>
        <v>0</v>
      </c>
      <c r="PNJ28" s="157">
        <f t="shared" si="184"/>
        <v>0</v>
      </c>
      <c r="PNK28" s="157">
        <f t="shared" si="184"/>
        <v>0</v>
      </c>
      <c r="PNL28" s="157">
        <f t="shared" si="184"/>
        <v>0</v>
      </c>
      <c r="PNM28" s="157">
        <f t="shared" si="184"/>
        <v>0</v>
      </c>
      <c r="PNN28" s="157">
        <f t="shared" si="184"/>
        <v>0</v>
      </c>
      <c r="PNO28" s="157">
        <f t="shared" si="184"/>
        <v>0</v>
      </c>
      <c r="PNP28" s="157">
        <f t="shared" si="184"/>
        <v>0</v>
      </c>
      <c r="PNQ28" s="157">
        <f t="shared" si="184"/>
        <v>0</v>
      </c>
      <c r="PNR28" s="157">
        <f t="shared" si="184"/>
        <v>0</v>
      </c>
      <c r="PNS28" s="157">
        <f t="shared" si="184"/>
        <v>0</v>
      </c>
      <c r="PNT28" s="157">
        <f t="shared" si="184"/>
        <v>0</v>
      </c>
      <c r="PNU28" s="157">
        <f t="shared" si="184"/>
        <v>0</v>
      </c>
      <c r="PNV28" s="157">
        <f t="shared" si="184"/>
        <v>0</v>
      </c>
      <c r="PNW28" s="157">
        <f t="shared" ref="PNW28:PQH28" si="185">PNW29+PNW30</f>
        <v>0</v>
      </c>
      <c r="PNX28" s="157">
        <f t="shared" si="185"/>
        <v>0</v>
      </c>
      <c r="PNY28" s="157">
        <f t="shared" si="185"/>
        <v>0</v>
      </c>
      <c r="PNZ28" s="157">
        <f t="shared" si="185"/>
        <v>0</v>
      </c>
      <c r="POA28" s="157">
        <f t="shared" si="185"/>
        <v>0</v>
      </c>
      <c r="POB28" s="157">
        <f t="shared" si="185"/>
        <v>0</v>
      </c>
      <c r="POC28" s="157">
        <f t="shared" si="185"/>
        <v>0</v>
      </c>
      <c r="POD28" s="157">
        <f t="shared" si="185"/>
        <v>0</v>
      </c>
      <c r="POE28" s="157">
        <f t="shared" si="185"/>
        <v>0</v>
      </c>
      <c r="POF28" s="157">
        <f t="shared" si="185"/>
        <v>0</v>
      </c>
      <c r="POG28" s="157">
        <f t="shared" si="185"/>
        <v>0</v>
      </c>
      <c r="POH28" s="157">
        <f t="shared" si="185"/>
        <v>0</v>
      </c>
      <c r="POI28" s="157">
        <f t="shared" si="185"/>
        <v>0</v>
      </c>
      <c r="POJ28" s="157">
        <f t="shared" si="185"/>
        <v>0</v>
      </c>
      <c r="POK28" s="157">
        <f t="shared" si="185"/>
        <v>0</v>
      </c>
      <c r="POL28" s="157">
        <f t="shared" si="185"/>
        <v>0</v>
      </c>
      <c r="POM28" s="157">
        <f t="shared" si="185"/>
        <v>0</v>
      </c>
      <c r="PON28" s="157">
        <f t="shared" si="185"/>
        <v>0</v>
      </c>
      <c r="POO28" s="157">
        <f t="shared" si="185"/>
        <v>0</v>
      </c>
      <c r="POP28" s="157">
        <f t="shared" si="185"/>
        <v>0</v>
      </c>
      <c r="POQ28" s="157">
        <f t="shared" si="185"/>
        <v>0</v>
      </c>
      <c r="POR28" s="157">
        <f t="shared" si="185"/>
        <v>0</v>
      </c>
      <c r="POS28" s="157">
        <f t="shared" si="185"/>
        <v>0</v>
      </c>
      <c r="POT28" s="157">
        <f t="shared" si="185"/>
        <v>0</v>
      </c>
      <c r="POU28" s="157">
        <f t="shared" si="185"/>
        <v>0</v>
      </c>
      <c r="POV28" s="157">
        <f t="shared" si="185"/>
        <v>0</v>
      </c>
      <c r="POW28" s="157">
        <f t="shared" si="185"/>
        <v>0</v>
      </c>
      <c r="POX28" s="157">
        <f t="shared" si="185"/>
        <v>0</v>
      </c>
      <c r="POY28" s="157">
        <f t="shared" si="185"/>
        <v>0</v>
      </c>
      <c r="POZ28" s="157">
        <f t="shared" si="185"/>
        <v>0</v>
      </c>
      <c r="PPA28" s="157">
        <f t="shared" si="185"/>
        <v>0</v>
      </c>
      <c r="PPB28" s="157">
        <f t="shared" si="185"/>
        <v>0</v>
      </c>
      <c r="PPC28" s="157">
        <f t="shared" si="185"/>
        <v>0</v>
      </c>
      <c r="PPD28" s="157">
        <f t="shared" si="185"/>
        <v>0</v>
      </c>
      <c r="PPE28" s="157">
        <f t="shared" si="185"/>
        <v>0</v>
      </c>
      <c r="PPF28" s="157">
        <f t="shared" si="185"/>
        <v>0</v>
      </c>
      <c r="PPG28" s="157">
        <f t="shared" si="185"/>
        <v>0</v>
      </c>
      <c r="PPH28" s="157">
        <f t="shared" si="185"/>
        <v>0</v>
      </c>
      <c r="PPI28" s="157">
        <f t="shared" si="185"/>
        <v>0</v>
      </c>
      <c r="PPJ28" s="157">
        <f t="shared" si="185"/>
        <v>0</v>
      </c>
      <c r="PPK28" s="157">
        <f t="shared" si="185"/>
        <v>0</v>
      </c>
      <c r="PPL28" s="157">
        <f t="shared" si="185"/>
        <v>0</v>
      </c>
      <c r="PPM28" s="157">
        <f t="shared" si="185"/>
        <v>0</v>
      </c>
      <c r="PPN28" s="157">
        <f t="shared" si="185"/>
        <v>0</v>
      </c>
      <c r="PPO28" s="157">
        <f t="shared" si="185"/>
        <v>0</v>
      </c>
      <c r="PPP28" s="157">
        <f t="shared" si="185"/>
        <v>0</v>
      </c>
      <c r="PPQ28" s="157">
        <f t="shared" si="185"/>
        <v>0</v>
      </c>
      <c r="PPR28" s="157">
        <f t="shared" si="185"/>
        <v>0</v>
      </c>
      <c r="PPS28" s="157">
        <f t="shared" si="185"/>
        <v>0</v>
      </c>
      <c r="PPT28" s="157">
        <f t="shared" si="185"/>
        <v>0</v>
      </c>
      <c r="PPU28" s="157">
        <f t="shared" si="185"/>
        <v>0</v>
      </c>
      <c r="PPV28" s="157">
        <f t="shared" si="185"/>
        <v>0</v>
      </c>
      <c r="PPW28" s="157">
        <f t="shared" si="185"/>
        <v>0</v>
      </c>
      <c r="PPX28" s="157">
        <f t="shared" si="185"/>
        <v>0</v>
      </c>
      <c r="PPY28" s="157">
        <f t="shared" si="185"/>
        <v>0</v>
      </c>
      <c r="PPZ28" s="157">
        <f t="shared" si="185"/>
        <v>0</v>
      </c>
      <c r="PQA28" s="157">
        <f t="shared" si="185"/>
        <v>0</v>
      </c>
      <c r="PQB28" s="157">
        <f t="shared" si="185"/>
        <v>0</v>
      </c>
      <c r="PQC28" s="157">
        <f t="shared" si="185"/>
        <v>0</v>
      </c>
      <c r="PQD28" s="157">
        <f t="shared" si="185"/>
        <v>0</v>
      </c>
      <c r="PQE28" s="157">
        <f t="shared" si="185"/>
        <v>0</v>
      </c>
      <c r="PQF28" s="157">
        <f t="shared" si="185"/>
        <v>0</v>
      </c>
      <c r="PQG28" s="157">
        <f t="shared" si="185"/>
        <v>0</v>
      </c>
      <c r="PQH28" s="157">
        <f t="shared" si="185"/>
        <v>0</v>
      </c>
      <c r="PQI28" s="157">
        <f t="shared" ref="PQI28:PST28" si="186">PQI29+PQI30</f>
        <v>0</v>
      </c>
      <c r="PQJ28" s="157">
        <f t="shared" si="186"/>
        <v>0</v>
      </c>
      <c r="PQK28" s="157">
        <f t="shared" si="186"/>
        <v>0</v>
      </c>
      <c r="PQL28" s="157">
        <f t="shared" si="186"/>
        <v>0</v>
      </c>
      <c r="PQM28" s="157">
        <f t="shared" si="186"/>
        <v>0</v>
      </c>
      <c r="PQN28" s="157">
        <f t="shared" si="186"/>
        <v>0</v>
      </c>
      <c r="PQO28" s="157">
        <f t="shared" si="186"/>
        <v>0</v>
      </c>
      <c r="PQP28" s="157">
        <f t="shared" si="186"/>
        <v>0</v>
      </c>
      <c r="PQQ28" s="157">
        <f t="shared" si="186"/>
        <v>0</v>
      </c>
      <c r="PQR28" s="157">
        <f t="shared" si="186"/>
        <v>0</v>
      </c>
      <c r="PQS28" s="157">
        <f t="shared" si="186"/>
        <v>0</v>
      </c>
      <c r="PQT28" s="157">
        <f t="shared" si="186"/>
        <v>0</v>
      </c>
      <c r="PQU28" s="157">
        <f t="shared" si="186"/>
        <v>0</v>
      </c>
      <c r="PQV28" s="157">
        <f t="shared" si="186"/>
        <v>0</v>
      </c>
      <c r="PQW28" s="157">
        <f t="shared" si="186"/>
        <v>0</v>
      </c>
      <c r="PQX28" s="157">
        <f t="shared" si="186"/>
        <v>0</v>
      </c>
      <c r="PQY28" s="157">
        <f t="shared" si="186"/>
        <v>0</v>
      </c>
      <c r="PQZ28" s="157">
        <f t="shared" si="186"/>
        <v>0</v>
      </c>
      <c r="PRA28" s="157">
        <f t="shared" si="186"/>
        <v>0</v>
      </c>
      <c r="PRB28" s="157">
        <f t="shared" si="186"/>
        <v>0</v>
      </c>
      <c r="PRC28" s="157">
        <f t="shared" si="186"/>
        <v>0</v>
      </c>
      <c r="PRD28" s="157">
        <f t="shared" si="186"/>
        <v>0</v>
      </c>
      <c r="PRE28" s="157">
        <f t="shared" si="186"/>
        <v>0</v>
      </c>
      <c r="PRF28" s="157">
        <f t="shared" si="186"/>
        <v>0</v>
      </c>
      <c r="PRG28" s="157">
        <f t="shared" si="186"/>
        <v>0</v>
      </c>
      <c r="PRH28" s="157">
        <f t="shared" si="186"/>
        <v>0</v>
      </c>
      <c r="PRI28" s="157">
        <f t="shared" si="186"/>
        <v>0</v>
      </c>
      <c r="PRJ28" s="157">
        <f t="shared" si="186"/>
        <v>0</v>
      </c>
      <c r="PRK28" s="157">
        <f t="shared" si="186"/>
        <v>0</v>
      </c>
      <c r="PRL28" s="157">
        <f t="shared" si="186"/>
        <v>0</v>
      </c>
      <c r="PRM28" s="157">
        <f t="shared" si="186"/>
        <v>0</v>
      </c>
      <c r="PRN28" s="157">
        <f t="shared" si="186"/>
        <v>0</v>
      </c>
      <c r="PRO28" s="157">
        <f t="shared" si="186"/>
        <v>0</v>
      </c>
      <c r="PRP28" s="157">
        <f t="shared" si="186"/>
        <v>0</v>
      </c>
      <c r="PRQ28" s="157">
        <f t="shared" si="186"/>
        <v>0</v>
      </c>
      <c r="PRR28" s="157">
        <f t="shared" si="186"/>
        <v>0</v>
      </c>
      <c r="PRS28" s="157">
        <f t="shared" si="186"/>
        <v>0</v>
      </c>
      <c r="PRT28" s="157">
        <f t="shared" si="186"/>
        <v>0</v>
      </c>
      <c r="PRU28" s="157">
        <f t="shared" si="186"/>
        <v>0</v>
      </c>
      <c r="PRV28" s="157">
        <f t="shared" si="186"/>
        <v>0</v>
      </c>
      <c r="PRW28" s="157">
        <f t="shared" si="186"/>
        <v>0</v>
      </c>
      <c r="PRX28" s="157">
        <f t="shared" si="186"/>
        <v>0</v>
      </c>
      <c r="PRY28" s="157">
        <f t="shared" si="186"/>
        <v>0</v>
      </c>
      <c r="PRZ28" s="157">
        <f t="shared" si="186"/>
        <v>0</v>
      </c>
      <c r="PSA28" s="157">
        <f t="shared" si="186"/>
        <v>0</v>
      </c>
      <c r="PSB28" s="157">
        <f t="shared" si="186"/>
        <v>0</v>
      </c>
      <c r="PSC28" s="157">
        <f t="shared" si="186"/>
        <v>0</v>
      </c>
      <c r="PSD28" s="157">
        <f t="shared" si="186"/>
        <v>0</v>
      </c>
      <c r="PSE28" s="157">
        <f t="shared" si="186"/>
        <v>0</v>
      </c>
      <c r="PSF28" s="157">
        <f t="shared" si="186"/>
        <v>0</v>
      </c>
      <c r="PSG28" s="157">
        <f t="shared" si="186"/>
        <v>0</v>
      </c>
      <c r="PSH28" s="157">
        <f t="shared" si="186"/>
        <v>0</v>
      </c>
      <c r="PSI28" s="157">
        <f t="shared" si="186"/>
        <v>0</v>
      </c>
      <c r="PSJ28" s="157">
        <f t="shared" si="186"/>
        <v>0</v>
      </c>
      <c r="PSK28" s="157">
        <f t="shared" si="186"/>
        <v>0</v>
      </c>
      <c r="PSL28" s="157">
        <f t="shared" si="186"/>
        <v>0</v>
      </c>
      <c r="PSM28" s="157">
        <f t="shared" si="186"/>
        <v>0</v>
      </c>
      <c r="PSN28" s="157">
        <f t="shared" si="186"/>
        <v>0</v>
      </c>
      <c r="PSO28" s="157">
        <f t="shared" si="186"/>
        <v>0</v>
      </c>
      <c r="PSP28" s="157">
        <f t="shared" si="186"/>
        <v>0</v>
      </c>
      <c r="PSQ28" s="157">
        <f t="shared" si="186"/>
        <v>0</v>
      </c>
      <c r="PSR28" s="157">
        <f t="shared" si="186"/>
        <v>0</v>
      </c>
      <c r="PSS28" s="157">
        <f t="shared" si="186"/>
        <v>0</v>
      </c>
      <c r="PST28" s="157">
        <f t="shared" si="186"/>
        <v>0</v>
      </c>
      <c r="PSU28" s="157">
        <f t="shared" ref="PSU28:PVF28" si="187">PSU29+PSU30</f>
        <v>0</v>
      </c>
      <c r="PSV28" s="157">
        <f t="shared" si="187"/>
        <v>0</v>
      </c>
      <c r="PSW28" s="157">
        <f t="shared" si="187"/>
        <v>0</v>
      </c>
      <c r="PSX28" s="157">
        <f t="shared" si="187"/>
        <v>0</v>
      </c>
      <c r="PSY28" s="157">
        <f t="shared" si="187"/>
        <v>0</v>
      </c>
      <c r="PSZ28" s="157">
        <f t="shared" si="187"/>
        <v>0</v>
      </c>
      <c r="PTA28" s="157">
        <f t="shared" si="187"/>
        <v>0</v>
      </c>
      <c r="PTB28" s="157">
        <f t="shared" si="187"/>
        <v>0</v>
      </c>
      <c r="PTC28" s="157">
        <f t="shared" si="187"/>
        <v>0</v>
      </c>
      <c r="PTD28" s="157">
        <f t="shared" si="187"/>
        <v>0</v>
      </c>
      <c r="PTE28" s="157">
        <f t="shared" si="187"/>
        <v>0</v>
      </c>
      <c r="PTF28" s="157">
        <f t="shared" si="187"/>
        <v>0</v>
      </c>
      <c r="PTG28" s="157">
        <f t="shared" si="187"/>
        <v>0</v>
      </c>
      <c r="PTH28" s="157">
        <f t="shared" si="187"/>
        <v>0</v>
      </c>
      <c r="PTI28" s="157">
        <f t="shared" si="187"/>
        <v>0</v>
      </c>
      <c r="PTJ28" s="157">
        <f t="shared" si="187"/>
        <v>0</v>
      </c>
      <c r="PTK28" s="157">
        <f t="shared" si="187"/>
        <v>0</v>
      </c>
      <c r="PTL28" s="157">
        <f t="shared" si="187"/>
        <v>0</v>
      </c>
      <c r="PTM28" s="157">
        <f t="shared" si="187"/>
        <v>0</v>
      </c>
      <c r="PTN28" s="157">
        <f t="shared" si="187"/>
        <v>0</v>
      </c>
      <c r="PTO28" s="157">
        <f t="shared" si="187"/>
        <v>0</v>
      </c>
      <c r="PTP28" s="157">
        <f t="shared" si="187"/>
        <v>0</v>
      </c>
      <c r="PTQ28" s="157">
        <f t="shared" si="187"/>
        <v>0</v>
      </c>
      <c r="PTR28" s="157">
        <f t="shared" si="187"/>
        <v>0</v>
      </c>
      <c r="PTS28" s="157">
        <f t="shared" si="187"/>
        <v>0</v>
      </c>
      <c r="PTT28" s="157">
        <f t="shared" si="187"/>
        <v>0</v>
      </c>
      <c r="PTU28" s="157">
        <f t="shared" si="187"/>
        <v>0</v>
      </c>
      <c r="PTV28" s="157">
        <f t="shared" si="187"/>
        <v>0</v>
      </c>
      <c r="PTW28" s="157">
        <f t="shared" si="187"/>
        <v>0</v>
      </c>
      <c r="PTX28" s="157">
        <f t="shared" si="187"/>
        <v>0</v>
      </c>
      <c r="PTY28" s="157">
        <f t="shared" si="187"/>
        <v>0</v>
      </c>
      <c r="PTZ28" s="157">
        <f t="shared" si="187"/>
        <v>0</v>
      </c>
      <c r="PUA28" s="157">
        <f t="shared" si="187"/>
        <v>0</v>
      </c>
      <c r="PUB28" s="157">
        <f t="shared" si="187"/>
        <v>0</v>
      </c>
      <c r="PUC28" s="157">
        <f t="shared" si="187"/>
        <v>0</v>
      </c>
      <c r="PUD28" s="157">
        <f t="shared" si="187"/>
        <v>0</v>
      </c>
      <c r="PUE28" s="157">
        <f t="shared" si="187"/>
        <v>0</v>
      </c>
      <c r="PUF28" s="157">
        <f t="shared" si="187"/>
        <v>0</v>
      </c>
      <c r="PUG28" s="157">
        <f t="shared" si="187"/>
        <v>0</v>
      </c>
      <c r="PUH28" s="157">
        <f t="shared" si="187"/>
        <v>0</v>
      </c>
      <c r="PUI28" s="157">
        <f t="shared" si="187"/>
        <v>0</v>
      </c>
      <c r="PUJ28" s="157">
        <f t="shared" si="187"/>
        <v>0</v>
      </c>
      <c r="PUK28" s="157">
        <f t="shared" si="187"/>
        <v>0</v>
      </c>
      <c r="PUL28" s="157">
        <f t="shared" si="187"/>
        <v>0</v>
      </c>
      <c r="PUM28" s="157">
        <f t="shared" si="187"/>
        <v>0</v>
      </c>
      <c r="PUN28" s="157">
        <f t="shared" si="187"/>
        <v>0</v>
      </c>
      <c r="PUO28" s="157">
        <f t="shared" si="187"/>
        <v>0</v>
      </c>
      <c r="PUP28" s="157">
        <f t="shared" si="187"/>
        <v>0</v>
      </c>
      <c r="PUQ28" s="157">
        <f t="shared" si="187"/>
        <v>0</v>
      </c>
      <c r="PUR28" s="157">
        <f t="shared" si="187"/>
        <v>0</v>
      </c>
      <c r="PUS28" s="157">
        <f t="shared" si="187"/>
        <v>0</v>
      </c>
      <c r="PUT28" s="157">
        <f t="shared" si="187"/>
        <v>0</v>
      </c>
      <c r="PUU28" s="157">
        <f t="shared" si="187"/>
        <v>0</v>
      </c>
      <c r="PUV28" s="157">
        <f t="shared" si="187"/>
        <v>0</v>
      </c>
      <c r="PUW28" s="157">
        <f t="shared" si="187"/>
        <v>0</v>
      </c>
      <c r="PUX28" s="157">
        <f t="shared" si="187"/>
        <v>0</v>
      </c>
      <c r="PUY28" s="157">
        <f t="shared" si="187"/>
        <v>0</v>
      </c>
      <c r="PUZ28" s="157">
        <f t="shared" si="187"/>
        <v>0</v>
      </c>
      <c r="PVA28" s="157">
        <f t="shared" si="187"/>
        <v>0</v>
      </c>
      <c r="PVB28" s="157">
        <f t="shared" si="187"/>
        <v>0</v>
      </c>
      <c r="PVC28" s="157">
        <f t="shared" si="187"/>
        <v>0</v>
      </c>
      <c r="PVD28" s="157">
        <f t="shared" si="187"/>
        <v>0</v>
      </c>
      <c r="PVE28" s="157">
        <f t="shared" si="187"/>
        <v>0</v>
      </c>
      <c r="PVF28" s="157">
        <f t="shared" si="187"/>
        <v>0</v>
      </c>
      <c r="PVG28" s="157">
        <f t="shared" ref="PVG28:PXR28" si="188">PVG29+PVG30</f>
        <v>0</v>
      </c>
      <c r="PVH28" s="157">
        <f t="shared" si="188"/>
        <v>0</v>
      </c>
      <c r="PVI28" s="157">
        <f t="shared" si="188"/>
        <v>0</v>
      </c>
      <c r="PVJ28" s="157">
        <f t="shared" si="188"/>
        <v>0</v>
      </c>
      <c r="PVK28" s="157">
        <f t="shared" si="188"/>
        <v>0</v>
      </c>
      <c r="PVL28" s="157">
        <f t="shared" si="188"/>
        <v>0</v>
      </c>
      <c r="PVM28" s="157">
        <f t="shared" si="188"/>
        <v>0</v>
      </c>
      <c r="PVN28" s="157">
        <f t="shared" si="188"/>
        <v>0</v>
      </c>
      <c r="PVO28" s="157">
        <f t="shared" si="188"/>
        <v>0</v>
      </c>
      <c r="PVP28" s="157">
        <f t="shared" si="188"/>
        <v>0</v>
      </c>
      <c r="PVQ28" s="157">
        <f t="shared" si="188"/>
        <v>0</v>
      </c>
      <c r="PVR28" s="157">
        <f t="shared" si="188"/>
        <v>0</v>
      </c>
      <c r="PVS28" s="157">
        <f t="shared" si="188"/>
        <v>0</v>
      </c>
      <c r="PVT28" s="157">
        <f t="shared" si="188"/>
        <v>0</v>
      </c>
      <c r="PVU28" s="157">
        <f t="shared" si="188"/>
        <v>0</v>
      </c>
      <c r="PVV28" s="157">
        <f t="shared" si="188"/>
        <v>0</v>
      </c>
      <c r="PVW28" s="157">
        <f t="shared" si="188"/>
        <v>0</v>
      </c>
      <c r="PVX28" s="157">
        <f t="shared" si="188"/>
        <v>0</v>
      </c>
      <c r="PVY28" s="157">
        <f t="shared" si="188"/>
        <v>0</v>
      </c>
      <c r="PVZ28" s="157">
        <f t="shared" si="188"/>
        <v>0</v>
      </c>
      <c r="PWA28" s="157">
        <f t="shared" si="188"/>
        <v>0</v>
      </c>
      <c r="PWB28" s="157">
        <f t="shared" si="188"/>
        <v>0</v>
      </c>
      <c r="PWC28" s="157">
        <f t="shared" si="188"/>
        <v>0</v>
      </c>
      <c r="PWD28" s="157">
        <f t="shared" si="188"/>
        <v>0</v>
      </c>
      <c r="PWE28" s="157">
        <f t="shared" si="188"/>
        <v>0</v>
      </c>
      <c r="PWF28" s="157">
        <f t="shared" si="188"/>
        <v>0</v>
      </c>
      <c r="PWG28" s="157">
        <f t="shared" si="188"/>
        <v>0</v>
      </c>
      <c r="PWH28" s="157">
        <f t="shared" si="188"/>
        <v>0</v>
      </c>
      <c r="PWI28" s="157">
        <f t="shared" si="188"/>
        <v>0</v>
      </c>
      <c r="PWJ28" s="157">
        <f t="shared" si="188"/>
        <v>0</v>
      </c>
      <c r="PWK28" s="157">
        <f t="shared" si="188"/>
        <v>0</v>
      </c>
      <c r="PWL28" s="157">
        <f t="shared" si="188"/>
        <v>0</v>
      </c>
      <c r="PWM28" s="157">
        <f t="shared" si="188"/>
        <v>0</v>
      </c>
      <c r="PWN28" s="157">
        <f t="shared" si="188"/>
        <v>0</v>
      </c>
      <c r="PWO28" s="157">
        <f t="shared" si="188"/>
        <v>0</v>
      </c>
      <c r="PWP28" s="157">
        <f t="shared" si="188"/>
        <v>0</v>
      </c>
      <c r="PWQ28" s="157">
        <f t="shared" si="188"/>
        <v>0</v>
      </c>
      <c r="PWR28" s="157">
        <f t="shared" si="188"/>
        <v>0</v>
      </c>
      <c r="PWS28" s="157">
        <f t="shared" si="188"/>
        <v>0</v>
      </c>
      <c r="PWT28" s="157">
        <f t="shared" si="188"/>
        <v>0</v>
      </c>
      <c r="PWU28" s="157">
        <f t="shared" si="188"/>
        <v>0</v>
      </c>
      <c r="PWV28" s="157">
        <f t="shared" si="188"/>
        <v>0</v>
      </c>
      <c r="PWW28" s="157">
        <f t="shared" si="188"/>
        <v>0</v>
      </c>
      <c r="PWX28" s="157">
        <f t="shared" si="188"/>
        <v>0</v>
      </c>
      <c r="PWY28" s="157">
        <f t="shared" si="188"/>
        <v>0</v>
      </c>
      <c r="PWZ28" s="157">
        <f t="shared" si="188"/>
        <v>0</v>
      </c>
      <c r="PXA28" s="157">
        <f t="shared" si="188"/>
        <v>0</v>
      </c>
      <c r="PXB28" s="157">
        <f t="shared" si="188"/>
        <v>0</v>
      </c>
      <c r="PXC28" s="157">
        <f t="shared" si="188"/>
        <v>0</v>
      </c>
      <c r="PXD28" s="157">
        <f t="shared" si="188"/>
        <v>0</v>
      </c>
      <c r="PXE28" s="157">
        <f t="shared" si="188"/>
        <v>0</v>
      </c>
      <c r="PXF28" s="157">
        <f t="shared" si="188"/>
        <v>0</v>
      </c>
      <c r="PXG28" s="157">
        <f t="shared" si="188"/>
        <v>0</v>
      </c>
      <c r="PXH28" s="157">
        <f t="shared" si="188"/>
        <v>0</v>
      </c>
      <c r="PXI28" s="157">
        <f t="shared" si="188"/>
        <v>0</v>
      </c>
      <c r="PXJ28" s="157">
        <f t="shared" si="188"/>
        <v>0</v>
      </c>
      <c r="PXK28" s="157">
        <f t="shared" si="188"/>
        <v>0</v>
      </c>
      <c r="PXL28" s="157">
        <f t="shared" si="188"/>
        <v>0</v>
      </c>
      <c r="PXM28" s="157">
        <f t="shared" si="188"/>
        <v>0</v>
      </c>
      <c r="PXN28" s="157">
        <f t="shared" si="188"/>
        <v>0</v>
      </c>
      <c r="PXO28" s="157">
        <f t="shared" si="188"/>
        <v>0</v>
      </c>
      <c r="PXP28" s="157">
        <f t="shared" si="188"/>
        <v>0</v>
      </c>
      <c r="PXQ28" s="157">
        <f t="shared" si="188"/>
        <v>0</v>
      </c>
      <c r="PXR28" s="157">
        <f t="shared" si="188"/>
        <v>0</v>
      </c>
      <c r="PXS28" s="157">
        <f t="shared" ref="PXS28:QAD28" si="189">PXS29+PXS30</f>
        <v>0</v>
      </c>
      <c r="PXT28" s="157">
        <f t="shared" si="189"/>
        <v>0</v>
      </c>
      <c r="PXU28" s="157">
        <f t="shared" si="189"/>
        <v>0</v>
      </c>
      <c r="PXV28" s="157">
        <f t="shared" si="189"/>
        <v>0</v>
      </c>
      <c r="PXW28" s="157">
        <f t="shared" si="189"/>
        <v>0</v>
      </c>
      <c r="PXX28" s="157">
        <f t="shared" si="189"/>
        <v>0</v>
      </c>
      <c r="PXY28" s="157">
        <f t="shared" si="189"/>
        <v>0</v>
      </c>
      <c r="PXZ28" s="157">
        <f t="shared" si="189"/>
        <v>0</v>
      </c>
      <c r="PYA28" s="157">
        <f t="shared" si="189"/>
        <v>0</v>
      </c>
      <c r="PYB28" s="157">
        <f t="shared" si="189"/>
        <v>0</v>
      </c>
      <c r="PYC28" s="157">
        <f t="shared" si="189"/>
        <v>0</v>
      </c>
      <c r="PYD28" s="157">
        <f t="shared" si="189"/>
        <v>0</v>
      </c>
      <c r="PYE28" s="157">
        <f t="shared" si="189"/>
        <v>0</v>
      </c>
      <c r="PYF28" s="157">
        <f t="shared" si="189"/>
        <v>0</v>
      </c>
      <c r="PYG28" s="157">
        <f t="shared" si="189"/>
        <v>0</v>
      </c>
      <c r="PYH28" s="157">
        <f t="shared" si="189"/>
        <v>0</v>
      </c>
      <c r="PYI28" s="157">
        <f t="shared" si="189"/>
        <v>0</v>
      </c>
      <c r="PYJ28" s="157">
        <f t="shared" si="189"/>
        <v>0</v>
      </c>
      <c r="PYK28" s="157">
        <f t="shared" si="189"/>
        <v>0</v>
      </c>
      <c r="PYL28" s="157">
        <f t="shared" si="189"/>
        <v>0</v>
      </c>
      <c r="PYM28" s="157">
        <f t="shared" si="189"/>
        <v>0</v>
      </c>
      <c r="PYN28" s="157">
        <f t="shared" si="189"/>
        <v>0</v>
      </c>
      <c r="PYO28" s="157">
        <f t="shared" si="189"/>
        <v>0</v>
      </c>
      <c r="PYP28" s="157">
        <f t="shared" si="189"/>
        <v>0</v>
      </c>
      <c r="PYQ28" s="157">
        <f t="shared" si="189"/>
        <v>0</v>
      </c>
      <c r="PYR28" s="157">
        <f t="shared" si="189"/>
        <v>0</v>
      </c>
      <c r="PYS28" s="157">
        <f t="shared" si="189"/>
        <v>0</v>
      </c>
      <c r="PYT28" s="157">
        <f t="shared" si="189"/>
        <v>0</v>
      </c>
      <c r="PYU28" s="157">
        <f t="shared" si="189"/>
        <v>0</v>
      </c>
      <c r="PYV28" s="157">
        <f t="shared" si="189"/>
        <v>0</v>
      </c>
      <c r="PYW28" s="157">
        <f t="shared" si="189"/>
        <v>0</v>
      </c>
      <c r="PYX28" s="157">
        <f t="shared" si="189"/>
        <v>0</v>
      </c>
      <c r="PYY28" s="157">
        <f t="shared" si="189"/>
        <v>0</v>
      </c>
      <c r="PYZ28" s="157">
        <f t="shared" si="189"/>
        <v>0</v>
      </c>
      <c r="PZA28" s="157">
        <f t="shared" si="189"/>
        <v>0</v>
      </c>
      <c r="PZB28" s="157">
        <f t="shared" si="189"/>
        <v>0</v>
      </c>
      <c r="PZC28" s="157">
        <f t="shared" si="189"/>
        <v>0</v>
      </c>
      <c r="PZD28" s="157">
        <f t="shared" si="189"/>
        <v>0</v>
      </c>
      <c r="PZE28" s="157">
        <f t="shared" si="189"/>
        <v>0</v>
      </c>
      <c r="PZF28" s="157">
        <f t="shared" si="189"/>
        <v>0</v>
      </c>
      <c r="PZG28" s="157">
        <f t="shared" si="189"/>
        <v>0</v>
      </c>
      <c r="PZH28" s="157">
        <f t="shared" si="189"/>
        <v>0</v>
      </c>
      <c r="PZI28" s="157">
        <f t="shared" si="189"/>
        <v>0</v>
      </c>
      <c r="PZJ28" s="157">
        <f t="shared" si="189"/>
        <v>0</v>
      </c>
      <c r="PZK28" s="157">
        <f t="shared" si="189"/>
        <v>0</v>
      </c>
      <c r="PZL28" s="157">
        <f t="shared" si="189"/>
        <v>0</v>
      </c>
      <c r="PZM28" s="157">
        <f t="shared" si="189"/>
        <v>0</v>
      </c>
      <c r="PZN28" s="157">
        <f t="shared" si="189"/>
        <v>0</v>
      </c>
      <c r="PZO28" s="157">
        <f t="shared" si="189"/>
        <v>0</v>
      </c>
      <c r="PZP28" s="157">
        <f t="shared" si="189"/>
        <v>0</v>
      </c>
      <c r="PZQ28" s="157">
        <f t="shared" si="189"/>
        <v>0</v>
      </c>
      <c r="PZR28" s="157">
        <f t="shared" si="189"/>
        <v>0</v>
      </c>
      <c r="PZS28" s="157">
        <f t="shared" si="189"/>
        <v>0</v>
      </c>
      <c r="PZT28" s="157">
        <f t="shared" si="189"/>
        <v>0</v>
      </c>
      <c r="PZU28" s="157">
        <f t="shared" si="189"/>
        <v>0</v>
      </c>
      <c r="PZV28" s="157">
        <f t="shared" si="189"/>
        <v>0</v>
      </c>
      <c r="PZW28" s="157">
        <f t="shared" si="189"/>
        <v>0</v>
      </c>
      <c r="PZX28" s="157">
        <f t="shared" si="189"/>
        <v>0</v>
      </c>
      <c r="PZY28" s="157">
        <f t="shared" si="189"/>
        <v>0</v>
      </c>
      <c r="PZZ28" s="157">
        <f t="shared" si="189"/>
        <v>0</v>
      </c>
      <c r="QAA28" s="157">
        <f t="shared" si="189"/>
        <v>0</v>
      </c>
      <c r="QAB28" s="157">
        <f t="shared" si="189"/>
        <v>0</v>
      </c>
      <c r="QAC28" s="157">
        <f t="shared" si="189"/>
        <v>0</v>
      </c>
      <c r="QAD28" s="157">
        <f t="shared" si="189"/>
        <v>0</v>
      </c>
      <c r="QAE28" s="157">
        <f t="shared" ref="QAE28:QCP28" si="190">QAE29+QAE30</f>
        <v>0</v>
      </c>
      <c r="QAF28" s="157">
        <f t="shared" si="190"/>
        <v>0</v>
      </c>
      <c r="QAG28" s="157">
        <f t="shared" si="190"/>
        <v>0</v>
      </c>
      <c r="QAH28" s="157">
        <f t="shared" si="190"/>
        <v>0</v>
      </c>
      <c r="QAI28" s="157">
        <f t="shared" si="190"/>
        <v>0</v>
      </c>
      <c r="QAJ28" s="157">
        <f t="shared" si="190"/>
        <v>0</v>
      </c>
      <c r="QAK28" s="157">
        <f t="shared" si="190"/>
        <v>0</v>
      </c>
      <c r="QAL28" s="157">
        <f t="shared" si="190"/>
        <v>0</v>
      </c>
      <c r="QAM28" s="157">
        <f t="shared" si="190"/>
        <v>0</v>
      </c>
      <c r="QAN28" s="157">
        <f t="shared" si="190"/>
        <v>0</v>
      </c>
      <c r="QAO28" s="157">
        <f t="shared" si="190"/>
        <v>0</v>
      </c>
      <c r="QAP28" s="157">
        <f t="shared" si="190"/>
        <v>0</v>
      </c>
      <c r="QAQ28" s="157">
        <f t="shared" si="190"/>
        <v>0</v>
      </c>
      <c r="QAR28" s="157">
        <f t="shared" si="190"/>
        <v>0</v>
      </c>
      <c r="QAS28" s="157">
        <f t="shared" si="190"/>
        <v>0</v>
      </c>
      <c r="QAT28" s="157">
        <f t="shared" si="190"/>
        <v>0</v>
      </c>
      <c r="QAU28" s="157">
        <f t="shared" si="190"/>
        <v>0</v>
      </c>
      <c r="QAV28" s="157">
        <f t="shared" si="190"/>
        <v>0</v>
      </c>
      <c r="QAW28" s="157">
        <f t="shared" si="190"/>
        <v>0</v>
      </c>
      <c r="QAX28" s="157">
        <f t="shared" si="190"/>
        <v>0</v>
      </c>
      <c r="QAY28" s="157">
        <f t="shared" si="190"/>
        <v>0</v>
      </c>
      <c r="QAZ28" s="157">
        <f t="shared" si="190"/>
        <v>0</v>
      </c>
      <c r="QBA28" s="157">
        <f t="shared" si="190"/>
        <v>0</v>
      </c>
      <c r="QBB28" s="157">
        <f t="shared" si="190"/>
        <v>0</v>
      </c>
      <c r="QBC28" s="157">
        <f t="shared" si="190"/>
        <v>0</v>
      </c>
      <c r="QBD28" s="157">
        <f t="shared" si="190"/>
        <v>0</v>
      </c>
      <c r="QBE28" s="157">
        <f t="shared" si="190"/>
        <v>0</v>
      </c>
      <c r="QBF28" s="157">
        <f t="shared" si="190"/>
        <v>0</v>
      </c>
      <c r="QBG28" s="157">
        <f t="shared" si="190"/>
        <v>0</v>
      </c>
      <c r="QBH28" s="157">
        <f t="shared" si="190"/>
        <v>0</v>
      </c>
      <c r="QBI28" s="157">
        <f t="shared" si="190"/>
        <v>0</v>
      </c>
      <c r="QBJ28" s="157">
        <f t="shared" si="190"/>
        <v>0</v>
      </c>
      <c r="QBK28" s="157">
        <f t="shared" si="190"/>
        <v>0</v>
      </c>
      <c r="QBL28" s="157">
        <f t="shared" si="190"/>
        <v>0</v>
      </c>
      <c r="QBM28" s="157">
        <f t="shared" si="190"/>
        <v>0</v>
      </c>
      <c r="QBN28" s="157">
        <f t="shared" si="190"/>
        <v>0</v>
      </c>
      <c r="QBO28" s="157">
        <f t="shared" si="190"/>
        <v>0</v>
      </c>
      <c r="QBP28" s="157">
        <f t="shared" si="190"/>
        <v>0</v>
      </c>
      <c r="QBQ28" s="157">
        <f t="shared" si="190"/>
        <v>0</v>
      </c>
      <c r="QBR28" s="157">
        <f t="shared" si="190"/>
        <v>0</v>
      </c>
      <c r="QBS28" s="157">
        <f t="shared" si="190"/>
        <v>0</v>
      </c>
      <c r="QBT28" s="157">
        <f t="shared" si="190"/>
        <v>0</v>
      </c>
      <c r="QBU28" s="157">
        <f t="shared" si="190"/>
        <v>0</v>
      </c>
      <c r="QBV28" s="157">
        <f t="shared" si="190"/>
        <v>0</v>
      </c>
      <c r="QBW28" s="157">
        <f t="shared" si="190"/>
        <v>0</v>
      </c>
      <c r="QBX28" s="157">
        <f t="shared" si="190"/>
        <v>0</v>
      </c>
      <c r="QBY28" s="157">
        <f t="shared" si="190"/>
        <v>0</v>
      </c>
      <c r="QBZ28" s="157">
        <f t="shared" si="190"/>
        <v>0</v>
      </c>
      <c r="QCA28" s="157">
        <f t="shared" si="190"/>
        <v>0</v>
      </c>
      <c r="QCB28" s="157">
        <f t="shared" si="190"/>
        <v>0</v>
      </c>
      <c r="QCC28" s="157">
        <f t="shared" si="190"/>
        <v>0</v>
      </c>
      <c r="QCD28" s="157">
        <f t="shared" si="190"/>
        <v>0</v>
      </c>
      <c r="QCE28" s="157">
        <f t="shared" si="190"/>
        <v>0</v>
      </c>
      <c r="QCF28" s="157">
        <f t="shared" si="190"/>
        <v>0</v>
      </c>
      <c r="QCG28" s="157">
        <f t="shared" si="190"/>
        <v>0</v>
      </c>
      <c r="QCH28" s="157">
        <f t="shared" si="190"/>
        <v>0</v>
      </c>
      <c r="QCI28" s="157">
        <f t="shared" si="190"/>
        <v>0</v>
      </c>
      <c r="QCJ28" s="157">
        <f t="shared" si="190"/>
        <v>0</v>
      </c>
      <c r="QCK28" s="157">
        <f t="shared" si="190"/>
        <v>0</v>
      </c>
      <c r="QCL28" s="157">
        <f t="shared" si="190"/>
        <v>0</v>
      </c>
      <c r="QCM28" s="157">
        <f t="shared" si="190"/>
        <v>0</v>
      </c>
      <c r="QCN28" s="157">
        <f t="shared" si="190"/>
        <v>0</v>
      </c>
      <c r="QCO28" s="157">
        <f t="shared" si="190"/>
        <v>0</v>
      </c>
      <c r="QCP28" s="157">
        <f t="shared" si="190"/>
        <v>0</v>
      </c>
      <c r="QCQ28" s="157">
        <f t="shared" ref="QCQ28:QFB28" si="191">QCQ29+QCQ30</f>
        <v>0</v>
      </c>
      <c r="QCR28" s="157">
        <f t="shared" si="191"/>
        <v>0</v>
      </c>
      <c r="QCS28" s="157">
        <f t="shared" si="191"/>
        <v>0</v>
      </c>
      <c r="QCT28" s="157">
        <f t="shared" si="191"/>
        <v>0</v>
      </c>
      <c r="QCU28" s="157">
        <f t="shared" si="191"/>
        <v>0</v>
      </c>
      <c r="QCV28" s="157">
        <f t="shared" si="191"/>
        <v>0</v>
      </c>
      <c r="QCW28" s="157">
        <f t="shared" si="191"/>
        <v>0</v>
      </c>
      <c r="QCX28" s="157">
        <f t="shared" si="191"/>
        <v>0</v>
      </c>
      <c r="QCY28" s="157">
        <f t="shared" si="191"/>
        <v>0</v>
      </c>
      <c r="QCZ28" s="157">
        <f t="shared" si="191"/>
        <v>0</v>
      </c>
      <c r="QDA28" s="157">
        <f t="shared" si="191"/>
        <v>0</v>
      </c>
      <c r="QDB28" s="157">
        <f t="shared" si="191"/>
        <v>0</v>
      </c>
      <c r="QDC28" s="157">
        <f t="shared" si="191"/>
        <v>0</v>
      </c>
      <c r="QDD28" s="157">
        <f t="shared" si="191"/>
        <v>0</v>
      </c>
      <c r="QDE28" s="157">
        <f t="shared" si="191"/>
        <v>0</v>
      </c>
      <c r="QDF28" s="157">
        <f t="shared" si="191"/>
        <v>0</v>
      </c>
      <c r="QDG28" s="157">
        <f t="shared" si="191"/>
        <v>0</v>
      </c>
      <c r="QDH28" s="157">
        <f t="shared" si="191"/>
        <v>0</v>
      </c>
      <c r="QDI28" s="157">
        <f t="shared" si="191"/>
        <v>0</v>
      </c>
      <c r="QDJ28" s="157">
        <f t="shared" si="191"/>
        <v>0</v>
      </c>
      <c r="QDK28" s="157">
        <f t="shared" si="191"/>
        <v>0</v>
      </c>
      <c r="QDL28" s="157">
        <f t="shared" si="191"/>
        <v>0</v>
      </c>
      <c r="QDM28" s="157">
        <f t="shared" si="191"/>
        <v>0</v>
      </c>
      <c r="QDN28" s="157">
        <f t="shared" si="191"/>
        <v>0</v>
      </c>
      <c r="QDO28" s="157">
        <f t="shared" si="191"/>
        <v>0</v>
      </c>
      <c r="QDP28" s="157">
        <f t="shared" si="191"/>
        <v>0</v>
      </c>
      <c r="QDQ28" s="157">
        <f t="shared" si="191"/>
        <v>0</v>
      </c>
      <c r="QDR28" s="157">
        <f t="shared" si="191"/>
        <v>0</v>
      </c>
      <c r="QDS28" s="157">
        <f t="shared" si="191"/>
        <v>0</v>
      </c>
      <c r="QDT28" s="157">
        <f t="shared" si="191"/>
        <v>0</v>
      </c>
      <c r="QDU28" s="157">
        <f t="shared" si="191"/>
        <v>0</v>
      </c>
      <c r="QDV28" s="157">
        <f t="shared" si="191"/>
        <v>0</v>
      </c>
      <c r="QDW28" s="157">
        <f t="shared" si="191"/>
        <v>0</v>
      </c>
      <c r="QDX28" s="157">
        <f t="shared" si="191"/>
        <v>0</v>
      </c>
      <c r="QDY28" s="157">
        <f t="shared" si="191"/>
        <v>0</v>
      </c>
      <c r="QDZ28" s="157">
        <f t="shared" si="191"/>
        <v>0</v>
      </c>
      <c r="QEA28" s="157">
        <f t="shared" si="191"/>
        <v>0</v>
      </c>
      <c r="QEB28" s="157">
        <f t="shared" si="191"/>
        <v>0</v>
      </c>
      <c r="QEC28" s="157">
        <f t="shared" si="191"/>
        <v>0</v>
      </c>
      <c r="QED28" s="157">
        <f t="shared" si="191"/>
        <v>0</v>
      </c>
      <c r="QEE28" s="157">
        <f t="shared" si="191"/>
        <v>0</v>
      </c>
      <c r="QEF28" s="157">
        <f t="shared" si="191"/>
        <v>0</v>
      </c>
      <c r="QEG28" s="157">
        <f t="shared" si="191"/>
        <v>0</v>
      </c>
      <c r="QEH28" s="157">
        <f t="shared" si="191"/>
        <v>0</v>
      </c>
      <c r="QEI28" s="157">
        <f t="shared" si="191"/>
        <v>0</v>
      </c>
      <c r="QEJ28" s="157">
        <f t="shared" si="191"/>
        <v>0</v>
      </c>
      <c r="QEK28" s="157">
        <f t="shared" si="191"/>
        <v>0</v>
      </c>
      <c r="QEL28" s="157">
        <f t="shared" si="191"/>
        <v>0</v>
      </c>
      <c r="QEM28" s="157">
        <f t="shared" si="191"/>
        <v>0</v>
      </c>
      <c r="QEN28" s="157">
        <f t="shared" si="191"/>
        <v>0</v>
      </c>
      <c r="QEO28" s="157">
        <f t="shared" si="191"/>
        <v>0</v>
      </c>
      <c r="QEP28" s="157">
        <f t="shared" si="191"/>
        <v>0</v>
      </c>
      <c r="QEQ28" s="157">
        <f t="shared" si="191"/>
        <v>0</v>
      </c>
      <c r="QER28" s="157">
        <f t="shared" si="191"/>
        <v>0</v>
      </c>
      <c r="QES28" s="157">
        <f t="shared" si="191"/>
        <v>0</v>
      </c>
      <c r="QET28" s="157">
        <f t="shared" si="191"/>
        <v>0</v>
      </c>
      <c r="QEU28" s="157">
        <f t="shared" si="191"/>
        <v>0</v>
      </c>
      <c r="QEV28" s="157">
        <f t="shared" si="191"/>
        <v>0</v>
      </c>
      <c r="QEW28" s="157">
        <f t="shared" si="191"/>
        <v>0</v>
      </c>
      <c r="QEX28" s="157">
        <f t="shared" si="191"/>
        <v>0</v>
      </c>
      <c r="QEY28" s="157">
        <f t="shared" si="191"/>
        <v>0</v>
      </c>
      <c r="QEZ28" s="157">
        <f t="shared" si="191"/>
        <v>0</v>
      </c>
      <c r="QFA28" s="157">
        <f t="shared" si="191"/>
        <v>0</v>
      </c>
      <c r="QFB28" s="157">
        <f t="shared" si="191"/>
        <v>0</v>
      </c>
      <c r="QFC28" s="157">
        <f t="shared" ref="QFC28:QHN28" si="192">QFC29+QFC30</f>
        <v>0</v>
      </c>
      <c r="QFD28" s="157">
        <f t="shared" si="192"/>
        <v>0</v>
      </c>
      <c r="QFE28" s="157">
        <f t="shared" si="192"/>
        <v>0</v>
      </c>
      <c r="QFF28" s="157">
        <f t="shared" si="192"/>
        <v>0</v>
      </c>
      <c r="QFG28" s="157">
        <f t="shared" si="192"/>
        <v>0</v>
      </c>
      <c r="QFH28" s="157">
        <f t="shared" si="192"/>
        <v>0</v>
      </c>
      <c r="QFI28" s="157">
        <f t="shared" si="192"/>
        <v>0</v>
      </c>
      <c r="QFJ28" s="157">
        <f t="shared" si="192"/>
        <v>0</v>
      </c>
      <c r="QFK28" s="157">
        <f t="shared" si="192"/>
        <v>0</v>
      </c>
      <c r="QFL28" s="157">
        <f t="shared" si="192"/>
        <v>0</v>
      </c>
      <c r="QFM28" s="157">
        <f t="shared" si="192"/>
        <v>0</v>
      </c>
      <c r="QFN28" s="157">
        <f t="shared" si="192"/>
        <v>0</v>
      </c>
      <c r="QFO28" s="157">
        <f t="shared" si="192"/>
        <v>0</v>
      </c>
      <c r="QFP28" s="157">
        <f t="shared" si="192"/>
        <v>0</v>
      </c>
      <c r="QFQ28" s="157">
        <f t="shared" si="192"/>
        <v>0</v>
      </c>
      <c r="QFR28" s="157">
        <f t="shared" si="192"/>
        <v>0</v>
      </c>
      <c r="QFS28" s="157">
        <f t="shared" si="192"/>
        <v>0</v>
      </c>
      <c r="QFT28" s="157">
        <f t="shared" si="192"/>
        <v>0</v>
      </c>
      <c r="QFU28" s="157">
        <f t="shared" si="192"/>
        <v>0</v>
      </c>
      <c r="QFV28" s="157">
        <f t="shared" si="192"/>
        <v>0</v>
      </c>
      <c r="QFW28" s="157">
        <f t="shared" si="192"/>
        <v>0</v>
      </c>
      <c r="QFX28" s="157">
        <f t="shared" si="192"/>
        <v>0</v>
      </c>
      <c r="QFY28" s="157">
        <f t="shared" si="192"/>
        <v>0</v>
      </c>
      <c r="QFZ28" s="157">
        <f t="shared" si="192"/>
        <v>0</v>
      </c>
      <c r="QGA28" s="157">
        <f t="shared" si="192"/>
        <v>0</v>
      </c>
      <c r="QGB28" s="157">
        <f t="shared" si="192"/>
        <v>0</v>
      </c>
      <c r="QGC28" s="157">
        <f t="shared" si="192"/>
        <v>0</v>
      </c>
      <c r="QGD28" s="157">
        <f t="shared" si="192"/>
        <v>0</v>
      </c>
      <c r="QGE28" s="157">
        <f t="shared" si="192"/>
        <v>0</v>
      </c>
      <c r="QGF28" s="157">
        <f t="shared" si="192"/>
        <v>0</v>
      </c>
      <c r="QGG28" s="157">
        <f t="shared" si="192"/>
        <v>0</v>
      </c>
      <c r="QGH28" s="157">
        <f t="shared" si="192"/>
        <v>0</v>
      </c>
      <c r="QGI28" s="157">
        <f t="shared" si="192"/>
        <v>0</v>
      </c>
      <c r="QGJ28" s="157">
        <f t="shared" si="192"/>
        <v>0</v>
      </c>
      <c r="QGK28" s="157">
        <f t="shared" si="192"/>
        <v>0</v>
      </c>
      <c r="QGL28" s="157">
        <f t="shared" si="192"/>
        <v>0</v>
      </c>
      <c r="QGM28" s="157">
        <f t="shared" si="192"/>
        <v>0</v>
      </c>
      <c r="QGN28" s="157">
        <f t="shared" si="192"/>
        <v>0</v>
      </c>
      <c r="QGO28" s="157">
        <f t="shared" si="192"/>
        <v>0</v>
      </c>
      <c r="QGP28" s="157">
        <f t="shared" si="192"/>
        <v>0</v>
      </c>
      <c r="QGQ28" s="157">
        <f t="shared" si="192"/>
        <v>0</v>
      </c>
      <c r="QGR28" s="157">
        <f t="shared" si="192"/>
        <v>0</v>
      </c>
      <c r="QGS28" s="157">
        <f t="shared" si="192"/>
        <v>0</v>
      </c>
      <c r="QGT28" s="157">
        <f t="shared" si="192"/>
        <v>0</v>
      </c>
      <c r="QGU28" s="157">
        <f t="shared" si="192"/>
        <v>0</v>
      </c>
      <c r="QGV28" s="157">
        <f t="shared" si="192"/>
        <v>0</v>
      </c>
      <c r="QGW28" s="157">
        <f t="shared" si="192"/>
        <v>0</v>
      </c>
      <c r="QGX28" s="157">
        <f t="shared" si="192"/>
        <v>0</v>
      </c>
      <c r="QGY28" s="157">
        <f t="shared" si="192"/>
        <v>0</v>
      </c>
      <c r="QGZ28" s="157">
        <f t="shared" si="192"/>
        <v>0</v>
      </c>
      <c r="QHA28" s="157">
        <f t="shared" si="192"/>
        <v>0</v>
      </c>
      <c r="QHB28" s="157">
        <f t="shared" si="192"/>
        <v>0</v>
      </c>
      <c r="QHC28" s="157">
        <f t="shared" si="192"/>
        <v>0</v>
      </c>
      <c r="QHD28" s="157">
        <f t="shared" si="192"/>
        <v>0</v>
      </c>
      <c r="QHE28" s="157">
        <f t="shared" si="192"/>
        <v>0</v>
      </c>
      <c r="QHF28" s="157">
        <f t="shared" si="192"/>
        <v>0</v>
      </c>
      <c r="QHG28" s="157">
        <f t="shared" si="192"/>
        <v>0</v>
      </c>
      <c r="QHH28" s="157">
        <f t="shared" si="192"/>
        <v>0</v>
      </c>
      <c r="QHI28" s="157">
        <f t="shared" si="192"/>
        <v>0</v>
      </c>
      <c r="QHJ28" s="157">
        <f t="shared" si="192"/>
        <v>0</v>
      </c>
      <c r="QHK28" s="157">
        <f t="shared" si="192"/>
        <v>0</v>
      </c>
      <c r="QHL28" s="157">
        <f t="shared" si="192"/>
        <v>0</v>
      </c>
      <c r="QHM28" s="157">
        <f t="shared" si="192"/>
        <v>0</v>
      </c>
      <c r="QHN28" s="157">
        <f t="shared" si="192"/>
        <v>0</v>
      </c>
      <c r="QHO28" s="157">
        <f t="shared" ref="QHO28:QJZ28" si="193">QHO29+QHO30</f>
        <v>0</v>
      </c>
      <c r="QHP28" s="157">
        <f t="shared" si="193"/>
        <v>0</v>
      </c>
      <c r="QHQ28" s="157">
        <f t="shared" si="193"/>
        <v>0</v>
      </c>
      <c r="QHR28" s="157">
        <f t="shared" si="193"/>
        <v>0</v>
      </c>
      <c r="QHS28" s="157">
        <f t="shared" si="193"/>
        <v>0</v>
      </c>
      <c r="QHT28" s="157">
        <f t="shared" si="193"/>
        <v>0</v>
      </c>
      <c r="QHU28" s="157">
        <f t="shared" si="193"/>
        <v>0</v>
      </c>
      <c r="QHV28" s="157">
        <f t="shared" si="193"/>
        <v>0</v>
      </c>
      <c r="QHW28" s="157">
        <f t="shared" si="193"/>
        <v>0</v>
      </c>
      <c r="QHX28" s="157">
        <f t="shared" si="193"/>
        <v>0</v>
      </c>
      <c r="QHY28" s="157">
        <f t="shared" si="193"/>
        <v>0</v>
      </c>
      <c r="QHZ28" s="157">
        <f t="shared" si="193"/>
        <v>0</v>
      </c>
      <c r="QIA28" s="157">
        <f t="shared" si="193"/>
        <v>0</v>
      </c>
      <c r="QIB28" s="157">
        <f t="shared" si="193"/>
        <v>0</v>
      </c>
      <c r="QIC28" s="157">
        <f t="shared" si="193"/>
        <v>0</v>
      </c>
      <c r="QID28" s="157">
        <f t="shared" si="193"/>
        <v>0</v>
      </c>
      <c r="QIE28" s="157">
        <f t="shared" si="193"/>
        <v>0</v>
      </c>
      <c r="QIF28" s="157">
        <f t="shared" si="193"/>
        <v>0</v>
      </c>
      <c r="QIG28" s="157">
        <f t="shared" si="193"/>
        <v>0</v>
      </c>
      <c r="QIH28" s="157">
        <f t="shared" si="193"/>
        <v>0</v>
      </c>
      <c r="QII28" s="157">
        <f t="shared" si="193"/>
        <v>0</v>
      </c>
      <c r="QIJ28" s="157">
        <f t="shared" si="193"/>
        <v>0</v>
      </c>
      <c r="QIK28" s="157">
        <f t="shared" si="193"/>
        <v>0</v>
      </c>
      <c r="QIL28" s="157">
        <f t="shared" si="193"/>
        <v>0</v>
      </c>
      <c r="QIM28" s="157">
        <f t="shared" si="193"/>
        <v>0</v>
      </c>
      <c r="QIN28" s="157">
        <f t="shared" si="193"/>
        <v>0</v>
      </c>
      <c r="QIO28" s="157">
        <f t="shared" si="193"/>
        <v>0</v>
      </c>
      <c r="QIP28" s="157">
        <f t="shared" si="193"/>
        <v>0</v>
      </c>
      <c r="QIQ28" s="157">
        <f t="shared" si="193"/>
        <v>0</v>
      </c>
      <c r="QIR28" s="157">
        <f t="shared" si="193"/>
        <v>0</v>
      </c>
      <c r="QIS28" s="157">
        <f t="shared" si="193"/>
        <v>0</v>
      </c>
      <c r="QIT28" s="157">
        <f t="shared" si="193"/>
        <v>0</v>
      </c>
      <c r="QIU28" s="157">
        <f t="shared" si="193"/>
        <v>0</v>
      </c>
      <c r="QIV28" s="157">
        <f t="shared" si="193"/>
        <v>0</v>
      </c>
      <c r="QIW28" s="157">
        <f t="shared" si="193"/>
        <v>0</v>
      </c>
      <c r="QIX28" s="157">
        <f t="shared" si="193"/>
        <v>0</v>
      </c>
      <c r="QIY28" s="157">
        <f t="shared" si="193"/>
        <v>0</v>
      </c>
      <c r="QIZ28" s="157">
        <f t="shared" si="193"/>
        <v>0</v>
      </c>
      <c r="QJA28" s="157">
        <f t="shared" si="193"/>
        <v>0</v>
      </c>
      <c r="QJB28" s="157">
        <f t="shared" si="193"/>
        <v>0</v>
      </c>
      <c r="QJC28" s="157">
        <f t="shared" si="193"/>
        <v>0</v>
      </c>
      <c r="QJD28" s="157">
        <f t="shared" si="193"/>
        <v>0</v>
      </c>
      <c r="QJE28" s="157">
        <f t="shared" si="193"/>
        <v>0</v>
      </c>
      <c r="QJF28" s="157">
        <f t="shared" si="193"/>
        <v>0</v>
      </c>
      <c r="QJG28" s="157">
        <f t="shared" si="193"/>
        <v>0</v>
      </c>
      <c r="QJH28" s="157">
        <f t="shared" si="193"/>
        <v>0</v>
      </c>
      <c r="QJI28" s="157">
        <f t="shared" si="193"/>
        <v>0</v>
      </c>
      <c r="QJJ28" s="157">
        <f t="shared" si="193"/>
        <v>0</v>
      </c>
      <c r="QJK28" s="157">
        <f t="shared" si="193"/>
        <v>0</v>
      </c>
      <c r="QJL28" s="157">
        <f t="shared" si="193"/>
        <v>0</v>
      </c>
      <c r="QJM28" s="157">
        <f t="shared" si="193"/>
        <v>0</v>
      </c>
      <c r="QJN28" s="157">
        <f t="shared" si="193"/>
        <v>0</v>
      </c>
      <c r="QJO28" s="157">
        <f t="shared" si="193"/>
        <v>0</v>
      </c>
      <c r="QJP28" s="157">
        <f t="shared" si="193"/>
        <v>0</v>
      </c>
      <c r="QJQ28" s="157">
        <f t="shared" si="193"/>
        <v>0</v>
      </c>
      <c r="QJR28" s="157">
        <f t="shared" si="193"/>
        <v>0</v>
      </c>
      <c r="QJS28" s="157">
        <f t="shared" si="193"/>
        <v>0</v>
      </c>
      <c r="QJT28" s="157">
        <f t="shared" si="193"/>
        <v>0</v>
      </c>
      <c r="QJU28" s="157">
        <f t="shared" si="193"/>
        <v>0</v>
      </c>
      <c r="QJV28" s="157">
        <f t="shared" si="193"/>
        <v>0</v>
      </c>
      <c r="QJW28" s="157">
        <f t="shared" si="193"/>
        <v>0</v>
      </c>
      <c r="QJX28" s="157">
        <f t="shared" si="193"/>
        <v>0</v>
      </c>
      <c r="QJY28" s="157">
        <f t="shared" si="193"/>
        <v>0</v>
      </c>
      <c r="QJZ28" s="157">
        <f t="shared" si="193"/>
        <v>0</v>
      </c>
      <c r="QKA28" s="157">
        <f t="shared" ref="QKA28:QML28" si="194">QKA29+QKA30</f>
        <v>0</v>
      </c>
      <c r="QKB28" s="157">
        <f t="shared" si="194"/>
        <v>0</v>
      </c>
      <c r="QKC28" s="157">
        <f t="shared" si="194"/>
        <v>0</v>
      </c>
      <c r="QKD28" s="157">
        <f t="shared" si="194"/>
        <v>0</v>
      </c>
      <c r="QKE28" s="157">
        <f t="shared" si="194"/>
        <v>0</v>
      </c>
      <c r="QKF28" s="157">
        <f t="shared" si="194"/>
        <v>0</v>
      </c>
      <c r="QKG28" s="157">
        <f t="shared" si="194"/>
        <v>0</v>
      </c>
      <c r="QKH28" s="157">
        <f t="shared" si="194"/>
        <v>0</v>
      </c>
      <c r="QKI28" s="157">
        <f t="shared" si="194"/>
        <v>0</v>
      </c>
      <c r="QKJ28" s="157">
        <f t="shared" si="194"/>
        <v>0</v>
      </c>
      <c r="QKK28" s="157">
        <f t="shared" si="194"/>
        <v>0</v>
      </c>
      <c r="QKL28" s="157">
        <f t="shared" si="194"/>
        <v>0</v>
      </c>
      <c r="QKM28" s="157">
        <f t="shared" si="194"/>
        <v>0</v>
      </c>
      <c r="QKN28" s="157">
        <f t="shared" si="194"/>
        <v>0</v>
      </c>
      <c r="QKO28" s="157">
        <f t="shared" si="194"/>
        <v>0</v>
      </c>
      <c r="QKP28" s="157">
        <f t="shared" si="194"/>
        <v>0</v>
      </c>
      <c r="QKQ28" s="157">
        <f t="shared" si="194"/>
        <v>0</v>
      </c>
      <c r="QKR28" s="157">
        <f t="shared" si="194"/>
        <v>0</v>
      </c>
      <c r="QKS28" s="157">
        <f t="shared" si="194"/>
        <v>0</v>
      </c>
      <c r="QKT28" s="157">
        <f t="shared" si="194"/>
        <v>0</v>
      </c>
      <c r="QKU28" s="157">
        <f t="shared" si="194"/>
        <v>0</v>
      </c>
      <c r="QKV28" s="157">
        <f t="shared" si="194"/>
        <v>0</v>
      </c>
      <c r="QKW28" s="157">
        <f t="shared" si="194"/>
        <v>0</v>
      </c>
      <c r="QKX28" s="157">
        <f t="shared" si="194"/>
        <v>0</v>
      </c>
      <c r="QKY28" s="157">
        <f t="shared" si="194"/>
        <v>0</v>
      </c>
      <c r="QKZ28" s="157">
        <f t="shared" si="194"/>
        <v>0</v>
      </c>
      <c r="QLA28" s="157">
        <f t="shared" si="194"/>
        <v>0</v>
      </c>
      <c r="QLB28" s="157">
        <f t="shared" si="194"/>
        <v>0</v>
      </c>
      <c r="QLC28" s="157">
        <f t="shared" si="194"/>
        <v>0</v>
      </c>
      <c r="QLD28" s="157">
        <f t="shared" si="194"/>
        <v>0</v>
      </c>
      <c r="QLE28" s="157">
        <f t="shared" si="194"/>
        <v>0</v>
      </c>
      <c r="QLF28" s="157">
        <f t="shared" si="194"/>
        <v>0</v>
      </c>
      <c r="QLG28" s="157">
        <f t="shared" si="194"/>
        <v>0</v>
      </c>
      <c r="QLH28" s="157">
        <f t="shared" si="194"/>
        <v>0</v>
      </c>
      <c r="QLI28" s="157">
        <f t="shared" si="194"/>
        <v>0</v>
      </c>
      <c r="QLJ28" s="157">
        <f t="shared" si="194"/>
        <v>0</v>
      </c>
      <c r="QLK28" s="157">
        <f t="shared" si="194"/>
        <v>0</v>
      </c>
      <c r="QLL28" s="157">
        <f t="shared" si="194"/>
        <v>0</v>
      </c>
      <c r="QLM28" s="157">
        <f t="shared" si="194"/>
        <v>0</v>
      </c>
      <c r="QLN28" s="157">
        <f t="shared" si="194"/>
        <v>0</v>
      </c>
      <c r="QLO28" s="157">
        <f t="shared" si="194"/>
        <v>0</v>
      </c>
      <c r="QLP28" s="157">
        <f t="shared" si="194"/>
        <v>0</v>
      </c>
      <c r="QLQ28" s="157">
        <f t="shared" si="194"/>
        <v>0</v>
      </c>
      <c r="QLR28" s="157">
        <f t="shared" si="194"/>
        <v>0</v>
      </c>
      <c r="QLS28" s="157">
        <f t="shared" si="194"/>
        <v>0</v>
      </c>
      <c r="QLT28" s="157">
        <f t="shared" si="194"/>
        <v>0</v>
      </c>
      <c r="QLU28" s="157">
        <f t="shared" si="194"/>
        <v>0</v>
      </c>
      <c r="QLV28" s="157">
        <f t="shared" si="194"/>
        <v>0</v>
      </c>
      <c r="QLW28" s="157">
        <f t="shared" si="194"/>
        <v>0</v>
      </c>
      <c r="QLX28" s="157">
        <f t="shared" si="194"/>
        <v>0</v>
      </c>
      <c r="QLY28" s="157">
        <f t="shared" si="194"/>
        <v>0</v>
      </c>
      <c r="QLZ28" s="157">
        <f t="shared" si="194"/>
        <v>0</v>
      </c>
      <c r="QMA28" s="157">
        <f t="shared" si="194"/>
        <v>0</v>
      </c>
      <c r="QMB28" s="157">
        <f t="shared" si="194"/>
        <v>0</v>
      </c>
      <c r="QMC28" s="157">
        <f t="shared" si="194"/>
        <v>0</v>
      </c>
      <c r="QMD28" s="157">
        <f t="shared" si="194"/>
        <v>0</v>
      </c>
      <c r="QME28" s="157">
        <f t="shared" si="194"/>
        <v>0</v>
      </c>
      <c r="QMF28" s="157">
        <f t="shared" si="194"/>
        <v>0</v>
      </c>
      <c r="QMG28" s="157">
        <f t="shared" si="194"/>
        <v>0</v>
      </c>
      <c r="QMH28" s="157">
        <f t="shared" si="194"/>
        <v>0</v>
      </c>
      <c r="QMI28" s="157">
        <f t="shared" si="194"/>
        <v>0</v>
      </c>
      <c r="QMJ28" s="157">
        <f t="shared" si="194"/>
        <v>0</v>
      </c>
      <c r="QMK28" s="157">
        <f t="shared" si="194"/>
        <v>0</v>
      </c>
      <c r="QML28" s="157">
        <f t="shared" si="194"/>
        <v>0</v>
      </c>
      <c r="QMM28" s="157">
        <f t="shared" ref="QMM28:QOX28" si="195">QMM29+QMM30</f>
        <v>0</v>
      </c>
      <c r="QMN28" s="157">
        <f t="shared" si="195"/>
        <v>0</v>
      </c>
      <c r="QMO28" s="157">
        <f t="shared" si="195"/>
        <v>0</v>
      </c>
      <c r="QMP28" s="157">
        <f t="shared" si="195"/>
        <v>0</v>
      </c>
      <c r="QMQ28" s="157">
        <f t="shared" si="195"/>
        <v>0</v>
      </c>
      <c r="QMR28" s="157">
        <f t="shared" si="195"/>
        <v>0</v>
      </c>
      <c r="QMS28" s="157">
        <f t="shared" si="195"/>
        <v>0</v>
      </c>
      <c r="QMT28" s="157">
        <f t="shared" si="195"/>
        <v>0</v>
      </c>
      <c r="QMU28" s="157">
        <f t="shared" si="195"/>
        <v>0</v>
      </c>
      <c r="QMV28" s="157">
        <f t="shared" si="195"/>
        <v>0</v>
      </c>
      <c r="QMW28" s="157">
        <f t="shared" si="195"/>
        <v>0</v>
      </c>
      <c r="QMX28" s="157">
        <f t="shared" si="195"/>
        <v>0</v>
      </c>
      <c r="QMY28" s="157">
        <f t="shared" si="195"/>
        <v>0</v>
      </c>
      <c r="QMZ28" s="157">
        <f t="shared" si="195"/>
        <v>0</v>
      </c>
      <c r="QNA28" s="157">
        <f t="shared" si="195"/>
        <v>0</v>
      </c>
      <c r="QNB28" s="157">
        <f t="shared" si="195"/>
        <v>0</v>
      </c>
      <c r="QNC28" s="157">
        <f t="shared" si="195"/>
        <v>0</v>
      </c>
      <c r="QND28" s="157">
        <f t="shared" si="195"/>
        <v>0</v>
      </c>
      <c r="QNE28" s="157">
        <f t="shared" si="195"/>
        <v>0</v>
      </c>
      <c r="QNF28" s="157">
        <f t="shared" si="195"/>
        <v>0</v>
      </c>
      <c r="QNG28" s="157">
        <f t="shared" si="195"/>
        <v>0</v>
      </c>
      <c r="QNH28" s="157">
        <f t="shared" si="195"/>
        <v>0</v>
      </c>
      <c r="QNI28" s="157">
        <f t="shared" si="195"/>
        <v>0</v>
      </c>
      <c r="QNJ28" s="157">
        <f t="shared" si="195"/>
        <v>0</v>
      </c>
      <c r="QNK28" s="157">
        <f t="shared" si="195"/>
        <v>0</v>
      </c>
      <c r="QNL28" s="157">
        <f t="shared" si="195"/>
        <v>0</v>
      </c>
      <c r="QNM28" s="157">
        <f t="shared" si="195"/>
        <v>0</v>
      </c>
      <c r="QNN28" s="157">
        <f t="shared" si="195"/>
        <v>0</v>
      </c>
      <c r="QNO28" s="157">
        <f t="shared" si="195"/>
        <v>0</v>
      </c>
      <c r="QNP28" s="157">
        <f t="shared" si="195"/>
        <v>0</v>
      </c>
      <c r="QNQ28" s="157">
        <f t="shared" si="195"/>
        <v>0</v>
      </c>
      <c r="QNR28" s="157">
        <f t="shared" si="195"/>
        <v>0</v>
      </c>
      <c r="QNS28" s="157">
        <f t="shared" si="195"/>
        <v>0</v>
      </c>
      <c r="QNT28" s="157">
        <f t="shared" si="195"/>
        <v>0</v>
      </c>
      <c r="QNU28" s="157">
        <f t="shared" si="195"/>
        <v>0</v>
      </c>
      <c r="QNV28" s="157">
        <f t="shared" si="195"/>
        <v>0</v>
      </c>
      <c r="QNW28" s="157">
        <f t="shared" si="195"/>
        <v>0</v>
      </c>
      <c r="QNX28" s="157">
        <f t="shared" si="195"/>
        <v>0</v>
      </c>
      <c r="QNY28" s="157">
        <f t="shared" si="195"/>
        <v>0</v>
      </c>
      <c r="QNZ28" s="157">
        <f t="shared" si="195"/>
        <v>0</v>
      </c>
      <c r="QOA28" s="157">
        <f t="shared" si="195"/>
        <v>0</v>
      </c>
      <c r="QOB28" s="157">
        <f t="shared" si="195"/>
        <v>0</v>
      </c>
      <c r="QOC28" s="157">
        <f t="shared" si="195"/>
        <v>0</v>
      </c>
      <c r="QOD28" s="157">
        <f t="shared" si="195"/>
        <v>0</v>
      </c>
      <c r="QOE28" s="157">
        <f t="shared" si="195"/>
        <v>0</v>
      </c>
      <c r="QOF28" s="157">
        <f t="shared" si="195"/>
        <v>0</v>
      </c>
      <c r="QOG28" s="157">
        <f t="shared" si="195"/>
        <v>0</v>
      </c>
      <c r="QOH28" s="157">
        <f t="shared" si="195"/>
        <v>0</v>
      </c>
      <c r="QOI28" s="157">
        <f t="shared" si="195"/>
        <v>0</v>
      </c>
      <c r="QOJ28" s="157">
        <f t="shared" si="195"/>
        <v>0</v>
      </c>
      <c r="QOK28" s="157">
        <f t="shared" si="195"/>
        <v>0</v>
      </c>
      <c r="QOL28" s="157">
        <f t="shared" si="195"/>
        <v>0</v>
      </c>
      <c r="QOM28" s="157">
        <f t="shared" si="195"/>
        <v>0</v>
      </c>
      <c r="QON28" s="157">
        <f t="shared" si="195"/>
        <v>0</v>
      </c>
      <c r="QOO28" s="157">
        <f t="shared" si="195"/>
        <v>0</v>
      </c>
      <c r="QOP28" s="157">
        <f t="shared" si="195"/>
        <v>0</v>
      </c>
      <c r="QOQ28" s="157">
        <f t="shared" si="195"/>
        <v>0</v>
      </c>
      <c r="QOR28" s="157">
        <f t="shared" si="195"/>
        <v>0</v>
      </c>
      <c r="QOS28" s="157">
        <f t="shared" si="195"/>
        <v>0</v>
      </c>
      <c r="QOT28" s="157">
        <f t="shared" si="195"/>
        <v>0</v>
      </c>
      <c r="QOU28" s="157">
        <f t="shared" si="195"/>
        <v>0</v>
      </c>
      <c r="QOV28" s="157">
        <f t="shared" si="195"/>
        <v>0</v>
      </c>
      <c r="QOW28" s="157">
        <f t="shared" si="195"/>
        <v>0</v>
      </c>
      <c r="QOX28" s="157">
        <f t="shared" si="195"/>
        <v>0</v>
      </c>
      <c r="QOY28" s="157">
        <f t="shared" ref="QOY28:QRJ28" si="196">QOY29+QOY30</f>
        <v>0</v>
      </c>
      <c r="QOZ28" s="157">
        <f t="shared" si="196"/>
        <v>0</v>
      </c>
      <c r="QPA28" s="157">
        <f t="shared" si="196"/>
        <v>0</v>
      </c>
      <c r="QPB28" s="157">
        <f t="shared" si="196"/>
        <v>0</v>
      </c>
      <c r="QPC28" s="157">
        <f t="shared" si="196"/>
        <v>0</v>
      </c>
      <c r="QPD28" s="157">
        <f t="shared" si="196"/>
        <v>0</v>
      </c>
      <c r="QPE28" s="157">
        <f t="shared" si="196"/>
        <v>0</v>
      </c>
      <c r="QPF28" s="157">
        <f t="shared" si="196"/>
        <v>0</v>
      </c>
      <c r="QPG28" s="157">
        <f t="shared" si="196"/>
        <v>0</v>
      </c>
      <c r="QPH28" s="157">
        <f t="shared" si="196"/>
        <v>0</v>
      </c>
      <c r="QPI28" s="157">
        <f t="shared" si="196"/>
        <v>0</v>
      </c>
      <c r="QPJ28" s="157">
        <f t="shared" si="196"/>
        <v>0</v>
      </c>
      <c r="QPK28" s="157">
        <f t="shared" si="196"/>
        <v>0</v>
      </c>
      <c r="QPL28" s="157">
        <f t="shared" si="196"/>
        <v>0</v>
      </c>
      <c r="QPM28" s="157">
        <f t="shared" si="196"/>
        <v>0</v>
      </c>
      <c r="QPN28" s="157">
        <f t="shared" si="196"/>
        <v>0</v>
      </c>
      <c r="QPO28" s="157">
        <f t="shared" si="196"/>
        <v>0</v>
      </c>
      <c r="QPP28" s="157">
        <f t="shared" si="196"/>
        <v>0</v>
      </c>
      <c r="QPQ28" s="157">
        <f t="shared" si="196"/>
        <v>0</v>
      </c>
      <c r="QPR28" s="157">
        <f t="shared" si="196"/>
        <v>0</v>
      </c>
      <c r="QPS28" s="157">
        <f t="shared" si="196"/>
        <v>0</v>
      </c>
      <c r="QPT28" s="157">
        <f t="shared" si="196"/>
        <v>0</v>
      </c>
      <c r="QPU28" s="157">
        <f t="shared" si="196"/>
        <v>0</v>
      </c>
      <c r="QPV28" s="157">
        <f t="shared" si="196"/>
        <v>0</v>
      </c>
      <c r="QPW28" s="157">
        <f t="shared" si="196"/>
        <v>0</v>
      </c>
      <c r="QPX28" s="157">
        <f t="shared" si="196"/>
        <v>0</v>
      </c>
      <c r="QPY28" s="157">
        <f t="shared" si="196"/>
        <v>0</v>
      </c>
      <c r="QPZ28" s="157">
        <f t="shared" si="196"/>
        <v>0</v>
      </c>
      <c r="QQA28" s="157">
        <f t="shared" si="196"/>
        <v>0</v>
      </c>
      <c r="QQB28" s="157">
        <f t="shared" si="196"/>
        <v>0</v>
      </c>
      <c r="QQC28" s="157">
        <f t="shared" si="196"/>
        <v>0</v>
      </c>
      <c r="QQD28" s="157">
        <f t="shared" si="196"/>
        <v>0</v>
      </c>
      <c r="QQE28" s="157">
        <f t="shared" si="196"/>
        <v>0</v>
      </c>
      <c r="QQF28" s="157">
        <f t="shared" si="196"/>
        <v>0</v>
      </c>
      <c r="QQG28" s="157">
        <f t="shared" si="196"/>
        <v>0</v>
      </c>
      <c r="QQH28" s="157">
        <f t="shared" si="196"/>
        <v>0</v>
      </c>
      <c r="QQI28" s="157">
        <f t="shared" si="196"/>
        <v>0</v>
      </c>
      <c r="QQJ28" s="157">
        <f t="shared" si="196"/>
        <v>0</v>
      </c>
      <c r="QQK28" s="157">
        <f t="shared" si="196"/>
        <v>0</v>
      </c>
      <c r="QQL28" s="157">
        <f t="shared" si="196"/>
        <v>0</v>
      </c>
      <c r="QQM28" s="157">
        <f t="shared" si="196"/>
        <v>0</v>
      </c>
      <c r="QQN28" s="157">
        <f t="shared" si="196"/>
        <v>0</v>
      </c>
      <c r="QQO28" s="157">
        <f t="shared" si="196"/>
        <v>0</v>
      </c>
      <c r="QQP28" s="157">
        <f t="shared" si="196"/>
        <v>0</v>
      </c>
      <c r="QQQ28" s="157">
        <f t="shared" si="196"/>
        <v>0</v>
      </c>
      <c r="QQR28" s="157">
        <f t="shared" si="196"/>
        <v>0</v>
      </c>
      <c r="QQS28" s="157">
        <f t="shared" si="196"/>
        <v>0</v>
      </c>
      <c r="QQT28" s="157">
        <f t="shared" si="196"/>
        <v>0</v>
      </c>
      <c r="QQU28" s="157">
        <f t="shared" si="196"/>
        <v>0</v>
      </c>
      <c r="QQV28" s="157">
        <f t="shared" si="196"/>
        <v>0</v>
      </c>
      <c r="QQW28" s="157">
        <f t="shared" si="196"/>
        <v>0</v>
      </c>
      <c r="QQX28" s="157">
        <f t="shared" si="196"/>
        <v>0</v>
      </c>
      <c r="QQY28" s="157">
        <f t="shared" si="196"/>
        <v>0</v>
      </c>
      <c r="QQZ28" s="157">
        <f t="shared" si="196"/>
        <v>0</v>
      </c>
      <c r="QRA28" s="157">
        <f t="shared" si="196"/>
        <v>0</v>
      </c>
      <c r="QRB28" s="157">
        <f t="shared" si="196"/>
        <v>0</v>
      </c>
      <c r="QRC28" s="157">
        <f t="shared" si="196"/>
        <v>0</v>
      </c>
      <c r="QRD28" s="157">
        <f t="shared" si="196"/>
        <v>0</v>
      </c>
      <c r="QRE28" s="157">
        <f t="shared" si="196"/>
        <v>0</v>
      </c>
      <c r="QRF28" s="157">
        <f t="shared" si="196"/>
        <v>0</v>
      </c>
      <c r="QRG28" s="157">
        <f t="shared" si="196"/>
        <v>0</v>
      </c>
      <c r="QRH28" s="157">
        <f t="shared" si="196"/>
        <v>0</v>
      </c>
      <c r="QRI28" s="157">
        <f t="shared" si="196"/>
        <v>0</v>
      </c>
      <c r="QRJ28" s="157">
        <f t="shared" si="196"/>
        <v>0</v>
      </c>
      <c r="QRK28" s="157">
        <f t="shared" ref="QRK28:QTV28" si="197">QRK29+QRK30</f>
        <v>0</v>
      </c>
      <c r="QRL28" s="157">
        <f t="shared" si="197"/>
        <v>0</v>
      </c>
      <c r="QRM28" s="157">
        <f t="shared" si="197"/>
        <v>0</v>
      </c>
      <c r="QRN28" s="157">
        <f t="shared" si="197"/>
        <v>0</v>
      </c>
      <c r="QRO28" s="157">
        <f t="shared" si="197"/>
        <v>0</v>
      </c>
      <c r="QRP28" s="157">
        <f t="shared" si="197"/>
        <v>0</v>
      </c>
      <c r="QRQ28" s="157">
        <f t="shared" si="197"/>
        <v>0</v>
      </c>
      <c r="QRR28" s="157">
        <f t="shared" si="197"/>
        <v>0</v>
      </c>
      <c r="QRS28" s="157">
        <f t="shared" si="197"/>
        <v>0</v>
      </c>
      <c r="QRT28" s="157">
        <f t="shared" si="197"/>
        <v>0</v>
      </c>
      <c r="QRU28" s="157">
        <f t="shared" si="197"/>
        <v>0</v>
      </c>
      <c r="QRV28" s="157">
        <f t="shared" si="197"/>
        <v>0</v>
      </c>
      <c r="QRW28" s="157">
        <f t="shared" si="197"/>
        <v>0</v>
      </c>
      <c r="QRX28" s="157">
        <f t="shared" si="197"/>
        <v>0</v>
      </c>
      <c r="QRY28" s="157">
        <f t="shared" si="197"/>
        <v>0</v>
      </c>
      <c r="QRZ28" s="157">
        <f t="shared" si="197"/>
        <v>0</v>
      </c>
      <c r="QSA28" s="157">
        <f t="shared" si="197"/>
        <v>0</v>
      </c>
      <c r="QSB28" s="157">
        <f t="shared" si="197"/>
        <v>0</v>
      </c>
      <c r="QSC28" s="157">
        <f t="shared" si="197"/>
        <v>0</v>
      </c>
      <c r="QSD28" s="157">
        <f t="shared" si="197"/>
        <v>0</v>
      </c>
      <c r="QSE28" s="157">
        <f t="shared" si="197"/>
        <v>0</v>
      </c>
      <c r="QSF28" s="157">
        <f t="shared" si="197"/>
        <v>0</v>
      </c>
      <c r="QSG28" s="157">
        <f t="shared" si="197"/>
        <v>0</v>
      </c>
      <c r="QSH28" s="157">
        <f t="shared" si="197"/>
        <v>0</v>
      </c>
      <c r="QSI28" s="157">
        <f t="shared" si="197"/>
        <v>0</v>
      </c>
      <c r="QSJ28" s="157">
        <f t="shared" si="197"/>
        <v>0</v>
      </c>
      <c r="QSK28" s="157">
        <f t="shared" si="197"/>
        <v>0</v>
      </c>
      <c r="QSL28" s="157">
        <f t="shared" si="197"/>
        <v>0</v>
      </c>
      <c r="QSM28" s="157">
        <f t="shared" si="197"/>
        <v>0</v>
      </c>
      <c r="QSN28" s="157">
        <f t="shared" si="197"/>
        <v>0</v>
      </c>
      <c r="QSO28" s="157">
        <f t="shared" si="197"/>
        <v>0</v>
      </c>
      <c r="QSP28" s="157">
        <f t="shared" si="197"/>
        <v>0</v>
      </c>
      <c r="QSQ28" s="157">
        <f t="shared" si="197"/>
        <v>0</v>
      </c>
      <c r="QSR28" s="157">
        <f t="shared" si="197"/>
        <v>0</v>
      </c>
      <c r="QSS28" s="157">
        <f t="shared" si="197"/>
        <v>0</v>
      </c>
      <c r="QST28" s="157">
        <f t="shared" si="197"/>
        <v>0</v>
      </c>
      <c r="QSU28" s="157">
        <f t="shared" si="197"/>
        <v>0</v>
      </c>
      <c r="QSV28" s="157">
        <f t="shared" si="197"/>
        <v>0</v>
      </c>
      <c r="QSW28" s="157">
        <f t="shared" si="197"/>
        <v>0</v>
      </c>
      <c r="QSX28" s="157">
        <f t="shared" si="197"/>
        <v>0</v>
      </c>
      <c r="QSY28" s="157">
        <f t="shared" si="197"/>
        <v>0</v>
      </c>
      <c r="QSZ28" s="157">
        <f t="shared" si="197"/>
        <v>0</v>
      </c>
      <c r="QTA28" s="157">
        <f t="shared" si="197"/>
        <v>0</v>
      </c>
      <c r="QTB28" s="157">
        <f t="shared" si="197"/>
        <v>0</v>
      </c>
      <c r="QTC28" s="157">
        <f t="shared" si="197"/>
        <v>0</v>
      </c>
      <c r="QTD28" s="157">
        <f t="shared" si="197"/>
        <v>0</v>
      </c>
      <c r="QTE28" s="157">
        <f t="shared" si="197"/>
        <v>0</v>
      </c>
      <c r="QTF28" s="157">
        <f t="shared" si="197"/>
        <v>0</v>
      </c>
      <c r="QTG28" s="157">
        <f t="shared" si="197"/>
        <v>0</v>
      </c>
      <c r="QTH28" s="157">
        <f t="shared" si="197"/>
        <v>0</v>
      </c>
      <c r="QTI28" s="157">
        <f t="shared" si="197"/>
        <v>0</v>
      </c>
      <c r="QTJ28" s="157">
        <f t="shared" si="197"/>
        <v>0</v>
      </c>
      <c r="QTK28" s="157">
        <f t="shared" si="197"/>
        <v>0</v>
      </c>
      <c r="QTL28" s="157">
        <f t="shared" si="197"/>
        <v>0</v>
      </c>
      <c r="QTM28" s="157">
        <f t="shared" si="197"/>
        <v>0</v>
      </c>
      <c r="QTN28" s="157">
        <f t="shared" si="197"/>
        <v>0</v>
      </c>
      <c r="QTO28" s="157">
        <f t="shared" si="197"/>
        <v>0</v>
      </c>
      <c r="QTP28" s="157">
        <f t="shared" si="197"/>
        <v>0</v>
      </c>
      <c r="QTQ28" s="157">
        <f t="shared" si="197"/>
        <v>0</v>
      </c>
      <c r="QTR28" s="157">
        <f t="shared" si="197"/>
        <v>0</v>
      </c>
      <c r="QTS28" s="157">
        <f t="shared" si="197"/>
        <v>0</v>
      </c>
      <c r="QTT28" s="157">
        <f t="shared" si="197"/>
        <v>0</v>
      </c>
      <c r="QTU28" s="157">
        <f t="shared" si="197"/>
        <v>0</v>
      </c>
      <c r="QTV28" s="157">
        <f t="shared" si="197"/>
        <v>0</v>
      </c>
      <c r="QTW28" s="157">
        <f t="shared" ref="QTW28:QWH28" si="198">QTW29+QTW30</f>
        <v>0</v>
      </c>
      <c r="QTX28" s="157">
        <f t="shared" si="198"/>
        <v>0</v>
      </c>
      <c r="QTY28" s="157">
        <f t="shared" si="198"/>
        <v>0</v>
      </c>
      <c r="QTZ28" s="157">
        <f t="shared" si="198"/>
        <v>0</v>
      </c>
      <c r="QUA28" s="157">
        <f t="shared" si="198"/>
        <v>0</v>
      </c>
      <c r="QUB28" s="157">
        <f t="shared" si="198"/>
        <v>0</v>
      </c>
      <c r="QUC28" s="157">
        <f t="shared" si="198"/>
        <v>0</v>
      </c>
      <c r="QUD28" s="157">
        <f t="shared" si="198"/>
        <v>0</v>
      </c>
      <c r="QUE28" s="157">
        <f t="shared" si="198"/>
        <v>0</v>
      </c>
      <c r="QUF28" s="157">
        <f t="shared" si="198"/>
        <v>0</v>
      </c>
      <c r="QUG28" s="157">
        <f t="shared" si="198"/>
        <v>0</v>
      </c>
      <c r="QUH28" s="157">
        <f t="shared" si="198"/>
        <v>0</v>
      </c>
      <c r="QUI28" s="157">
        <f t="shared" si="198"/>
        <v>0</v>
      </c>
      <c r="QUJ28" s="157">
        <f t="shared" si="198"/>
        <v>0</v>
      </c>
      <c r="QUK28" s="157">
        <f t="shared" si="198"/>
        <v>0</v>
      </c>
      <c r="QUL28" s="157">
        <f t="shared" si="198"/>
        <v>0</v>
      </c>
      <c r="QUM28" s="157">
        <f t="shared" si="198"/>
        <v>0</v>
      </c>
      <c r="QUN28" s="157">
        <f t="shared" si="198"/>
        <v>0</v>
      </c>
      <c r="QUO28" s="157">
        <f t="shared" si="198"/>
        <v>0</v>
      </c>
      <c r="QUP28" s="157">
        <f t="shared" si="198"/>
        <v>0</v>
      </c>
      <c r="QUQ28" s="157">
        <f t="shared" si="198"/>
        <v>0</v>
      </c>
      <c r="QUR28" s="157">
        <f t="shared" si="198"/>
        <v>0</v>
      </c>
      <c r="QUS28" s="157">
        <f t="shared" si="198"/>
        <v>0</v>
      </c>
      <c r="QUT28" s="157">
        <f t="shared" si="198"/>
        <v>0</v>
      </c>
      <c r="QUU28" s="157">
        <f t="shared" si="198"/>
        <v>0</v>
      </c>
      <c r="QUV28" s="157">
        <f t="shared" si="198"/>
        <v>0</v>
      </c>
      <c r="QUW28" s="157">
        <f t="shared" si="198"/>
        <v>0</v>
      </c>
      <c r="QUX28" s="157">
        <f t="shared" si="198"/>
        <v>0</v>
      </c>
      <c r="QUY28" s="157">
        <f t="shared" si="198"/>
        <v>0</v>
      </c>
      <c r="QUZ28" s="157">
        <f t="shared" si="198"/>
        <v>0</v>
      </c>
      <c r="QVA28" s="157">
        <f t="shared" si="198"/>
        <v>0</v>
      </c>
      <c r="QVB28" s="157">
        <f t="shared" si="198"/>
        <v>0</v>
      </c>
      <c r="QVC28" s="157">
        <f t="shared" si="198"/>
        <v>0</v>
      </c>
      <c r="QVD28" s="157">
        <f t="shared" si="198"/>
        <v>0</v>
      </c>
      <c r="QVE28" s="157">
        <f t="shared" si="198"/>
        <v>0</v>
      </c>
      <c r="QVF28" s="157">
        <f t="shared" si="198"/>
        <v>0</v>
      </c>
      <c r="QVG28" s="157">
        <f t="shared" si="198"/>
        <v>0</v>
      </c>
      <c r="QVH28" s="157">
        <f t="shared" si="198"/>
        <v>0</v>
      </c>
      <c r="QVI28" s="157">
        <f t="shared" si="198"/>
        <v>0</v>
      </c>
      <c r="QVJ28" s="157">
        <f t="shared" si="198"/>
        <v>0</v>
      </c>
      <c r="QVK28" s="157">
        <f t="shared" si="198"/>
        <v>0</v>
      </c>
      <c r="QVL28" s="157">
        <f t="shared" si="198"/>
        <v>0</v>
      </c>
      <c r="QVM28" s="157">
        <f t="shared" si="198"/>
        <v>0</v>
      </c>
      <c r="QVN28" s="157">
        <f t="shared" si="198"/>
        <v>0</v>
      </c>
      <c r="QVO28" s="157">
        <f t="shared" si="198"/>
        <v>0</v>
      </c>
      <c r="QVP28" s="157">
        <f t="shared" si="198"/>
        <v>0</v>
      </c>
      <c r="QVQ28" s="157">
        <f t="shared" si="198"/>
        <v>0</v>
      </c>
      <c r="QVR28" s="157">
        <f t="shared" si="198"/>
        <v>0</v>
      </c>
      <c r="QVS28" s="157">
        <f t="shared" si="198"/>
        <v>0</v>
      </c>
      <c r="QVT28" s="157">
        <f t="shared" si="198"/>
        <v>0</v>
      </c>
      <c r="QVU28" s="157">
        <f t="shared" si="198"/>
        <v>0</v>
      </c>
      <c r="QVV28" s="157">
        <f t="shared" si="198"/>
        <v>0</v>
      </c>
      <c r="QVW28" s="157">
        <f t="shared" si="198"/>
        <v>0</v>
      </c>
      <c r="QVX28" s="157">
        <f t="shared" si="198"/>
        <v>0</v>
      </c>
      <c r="QVY28" s="157">
        <f t="shared" si="198"/>
        <v>0</v>
      </c>
      <c r="QVZ28" s="157">
        <f t="shared" si="198"/>
        <v>0</v>
      </c>
      <c r="QWA28" s="157">
        <f t="shared" si="198"/>
        <v>0</v>
      </c>
      <c r="QWB28" s="157">
        <f t="shared" si="198"/>
        <v>0</v>
      </c>
      <c r="QWC28" s="157">
        <f t="shared" si="198"/>
        <v>0</v>
      </c>
      <c r="QWD28" s="157">
        <f t="shared" si="198"/>
        <v>0</v>
      </c>
      <c r="QWE28" s="157">
        <f t="shared" si="198"/>
        <v>0</v>
      </c>
      <c r="QWF28" s="157">
        <f t="shared" si="198"/>
        <v>0</v>
      </c>
      <c r="QWG28" s="157">
        <f t="shared" si="198"/>
        <v>0</v>
      </c>
      <c r="QWH28" s="157">
        <f t="shared" si="198"/>
        <v>0</v>
      </c>
      <c r="QWI28" s="157">
        <f t="shared" ref="QWI28:QYT28" si="199">QWI29+QWI30</f>
        <v>0</v>
      </c>
      <c r="QWJ28" s="157">
        <f t="shared" si="199"/>
        <v>0</v>
      </c>
      <c r="QWK28" s="157">
        <f t="shared" si="199"/>
        <v>0</v>
      </c>
      <c r="QWL28" s="157">
        <f t="shared" si="199"/>
        <v>0</v>
      </c>
      <c r="QWM28" s="157">
        <f t="shared" si="199"/>
        <v>0</v>
      </c>
      <c r="QWN28" s="157">
        <f t="shared" si="199"/>
        <v>0</v>
      </c>
      <c r="QWO28" s="157">
        <f t="shared" si="199"/>
        <v>0</v>
      </c>
      <c r="QWP28" s="157">
        <f t="shared" si="199"/>
        <v>0</v>
      </c>
      <c r="QWQ28" s="157">
        <f t="shared" si="199"/>
        <v>0</v>
      </c>
      <c r="QWR28" s="157">
        <f t="shared" si="199"/>
        <v>0</v>
      </c>
      <c r="QWS28" s="157">
        <f t="shared" si="199"/>
        <v>0</v>
      </c>
      <c r="QWT28" s="157">
        <f t="shared" si="199"/>
        <v>0</v>
      </c>
      <c r="QWU28" s="157">
        <f t="shared" si="199"/>
        <v>0</v>
      </c>
      <c r="QWV28" s="157">
        <f t="shared" si="199"/>
        <v>0</v>
      </c>
      <c r="QWW28" s="157">
        <f t="shared" si="199"/>
        <v>0</v>
      </c>
      <c r="QWX28" s="157">
        <f t="shared" si="199"/>
        <v>0</v>
      </c>
      <c r="QWY28" s="157">
        <f t="shared" si="199"/>
        <v>0</v>
      </c>
      <c r="QWZ28" s="157">
        <f t="shared" si="199"/>
        <v>0</v>
      </c>
      <c r="QXA28" s="157">
        <f t="shared" si="199"/>
        <v>0</v>
      </c>
      <c r="QXB28" s="157">
        <f t="shared" si="199"/>
        <v>0</v>
      </c>
      <c r="QXC28" s="157">
        <f t="shared" si="199"/>
        <v>0</v>
      </c>
      <c r="QXD28" s="157">
        <f t="shared" si="199"/>
        <v>0</v>
      </c>
      <c r="QXE28" s="157">
        <f t="shared" si="199"/>
        <v>0</v>
      </c>
      <c r="QXF28" s="157">
        <f t="shared" si="199"/>
        <v>0</v>
      </c>
      <c r="QXG28" s="157">
        <f t="shared" si="199"/>
        <v>0</v>
      </c>
      <c r="QXH28" s="157">
        <f t="shared" si="199"/>
        <v>0</v>
      </c>
      <c r="QXI28" s="157">
        <f t="shared" si="199"/>
        <v>0</v>
      </c>
      <c r="QXJ28" s="157">
        <f t="shared" si="199"/>
        <v>0</v>
      </c>
      <c r="QXK28" s="157">
        <f t="shared" si="199"/>
        <v>0</v>
      </c>
      <c r="QXL28" s="157">
        <f t="shared" si="199"/>
        <v>0</v>
      </c>
      <c r="QXM28" s="157">
        <f t="shared" si="199"/>
        <v>0</v>
      </c>
      <c r="QXN28" s="157">
        <f t="shared" si="199"/>
        <v>0</v>
      </c>
      <c r="QXO28" s="157">
        <f t="shared" si="199"/>
        <v>0</v>
      </c>
      <c r="QXP28" s="157">
        <f t="shared" si="199"/>
        <v>0</v>
      </c>
      <c r="QXQ28" s="157">
        <f t="shared" si="199"/>
        <v>0</v>
      </c>
      <c r="QXR28" s="157">
        <f t="shared" si="199"/>
        <v>0</v>
      </c>
      <c r="QXS28" s="157">
        <f t="shared" si="199"/>
        <v>0</v>
      </c>
      <c r="QXT28" s="157">
        <f t="shared" si="199"/>
        <v>0</v>
      </c>
      <c r="QXU28" s="157">
        <f t="shared" si="199"/>
        <v>0</v>
      </c>
      <c r="QXV28" s="157">
        <f t="shared" si="199"/>
        <v>0</v>
      </c>
      <c r="QXW28" s="157">
        <f t="shared" si="199"/>
        <v>0</v>
      </c>
      <c r="QXX28" s="157">
        <f t="shared" si="199"/>
        <v>0</v>
      </c>
      <c r="QXY28" s="157">
        <f t="shared" si="199"/>
        <v>0</v>
      </c>
      <c r="QXZ28" s="157">
        <f t="shared" si="199"/>
        <v>0</v>
      </c>
      <c r="QYA28" s="157">
        <f t="shared" si="199"/>
        <v>0</v>
      </c>
      <c r="QYB28" s="157">
        <f t="shared" si="199"/>
        <v>0</v>
      </c>
      <c r="QYC28" s="157">
        <f t="shared" si="199"/>
        <v>0</v>
      </c>
      <c r="QYD28" s="157">
        <f t="shared" si="199"/>
        <v>0</v>
      </c>
      <c r="QYE28" s="157">
        <f t="shared" si="199"/>
        <v>0</v>
      </c>
      <c r="QYF28" s="157">
        <f t="shared" si="199"/>
        <v>0</v>
      </c>
      <c r="QYG28" s="157">
        <f t="shared" si="199"/>
        <v>0</v>
      </c>
      <c r="QYH28" s="157">
        <f t="shared" si="199"/>
        <v>0</v>
      </c>
      <c r="QYI28" s="157">
        <f t="shared" si="199"/>
        <v>0</v>
      </c>
      <c r="QYJ28" s="157">
        <f t="shared" si="199"/>
        <v>0</v>
      </c>
      <c r="QYK28" s="157">
        <f t="shared" si="199"/>
        <v>0</v>
      </c>
      <c r="QYL28" s="157">
        <f t="shared" si="199"/>
        <v>0</v>
      </c>
      <c r="QYM28" s="157">
        <f t="shared" si="199"/>
        <v>0</v>
      </c>
      <c r="QYN28" s="157">
        <f t="shared" si="199"/>
        <v>0</v>
      </c>
      <c r="QYO28" s="157">
        <f t="shared" si="199"/>
        <v>0</v>
      </c>
      <c r="QYP28" s="157">
        <f t="shared" si="199"/>
        <v>0</v>
      </c>
      <c r="QYQ28" s="157">
        <f t="shared" si="199"/>
        <v>0</v>
      </c>
      <c r="QYR28" s="157">
        <f t="shared" si="199"/>
        <v>0</v>
      </c>
      <c r="QYS28" s="157">
        <f t="shared" si="199"/>
        <v>0</v>
      </c>
      <c r="QYT28" s="157">
        <f t="shared" si="199"/>
        <v>0</v>
      </c>
      <c r="QYU28" s="157">
        <f t="shared" ref="QYU28:RBF28" si="200">QYU29+QYU30</f>
        <v>0</v>
      </c>
      <c r="QYV28" s="157">
        <f t="shared" si="200"/>
        <v>0</v>
      </c>
      <c r="QYW28" s="157">
        <f t="shared" si="200"/>
        <v>0</v>
      </c>
      <c r="QYX28" s="157">
        <f t="shared" si="200"/>
        <v>0</v>
      </c>
      <c r="QYY28" s="157">
        <f t="shared" si="200"/>
        <v>0</v>
      </c>
      <c r="QYZ28" s="157">
        <f t="shared" si="200"/>
        <v>0</v>
      </c>
      <c r="QZA28" s="157">
        <f t="shared" si="200"/>
        <v>0</v>
      </c>
      <c r="QZB28" s="157">
        <f t="shared" si="200"/>
        <v>0</v>
      </c>
      <c r="QZC28" s="157">
        <f t="shared" si="200"/>
        <v>0</v>
      </c>
      <c r="QZD28" s="157">
        <f t="shared" si="200"/>
        <v>0</v>
      </c>
      <c r="QZE28" s="157">
        <f t="shared" si="200"/>
        <v>0</v>
      </c>
      <c r="QZF28" s="157">
        <f t="shared" si="200"/>
        <v>0</v>
      </c>
      <c r="QZG28" s="157">
        <f t="shared" si="200"/>
        <v>0</v>
      </c>
      <c r="QZH28" s="157">
        <f t="shared" si="200"/>
        <v>0</v>
      </c>
      <c r="QZI28" s="157">
        <f t="shared" si="200"/>
        <v>0</v>
      </c>
      <c r="QZJ28" s="157">
        <f t="shared" si="200"/>
        <v>0</v>
      </c>
      <c r="QZK28" s="157">
        <f t="shared" si="200"/>
        <v>0</v>
      </c>
      <c r="QZL28" s="157">
        <f t="shared" si="200"/>
        <v>0</v>
      </c>
      <c r="QZM28" s="157">
        <f t="shared" si="200"/>
        <v>0</v>
      </c>
      <c r="QZN28" s="157">
        <f t="shared" si="200"/>
        <v>0</v>
      </c>
      <c r="QZO28" s="157">
        <f t="shared" si="200"/>
        <v>0</v>
      </c>
      <c r="QZP28" s="157">
        <f t="shared" si="200"/>
        <v>0</v>
      </c>
      <c r="QZQ28" s="157">
        <f t="shared" si="200"/>
        <v>0</v>
      </c>
      <c r="QZR28" s="157">
        <f t="shared" si="200"/>
        <v>0</v>
      </c>
      <c r="QZS28" s="157">
        <f t="shared" si="200"/>
        <v>0</v>
      </c>
      <c r="QZT28" s="157">
        <f t="shared" si="200"/>
        <v>0</v>
      </c>
      <c r="QZU28" s="157">
        <f t="shared" si="200"/>
        <v>0</v>
      </c>
      <c r="QZV28" s="157">
        <f t="shared" si="200"/>
        <v>0</v>
      </c>
      <c r="QZW28" s="157">
        <f t="shared" si="200"/>
        <v>0</v>
      </c>
      <c r="QZX28" s="157">
        <f t="shared" si="200"/>
        <v>0</v>
      </c>
      <c r="QZY28" s="157">
        <f t="shared" si="200"/>
        <v>0</v>
      </c>
      <c r="QZZ28" s="157">
        <f t="shared" si="200"/>
        <v>0</v>
      </c>
      <c r="RAA28" s="157">
        <f t="shared" si="200"/>
        <v>0</v>
      </c>
      <c r="RAB28" s="157">
        <f t="shared" si="200"/>
        <v>0</v>
      </c>
      <c r="RAC28" s="157">
        <f t="shared" si="200"/>
        <v>0</v>
      </c>
      <c r="RAD28" s="157">
        <f t="shared" si="200"/>
        <v>0</v>
      </c>
      <c r="RAE28" s="157">
        <f t="shared" si="200"/>
        <v>0</v>
      </c>
      <c r="RAF28" s="157">
        <f t="shared" si="200"/>
        <v>0</v>
      </c>
      <c r="RAG28" s="157">
        <f t="shared" si="200"/>
        <v>0</v>
      </c>
      <c r="RAH28" s="157">
        <f t="shared" si="200"/>
        <v>0</v>
      </c>
      <c r="RAI28" s="157">
        <f t="shared" si="200"/>
        <v>0</v>
      </c>
      <c r="RAJ28" s="157">
        <f t="shared" si="200"/>
        <v>0</v>
      </c>
      <c r="RAK28" s="157">
        <f t="shared" si="200"/>
        <v>0</v>
      </c>
      <c r="RAL28" s="157">
        <f t="shared" si="200"/>
        <v>0</v>
      </c>
      <c r="RAM28" s="157">
        <f t="shared" si="200"/>
        <v>0</v>
      </c>
      <c r="RAN28" s="157">
        <f t="shared" si="200"/>
        <v>0</v>
      </c>
      <c r="RAO28" s="157">
        <f t="shared" si="200"/>
        <v>0</v>
      </c>
      <c r="RAP28" s="157">
        <f t="shared" si="200"/>
        <v>0</v>
      </c>
      <c r="RAQ28" s="157">
        <f t="shared" si="200"/>
        <v>0</v>
      </c>
      <c r="RAR28" s="157">
        <f t="shared" si="200"/>
        <v>0</v>
      </c>
      <c r="RAS28" s="157">
        <f t="shared" si="200"/>
        <v>0</v>
      </c>
      <c r="RAT28" s="157">
        <f t="shared" si="200"/>
        <v>0</v>
      </c>
      <c r="RAU28" s="157">
        <f t="shared" si="200"/>
        <v>0</v>
      </c>
      <c r="RAV28" s="157">
        <f t="shared" si="200"/>
        <v>0</v>
      </c>
      <c r="RAW28" s="157">
        <f t="shared" si="200"/>
        <v>0</v>
      </c>
      <c r="RAX28" s="157">
        <f t="shared" si="200"/>
        <v>0</v>
      </c>
      <c r="RAY28" s="157">
        <f t="shared" si="200"/>
        <v>0</v>
      </c>
      <c r="RAZ28" s="157">
        <f t="shared" si="200"/>
        <v>0</v>
      </c>
      <c r="RBA28" s="157">
        <f t="shared" si="200"/>
        <v>0</v>
      </c>
      <c r="RBB28" s="157">
        <f t="shared" si="200"/>
        <v>0</v>
      </c>
      <c r="RBC28" s="157">
        <f t="shared" si="200"/>
        <v>0</v>
      </c>
      <c r="RBD28" s="157">
        <f t="shared" si="200"/>
        <v>0</v>
      </c>
      <c r="RBE28" s="157">
        <f t="shared" si="200"/>
        <v>0</v>
      </c>
      <c r="RBF28" s="157">
        <f t="shared" si="200"/>
        <v>0</v>
      </c>
      <c r="RBG28" s="157">
        <f t="shared" ref="RBG28:RDR28" si="201">RBG29+RBG30</f>
        <v>0</v>
      </c>
      <c r="RBH28" s="157">
        <f t="shared" si="201"/>
        <v>0</v>
      </c>
      <c r="RBI28" s="157">
        <f t="shared" si="201"/>
        <v>0</v>
      </c>
      <c r="RBJ28" s="157">
        <f t="shared" si="201"/>
        <v>0</v>
      </c>
      <c r="RBK28" s="157">
        <f t="shared" si="201"/>
        <v>0</v>
      </c>
      <c r="RBL28" s="157">
        <f t="shared" si="201"/>
        <v>0</v>
      </c>
      <c r="RBM28" s="157">
        <f t="shared" si="201"/>
        <v>0</v>
      </c>
      <c r="RBN28" s="157">
        <f t="shared" si="201"/>
        <v>0</v>
      </c>
      <c r="RBO28" s="157">
        <f t="shared" si="201"/>
        <v>0</v>
      </c>
      <c r="RBP28" s="157">
        <f t="shared" si="201"/>
        <v>0</v>
      </c>
      <c r="RBQ28" s="157">
        <f t="shared" si="201"/>
        <v>0</v>
      </c>
      <c r="RBR28" s="157">
        <f t="shared" si="201"/>
        <v>0</v>
      </c>
      <c r="RBS28" s="157">
        <f t="shared" si="201"/>
        <v>0</v>
      </c>
      <c r="RBT28" s="157">
        <f t="shared" si="201"/>
        <v>0</v>
      </c>
      <c r="RBU28" s="157">
        <f t="shared" si="201"/>
        <v>0</v>
      </c>
      <c r="RBV28" s="157">
        <f t="shared" si="201"/>
        <v>0</v>
      </c>
      <c r="RBW28" s="157">
        <f t="shared" si="201"/>
        <v>0</v>
      </c>
      <c r="RBX28" s="157">
        <f t="shared" si="201"/>
        <v>0</v>
      </c>
      <c r="RBY28" s="157">
        <f t="shared" si="201"/>
        <v>0</v>
      </c>
      <c r="RBZ28" s="157">
        <f t="shared" si="201"/>
        <v>0</v>
      </c>
      <c r="RCA28" s="157">
        <f t="shared" si="201"/>
        <v>0</v>
      </c>
      <c r="RCB28" s="157">
        <f t="shared" si="201"/>
        <v>0</v>
      </c>
      <c r="RCC28" s="157">
        <f t="shared" si="201"/>
        <v>0</v>
      </c>
      <c r="RCD28" s="157">
        <f t="shared" si="201"/>
        <v>0</v>
      </c>
      <c r="RCE28" s="157">
        <f t="shared" si="201"/>
        <v>0</v>
      </c>
      <c r="RCF28" s="157">
        <f t="shared" si="201"/>
        <v>0</v>
      </c>
      <c r="RCG28" s="157">
        <f t="shared" si="201"/>
        <v>0</v>
      </c>
      <c r="RCH28" s="157">
        <f t="shared" si="201"/>
        <v>0</v>
      </c>
      <c r="RCI28" s="157">
        <f t="shared" si="201"/>
        <v>0</v>
      </c>
      <c r="RCJ28" s="157">
        <f t="shared" si="201"/>
        <v>0</v>
      </c>
      <c r="RCK28" s="157">
        <f t="shared" si="201"/>
        <v>0</v>
      </c>
      <c r="RCL28" s="157">
        <f t="shared" si="201"/>
        <v>0</v>
      </c>
      <c r="RCM28" s="157">
        <f t="shared" si="201"/>
        <v>0</v>
      </c>
      <c r="RCN28" s="157">
        <f t="shared" si="201"/>
        <v>0</v>
      </c>
      <c r="RCO28" s="157">
        <f t="shared" si="201"/>
        <v>0</v>
      </c>
      <c r="RCP28" s="157">
        <f t="shared" si="201"/>
        <v>0</v>
      </c>
      <c r="RCQ28" s="157">
        <f t="shared" si="201"/>
        <v>0</v>
      </c>
      <c r="RCR28" s="157">
        <f t="shared" si="201"/>
        <v>0</v>
      </c>
      <c r="RCS28" s="157">
        <f t="shared" si="201"/>
        <v>0</v>
      </c>
      <c r="RCT28" s="157">
        <f t="shared" si="201"/>
        <v>0</v>
      </c>
      <c r="RCU28" s="157">
        <f t="shared" si="201"/>
        <v>0</v>
      </c>
      <c r="RCV28" s="157">
        <f t="shared" si="201"/>
        <v>0</v>
      </c>
      <c r="RCW28" s="157">
        <f t="shared" si="201"/>
        <v>0</v>
      </c>
      <c r="RCX28" s="157">
        <f t="shared" si="201"/>
        <v>0</v>
      </c>
      <c r="RCY28" s="157">
        <f t="shared" si="201"/>
        <v>0</v>
      </c>
      <c r="RCZ28" s="157">
        <f t="shared" si="201"/>
        <v>0</v>
      </c>
      <c r="RDA28" s="157">
        <f t="shared" si="201"/>
        <v>0</v>
      </c>
      <c r="RDB28" s="157">
        <f t="shared" si="201"/>
        <v>0</v>
      </c>
      <c r="RDC28" s="157">
        <f t="shared" si="201"/>
        <v>0</v>
      </c>
      <c r="RDD28" s="157">
        <f t="shared" si="201"/>
        <v>0</v>
      </c>
      <c r="RDE28" s="157">
        <f t="shared" si="201"/>
        <v>0</v>
      </c>
      <c r="RDF28" s="157">
        <f t="shared" si="201"/>
        <v>0</v>
      </c>
      <c r="RDG28" s="157">
        <f t="shared" si="201"/>
        <v>0</v>
      </c>
      <c r="RDH28" s="157">
        <f t="shared" si="201"/>
        <v>0</v>
      </c>
      <c r="RDI28" s="157">
        <f t="shared" si="201"/>
        <v>0</v>
      </c>
      <c r="RDJ28" s="157">
        <f t="shared" si="201"/>
        <v>0</v>
      </c>
      <c r="RDK28" s="157">
        <f t="shared" si="201"/>
        <v>0</v>
      </c>
      <c r="RDL28" s="157">
        <f t="shared" si="201"/>
        <v>0</v>
      </c>
      <c r="RDM28" s="157">
        <f t="shared" si="201"/>
        <v>0</v>
      </c>
      <c r="RDN28" s="157">
        <f t="shared" si="201"/>
        <v>0</v>
      </c>
      <c r="RDO28" s="157">
        <f t="shared" si="201"/>
        <v>0</v>
      </c>
      <c r="RDP28" s="157">
        <f t="shared" si="201"/>
        <v>0</v>
      </c>
      <c r="RDQ28" s="157">
        <f t="shared" si="201"/>
        <v>0</v>
      </c>
      <c r="RDR28" s="157">
        <f t="shared" si="201"/>
        <v>0</v>
      </c>
      <c r="RDS28" s="157">
        <f t="shared" ref="RDS28:RGD28" si="202">RDS29+RDS30</f>
        <v>0</v>
      </c>
      <c r="RDT28" s="157">
        <f t="shared" si="202"/>
        <v>0</v>
      </c>
      <c r="RDU28" s="157">
        <f t="shared" si="202"/>
        <v>0</v>
      </c>
      <c r="RDV28" s="157">
        <f t="shared" si="202"/>
        <v>0</v>
      </c>
      <c r="RDW28" s="157">
        <f t="shared" si="202"/>
        <v>0</v>
      </c>
      <c r="RDX28" s="157">
        <f t="shared" si="202"/>
        <v>0</v>
      </c>
      <c r="RDY28" s="157">
        <f t="shared" si="202"/>
        <v>0</v>
      </c>
      <c r="RDZ28" s="157">
        <f t="shared" si="202"/>
        <v>0</v>
      </c>
      <c r="REA28" s="157">
        <f t="shared" si="202"/>
        <v>0</v>
      </c>
      <c r="REB28" s="157">
        <f t="shared" si="202"/>
        <v>0</v>
      </c>
      <c r="REC28" s="157">
        <f t="shared" si="202"/>
        <v>0</v>
      </c>
      <c r="RED28" s="157">
        <f t="shared" si="202"/>
        <v>0</v>
      </c>
      <c r="REE28" s="157">
        <f t="shared" si="202"/>
        <v>0</v>
      </c>
      <c r="REF28" s="157">
        <f t="shared" si="202"/>
        <v>0</v>
      </c>
      <c r="REG28" s="157">
        <f t="shared" si="202"/>
        <v>0</v>
      </c>
      <c r="REH28" s="157">
        <f t="shared" si="202"/>
        <v>0</v>
      </c>
      <c r="REI28" s="157">
        <f t="shared" si="202"/>
        <v>0</v>
      </c>
      <c r="REJ28" s="157">
        <f t="shared" si="202"/>
        <v>0</v>
      </c>
      <c r="REK28" s="157">
        <f t="shared" si="202"/>
        <v>0</v>
      </c>
      <c r="REL28" s="157">
        <f t="shared" si="202"/>
        <v>0</v>
      </c>
      <c r="REM28" s="157">
        <f t="shared" si="202"/>
        <v>0</v>
      </c>
      <c r="REN28" s="157">
        <f t="shared" si="202"/>
        <v>0</v>
      </c>
      <c r="REO28" s="157">
        <f t="shared" si="202"/>
        <v>0</v>
      </c>
      <c r="REP28" s="157">
        <f t="shared" si="202"/>
        <v>0</v>
      </c>
      <c r="REQ28" s="157">
        <f t="shared" si="202"/>
        <v>0</v>
      </c>
      <c r="RER28" s="157">
        <f t="shared" si="202"/>
        <v>0</v>
      </c>
      <c r="RES28" s="157">
        <f t="shared" si="202"/>
        <v>0</v>
      </c>
      <c r="RET28" s="157">
        <f t="shared" si="202"/>
        <v>0</v>
      </c>
      <c r="REU28" s="157">
        <f t="shared" si="202"/>
        <v>0</v>
      </c>
      <c r="REV28" s="157">
        <f t="shared" si="202"/>
        <v>0</v>
      </c>
      <c r="REW28" s="157">
        <f t="shared" si="202"/>
        <v>0</v>
      </c>
      <c r="REX28" s="157">
        <f t="shared" si="202"/>
        <v>0</v>
      </c>
      <c r="REY28" s="157">
        <f t="shared" si="202"/>
        <v>0</v>
      </c>
      <c r="REZ28" s="157">
        <f t="shared" si="202"/>
        <v>0</v>
      </c>
      <c r="RFA28" s="157">
        <f t="shared" si="202"/>
        <v>0</v>
      </c>
      <c r="RFB28" s="157">
        <f t="shared" si="202"/>
        <v>0</v>
      </c>
      <c r="RFC28" s="157">
        <f t="shared" si="202"/>
        <v>0</v>
      </c>
      <c r="RFD28" s="157">
        <f t="shared" si="202"/>
        <v>0</v>
      </c>
      <c r="RFE28" s="157">
        <f t="shared" si="202"/>
        <v>0</v>
      </c>
      <c r="RFF28" s="157">
        <f t="shared" si="202"/>
        <v>0</v>
      </c>
      <c r="RFG28" s="157">
        <f t="shared" si="202"/>
        <v>0</v>
      </c>
      <c r="RFH28" s="157">
        <f t="shared" si="202"/>
        <v>0</v>
      </c>
      <c r="RFI28" s="157">
        <f t="shared" si="202"/>
        <v>0</v>
      </c>
      <c r="RFJ28" s="157">
        <f t="shared" si="202"/>
        <v>0</v>
      </c>
      <c r="RFK28" s="157">
        <f t="shared" si="202"/>
        <v>0</v>
      </c>
      <c r="RFL28" s="157">
        <f t="shared" si="202"/>
        <v>0</v>
      </c>
      <c r="RFM28" s="157">
        <f t="shared" si="202"/>
        <v>0</v>
      </c>
      <c r="RFN28" s="157">
        <f t="shared" si="202"/>
        <v>0</v>
      </c>
      <c r="RFO28" s="157">
        <f t="shared" si="202"/>
        <v>0</v>
      </c>
      <c r="RFP28" s="157">
        <f t="shared" si="202"/>
        <v>0</v>
      </c>
      <c r="RFQ28" s="157">
        <f t="shared" si="202"/>
        <v>0</v>
      </c>
      <c r="RFR28" s="157">
        <f t="shared" si="202"/>
        <v>0</v>
      </c>
      <c r="RFS28" s="157">
        <f t="shared" si="202"/>
        <v>0</v>
      </c>
      <c r="RFT28" s="157">
        <f t="shared" si="202"/>
        <v>0</v>
      </c>
      <c r="RFU28" s="157">
        <f t="shared" si="202"/>
        <v>0</v>
      </c>
      <c r="RFV28" s="157">
        <f t="shared" si="202"/>
        <v>0</v>
      </c>
      <c r="RFW28" s="157">
        <f t="shared" si="202"/>
        <v>0</v>
      </c>
      <c r="RFX28" s="157">
        <f t="shared" si="202"/>
        <v>0</v>
      </c>
      <c r="RFY28" s="157">
        <f t="shared" si="202"/>
        <v>0</v>
      </c>
      <c r="RFZ28" s="157">
        <f t="shared" si="202"/>
        <v>0</v>
      </c>
      <c r="RGA28" s="157">
        <f t="shared" si="202"/>
        <v>0</v>
      </c>
      <c r="RGB28" s="157">
        <f t="shared" si="202"/>
        <v>0</v>
      </c>
      <c r="RGC28" s="157">
        <f t="shared" si="202"/>
        <v>0</v>
      </c>
      <c r="RGD28" s="157">
        <f t="shared" si="202"/>
        <v>0</v>
      </c>
      <c r="RGE28" s="157">
        <f t="shared" ref="RGE28:RIP28" si="203">RGE29+RGE30</f>
        <v>0</v>
      </c>
      <c r="RGF28" s="157">
        <f t="shared" si="203"/>
        <v>0</v>
      </c>
      <c r="RGG28" s="157">
        <f t="shared" si="203"/>
        <v>0</v>
      </c>
      <c r="RGH28" s="157">
        <f t="shared" si="203"/>
        <v>0</v>
      </c>
      <c r="RGI28" s="157">
        <f t="shared" si="203"/>
        <v>0</v>
      </c>
      <c r="RGJ28" s="157">
        <f t="shared" si="203"/>
        <v>0</v>
      </c>
      <c r="RGK28" s="157">
        <f t="shared" si="203"/>
        <v>0</v>
      </c>
      <c r="RGL28" s="157">
        <f t="shared" si="203"/>
        <v>0</v>
      </c>
      <c r="RGM28" s="157">
        <f t="shared" si="203"/>
        <v>0</v>
      </c>
      <c r="RGN28" s="157">
        <f t="shared" si="203"/>
        <v>0</v>
      </c>
      <c r="RGO28" s="157">
        <f t="shared" si="203"/>
        <v>0</v>
      </c>
      <c r="RGP28" s="157">
        <f t="shared" si="203"/>
        <v>0</v>
      </c>
      <c r="RGQ28" s="157">
        <f t="shared" si="203"/>
        <v>0</v>
      </c>
      <c r="RGR28" s="157">
        <f t="shared" si="203"/>
        <v>0</v>
      </c>
      <c r="RGS28" s="157">
        <f t="shared" si="203"/>
        <v>0</v>
      </c>
      <c r="RGT28" s="157">
        <f t="shared" si="203"/>
        <v>0</v>
      </c>
      <c r="RGU28" s="157">
        <f t="shared" si="203"/>
        <v>0</v>
      </c>
      <c r="RGV28" s="157">
        <f t="shared" si="203"/>
        <v>0</v>
      </c>
      <c r="RGW28" s="157">
        <f t="shared" si="203"/>
        <v>0</v>
      </c>
      <c r="RGX28" s="157">
        <f t="shared" si="203"/>
        <v>0</v>
      </c>
      <c r="RGY28" s="157">
        <f t="shared" si="203"/>
        <v>0</v>
      </c>
      <c r="RGZ28" s="157">
        <f t="shared" si="203"/>
        <v>0</v>
      </c>
      <c r="RHA28" s="157">
        <f t="shared" si="203"/>
        <v>0</v>
      </c>
      <c r="RHB28" s="157">
        <f t="shared" si="203"/>
        <v>0</v>
      </c>
      <c r="RHC28" s="157">
        <f t="shared" si="203"/>
        <v>0</v>
      </c>
      <c r="RHD28" s="157">
        <f t="shared" si="203"/>
        <v>0</v>
      </c>
      <c r="RHE28" s="157">
        <f t="shared" si="203"/>
        <v>0</v>
      </c>
      <c r="RHF28" s="157">
        <f t="shared" si="203"/>
        <v>0</v>
      </c>
      <c r="RHG28" s="157">
        <f t="shared" si="203"/>
        <v>0</v>
      </c>
      <c r="RHH28" s="157">
        <f t="shared" si="203"/>
        <v>0</v>
      </c>
      <c r="RHI28" s="157">
        <f t="shared" si="203"/>
        <v>0</v>
      </c>
      <c r="RHJ28" s="157">
        <f t="shared" si="203"/>
        <v>0</v>
      </c>
      <c r="RHK28" s="157">
        <f t="shared" si="203"/>
        <v>0</v>
      </c>
      <c r="RHL28" s="157">
        <f t="shared" si="203"/>
        <v>0</v>
      </c>
      <c r="RHM28" s="157">
        <f t="shared" si="203"/>
        <v>0</v>
      </c>
      <c r="RHN28" s="157">
        <f t="shared" si="203"/>
        <v>0</v>
      </c>
      <c r="RHO28" s="157">
        <f t="shared" si="203"/>
        <v>0</v>
      </c>
      <c r="RHP28" s="157">
        <f t="shared" si="203"/>
        <v>0</v>
      </c>
      <c r="RHQ28" s="157">
        <f t="shared" si="203"/>
        <v>0</v>
      </c>
      <c r="RHR28" s="157">
        <f t="shared" si="203"/>
        <v>0</v>
      </c>
      <c r="RHS28" s="157">
        <f t="shared" si="203"/>
        <v>0</v>
      </c>
      <c r="RHT28" s="157">
        <f t="shared" si="203"/>
        <v>0</v>
      </c>
      <c r="RHU28" s="157">
        <f t="shared" si="203"/>
        <v>0</v>
      </c>
      <c r="RHV28" s="157">
        <f t="shared" si="203"/>
        <v>0</v>
      </c>
      <c r="RHW28" s="157">
        <f t="shared" si="203"/>
        <v>0</v>
      </c>
      <c r="RHX28" s="157">
        <f t="shared" si="203"/>
        <v>0</v>
      </c>
      <c r="RHY28" s="157">
        <f t="shared" si="203"/>
        <v>0</v>
      </c>
      <c r="RHZ28" s="157">
        <f t="shared" si="203"/>
        <v>0</v>
      </c>
      <c r="RIA28" s="157">
        <f t="shared" si="203"/>
        <v>0</v>
      </c>
      <c r="RIB28" s="157">
        <f t="shared" si="203"/>
        <v>0</v>
      </c>
      <c r="RIC28" s="157">
        <f t="shared" si="203"/>
        <v>0</v>
      </c>
      <c r="RID28" s="157">
        <f t="shared" si="203"/>
        <v>0</v>
      </c>
      <c r="RIE28" s="157">
        <f t="shared" si="203"/>
        <v>0</v>
      </c>
      <c r="RIF28" s="157">
        <f t="shared" si="203"/>
        <v>0</v>
      </c>
      <c r="RIG28" s="157">
        <f t="shared" si="203"/>
        <v>0</v>
      </c>
      <c r="RIH28" s="157">
        <f t="shared" si="203"/>
        <v>0</v>
      </c>
      <c r="RII28" s="157">
        <f t="shared" si="203"/>
        <v>0</v>
      </c>
      <c r="RIJ28" s="157">
        <f t="shared" si="203"/>
        <v>0</v>
      </c>
      <c r="RIK28" s="157">
        <f t="shared" si="203"/>
        <v>0</v>
      </c>
      <c r="RIL28" s="157">
        <f t="shared" si="203"/>
        <v>0</v>
      </c>
      <c r="RIM28" s="157">
        <f t="shared" si="203"/>
        <v>0</v>
      </c>
      <c r="RIN28" s="157">
        <f t="shared" si="203"/>
        <v>0</v>
      </c>
      <c r="RIO28" s="157">
        <f t="shared" si="203"/>
        <v>0</v>
      </c>
      <c r="RIP28" s="157">
        <f t="shared" si="203"/>
        <v>0</v>
      </c>
      <c r="RIQ28" s="157">
        <f t="shared" ref="RIQ28:RLB28" si="204">RIQ29+RIQ30</f>
        <v>0</v>
      </c>
      <c r="RIR28" s="157">
        <f t="shared" si="204"/>
        <v>0</v>
      </c>
      <c r="RIS28" s="157">
        <f t="shared" si="204"/>
        <v>0</v>
      </c>
      <c r="RIT28" s="157">
        <f t="shared" si="204"/>
        <v>0</v>
      </c>
      <c r="RIU28" s="157">
        <f t="shared" si="204"/>
        <v>0</v>
      </c>
      <c r="RIV28" s="157">
        <f t="shared" si="204"/>
        <v>0</v>
      </c>
      <c r="RIW28" s="157">
        <f t="shared" si="204"/>
        <v>0</v>
      </c>
      <c r="RIX28" s="157">
        <f t="shared" si="204"/>
        <v>0</v>
      </c>
      <c r="RIY28" s="157">
        <f t="shared" si="204"/>
        <v>0</v>
      </c>
      <c r="RIZ28" s="157">
        <f t="shared" si="204"/>
        <v>0</v>
      </c>
      <c r="RJA28" s="157">
        <f t="shared" si="204"/>
        <v>0</v>
      </c>
      <c r="RJB28" s="157">
        <f t="shared" si="204"/>
        <v>0</v>
      </c>
      <c r="RJC28" s="157">
        <f t="shared" si="204"/>
        <v>0</v>
      </c>
      <c r="RJD28" s="157">
        <f t="shared" si="204"/>
        <v>0</v>
      </c>
      <c r="RJE28" s="157">
        <f t="shared" si="204"/>
        <v>0</v>
      </c>
      <c r="RJF28" s="157">
        <f t="shared" si="204"/>
        <v>0</v>
      </c>
      <c r="RJG28" s="157">
        <f t="shared" si="204"/>
        <v>0</v>
      </c>
      <c r="RJH28" s="157">
        <f t="shared" si="204"/>
        <v>0</v>
      </c>
      <c r="RJI28" s="157">
        <f t="shared" si="204"/>
        <v>0</v>
      </c>
      <c r="RJJ28" s="157">
        <f t="shared" si="204"/>
        <v>0</v>
      </c>
      <c r="RJK28" s="157">
        <f t="shared" si="204"/>
        <v>0</v>
      </c>
      <c r="RJL28" s="157">
        <f t="shared" si="204"/>
        <v>0</v>
      </c>
      <c r="RJM28" s="157">
        <f t="shared" si="204"/>
        <v>0</v>
      </c>
      <c r="RJN28" s="157">
        <f t="shared" si="204"/>
        <v>0</v>
      </c>
      <c r="RJO28" s="157">
        <f t="shared" si="204"/>
        <v>0</v>
      </c>
      <c r="RJP28" s="157">
        <f t="shared" si="204"/>
        <v>0</v>
      </c>
      <c r="RJQ28" s="157">
        <f t="shared" si="204"/>
        <v>0</v>
      </c>
      <c r="RJR28" s="157">
        <f t="shared" si="204"/>
        <v>0</v>
      </c>
      <c r="RJS28" s="157">
        <f t="shared" si="204"/>
        <v>0</v>
      </c>
      <c r="RJT28" s="157">
        <f t="shared" si="204"/>
        <v>0</v>
      </c>
      <c r="RJU28" s="157">
        <f t="shared" si="204"/>
        <v>0</v>
      </c>
      <c r="RJV28" s="157">
        <f t="shared" si="204"/>
        <v>0</v>
      </c>
      <c r="RJW28" s="157">
        <f t="shared" si="204"/>
        <v>0</v>
      </c>
      <c r="RJX28" s="157">
        <f t="shared" si="204"/>
        <v>0</v>
      </c>
      <c r="RJY28" s="157">
        <f t="shared" si="204"/>
        <v>0</v>
      </c>
      <c r="RJZ28" s="157">
        <f t="shared" si="204"/>
        <v>0</v>
      </c>
      <c r="RKA28" s="157">
        <f t="shared" si="204"/>
        <v>0</v>
      </c>
      <c r="RKB28" s="157">
        <f t="shared" si="204"/>
        <v>0</v>
      </c>
      <c r="RKC28" s="157">
        <f t="shared" si="204"/>
        <v>0</v>
      </c>
      <c r="RKD28" s="157">
        <f t="shared" si="204"/>
        <v>0</v>
      </c>
      <c r="RKE28" s="157">
        <f t="shared" si="204"/>
        <v>0</v>
      </c>
      <c r="RKF28" s="157">
        <f t="shared" si="204"/>
        <v>0</v>
      </c>
      <c r="RKG28" s="157">
        <f t="shared" si="204"/>
        <v>0</v>
      </c>
      <c r="RKH28" s="157">
        <f t="shared" si="204"/>
        <v>0</v>
      </c>
      <c r="RKI28" s="157">
        <f t="shared" si="204"/>
        <v>0</v>
      </c>
      <c r="RKJ28" s="157">
        <f t="shared" si="204"/>
        <v>0</v>
      </c>
      <c r="RKK28" s="157">
        <f t="shared" si="204"/>
        <v>0</v>
      </c>
      <c r="RKL28" s="157">
        <f t="shared" si="204"/>
        <v>0</v>
      </c>
      <c r="RKM28" s="157">
        <f t="shared" si="204"/>
        <v>0</v>
      </c>
      <c r="RKN28" s="157">
        <f t="shared" si="204"/>
        <v>0</v>
      </c>
      <c r="RKO28" s="157">
        <f t="shared" si="204"/>
        <v>0</v>
      </c>
      <c r="RKP28" s="157">
        <f t="shared" si="204"/>
        <v>0</v>
      </c>
      <c r="RKQ28" s="157">
        <f t="shared" si="204"/>
        <v>0</v>
      </c>
      <c r="RKR28" s="157">
        <f t="shared" si="204"/>
        <v>0</v>
      </c>
      <c r="RKS28" s="157">
        <f t="shared" si="204"/>
        <v>0</v>
      </c>
      <c r="RKT28" s="157">
        <f t="shared" si="204"/>
        <v>0</v>
      </c>
      <c r="RKU28" s="157">
        <f t="shared" si="204"/>
        <v>0</v>
      </c>
      <c r="RKV28" s="157">
        <f t="shared" si="204"/>
        <v>0</v>
      </c>
      <c r="RKW28" s="157">
        <f t="shared" si="204"/>
        <v>0</v>
      </c>
      <c r="RKX28" s="157">
        <f t="shared" si="204"/>
        <v>0</v>
      </c>
      <c r="RKY28" s="157">
        <f t="shared" si="204"/>
        <v>0</v>
      </c>
      <c r="RKZ28" s="157">
        <f t="shared" si="204"/>
        <v>0</v>
      </c>
      <c r="RLA28" s="157">
        <f t="shared" si="204"/>
        <v>0</v>
      </c>
      <c r="RLB28" s="157">
        <f t="shared" si="204"/>
        <v>0</v>
      </c>
      <c r="RLC28" s="157">
        <f t="shared" ref="RLC28:RNN28" si="205">RLC29+RLC30</f>
        <v>0</v>
      </c>
      <c r="RLD28" s="157">
        <f t="shared" si="205"/>
        <v>0</v>
      </c>
      <c r="RLE28" s="157">
        <f t="shared" si="205"/>
        <v>0</v>
      </c>
      <c r="RLF28" s="157">
        <f t="shared" si="205"/>
        <v>0</v>
      </c>
      <c r="RLG28" s="157">
        <f t="shared" si="205"/>
        <v>0</v>
      </c>
      <c r="RLH28" s="157">
        <f t="shared" si="205"/>
        <v>0</v>
      </c>
      <c r="RLI28" s="157">
        <f t="shared" si="205"/>
        <v>0</v>
      </c>
      <c r="RLJ28" s="157">
        <f t="shared" si="205"/>
        <v>0</v>
      </c>
      <c r="RLK28" s="157">
        <f t="shared" si="205"/>
        <v>0</v>
      </c>
      <c r="RLL28" s="157">
        <f t="shared" si="205"/>
        <v>0</v>
      </c>
      <c r="RLM28" s="157">
        <f t="shared" si="205"/>
        <v>0</v>
      </c>
      <c r="RLN28" s="157">
        <f t="shared" si="205"/>
        <v>0</v>
      </c>
      <c r="RLO28" s="157">
        <f t="shared" si="205"/>
        <v>0</v>
      </c>
      <c r="RLP28" s="157">
        <f t="shared" si="205"/>
        <v>0</v>
      </c>
      <c r="RLQ28" s="157">
        <f t="shared" si="205"/>
        <v>0</v>
      </c>
      <c r="RLR28" s="157">
        <f t="shared" si="205"/>
        <v>0</v>
      </c>
      <c r="RLS28" s="157">
        <f t="shared" si="205"/>
        <v>0</v>
      </c>
      <c r="RLT28" s="157">
        <f t="shared" si="205"/>
        <v>0</v>
      </c>
      <c r="RLU28" s="157">
        <f t="shared" si="205"/>
        <v>0</v>
      </c>
      <c r="RLV28" s="157">
        <f t="shared" si="205"/>
        <v>0</v>
      </c>
      <c r="RLW28" s="157">
        <f t="shared" si="205"/>
        <v>0</v>
      </c>
      <c r="RLX28" s="157">
        <f t="shared" si="205"/>
        <v>0</v>
      </c>
      <c r="RLY28" s="157">
        <f t="shared" si="205"/>
        <v>0</v>
      </c>
      <c r="RLZ28" s="157">
        <f t="shared" si="205"/>
        <v>0</v>
      </c>
      <c r="RMA28" s="157">
        <f t="shared" si="205"/>
        <v>0</v>
      </c>
      <c r="RMB28" s="157">
        <f t="shared" si="205"/>
        <v>0</v>
      </c>
      <c r="RMC28" s="157">
        <f t="shared" si="205"/>
        <v>0</v>
      </c>
      <c r="RMD28" s="157">
        <f t="shared" si="205"/>
        <v>0</v>
      </c>
      <c r="RME28" s="157">
        <f t="shared" si="205"/>
        <v>0</v>
      </c>
      <c r="RMF28" s="157">
        <f t="shared" si="205"/>
        <v>0</v>
      </c>
      <c r="RMG28" s="157">
        <f t="shared" si="205"/>
        <v>0</v>
      </c>
      <c r="RMH28" s="157">
        <f t="shared" si="205"/>
        <v>0</v>
      </c>
      <c r="RMI28" s="157">
        <f t="shared" si="205"/>
        <v>0</v>
      </c>
      <c r="RMJ28" s="157">
        <f t="shared" si="205"/>
        <v>0</v>
      </c>
      <c r="RMK28" s="157">
        <f t="shared" si="205"/>
        <v>0</v>
      </c>
      <c r="RML28" s="157">
        <f t="shared" si="205"/>
        <v>0</v>
      </c>
      <c r="RMM28" s="157">
        <f t="shared" si="205"/>
        <v>0</v>
      </c>
      <c r="RMN28" s="157">
        <f t="shared" si="205"/>
        <v>0</v>
      </c>
      <c r="RMO28" s="157">
        <f t="shared" si="205"/>
        <v>0</v>
      </c>
      <c r="RMP28" s="157">
        <f t="shared" si="205"/>
        <v>0</v>
      </c>
      <c r="RMQ28" s="157">
        <f t="shared" si="205"/>
        <v>0</v>
      </c>
      <c r="RMR28" s="157">
        <f t="shared" si="205"/>
        <v>0</v>
      </c>
      <c r="RMS28" s="157">
        <f t="shared" si="205"/>
        <v>0</v>
      </c>
      <c r="RMT28" s="157">
        <f t="shared" si="205"/>
        <v>0</v>
      </c>
      <c r="RMU28" s="157">
        <f t="shared" si="205"/>
        <v>0</v>
      </c>
      <c r="RMV28" s="157">
        <f t="shared" si="205"/>
        <v>0</v>
      </c>
      <c r="RMW28" s="157">
        <f t="shared" si="205"/>
        <v>0</v>
      </c>
      <c r="RMX28" s="157">
        <f t="shared" si="205"/>
        <v>0</v>
      </c>
      <c r="RMY28" s="157">
        <f t="shared" si="205"/>
        <v>0</v>
      </c>
      <c r="RMZ28" s="157">
        <f t="shared" si="205"/>
        <v>0</v>
      </c>
      <c r="RNA28" s="157">
        <f t="shared" si="205"/>
        <v>0</v>
      </c>
      <c r="RNB28" s="157">
        <f t="shared" si="205"/>
        <v>0</v>
      </c>
      <c r="RNC28" s="157">
        <f t="shared" si="205"/>
        <v>0</v>
      </c>
      <c r="RND28" s="157">
        <f t="shared" si="205"/>
        <v>0</v>
      </c>
      <c r="RNE28" s="157">
        <f t="shared" si="205"/>
        <v>0</v>
      </c>
      <c r="RNF28" s="157">
        <f t="shared" si="205"/>
        <v>0</v>
      </c>
      <c r="RNG28" s="157">
        <f t="shared" si="205"/>
        <v>0</v>
      </c>
      <c r="RNH28" s="157">
        <f t="shared" si="205"/>
        <v>0</v>
      </c>
      <c r="RNI28" s="157">
        <f t="shared" si="205"/>
        <v>0</v>
      </c>
      <c r="RNJ28" s="157">
        <f t="shared" si="205"/>
        <v>0</v>
      </c>
      <c r="RNK28" s="157">
        <f t="shared" si="205"/>
        <v>0</v>
      </c>
      <c r="RNL28" s="157">
        <f t="shared" si="205"/>
        <v>0</v>
      </c>
      <c r="RNM28" s="157">
        <f t="shared" si="205"/>
        <v>0</v>
      </c>
      <c r="RNN28" s="157">
        <f t="shared" si="205"/>
        <v>0</v>
      </c>
      <c r="RNO28" s="157">
        <f t="shared" ref="RNO28:RPZ28" si="206">RNO29+RNO30</f>
        <v>0</v>
      </c>
      <c r="RNP28" s="157">
        <f t="shared" si="206"/>
        <v>0</v>
      </c>
      <c r="RNQ28" s="157">
        <f t="shared" si="206"/>
        <v>0</v>
      </c>
      <c r="RNR28" s="157">
        <f t="shared" si="206"/>
        <v>0</v>
      </c>
      <c r="RNS28" s="157">
        <f t="shared" si="206"/>
        <v>0</v>
      </c>
      <c r="RNT28" s="157">
        <f t="shared" si="206"/>
        <v>0</v>
      </c>
      <c r="RNU28" s="157">
        <f t="shared" si="206"/>
        <v>0</v>
      </c>
      <c r="RNV28" s="157">
        <f t="shared" si="206"/>
        <v>0</v>
      </c>
      <c r="RNW28" s="157">
        <f t="shared" si="206"/>
        <v>0</v>
      </c>
      <c r="RNX28" s="157">
        <f t="shared" si="206"/>
        <v>0</v>
      </c>
      <c r="RNY28" s="157">
        <f t="shared" si="206"/>
        <v>0</v>
      </c>
      <c r="RNZ28" s="157">
        <f t="shared" si="206"/>
        <v>0</v>
      </c>
      <c r="ROA28" s="157">
        <f t="shared" si="206"/>
        <v>0</v>
      </c>
      <c r="ROB28" s="157">
        <f t="shared" si="206"/>
        <v>0</v>
      </c>
      <c r="ROC28" s="157">
        <f t="shared" si="206"/>
        <v>0</v>
      </c>
      <c r="ROD28" s="157">
        <f t="shared" si="206"/>
        <v>0</v>
      </c>
      <c r="ROE28" s="157">
        <f t="shared" si="206"/>
        <v>0</v>
      </c>
      <c r="ROF28" s="157">
        <f t="shared" si="206"/>
        <v>0</v>
      </c>
      <c r="ROG28" s="157">
        <f t="shared" si="206"/>
        <v>0</v>
      </c>
      <c r="ROH28" s="157">
        <f t="shared" si="206"/>
        <v>0</v>
      </c>
      <c r="ROI28" s="157">
        <f t="shared" si="206"/>
        <v>0</v>
      </c>
      <c r="ROJ28" s="157">
        <f t="shared" si="206"/>
        <v>0</v>
      </c>
      <c r="ROK28" s="157">
        <f t="shared" si="206"/>
        <v>0</v>
      </c>
      <c r="ROL28" s="157">
        <f t="shared" si="206"/>
        <v>0</v>
      </c>
      <c r="ROM28" s="157">
        <f t="shared" si="206"/>
        <v>0</v>
      </c>
      <c r="RON28" s="157">
        <f t="shared" si="206"/>
        <v>0</v>
      </c>
      <c r="ROO28" s="157">
        <f t="shared" si="206"/>
        <v>0</v>
      </c>
      <c r="ROP28" s="157">
        <f t="shared" si="206"/>
        <v>0</v>
      </c>
      <c r="ROQ28" s="157">
        <f t="shared" si="206"/>
        <v>0</v>
      </c>
      <c r="ROR28" s="157">
        <f t="shared" si="206"/>
        <v>0</v>
      </c>
      <c r="ROS28" s="157">
        <f t="shared" si="206"/>
        <v>0</v>
      </c>
      <c r="ROT28" s="157">
        <f t="shared" si="206"/>
        <v>0</v>
      </c>
      <c r="ROU28" s="157">
        <f t="shared" si="206"/>
        <v>0</v>
      </c>
      <c r="ROV28" s="157">
        <f t="shared" si="206"/>
        <v>0</v>
      </c>
      <c r="ROW28" s="157">
        <f t="shared" si="206"/>
        <v>0</v>
      </c>
      <c r="ROX28" s="157">
        <f t="shared" si="206"/>
        <v>0</v>
      </c>
      <c r="ROY28" s="157">
        <f t="shared" si="206"/>
        <v>0</v>
      </c>
      <c r="ROZ28" s="157">
        <f t="shared" si="206"/>
        <v>0</v>
      </c>
      <c r="RPA28" s="157">
        <f t="shared" si="206"/>
        <v>0</v>
      </c>
      <c r="RPB28" s="157">
        <f t="shared" si="206"/>
        <v>0</v>
      </c>
      <c r="RPC28" s="157">
        <f t="shared" si="206"/>
        <v>0</v>
      </c>
      <c r="RPD28" s="157">
        <f t="shared" si="206"/>
        <v>0</v>
      </c>
      <c r="RPE28" s="157">
        <f t="shared" si="206"/>
        <v>0</v>
      </c>
      <c r="RPF28" s="157">
        <f t="shared" si="206"/>
        <v>0</v>
      </c>
      <c r="RPG28" s="157">
        <f t="shared" si="206"/>
        <v>0</v>
      </c>
      <c r="RPH28" s="157">
        <f t="shared" si="206"/>
        <v>0</v>
      </c>
      <c r="RPI28" s="157">
        <f t="shared" si="206"/>
        <v>0</v>
      </c>
      <c r="RPJ28" s="157">
        <f t="shared" si="206"/>
        <v>0</v>
      </c>
      <c r="RPK28" s="157">
        <f t="shared" si="206"/>
        <v>0</v>
      </c>
      <c r="RPL28" s="157">
        <f t="shared" si="206"/>
        <v>0</v>
      </c>
      <c r="RPM28" s="157">
        <f t="shared" si="206"/>
        <v>0</v>
      </c>
      <c r="RPN28" s="157">
        <f t="shared" si="206"/>
        <v>0</v>
      </c>
      <c r="RPO28" s="157">
        <f t="shared" si="206"/>
        <v>0</v>
      </c>
      <c r="RPP28" s="157">
        <f t="shared" si="206"/>
        <v>0</v>
      </c>
      <c r="RPQ28" s="157">
        <f t="shared" si="206"/>
        <v>0</v>
      </c>
      <c r="RPR28" s="157">
        <f t="shared" si="206"/>
        <v>0</v>
      </c>
      <c r="RPS28" s="157">
        <f t="shared" si="206"/>
        <v>0</v>
      </c>
      <c r="RPT28" s="157">
        <f t="shared" si="206"/>
        <v>0</v>
      </c>
      <c r="RPU28" s="157">
        <f t="shared" si="206"/>
        <v>0</v>
      </c>
      <c r="RPV28" s="157">
        <f t="shared" si="206"/>
        <v>0</v>
      </c>
      <c r="RPW28" s="157">
        <f t="shared" si="206"/>
        <v>0</v>
      </c>
      <c r="RPX28" s="157">
        <f t="shared" si="206"/>
        <v>0</v>
      </c>
      <c r="RPY28" s="157">
        <f t="shared" si="206"/>
        <v>0</v>
      </c>
      <c r="RPZ28" s="157">
        <f t="shared" si="206"/>
        <v>0</v>
      </c>
      <c r="RQA28" s="157">
        <f t="shared" ref="RQA28:RSL28" si="207">RQA29+RQA30</f>
        <v>0</v>
      </c>
      <c r="RQB28" s="157">
        <f t="shared" si="207"/>
        <v>0</v>
      </c>
      <c r="RQC28" s="157">
        <f t="shared" si="207"/>
        <v>0</v>
      </c>
      <c r="RQD28" s="157">
        <f t="shared" si="207"/>
        <v>0</v>
      </c>
      <c r="RQE28" s="157">
        <f t="shared" si="207"/>
        <v>0</v>
      </c>
      <c r="RQF28" s="157">
        <f t="shared" si="207"/>
        <v>0</v>
      </c>
      <c r="RQG28" s="157">
        <f t="shared" si="207"/>
        <v>0</v>
      </c>
      <c r="RQH28" s="157">
        <f t="shared" si="207"/>
        <v>0</v>
      </c>
      <c r="RQI28" s="157">
        <f t="shared" si="207"/>
        <v>0</v>
      </c>
      <c r="RQJ28" s="157">
        <f t="shared" si="207"/>
        <v>0</v>
      </c>
      <c r="RQK28" s="157">
        <f t="shared" si="207"/>
        <v>0</v>
      </c>
      <c r="RQL28" s="157">
        <f t="shared" si="207"/>
        <v>0</v>
      </c>
      <c r="RQM28" s="157">
        <f t="shared" si="207"/>
        <v>0</v>
      </c>
      <c r="RQN28" s="157">
        <f t="shared" si="207"/>
        <v>0</v>
      </c>
      <c r="RQO28" s="157">
        <f t="shared" si="207"/>
        <v>0</v>
      </c>
      <c r="RQP28" s="157">
        <f t="shared" si="207"/>
        <v>0</v>
      </c>
      <c r="RQQ28" s="157">
        <f t="shared" si="207"/>
        <v>0</v>
      </c>
      <c r="RQR28" s="157">
        <f t="shared" si="207"/>
        <v>0</v>
      </c>
      <c r="RQS28" s="157">
        <f t="shared" si="207"/>
        <v>0</v>
      </c>
      <c r="RQT28" s="157">
        <f t="shared" si="207"/>
        <v>0</v>
      </c>
      <c r="RQU28" s="157">
        <f t="shared" si="207"/>
        <v>0</v>
      </c>
      <c r="RQV28" s="157">
        <f t="shared" si="207"/>
        <v>0</v>
      </c>
      <c r="RQW28" s="157">
        <f t="shared" si="207"/>
        <v>0</v>
      </c>
      <c r="RQX28" s="157">
        <f t="shared" si="207"/>
        <v>0</v>
      </c>
      <c r="RQY28" s="157">
        <f t="shared" si="207"/>
        <v>0</v>
      </c>
      <c r="RQZ28" s="157">
        <f t="shared" si="207"/>
        <v>0</v>
      </c>
      <c r="RRA28" s="157">
        <f t="shared" si="207"/>
        <v>0</v>
      </c>
      <c r="RRB28" s="157">
        <f t="shared" si="207"/>
        <v>0</v>
      </c>
      <c r="RRC28" s="157">
        <f t="shared" si="207"/>
        <v>0</v>
      </c>
      <c r="RRD28" s="157">
        <f t="shared" si="207"/>
        <v>0</v>
      </c>
      <c r="RRE28" s="157">
        <f t="shared" si="207"/>
        <v>0</v>
      </c>
      <c r="RRF28" s="157">
        <f t="shared" si="207"/>
        <v>0</v>
      </c>
      <c r="RRG28" s="157">
        <f t="shared" si="207"/>
        <v>0</v>
      </c>
      <c r="RRH28" s="157">
        <f t="shared" si="207"/>
        <v>0</v>
      </c>
      <c r="RRI28" s="157">
        <f t="shared" si="207"/>
        <v>0</v>
      </c>
      <c r="RRJ28" s="157">
        <f t="shared" si="207"/>
        <v>0</v>
      </c>
      <c r="RRK28" s="157">
        <f t="shared" si="207"/>
        <v>0</v>
      </c>
      <c r="RRL28" s="157">
        <f t="shared" si="207"/>
        <v>0</v>
      </c>
      <c r="RRM28" s="157">
        <f t="shared" si="207"/>
        <v>0</v>
      </c>
      <c r="RRN28" s="157">
        <f t="shared" si="207"/>
        <v>0</v>
      </c>
      <c r="RRO28" s="157">
        <f t="shared" si="207"/>
        <v>0</v>
      </c>
      <c r="RRP28" s="157">
        <f t="shared" si="207"/>
        <v>0</v>
      </c>
      <c r="RRQ28" s="157">
        <f t="shared" si="207"/>
        <v>0</v>
      </c>
      <c r="RRR28" s="157">
        <f t="shared" si="207"/>
        <v>0</v>
      </c>
      <c r="RRS28" s="157">
        <f t="shared" si="207"/>
        <v>0</v>
      </c>
      <c r="RRT28" s="157">
        <f t="shared" si="207"/>
        <v>0</v>
      </c>
      <c r="RRU28" s="157">
        <f t="shared" si="207"/>
        <v>0</v>
      </c>
      <c r="RRV28" s="157">
        <f t="shared" si="207"/>
        <v>0</v>
      </c>
      <c r="RRW28" s="157">
        <f t="shared" si="207"/>
        <v>0</v>
      </c>
      <c r="RRX28" s="157">
        <f t="shared" si="207"/>
        <v>0</v>
      </c>
      <c r="RRY28" s="157">
        <f t="shared" si="207"/>
        <v>0</v>
      </c>
      <c r="RRZ28" s="157">
        <f t="shared" si="207"/>
        <v>0</v>
      </c>
      <c r="RSA28" s="157">
        <f t="shared" si="207"/>
        <v>0</v>
      </c>
      <c r="RSB28" s="157">
        <f t="shared" si="207"/>
        <v>0</v>
      </c>
      <c r="RSC28" s="157">
        <f t="shared" si="207"/>
        <v>0</v>
      </c>
      <c r="RSD28" s="157">
        <f t="shared" si="207"/>
        <v>0</v>
      </c>
      <c r="RSE28" s="157">
        <f t="shared" si="207"/>
        <v>0</v>
      </c>
      <c r="RSF28" s="157">
        <f t="shared" si="207"/>
        <v>0</v>
      </c>
      <c r="RSG28" s="157">
        <f t="shared" si="207"/>
        <v>0</v>
      </c>
      <c r="RSH28" s="157">
        <f t="shared" si="207"/>
        <v>0</v>
      </c>
      <c r="RSI28" s="157">
        <f t="shared" si="207"/>
        <v>0</v>
      </c>
      <c r="RSJ28" s="157">
        <f t="shared" si="207"/>
        <v>0</v>
      </c>
      <c r="RSK28" s="157">
        <f t="shared" si="207"/>
        <v>0</v>
      </c>
      <c r="RSL28" s="157">
        <f t="shared" si="207"/>
        <v>0</v>
      </c>
      <c r="RSM28" s="157">
        <f t="shared" ref="RSM28:RUX28" si="208">RSM29+RSM30</f>
        <v>0</v>
      </c>
      <c r="RSN28" s="157">
        <f t="shared" si="208"/>
        <v>0</v>
      </c>
      <c r="RSO28" s="157">
        <f t="shared" si="208"/>
        <v>0</v>
      </c>
      <c r="RSP28" s="157">
        <f t="shared" si="208"/>
        <v>0</v>
      </c>
      <c r="RSQ28" s="157">
        <f t="shared" si="208"/>
        <v>0</v>
      </c>
      <c r="RSR28" s="157">
        <f t="shared" si="208"/>
        <v>0</v>
      </c>
      <c r="RSS28" s="157">
        <f t="shared" si="208"/>
        <v>0</v>
      </c>
      <c r="RST28" s="157">
        <f t="shared" si="208"/>
        <v>0</v>
      </c>
      <c r="RSU28" s="157">
        <f t="shared" si="208"/>
        <v>0</v>
      </c>
      <c r="RSV28" s="157">
        <f t="shared" si="208"/>
        <v>0</v>
      </c>
      <c r="RSW28" s="157">
        <f t="shared" si="208"/>
        <v>0</v>
      </c>
      <c r="RSX28" s="157">
        <f t="shared" si="208"/>
        <v>0</v>
      </c>
      <c r="RSY28" s="157">
        <f t="shared" si="208"/>
        <v>0</v>
      </c>
      <c r="RSZ28" s="157">
        <f t="shared" si="208"/>
        <v>0</v>
      </c>
      <c r="RTA28" s="157">
        <f t="shared" si="208"/>
        <v>0</v>
      </c>
      <c r="RTB28" s="157">
        <f t="shared" si="208"/>
        <v>0</v>
      </c>
      <c r="RTC28" s="157">
        <f t="shared" si="208"/>
        <v>0</v>
      </c>
      <c r="RTD28" s="157">
        <f t="shared" si="208"/>
        <v>0</v>
      </c>
      <c r="RTE28" s="157">
        <f t="shared" si="208"/>
        <v>0</v>
      </c>
      <c r="RTF28" s="157">
        <f t="shared" si="208"/>
        <v>0</v>
      </c>
      <c r="RTG28" s="157">
        <f t="shared" si="208"/>
        <v>0</v>
      </c>
      <c r="RTH28" s="157">
        <f t="shared" si="208"/>
        <v>0</v>
      </c>
      <c r="RTI28" s="157">
        <f t="shared" si="208"/>
        <v>0</v>
      </c>
      <c r="RTJ28" s="157">
        <f t="shared" si="208"/>
        <v>0</v>
      </c>
      <c r="RTK28" s="157">
        <f t="shared" si="208"/>
        <v>0</v>
      </c>
      <c r="RTL28" s="157">
        <f t="shared" si="208"/>
        <v>0</v>
      </c>
      <c r="RTM28" s="157">
        <f t="shared" si="208"/>
        <v>0</v>
      </c>
      <c r="RTN28" s="157">
        <f t="shared" si="208"/>
        <v>0</v>
      </c>
      <c r="RTO28" s="157">
        <f t="shared" si="208"/>
        <v>0</v>
      </c>
      <c r="RTP28" s="157">
        <f t="shared" si="208"/>
        <v>0</v>
      </c>
      <c r="RTQ28" s="157">
        <f t="shared" si="208"/>
        <v>0</v>
      </c>
      <c r="RTR28" s="157">
        <f t="shared" si="208"/>
        <v>0</v>
      </c>
      <c r="RTS28" s="157">
        <f t="shared" si="208"/>
        <v>0</v>
      </c>
      <c r="RTT28" s="157">
        <f t="shared" si="208"/>
        <v>0</v>
      </c>
      <c r="RTU28" s="157">
        <f t="shared" si="208"/>
        <v>0</v>
      </c>
      <c r="RTV28" s="157">
        <f t="shared" si="208"/>
        <v>0</v>
      </c>
      <c r="RTW28" s="157">
        <f t="shared" si="208"/>
        <v>0</v>
      </c>
      <c r="RTX28" s="157">
        <f t="shared" si="208"/>
        <v>0</v>
      </c>
      <c r="RTY28" s="157">
        <f t="shared" si="208"/>
        <v>0</v>
      </c>
      <c r="RTZ28" s="157">
        <f t="shared" si="208"/>
        <v>0</v>
      </c>
      <c r="RUA28" s="157">
        <f t="shared" si="208"/>
        <v>0</v>
      </c>
      <c r="RUB28" s="157">
        <f t="shared" si="208"/>
        <v>0</v>
      </c>
      <c r="RUC28" s="157">
        <f t="shared" si="208"/>
        <v>0</v>
      </c>
      <c r="RUD28" s="157">
        <f t="shared" si="208"/>
        <v>0</v>
      </c>
      <c r="RUE28" s="157">
        <f t="shared" si="208"/>
        <v>0</v>
      </c>
      <c r="RUF28" s="157">
        <f t="shared" si="208"/>
        <v>0</v>
      </c>
      <c r="RUG28" s="157">
        <f t="shared" si="208"/>
        <v>0</v>
      </c>
      <c r="RUH28" s="157">
        <f t="shared" si="208"/>
        <v>0</v>
      </c>
      <c r="RUI28" s="157">
        <f t="shared" si="208"/>
        <v>0</v>
      </c>
      <c r="RUJ28" s="157">
        <f t="shared" si="208"/>
        <v>0</v>
      </c>
      <c r="RUK28" s="157">
        <f t="shared" si="208"/>
        <v>0</v>
      </c>
      <c r="RUL28" s="157">
        <f t="shared" si="208"/>
        <v>0</v>
      </c>
      <c r="RUM28" s="157">
        <f t="shared" si="208"/>
        <v>0</v>
      </c>
      <c r="RUN28" s="157">
        <f t="shared" si="208"/>
        <v>0</v>
      </c>
      <c r="RUO28" s="157">
        <f t="shared" si="208"/>
        <v>0</v>
      </c>
      <c r="RUP28" s="157">
        <f t="shared" si="208"/>
        <v>0</v>
      </c>
      <c r="RUQ28" s="157">
        <f t="shared" si="208"/>
        <v>0</v>
      </c>
      <c r="RUR28" s="157">
        <f t="shared" si="208"/>
        <v>0</v>
      </c>
      <c r="RUS28" s="157">
        <f t="shared" si="208"/>
        <v>0</v>
      </c>
      <c r="RUT28" s="157">
        <f t="shared" si="208"/>
        <v>0</v>
      </c>
      <c r="RUU28" s="157">
        <f t="shared" si="208"/>
        <v>0</v>
      </c>
      <c r="RUV28" s="157">
        <f t="shared" si="208"/>
        <v>0</v>
      </c>
      <c r="RUW28" s="157">
        <f t="shared" si="208"/>
        <v>0</v>
      </c>
      <c r="RUX28" s="157">
        <f t="shared" si="208"/>
        <v>0</v>
      </c>
      <c r="RUY28" s="157">
        <f t="shared" ref="RUY28:RXJ28" si="209">RUY29+RUY30</f>
        <v>0</v>
      </c>
      <c r="RUZ28" s="157">
        <f t="shared" si="209"/>
        <v>0</v>
      </c>
      <c r="RVA28" s="157">
        <f t="shared" si="209"/>
        <v>0</v>
      </c>
      <c r="RVB28" s="157">
        <f t="shared" si="209"/>
        <v>0</v>
      </c>
      <c r="RVC28" s="157">
        <f t="shared" si="209"/>
        <v>0</v>
      </c>
      <c r="RVD28" s="157">
        <f t="shared" si="209"/>
        <v>0</v>
      </c>
      <c r="RVE28" s="157">
        <f t="shared" si="209"/>
        <v>0</v>
      </c>
      <c r="RVF28" s="157">
        <f t="shared" si="209"/>
        <v>0</v>
      </c>
      <c r="RVG28" s="157">
        <f t="shared" si="209"/>
        <v>0</v>
      </c>
      <c r="RVH28" s="157">
        <f t="shared" si="209"/>
        <v>0</v>
      </c>
      <c r="RVI28" s="157">
        <f t="shared" si="209"/>
        <v>0</v>
      </c>
      <c r="RVJ28" s="157">
        <f t="shared" si="209"/>
        <v>0</v>
      </c>
      <c r="RVK28" s="157">
        <f t="shared" si="209"/>
        <v>0</v>
      </c>
      <c r="RVL28" s="157">
        <f t="shared" si="209"/>
        <v>0</v>
      </c>
      <c r="RVM28" s="157">
        <f t="shared" si="209"/>
        <v>0</v>
      </c>
      <c r="RVN28" s="157">
        <f t="shared" si="209"/>
        <v>0</v>
      </c>
      <c r="RVO28" s="157">
        <f t="shared" si="209"/>
        <v>0</v>
      </c>
      <c r="RVP28" s="157">
        <f t="shared" si="209"/>
        <v>0</v>
      </c>
      <c r="RVQ28" s="157">
        <f t="shared" si="209"/>
        <v>0</v>
      </c>
      <c r="RVR28" s="157">
        <f t="shared" si="209"/>
        <v>0</v>
      </c>
      <c r="RVS28" s="157">
        <f t="shared" si="209"/>
        <v>0</v>
      </c>
      <c r="RVT28" s="157">
        <f t="shared" si="209"/>
        <v>0</v>
      </c>
      <c r="RVU28" s="157">
        <f t="shared" si="209"/>
        <v>0</v>
      </c>
      <c r="RVV28" s="157">
        <f t="shared" si="209"/>
        <v>0</v>
      </c>
      <c r="RVW28" s="157">
        <f t="shared" si="209"/>
        <v>0</v>
      </c>
      <c r="RVX28" s="157">
        <f t="shared" si="209"/>
        <v>0</v>
      </c>
      <c r="RVY28" s="157">
        <f t="shared" si="209"/>
        <v>0</v>
      </c>
      <c r="RVZ28" s="157">
        <f t="shared" si="209"/>
        <v>0</v>
      </c>
      <c r="RWA28" s="157">
        <f t="shared" si="209"/>
        <v>0</v>
      </c>
      <c r="RWB28" s="157">
        <f t="shared" si="209"/>
        <v>0</v>
      </c>
      <c r="RWC28" s="157">
        <f t="shared" si="209"/>
        <v>0</v>
      </c>
      <c r="RWD28" s="157">
        <f t="shared" si="209"/>
        <v>0</v>
      </c>
      <c r="RWE28" s="157">
        <f t="shared" si="209"/>
        <v>0</v>
      </c>
      <c r="RWF28" s="157">
        <f t="shared" si="209"/>
        <v>0</v>
      </c>
      <c r="RWG28" s="157">
        <f t="shared" si="209"/>
        <v>0</v>
      </c>
      <c r="RWH28" s="157">
        <f t="shared" si="209"/>
        <v>0</v>
      </c>
      <c r="RWI28" s="157">
        <f t="shared" si="209"/>
        <v>0</v>
      </c>
      <c r="RWJ28" s="157">
        <f t="shared" si="209"/>
        <v>0</v>
      </c>
      <c r="RWK28" s="157">
        <f t="shared" si="209"/>
        <v>0</v>
      </c>
      <c r="RWL28" s="157">
        <f t="shared" si="209"/>
        <v>0</v>
      </c>
      <c r="RWM28" s="157">
        <f t="shared" si="209"/>
        <v>0</v>
      </c>
      <c r="RWN28" s="157">
        <f t="shared" si="209"/>
        <v>0</v>
      </c>
      <c r="RWO28" s="157">
        <f t="shared" si="209"/>
        <v>0</v>
      </c>
      <c r="RWP28" s="157">
        <f t="shared" si="209"/>
        <v>0</v>
      </c>
      <c r="RWQ28" s="157">
        <f t="shared" si="209"/>
        <v>0</v>
      </c>
      <c r="RWR28" s="157">
        <f t="shared" si="209"/>
        <v>0</v>
      </c>
      <c r="RWS28" s="157">
        <f t="shared" si="209"/>
        <v>0</v>
      </c>
      <c r="RWT28" s="157">
        <f t="shared" si="209"/>
        <v>0</v>
      </c>
      <c r="RWU28" s="157">
        <f t="shared" si="209"/>
        <v>0</v>
      </c>
      <c r="RWV28" s="157">
        <f t="shared" si="209"/>
        <v>0</v>
      </c>
      <c r="RWW28" s="157">
        <f t="shared" si="209"/>
        <v>0</v>
      </c>
      <c r="RWX28" s="157">
        <f t="shared" si="209"/>
        <v>0</v>
      </c>
      <c r="RWY28" s="157">
        <f t="shared" si="209"/>
        <v>0</v>
      </c>
      <c r="RWZ28" s="157">
        <f t="shared" si="209"/>
        <v>0</v>
      </c>
      <c r="RXA28" s="157">
        <f t="shared" si="209"/>
        <v>0</v>
      </c>
      <c r="RXB28" s="157">
        <f t="shared" si="209"/>
        <v>0</v>
      </c>
      <c r="RXC28" s="157">
        <f t="shared" si="209"/>
        <v>0</v>
      </c>
      <c r="RXD28" s="157">
        <f t="shared" si="209"/>
        <v>0</v>
      </c>
      <c r="RXE28" s="157">
        <f t="shared" si="209"/>
        <v>0</v>
      </c>
      <c r="RXF28" s="157">
        <f t="shared" si="209"/>
        <v>0</v>
      </c>
      <c r="RXG28" s="157">
        <f t="shared" si="209"/>
        <v>0</v>
      </c>
      <c r="RXH28" s="157">
        <f t="shared" si="209"/>
        <v>0</v>
      </c>
      <c r="RXI28" s="157">
        <f t="shared" si="209"/>
        <v>0</v>
      </c>
      <c r="RXJ28" s="157">
        <f t="shared" si="209"/>
        <v>0</v>
      </c>
      <c r="RXK28" s="157">
        <f t="shared" ref="RXK28:RZV28" si="210">RXK29+RXK30</f>
        <v>0</v>
      </c>
      <c r="RXL28" s="157">
        <f t="shared" si="210"/>
        <v>0</v>
      </c>
      <c r="RXM28" s="157">
        <f t="shared" si="210"/>
        <v>0</v>
      </c>
      <c r="RXN28" s="157">
        <f t="shared" si="210"/>
        <v>0</v>
      </c>
      <c r="RXO28" s="157">
        <f t="shared" si="210"/>
        <v>0</v>
      </c>
      <c r="RXP28" s="157">
        <f t="shared" si="210"/>
        <v>0</v>
      </c>
      <c r="RXQ28" s="157">
        <f t="shared" si="210"/>
        <v>0</v>
      </c>
      <c r="RXR28" s="157">
        <f t="shared" si="210"/>
        <v>0</v>
      </c>
      <c r="RXS28" s="157">
        <f t="shared" si="210"/>
        <v>0</v>
      </c>
      <c r="RXT28" s="157">
        <f t="shared" si="210"/>
        <v>0</v>
      </c>
      <c r="RXU28" s="157">
        <f t="shared" si="210"/>
        <v>0</v>
      </c>
      <c r="RXV28" s="157">
        <f t="shared" si="210"/>
        <v>0</v>
      </c>
      <c r="RXW28" s="157">
        <f t="shared" si="210"/>
        <v>0</v>
      </c>
      <c r="RXX28" s="157">
        <f t="shared" si="210"/>
        <v>0</v>
      </c>
      <c r="RXY28" s="157">
        <f t="shared" si="210"/>
        <v>0</v>
      </c>
      <c r="RXZ28" s="157">
        <f t="shared" si="210"/>
        <v>0</v>
      </c>
      <c r="RYA28" s="157">
        <f t="shared" si="210"/>
        <v>0</v>
      </c>
      <c r="RYB28" s="157">
        <f t="shared" si="210"/>
        <v>0</v>
      </c>
      <c r="RYC28" s="157">
        <f t="shared" si="210"/>
        <v>0</v>
      </c>
      <c r="RYD28" s="157">
        <f t="shared" si="210"/>
        <v>0</v>
      </c>
      <c r="RYE28" s="157">
        <f t="shared" si="210"/>
        <v>0</v>
      </c>
      <c r="RYF28" s="157">
        <f t="shared" si="210"/>
        <v>0</v>
      </c>
      <c r="RYG28" s="157">
        <f t="shared" si="210"/>
        <v>0</v>
      </c>
      <c r="RYH28" s="157">
        <f t="shared" si="210"/>
        <v>0</v>
      </c>
      <c r="RYI28" s="157">
        <f t="shared" si="210"/>
        <v>0</v>
      </c>
      <c r="RYJ28" s="157">
        <f t="shared" si="210"/>
        <v>0</v>
      </c>
      <c r="RYK28" s="157">
        <f t="shared" si="210"/>
        <v>0</v>
      </c>
      <c r="RYL28" s="157">
        <f t="shared" si="210"/>
        <v>0</v>
      </c>
      <c r="RYM28" s="157">
        <f t="shared" si="210"/>
        <v>0</v>
      </c>
      <c r="RYN28" s="157">
        <f t="shared" si="210"/>
        <v>0</v>
      </c>
      <c r="RYO28" s="157">
        <f t="shared" si="210"/>
        <v>0</v>
      </c>
      <c r="RYP28" s="157">
        <f t="shared" si="210"/>
        <v>0</v>
      </c>
      <c r="RYQ28" s="157">
        <f t="shared" si="210"/>
        <v>0</v>
      </c>
      <c r="RYR28" s="157">
        <f t="shared" si="210"/>
        <v>0</v>
      </c>
      <c r="RYS28" s="157">
        <f t="shared" si="210"/>
        <v>0</v>
      </c>
      <c r="RYT28" s="157">
        <f t="shared" si="210"/>
        <v>0</v>
      </c>
      <c r="RYU28" s="157">
        <f t="shared" si="210"/>
        <v>0</v>
      </c>
      <c r="RYV28" s="157">
        <f t="shared" si="210"/>
        <v>0</v>
      </c>
      <c r="RYW28" s="157">
        <f t="shared" si="210"/>
        <v>0</v>
      </c>
      <c r="RYX28" s="157">
        <f t="shared" si="210"/>
        <v>0</v>
      </c>
      <c r="RYY28" s="157">
        <f t="shared" si="210"/>
        <v>0</v>
      </c>
      <c r="RYZ28" s="157">
        <f t="shared" si="210"/>
        <v>0</v>
      </c>
      <c r="RZA28" s="157">
        <f t="shared" si="210"/>
        <v>0</v>
      </c>
      <c r="RZB28" s="157">
        <f t="shared" si="210"/>
        <v>0</v>
      </c>
      <c r="RZC28" s="157">
        <f t="shared" si="210"/>
        <v>0</v>
      </c>
      <c r="RZD28" s="157">
        <f t="shared" si="210"/>
        <v>0</v>
      </c>
      <c r="RZE28" s="157">
        <f t="shared" si="210"/>
        <v>0</v>
      </c>
      <c r="RZF28" s="157">
        <f t="shared" si="210"/>
        <v>0</v>
      </c>
      <c r="RZG28" s="157">
        <f t="shared" si="210"/>
        <v>0</v>
      </c>
      <c r="RZH28" s="157">
        <f t="shared" si="210"/>
        <v>0</v>
      </c>
      <c r="RZI28" s="157">
        <f t="shared" si="210"/>
        <v>0</v>
      </c>
      <c r="RZJ28" s="157">
        <f t="shared" si="210"/>
        <v>0</v>
      </c>
      <c r="RZK28" s="157">
        <f t="shared" si="210"/>
        <v>0</v>
      </c>
      <c r="RZL28" s="157">
        <f t="shared" si="210"/>
        <v>0</v>
      </c>
      <c r="RZM28" s="157">
        <f t="shared" si="210"/>
        <v>0</v>
      </c>
      <c r="RZN28" s="157">
        <f t="shared" si="210"/>
        <v>0</v>
      </c>
      <c r="RZO28" s="157">
        <f t="shared" si="210"/>
        <v>0</v>
      </c>
      <c r="RZP28" s="157">
        <f t="shared" si="210"/>
        <v>0</v>
      </c>
      <c r="RZQ28" s="157">
        <f t="shared" si="210"/>
        <v>0</v>
      </c>
      <c r="RZR28" s="157">
        <f t="shared" si="210"/>
        <v>0</v>
      </c>
      <c r="RZS28" s="157">
        <f t="shared" si="210"/>
        <v>0</v>
      </c>
      <c r="RZT28" s="157">
        <f t="shared" si="210"/>
        <v>0</v>
      </c>
      <c r="RZU28" s="157">
        <f t="shared" si="210"/>
        <v>0</v>
      </c>
      <c r="RZV28" s="157">
        <f t="shared" si="210"/>
        <v>0</v>
      </c>
      <c r="RZW28" s="157">
        <f t="shared" ref="RZW28:SCH28" si="211">RZW29+RZW30</f>
        <v>0</v>
      </c>
      <c r="RZX28" s="157">
        <f t="shared" si="211"/>
        <v>0</v>
      </c>
      <c r="RZY28" s="157">
        <f t="shared" si="211"/>
        <v>0</v>
      </c>
      <c r="RZZ28" s="157">
        <f t="shared" si="211"/>
        <v>0</v>
      </c>
      <c r="SAA28" s="157">
        <f t="shared" si="211"/>
        <v>0</v>
      </c>
      <c r="SAB28" s="157">
        <f t="shared" si="211"/>
        <v>0</v>
      </c>
      <c r="SAC28" s="157">
        <f t="shared" si="211"/>
        <v>0</v>
      </c>
      <c r="SAD28" s="157">
        <f t="shared" si="211"/>
        <v>0</v>
      </c>
      <c r="SAE28" s="157">
        <f t="shared" si="211"/>
        <v>0</v>
      </c>
      <c r="SAF28" s="157">
        <f t="shared" si="211"/>
        <v>0</v>
      </c>
      <c r="SAG28" s="157">
        <f t="shared" si="211"/>
        <v>0</v>
      </c>
      <c r="SAH28" s="157">
        <f t="shared" si="211"/>
        <v>0</v>
      </c>
      <c r="SAI28" s="157">
        <f t="shared" si="211"/>
        <v>0</v>
      </c>
      <c r="SAJ28" s="157">
        <f t="shared" si="211"/>
        <v>0</v>
      </c>
      <c r="SAK28" s="157">
        <f t="shared" si="211"/>
        <v>0</v>
      </c>
      <c r="SAL28" s="157">
        <f t="shared" si="211"/>
        <v>0</v>
      </c>
      <c r="SAM28" s="157">
        <f t="shared" si="211"/>
        <v>0</v>
      </c>
      <c r="SAN28" s="157">
        <f t="shared" si="211"/>
        <v>0</v>
      </c>
      <c r="SAO28" s="157">
        <f t="shared" si="211"/>
        <v>0</v>
      </c>
      <c r="SAP28" s="157">
        <f t="shared" si="211"/>
        <v>0</v>
      </c>
      <c r="SAQ28" s="157">
        <f t="shared" si="211"/>
        <v>0</v>
      </c>
      <c r="SAR28" s="157">
        <f t="shared" si="211"/>
        <v>0</v>
      </c>
      <c r="SAS28" s="157">
        <f t="shared" si="211"/>
        <v>0</v>
      </c>
      <c r="SAT28" s="157">
        <f t="shared" si="211"/>
        <v>0</v>
      </c>
      <c r="SAU28" s="157">
        <f t="shared" si="211"/>
        <v>0</v>
      </c>
      <c r="SAV28" s="157">
        <f t="shared" si="211"/>
        <v>0</v>
      </c>
      <c r="SAW28" s="157">
        <f t="shared" si="211"/>
        <v>0</v>
      </c>
      <c r="SAX28" s="157">
        <f t="shared" si="211"/>
        <v>0</v>
      </c>
      <c r="SAY28" s="157">
        <f t="shared" si="211"/>
        <v>0</v>
      </c>
      <c r="SAZ28" s="157">
        <f t="shared" si="211"/>
        <v>0</v>
      </c>
      <c r="SBA28" s="157">
        <f t="shared" si="211"/>
        <v>0</v>
      </c>
      <c r="SBB28" s="157">
        <f t="shared" si="211"/>
        <v>0</v>
      </c>
      <c r="SBC28" s="157">
        <f t="shared" si="211"/>
        <v>0</v>
      </c>
      <c r="SBD28" s="157">
        <f t="shared" si="211"/>
        <v>0</v>
      </c>
      <c r="SBE28" s="157">
        <f t="shared" si="211"/>
        <v>0</v>
      </c>
      <c r="SBF28" s="157">
        <f t="shared" si="211"/>
        <v>0</v>
      </c>
      <c r="SBG28" s="157">
        <f t="shared" si="211"/>
        <v>0</v>
      </c>
      <c r="SBH28" s="157">
        <f t="shared" si="211"/>
        <v>0</v>
      </c>
      <c r="SBI28" s="157">
        <f t="shared" si="211"/>
        <v>0</v>
      </c>
      <c r="SBJ28" s="157">
        <f t="shared" si="211"/>
        <v>0</v>
      </c>
      <c r="SBK28" s="157">
        <f t="shared" si="211"/>
        <v>0</v>
      </c>
      <c r="SBL28" s="157">
        <f t="shared" si="211"/>
        <v>0</v>
      </c>
      <c r="SBM28" s="157">
        <f t="shared" si="211"/>
        <v>0</v>
      </c>
      <c r="SBN28" s="157">
        <f t="shared" si="211"/>
        <v>0</v>
      </c>
      <c r="SBO28" s="157">
        <f t="shared" si="211"/>
        <v>0</v>
      </c>
      <c r="SBP28" s="157">
        <f t="shared" si="211"/>
        <v>0</v>
      </c>
      <c r="SBQ28" s="157">
        <f t="shared" si="211"/>
        <v>0</v>
      </c>
      <c r="SBR28" s="157">
        <f t="shared" si="211"/>
        <v>0</v>
      </c>
      <c r="SBS28" s="157">
        <f t="shared" si="211"/>
        <v>0</v>
      </c>
      <c r="SBT28" s="157">
        <f t="shared" si="211"/>
        <v>0</v>
      </c>
      <c r="SBU28" s="157">
        <f t="shared" si="211"/>
        <v>0</v>
      </c>
      <c r="SBV28" s="157">
        <f t="shared" si="211"/>
        <v>0</v>
      </c>
      <c r="SBW28" s="157">
        <f t="shared" si="211"/>
        <v>0</v>
      </c>
      <c r="SBX28" s="157">
        <f t="shared" si="211"/>
        <v>0</v>
      </c>
      <c r="SBY28" s="157">
        <f t="shared" si="211"/>
        <v>0</v>
      </c>
      <c r="SBZ28" s="157">
        <f t="shared" si="211"/>
        <v>0</v>
      </c>
      <c r="SCA28" s="157">
        <f t="shared" si="211"/>
        <v>0</v>
      </c>
      <c r="SCB28" s="157">
        <f t="shared" si="211"/>
        <v>0</v>
      </c>
      <c r="SCC28" s="157">
        <f t="shared" si="211"/>
        <v>0</v>
      </c>
      <c r="SCD28" s="157">
        <f t="shared" si="211"/>
        <v>0</v>
      </c>
      <c r="SCE28" s="157">
        <f t="shared" si="211"/>
        <v>0</v>
      </c>
      <c r="SCF28" s="157">
        <f t="shared" si="211"/>
        <v>0</v>
      </c>
      <c r="SCG28" s="157">
        <f t="shared" si="211"/>
        <v>0</v>
      </c>
      <c r="SCH28" s="157">
        <f t="shared" si="211"/>
        <v>0</v>
      </c>
      <c r="SCI28" s="157">
        <f t="shared" ref="SCI28:SET28" si="212">SCI29+SCI30</f>
        <v>0</v>
      </c>
      <c r="SCJ28" s="157">
        <f t="shared" si="212"/>
        <v>0</v>
      </c>
      <c r="SCK28" s="157">
        <f t="shared" si="212"/>
        <v>0</v>
      </c>
      <c r="SCL28" s="157">
        <f t="shared" si="212"/>
        <v>0</v>
      </c>
      <c r="SCM28" s="157">
        <f t="shared" si="212"/>
        <v>0</v>
      </c>
      <c r="SCN28" s="157">
        <f t="shared" si="212"/>
        <v>0</v>
      </c>
      <c r="SCO28" s="157">
        <f t="shared" si="212"/>
        <v>0</v>
      </c>
      <c r="SCP28" s="157">
        <f t="shared" si="212"/>
        <v>0</v>
      </c>
      <c r="SCQ28" s="157">
        <f t="shared" si="212"/>
        <v>0</v>
      </c>
      <c r="SCR28" s="157">
        <f t="shared" si="212"/>
        <v>0</v>
      </c>
      <c r="SCS28" s="157">
        <f t="shared" si="212"/>
        <v>0</v>
      </c>
      <c r="SCT28" s="157">
        <f t="shared" si="212"/>
        <v>0</v>
      </c>
      <c r="SCU28" s="157">
        <f t="shared" si="212"/>
        <v>0</v>
      </c>
      <c r="SCV28" s="157">
        <f t="shared" si="212"/>
        <v>0</v>
      </c>
      <c r="SCW28" s="157">
        <f t="shared" si="212"/>
        <v>0</v>
      </c>
      <c r="SCX28" s="157">
        <f t="shared" si="212"/>
        <v>0</v>
      </c>
      <c r="SCY28" s="157">
        <f t="shared" si="212"/>
        <v>0</v>
      </c>
      <c r="SCZ28" s="157">
        <f t="shared" si="212"/>
        <v>0</v>
      </c>
      <c r="SDA28" s="157">
        <f t="shared" si="212"/>
        <v>0</v>
      </c>
      <c r="SDB28" s="157">
        <f t="shared" si="212"/>
        <v>0</v>
      </c>
      <c r="SDC28" s="157">
        <f t="shared" si="212"/>
        <v>0</v>
      </c>
      <c r="SDD28" s="157">
        <f t="shared" si="212"/>
        <v>0</v>
      </c>
      <c r="SDE28" s="157">
        <f t="shared" si="212"/>
        <v>0</v>
      </c>
      <c r="SDF28" s="157">
        <f t="shared" si="212"/>
        <v>0</v>
      </c>
      <c r="SDG28" s="157">
        <f t="shared" si="212"/>
        <v>0</v>
      </c>
      <c r="SDH28" s="157">
        <f t="shared" si="212"/>
        <v>0</v>
      </c>
      <c r="SDI28" s="157">
        <f t="shared" si="212"/>
        <v>0</v>
      </c>
      <c r="SDJ28" s="157">
        <f t="shared" si="212"/>
        <v>0</v>
      </c>
      <c r="SDK28" s="157">
        <f t="shared" si="212"/>
        <v>0</v>
      </c>
      <c r="SDL28" s="157">
        <f t="shared" si="212"/>
        <v>0</v>
      </c>
      <c r="SDM28" s="157">
        <f t="shared" si="212"/>
        <v>0</v>
      </c>
      <c r="SDN28" s="157">
        <f t="shared" si="212"/>
        <v>0</v>
      </c>
      <c r="SDO28" s="157">
        <f t="shared" si="212"/>
        <v>0</v>
      </c>
      <c r="SDP28" s="157">
        <f t="shared" si="212"/>
        <v>0</v>
      </c>
      <c r="SDQ28" s="157">
        <f t="shared" si="212"/>
        <v>0</v>
      </c>
      <c r="SDR28" s="157">
        <f t="shared" si="212"/>
        <v>0</v>
      </c>
      <c r="SDS28" s="157">
        <f t="shared" si="212"/>
        <v>0</v>
      </c>
      <c r="SDT28" s="157">
        <f t="shared" si="212"/>
        <v>0</v>
      </c>
      <c r="SDU28" s="157">
        <f t="shared" si="212"/>
        <v>0</v>
      </c>
      <c r="SDV28" s="157">
        <f t="shared" si="212"/>
        <v>0</v>
      </c>
      <c r="SDW28" s="157">
        <f t="shared" si="212"/>
        <v>0</v>
      </c>
      <c r="SDX28" s="157">
        <f t="shared" si="212"/>
        <v>0</v>
      </c>
      <c r="SDY28" s="157">
        <f t="shared" si="212"/>
        <v>0</v>
      </c>
      <c r="SDZ28" s="157">
        <f t="shared" si="212"/>
        <v>0</v>
      </c>
      <c r="SEA28" s="157">
        <f t="shared" si="212"/>
        <v>0</v>
      </c>
      <c r="SEB28" s="157">
        <f t="shared" si="212"/>
        <v>0</v>
      </c>
      <c r="SEC28" s="157">
        <f t="shared" si="212"/>
        <v>0</v>
      </c>
      <c r="SED28" s="157">
        <f t="shared" si="212"/>
        <v>0</v>
      </c>
      <c r="SEE28" s="157">
        <f t="shared" si="212"/>
        <v>0</v>
      </c>
      <c r="SEF28" s="157">
        <f t="shared" si="212"/>
        <v>0</v>
      </c>
      <c r="SEG28" s="157">
        <f t="shared" si="212"/>
        <v>0</v>
      </c>
      <c r="SEH28" s="157">
        <f t="shared" si="212"/>
        <v>0</v>
      </c>
      <c r="SEI28" s="157">
        <f t="shared" si="212"/>
        <v>0</v>
      </c>
      <c r="SEJ28" s="157">
        <f t="shared" si="212"/>
        <v>0</v>
      </c>
      <c r="SEK28" s="157">
        <f t="shared" si="212"/>
        <v>0</v>
      </c>
      <c r="SEL28" s="157">
        <f t="shared" si="212"/>
        <v>0</v>
      </c>
      <c r="SEM28" s="157">
        <f t="shared" si="212"/>
        <v>0</v>
      </c>
      <c r="SEN28" s="157">
        <f t="shared" si="212"/>
        <v>0</v>
      </c>
      <c r="SEO28" s="157">
        <f t="shared" si="212"/>
        <v>0</v>
      </c>
      <c r="SEP28" s="157">
        <f t="shared" si="212"/>
        <v>0</v>
      </c>
      <c r="SEQ28" s="157">
        <f t="shared" si="212"/>
        <v>0</v>
      </c>
      <c r="SER28" s="157">
        <f t="shared" si="212"/>
        <v>0</v>
      </c>
      <c r="SES28" s="157">
        <f t="shared" si="212"/>
        <v>0</v>
      </c>
      <c r="SET28" s="157">
        <f t="shared" si="212"/>
        <v>0</v>
      </c>
      <c r="SEU28" s="157">
        <f t="shared" ref="SEU28:SHF28" si="213">SEU29+SEU30</f>
        <v>0</v>
      </c>
      <c r="SEV28" s="157">
        <f t="shared" si="213"/>
        <v>0</v>
      </c>
      <c r="SEW28" s="157">
        <f t="shared" si="213"/>
        <v>0</v>
      </c>
      <c r="SEX28" s="157">
        <f t="shared" si="213"/>
        <v>0</v>
      </c>
      <c r="SEY28" s="157">
        <f t="shared" si="213"/>
        <v>0</v>
      </c>
      <c r="SEZ28" s="157">
        <f t="shared" si="213"/>
        <v>0</v>
      </c>
      <c r="SFA28" s="157">
        <f t="shared" si="213"/>
        <v>0</v>
      </c>
      <c r="SFB28" s="157">
        <f t="shared" si="213"/>
        <v>0</v>
      </c>
      <c r="SFC28" s="157">
        <f t="shared" si="213"/>
        <v>0</v>
      </c>
      <c r="SFD28" s="157">
        <f t="shared" si="213"/>
        <v>0</v>
      </c>
      <c r="SFE28" s="157">
        <f t="shared" si="213"/>
        <v>0</v>
      </c>
      <c r="SFF28" s="157">
        <f t="shared" si="213"/>
        <v>0</v>
      </c>
      <c r="SFG28" s="157">
        <f t="shared" si="213"/>
        <v>0</v>
      </c>
      <c r="SFH28" s="157">
        <f t="shared" si="213"/>
        <v>0</v>
      </c>
      <c r="SFI28" s="157">
        <f t="shared" si="213"/>
        <v>0</v>
      </c>
      <c r="SFJ28" s="157">
        <f t="shared" si="213"/>
        <v>0</v>
      </c>
      <c r="SFK28" s="157">
        <f t="shared" si="213"/>
        <v>0</v>
      </c>
      <c r="SFL28" s="157">
        <f t="shared" si="213"/>
        <v>0</v>
      </c>
      <c r="SFM28" s="157">
        <f t="shared" si="213"/>
        <v>0</v>
      </c>
      <c r="SFN28" s="157">
        <f t="shared" si="213"/>
        <v>0</v>
      </c>
      <c r="SFO28" s="157">
        <f t="shared" si="213"/>
        <v>0</v>
      </c>
      <c r="SFP28" s="157">
        <f t="shared" si="213"/>
        <v>0</v>
      </c>
      <c r="SFQ28" s="157">
        <f t="shared" si="213"/>
        <v>0</v>
      </c>
      <c r="SFR28" s="157">
        <f t="shared" si="213"/>
        <v>0</v>
      </c>
      <c r="SFS28" s="157">
        <f t="shared" si="213"/>
        <v>0</v>
      </c>
      <c r="SFT28" s="157">
        <f t="shared" si="213"/>
        <v>0</v>
      </c>
      <c r="SFU28" s="157">
        <f t="shared" si="213"/>
        <v>0</v>
      </c>
      <c r="SFV28" s="157">
        <f t="shared" si="213"/>
        <v>0</v>
      </c>
      <c r="SFW28" s="157">
        <f t="shared" si="213"/>
        <v>0</v>
      </c>
      <c r="SFX28" s="157">
        <f t="shared" si="213"/>
        <v>0</v>
      </c>
      <c r="SFY28" s="157">
        <f t="shared" si="213"/>
        <v>0</v>
      </c>
      <c r="SFZ28" s="157">
        <f t="shared" si="213"/>
        <v>0</v>
      </c>
      <c r="SGA28" s="157">
        <f t="shared" si="213"/>
        <v>0</v>
      </c>
      <c r="SGB28" s="157">
        <f t="shared" si="213"/>
        <v>0</v>
      </c>
      <c r="SGC28" s="157">
        <f t="shared" si="213"/>
        <v>0</v>
      </c>
      <c r="SGD28" s="157">
        <f t="shared" si="213"/>
        <v>0</v>
      </c>
      <c r="SGE28" s="157">
        <f t="shared" si="213"/>
        <v>0</v>
      </c>
      <c r="SGF28" s="157">
        <f t="shared" si="213"/>
        <v>0</v>
      </c>
      <c r="SGG28" s="157">
        <f t="shared" si="213"/>
        <v>0</v>
      </c>
      <c r="SGH28" s="157">
        <f t="shared" si="213"/>
        <v>0</v>
      </c>
      <c r="SGI28" s="157">
        <f t="shared" si="213"/>
        <v>0</v>
      </c>
      <c r="SGJ28" s="157">
        <f t="shared" si="213"/>
        <v>0</v>
      </c>
      <c r="SGK28" s="157">
        <f t="shared" si="213"/>
        <v>0</v>
      </c>
      <c r="SGL28" s="157">
        <f t="shared" si="213"/>
        <v>0</v>
      </c>
      <c r="SGM28" s="157">
        <f t="shared" si="213"/>
        <v>0</v>
      </c>
      <c r="SGN28" s="157">
        <f t="shared" si="213"/>
        <v>0</v>
      </c>
      <c r="SGO28" s="157">
        <f t="shared" si="213"/>
        <v>0</v>
      </c>
      <c r="SGP28" s="157">
        <f t="shared" si="213"/>
        <v>0</v>
      </c>
      <c r="SGQ28" s="157">
        <f t="shared" si="213"/>
        <v>0</v>
      </c>
      <c r="SGR28" s="157">
        <f t="shared" si="213"/>
        <v>0</v>
      </c>
      <c r="SGS28" s="157">
        <f t="shared" si="213"/>
        <v>0</v>
      </c>
      <c r="SGT28" s="157">
        <f t="shared" si="213"/>
        <v>0</v>
      </c>
      <c r="SGU28" s="157">
        <f t="shared" si="213"/>
        <v>0</v>
      </c>
      <c r="SGV28" s="157">
        <f t="shared" si="213"/>
        <v>0</v>
      </c>
      <c r="SGW28" s="157">
        <f t="shared" si="213"/>
        <v>0</v>
      </c>
      <c r="SGX28" s="157">
        <f t="shared" si="213"/>
        <v>0</v>
      </c>
      <c r="SGY28" s="157">
        <f t="shared" si="213"/>
        <v>0</v>
      </c>
      <c r="SGZ28" s="157">
        <f t="shared" si="213"/>
        <v>0</v>
      </c>
      <c r="SHA28" s="157">
        <f t="shared" si="213"/>
        <v>0</v>
      </c>
      <c r="SHB28" s="157">
        <f t="shared" si="213"/>
        <v>0</v>
      </c>
      <c r="SHC28" s="157">
        <f t="shared" si="213"/>
        <v>0</v>
      </c>
      <c r="SHD28" s="157">
        <f t="shared" si="213"/>
        <v>0</v>
      </c>
      <c r="SHE28" s="157">
        <f t="shared" si="213"/>
        <v>0</v>
      </c>
      <c r="SHF28" s="157">
        <f t="shared" si="213"/>
        <v>0</v>
      </c>
      <c r="SHG28" s="157">
        <f t="shared" ref="SHG28:SJR28" si="214">SHG29+SHG30</f>
        <v>0</v>
      </c>
      <c r="SHH28" s="157">
        <f t="shared" si="214"/>
        <v>0</v>
      </c>
      <c r="SHI28" s="157">
        <f t="shared" si="214"/>
        <v>0</v>
      </c>
      <c r="SHJ28" s="157">
        <f t="shared" si="214"/>
        <v>0</v>
      </c>
      <c r="SHK28" s="157">
        <f t="shared" si="214"/>
        <v>0</v>
      </c>
      <c r="SHL28" s="157">
        <f t="shared" si="214"/>
        <v>0</v>
      </c>
      <c r="SHM28" s="157">
        <f t="shared" si="214"/>
        <v>0</v>
      </c>
      <c r="SHN28" s="157">
        <f t="shared" si="214"/>
        <v>0</v>
      </c>
      <c r="SHO28" s="157">
        <f t="shared" si="214"/>
        <v>0</v>
      </c>
      <c r="SHP28" s="157">
        <f t="shared" si="214"/>
        <v>0</v>
      </c>
      <c r="SHQ28" s="157">
        <f t="shared" si="214"/>
        <v>0</v>
      </c>
      <c r="SHR28" s="157">
        <f t="shared" si="214"/>
        <v>0</v>
      </c>
      <c r="SHS28" s="157">
        <f t="shared" si="214"/>
        <v>0</v>
      </c>
      <c r="SHT28" s="157">
        <f t="shared" si="214"/>
        <v>0</v>
      </c>
      <c r="SHU28" s="157">
        <f t="shared" si="214"/>
        <v>0</v>
      </c>
      <c r="SHV28" s="157">
        <f t="shared" si="214"/>
        <v>0</v>
      </c>
      <c r="SHW28" s="157">
        <f t="shared" si="214"/>
        <v>0</v>
      </c>
      <c r="SHX28" s="157">
        <f t="shared" si="214"/>
        <v>0</v>
      </c>
      <c r="SHY28" s="157">
        <f t="shared" si="214"/>
        <v>0</v>
      </c>
      <c r="SHZ28" s="157">
        <f t="shared" si="214"/>
        <v>0</v>
      </c>
      <c r="SIA28" s="157">
        <f t="shared" si="214"/>
        <v>0</v>
      </c>
      <c r="SIB28" s="157">
        <f t="shared" si="214"/>
        <v>0</v>
      </c>
      <c r="SIC28" s="157">
        <f t="shared" si="214"/>
        <v>0</v>
      </c>
      <c r="SID28" s="157">
        <f t="shared" si="214"/>
        <v>0</v>
      </c>
      <c r="SIE28" s="157">
        <f t="shared" si="214"/>
        <v>0</v>
      </c>
      <c r="SIF28" s="157">
        <f t="shared" si="214"/>
        <v>0</v>
      </c>
      <c r="SIG28" s="157">
        <f t="shared" si="214"/>
        <v>0</v>
      </c>
      <c r="SIH28" s="157">
        <f t="shared" si="214"/>
        <v>0</v>
      </c>
      <c r="SII28" s="157">
        <f t="shared" si="214"/>
        <v>0</v>
      </c>
      <c r="SIJ28" s="157">
        <f t="shared" si="214"/>
        <v>0</v>
      </c>
      <c r="SIK28" s="157">
        <f t="shared" si="214"/>
        <v>0</v>
      </c>
      <c r="SIL28" s="157">
        <f t="shared" si="214"/>
        <v>0</v>
      </c>
      <c r="SIM28" s="157">
        <f t="shared" si="214"/>
        <v>0</v>
      </c>
      <c r="SIN28" s="157">
        <f t="shared" si="214"/>
        <v>0</v>
      </c>
      <c r="SIO28" s="157">
        <f t="shared" si="214"/>
        <v>0</v>
      </c>
      <c r="SIP28" s="157">
        <f t="shared" si="214"/>
        <v>0</v>
      </c>
      <c r="SIQ28" s="157">
        <f t="shared" si="214"/>
        <v>0</v>
      </c>
      <c r="SIR28" s="157">
        <f t="shared" si="214"/>
        <v>0</v>
      </c>
      <c r="SIS28" s="157">
        <f t="shared" si="214"/>
        <v>0</v>
      </c>
      <c r="SIT28" s="157">
        <f t="shared" si="214"/>
        <v>0</v>
      </c>
      <c r="SIU28" s="157">
        <f t="shared" si="214"/>
        <v>0</v>
      </c>
      <c r="SIV28" s="157">
        <f t="shared" si="214"/>
        <v>0</v>
      </c>
      <c r="SIW28" s="157">
        <f t="shared" si="214"/>
        <v>0</v>
      </c>
      <c r="SIX28" s="157">
        <f t="shared" si="214"/>
        <v>0</v>
      </c>
      <c r="SIY28" s="157">
        <f t="shared" si="214"/>
        <v>0</v>
      </c>
      <c r="SIZ28" s="157">
        <f t="shared" si="214"/>
        <v>0</v>
      </c>
      <c r="SJA28" s="157">
        <f t="shared" si="214"/>
        <v>0</v>
      </c>
      <c r="SJB28" s="157">
        <f t="shared" si="214"/>
        <v>0</v>
      </c>
      <c r="SJC28" s="157">
        <f t="shared" si="214"/>
        <v>0</v>
      </c>
      <c r="SJD28" s="157">
        <f t="shared" si="214"/>
        <v>0</v>
      </c>
      <c r="SJE28" s="157">
        <f t="shared" si="214"/>
        <v>0</v>
      </c>
      <c r="SJF28" s="157">
        <f t="shared" si="214"/>
        <v>0</v>
      </c>
      <c r="SJG28" s="157">
        <f t="shared" si="214"/>
        <v>0</v>
      </c>
      <c r="SJH28" s="157">
        <f t="shared" si="214"/>
        <v>0</v>
      </c>
      <c r="SJI28" s="157">
        <f t="shared" si="214"/>
        <v>0</v>
      </c>
      <c r="SJJ28" s="157">
        <f t="shared" si="214"/>
        <v>0</v>
      </c>
      <c r="SJK28" s="157">
        <f t="shared" si="214"/>
        <v>0</v>
      </c>
      <c r="SJL28" s="157">
        <f t="shared" si="214"/>
        <v>0</v>
      </c>
      <c r="SJM28" s="157">
        <f t="shared" si="214"/>
        <v>0</v>
      </c>
      <c r="SJN28" s="157">
        <f t="shared" si="214"/>
        <v>0</v>
      </c>
      <c r="SJO28" s="157">
        <f t="shared" si="214"/>
        <v>0</v>
      </c>
      <c r="SJP28" s="157">
        <f t="shared" si="214"/>
        <v>0</v>
      </c>
      <c r="SJQ28" s="157">
        <f t="shared" si="214"/>
        <v>0</v>
      </c>
      <c r="SJR28" s="157">
        <f t="shared" si="214"/>
        <v>0</v>
      </c>
      <c r="SJS28" s="157">
        <f t="shared" ref="SJS28:SMD28" si="215">SJS29+SJS30</f>
        <v>0</v>
      </c>
      <c r="SJT28" s="157">
        <f t="shared" si="215"/>
        <v>0</v>
      </c>
      <c r="SJU28" s="157">
        <f t="shared" si="215"/>
        <v>0</v>
      </c>
      <c r="SJV28" s="157">
        <f t="shared" si="215"/>
        <v>0</v>
      </c>
      <c r="SJW28" s="157">
        <f t="shared" si="215"/>
        <v>0</v>
      </c>
      <c r="SJX28" s="157">
        <f t="shared" si="215"/>
        <v>0</v>
      </c>
      <c r="SJY28" s="157">
        <f t="shared" si="215"/>
        <v>0</v>
      </c>
      <c r="SJZ28" s="157">
        <f t="shared" si="215"/>
        <v>0</v>
      </c>
      <c r="SKA28" s="157">
        <f t="shared" si="215"/>
        <v>0</v>
      </c>
      <c r="SKB28" s="157">
        <f t="shared" si="215"/>
        <v>0</v>
      </c>
      <c r="SKC28" s="157">
        <f t="shared" si="215"/>
        <v>0</v>
      </c>
      <c r="SKD28" s="157">
        <f t="shared" si="215"/>
        <v>0</v>
      </c>
      <c r="SKE28" s="157">
        <f t="shared" si="215"/>
        <v>0</v>
      </c>
      <c r="SKF28" s="157">
        <f t="shared" si="215"/>
        <v>0</v>
      </c>
      <c r="SKG28" s="157">
        <f t="shared" si="215"/>
        <v>0</v>
      </c>
      <c r="SKH28" s="157">
        <f t="shared" si="215"/>
        <v>0</v>
      </c>
      <c r="SKI28" s="157">
        <f t="shared" si="215"/>
        <v>0</v>
      </c>
      <c r="SKJ28" s="157">
        <f t="shared" si="215"/>
        <v>0</v>
      </c>
      <c r="SKK28" s="157">
        <f t="shared" si="215"/>
        <v>0</v>
      </c>
      <c r="SKL28" s="157">
        <f t="shared" si="215"/>
        <v>0</v>
      </c>
      <c r="SKM28" s="157">
        <f t="shared" si="215"/>
        <v>0</v>
      </c>
      <c r="SKN28" s="157">
        <f t="shared" si="215"/>
        <v>0</v>
      </c>
      <c r="SKO28" s="157">
        <f t="shared" si="215"/>
        <v>0</v>
      </c>
      <c r="SKP28" s="157">
        <f t="shared" si="215"/>
        <v>0</v>
      </c>
      <c r="SKQ28" s="157">
        <f t="shared" si="215"/>
        <v>0</v>
      </c>
      <c r="SKR28" s="157">
        <f t="shared" si="215"/>
        <v>0</v>
      </c>
      <c r="SKS28" s="157">
        <f t="shared" si="215"/>
        <v>0</v>
      </c>
      <c r="SKT28" s="157">
        <f t="shared" si="215"/>
        <v>0</v>
      </c>
      <c r="SKU28" s="157">
        <f t="shared" si="215"/>
        <v>0</v>
      </c>
      <c r="SKV28" s="157">
        <f t="shared" si="215"/>
        <v>0</v>
      </c>
      <c r="SKW28" s="157">
        <f t="shared" si="215"/>
        <v>0</v>
      </c>
      <c r="SKX28" s="157">
        <f t="shared" si="215"/>
        <v>0</v>
      </c>
      <c r="SKY28" s="157">
        <f t="shared" si="215"/>
        <v>0</v>
      </c>
      <c r="SKZ28" s="157">
        <f t="shared" si="215"/>
        <v>0</v>
      </c>
      <c r="SLA28" s="157">
        <f t="shared" si="215"/>
        <v>0</v>
      </c>
      <c r="SLB28" s="157">
        <f t="shared" si="215"/>
        <v>0</v>
      </c>
      <c r="SLC28" s="157">
        <f t="shared" si="215"/>
        <v>0</v>
      </c>
      <c r="SLD28" s="157">
        <f t="shared" si="215"/>
        <v>0</v>
      </c>
      <c r="SLE28" s="157">
        <f t="shared" si="215"/>
        <v>0</v>
      </c>
      <c r="SLF28" s="157">
        <f t="shared" si="215"/>
        <v>0</v>
      </c>
      <c r="SLG28" s="157">
        <f t="shared" si="215"/>
        <v>0</v>
      </c>
      <c r="SLH28" s="157">
        <f t="shared" si="215"/>
        <v>0</v>
      </c>
      <c r="SLI28" s="157">
        <f t="shared" si="215"/>
        <v>0</v>
      </c>
      <c r="SLJ28" s="157">
        <f t="shared" si="215"/>
        <v>0</v>
      </c>
      <c r="SLK28" s="157">
        <f t="shared" si="215"/>
        <v>0</v>
      </c>
      <c r="SLL28" s="157">
        <f t="shared" si="215"/>
        <v>0</v>
      </c>
      <c r="SLM28" s="157">
        <f t="shared" si="215"/>
        <v>0</v>
      </c>
      <c r="SLN28" s="157">
        <f t="shared" si="215"/>
        <v>0</v>
      </c>
      <c r="SLO28" s="157">
        <f t="shared" si="215"/>
        <v>0</v>
      </c>
      <c r="SLP28" s="157">
        <f t="shared" si="215"/>
        <v>0</v>
      </c>
      <c r="SLQ28" s="157">
        <f t="shared" si="215"/>
        <v>0</v>
      </c>
      <c r="SLR28" s="157">
        <f t="shared" si="215"/>
        <v>0</v>
      </c>
      <c r="SLS28" s="157">
        <f t="shared" si="215"/>
        <v>0</v>
      </c>
      <c r="SLT28" s="157">
        <f t="shared" si="215"/>
        <v>0</v>
      </c>
      <c r="SLU28" s="157">
        <f t="shared" si="215"/>
        <v>0</v>
      </c>
      <c r="SLV28" s="157">
        <f t="shared" si="215"/>
        <v>0</v>
      </c>
      <c r="SLW28" s="157">
        <f t="shared" si="215"/>
        <v>0</v>
      </c>
      <c r="SLX28" s="157">
        <f t="shared" si="215"/>
        <v>0</v>
      </c>
      <c r="SLY28" s="157">
        <f t="shared" si="215"/>
        <v>0</v>
      </c>
      <c r="SLZ28" s="157">
        <f t="shared" si="215"/>
        <v>0</v>
      </c>
      <c r="SMA28" s="157">
        <f t="shared" si="215"/>
        <v>0</v>
      </c>
      <c r="SMB28" s="157">
        <f t="shared" si="215"/>
        <v>0</v>
      </c>
      <c r="SMC28" s="157">
        <f t="shared" si="215"/>
        <v>0</v>
      </c>
      <c r="SMD28" s="157">
        <f t="shared" si="215"/>
        <v>0</v>
      </c>
      <c r="SME28" s="157">
        <f t="shared" ref="SME28:SOP28" si="216">SME29+SME30</f>
        <v>0</v>
      </c>
      <c r="SMF28" s="157">
        <f t="shared" si="216"/>
        <v>0</v>
      </c>
      <c r="SMG28" s="157">
        <f t="shared" si="216"/>
        <v>0</v>
      </c>
      <c r="SMH28" s="157">
        <f t="shared" si="216"/>
        <v>0</v>
      </c>
      <c r="SMI28" s="157">
        <f t="shared" si="216"/>
        <v>0</v>
      </c>
      <c r="SMJ28" s="157">
        <f t="shared" si="216"/>
        <v>0</v>
      </c>
      <c r="SMK28" s="157">
        <f t="shared" si="216"/>
        <v>0</v>
      </c>
      <c r="SML28" s="157">
        <f t="shared" si="216"/>
        <v>0</v>
      </c>
      <c r="SMM28" s="157">
        <f t="shared" si="216"/>
        <v>0</v>
      </c>
      <c r="SMN28" s="157">
        <f t="shared" si="216"/>
        <v>0</v>
      </c>
      <c r="SMO28" s="157">
        <f t="shared" si="216"/>
        <v>0</v>
      </c>
      <c r="SMP28" s="157">
        <f t="shared" si="216"/>
        <v>0</v>
      </c>
      <c r="SMQ28" s="157">
        <f t="shared" si="216"/>
        <v>0</v>
      </c>
      <c r="SMR28" s="157">
        <f t="shared" si="216"/>
        <v>0</v>
      </c>
      <c r="SMS28" s="157">
        <f t="shared" si="216"/>
        <v>0</v>
      </c>
      <c r="SMT28" s="157">
        <f t="shared" si="216"/>
        <v>0</v>
      </c>
      <c r="SMU28" s="157">
        <f t="shared" si="216"/>
        <v>0</v>
      </c>
      <c r="SMV28" s="157">
        <f t="shared" si="216"/>
        <v>0</v>
      </c>
      <c r="SMW28" s="157">
        <f t="shared" si="216"/>
        <v>0</v>
      </c>
      <c r="SMX28" s="157">
        <f t="shared" si="216"/>
        <v>0</v>
      </c>
      <c r="SMY28" s="157">
        <f t="shared" si="216"/>
        <v>0</v>
      </c>
      <c r="SMZ28" s="157">
        <f t="shared" si="216"/>
        <v>0</v>
      </c>
      <c r="SNA28" s="157">
        <f t="shared" si="216"/>
        <v>0</v>
      </c>
      <c r="SNB28" s="157">
        <f t="shared" si="216"/>
        <v>0</v>
      </c>
      <c r="SNC28" s="157">
        <f t="shared" si="216"/>
        <v>0</v>
      </c>
      <c r="SND28" s="157">
        <f t="shared" si="216"/>
        <v>0</v>
      </c>
      <c r="SNE28" s="157">
        <f t="shared" si="216"/>
        <v>0</v>
      </c>
      <c r="SNF28" s="157">
        <f t="shared" si="216"/>
        <v>0</v>
      </c>
      <c r="SNG28" s="157">
        <f t="shared" si="216"/>
        <v>0</v>
      </c>
      <c r="SNH28" s="157">
        <f t="shared" si="216"/>
        <v>0</v>
      </c>
      <c r="SNI28" s="157">
        <f t="shared" si="216"/>
        <v>0</v>
      </c>
      <c r="SNJ28" s="157">
        <f t="shared" si="216"/>
        <v>0</v>
      </c>
      <c r="SNK28" s="157">
        <f t="shared" si="216"/>
        <v>0</v>
      </c>
      <c r="SNL28" s="157">
        <f t="shared" si="216"/>
        <v>0</v>
      </c>
      <c r="SNM28" s="157">
        <f t="shared" si="216"/>
        <v>0</v>
      </c>
      <c r="SNN28" s="157">
        <f t="shared" si="216"/>
        <v>0</v>
      </c>
      <c r="SNO28" s="157">
        <f t="shared" si="216"/>
        <v>0</v>
      </c>
      <c r="SNP28" s="157">
        <f t="shared" si="216"/>
        <v>0</v>
      </c>
      <c r="SNQ28" s="157">
        <f t="shared" si="216"/>
        <v>0</v>
      </c>
      <c r="SNR28" s="157">
        <f t="shared" si="216"/>
        <v>0</v>
      </c>
      <c r="SNS28" s="157">
        <f t="shared" si="216"/>
        <v>0</v>
      </c>
      <c r="SNT28" s="157">
        <f t="shared" si="216"/>
        <v>0</v>
      </c>
      <c r="SNU28" s="157">
        <f t="shared" si="216"/>
        <v>0</v>
      </c>
      <c r="SNV28" s="157">
        <f t="shared" si="216"/>
        <v>0</v>
      </c>
      <c r="SNW28" s="157">
        <f t="shared" si="216"/>
        <v>0</v>
      </c>
      <c r="SNX28" s="157">
        <f t="shared" si="216"/>
        <v>0</v>
      </c>
      <c r="SNY28" s="157">
        <f t="shared" si="216"/>
        <v>0</v>
      </c>
      <c r="SNZ28" s="157">
        <f t="shared" si="216"/>
        <v>0</v>
      </c>
      <c r="SOA28" s="157">
        <f t="shared" si="216"/>
        <v>0</v>
      </c>
      <c r="SOB28" s="157">
        <f t="shared" si="216"/>
        <v>0</v>
      </c>
      <c r="SOC28" s="157">
        <f t="shared" si="216"/>
        <v>0</v>
      </c>
      <c r="SOD28" s="157">
        <f t="shared" si="216"/>
        <v>0</v>
      </c>
      <c r="SOE28" s="157">
        <f t="shared" si="216"/>
        <v>0</v>
      </c>
      <c r="SOF28" s="157">
        <f t="shared" si="216"/>
        <v>0</v>
      </c>
      <c r="SOG28" s="157">
        <f t="shared" si="216"/>
        <v>0</v>
      </c>
      <c r="SOH28" s="157">
        <f t="shared" si="216"/>
        <v>0</v>
      </c>
      <c r="SOI28" s="157">
        <f t="shared" si="216"/>
        <v>0</v>
      </c>
      <c r="SOJ28" s="157">
        <f t="shared" si="216"/>
        <v>0</v>
      </c>
      <c r="SOK28" s="157">
        <f t="shared" si="216"/>
        <v>0</v>
      </c>
      <c r="SOL28" s="157">
        <f t="shared" si="216"/>
        <v>0</v>
      </c>
      <c r="SOM28" s="157">
        <f t="shared" si="216"/>
        <v>0</v>
      </c>
      <c r="SON28" s="157">
        <f t="shared" si="216"/>
        <v>0</v>
      </c>
      <c r="SOO28" s="157">
        <f t="shared" si="216"/>
        <v>0</v>
      </c>
      <c r="SOP28" s="157">
        <f t="shared" si="216"/>
        <v>0</v>
      </c>
      <c r="SOQ28" s="157">
        <f t="shared" ref="SOQ28:SRB28" si="217">SOQ29+SOQ30</f>
        <v>0</v>
      </c>
      <c r="SOR28" s="157">
        <f t="shared" si="217"/>
        <v>0</v>
      </c>
      <c r="SOS28" s="157">
        <f t="shared" si="217"/>
        <v>0</v>
      </c>
      <c r="SOT28" s="157">
        <f t="shared" si="217"/>
        <v>0</v>
      </c>
      <c r="SOU28" s="157">
        <f t="shared" si="217"/>
        <v>0</v>
      </c>
      <c r="SOV28" s="157">
        <f t="shared" si="217"/>
        <v>0</v>
      </c>
      <c r="SOW28" s="157">
        <f t="shared" si="217"/>
        <v>0</v>
      </c>
      <c r="SOX28" s="157">
        <f t="shared" si="217"/>
        <v>0</v>
      </c>
      <c r="SOY28" s="157">
        <f t="shared" si="217"/>
        <v>0</v>
      </c>
      <c r="SOZ28" s="157">
        <f t="shared" si="217"/>
        <v>0</v>
      </c>
      <c r="SPA28" s="157">
        <f t="shared" si="217"/>
        <v>0</v>
      </c>
      <c r="SPB28" s="157">
        <f t="shared" si="217"/>
        <v>0</v>
      </c>
      <c r="SPC28" s="157">
        <f t="shared" si="217"/>
        <v>0</v>
      </c>
      <c r="SPD28" s="157">
        <f t="shared" si="217"/>
        <v>0</v>
      </c>
      <c r="SPE28" s="157">
        <f t="shared" si="217"/>
        <v>0</v>
      </c>
      <c r="SPF28" s="157">
        <f t="shared" si="217"/>
        <v>0</v>
      </c>
      <c r="SPG28" s="157">
        <f t="shared" si="217"/>
        <v>0</v>
      </c>
      <c r="SPH28" s="157">
        <f t="shared" si="217"/>
        <v>0</v>
      </c>
      <c r="SPI28" s="157">
        <f t="shared" si="217"/>
        <v>0</v>
      </c>
      <c r="SPJ28" s="157">
        <f t="shared" si="217"/>
        <v>0</v>
      </c>
      <c r="SPK28" s="157">
        <f t="shared" si="217"/>
        <v>0</v>
      </c>
      <c r="SPL28" s="157">
        <f t="shared" si="217"/>
        <v>0</v>
      </c>
      <c r="SPM28" s="157">
        <f t="shared" si="217"/>
        <v>0</v>
      </c>
      <c r="SPN28" s="157">
        <f t="shared" si="217"/>
        <v>0</v>
      </c>
      <c r="SPO28" s="157">
        <f t="shared" si="217"/>
        <v>0</v>
      </c>
      <c r="SPP28" s="157">
        <f t="shared" si="217"/>
        <v>0</v>
      </c>
      <c r="SPQ28" s="157">
        <f t="shared" si="217"/>
        <v>0</v>
      </c>
      <c r="SPR28" s="157">
        <f t="shared" si="217"/>
        <v>0</v>
      </c>
      <c r="SPS28" s="157">
        <f t="shared" si="217"/>
        <v>0</v>
      </c>
      <c r="SPT28" s="157">
        <f t="shared" si="217"/>
        <v>0</v>
      </c>
      <c r="SPU28" s="157">
        <f t="shared" si="217"/>
        <v>0</v>
      </c>
      <c r="SPV28" s="157">
        <f t="shared" si="217"/>
        <v>0</v>
      </c>
      <c r="SPW28" s="157">
        <f t="shared" si="217"/>
        <v>0</v>
      </c>
      <c r="SPX28" s="157">
        <f t="shared" si="217"/>
        <v>0</v>
      </c>
      <c r="SPY28" s="157">
        <f t="shared" si="217"/>
        <v>0</v>
      </c>
      <c r="SPZ28" s="157">
        <f t="shared" si="217"/>
        <v>0</v>
      </c>
      <c r="SQA28" s="157">
        <f t="shared" si="217"/>
        <v>0</v>
      </c>
      <c r="SQB28" s="157">
        <f t="shared" si="217"/>
        <v>0</v>
      </c>
      <c r="SQC28" s="157">
        <f t="shared" si="217"/>
        <v>0</v>
      </c>
      <c r="SQD28" s="157">
        <f t="shared" si="217"/>
        <v>0</v>
      </c>
      <c r="SQE28" s="157">
        <f t="shared" si="217"/>
        <v>0</v>
      </c>
      <c r="SQF28" s="157">
        <f t="shared" si="217"/>
        <v>0</v>
      </c>
      <c r="SQG28" s="157">
        <f t="shared" si="217"/>
        <v>0</v>
      </c>
      <c r="SQH28" s="157">
        <f t="shared" si="217"/>
        <v>0</v>
      </c>
      <c r="SQI28" s="157">
        <f t="shared" si="217"/>
        <v>0</v>
      </c>
      <c r="SQJ28" s="157">
        <f t="shared" si="217"/>
        <v>0</v>
      </c>
      <c r="SQK28" s="157">
        <f t="shared" si="217"/>
        <v>0</v>
      </c>
      <c r="SQL28" s="157">
        <f t="shared" si="217"/>
        <v>0</v>
      </c>
      <c r="SQM28" s="157">
        <f t="shared" si="217"/>
        <v>0</v>
      </c>
      <c r="SQN28" s="157">
        <f t="shared" si="217"/>
        <v>0</v>
      </c>
      <c r="SQO28" s="157">
        <f t="shared" si="217"/>
        <v>0</v>
      </c>
      <c r="SQP28" s="157">
        <f t="shared" si="217"/>
        <v>0</v>
      </c>
      <c r="SQQ28" s="157">
        <f t="shared" si="217"/>
        <v>0</v>
      </c>
      <c r="SQR28" s="157">
        <f t="shared" si="217"/>
        <v>0</v>
      </c>
      <c r="SQS28" s="157">
        <f t="shared" si="217"/>
        <v>0</v>
      </c>
      <c r="SQT28" s="157">
        <f t="shared" si="217"/>
        <v>0</v>
      </c>
      <c r="SQU28" s="157">
        <f t="shared" si="217"/>
        <v>0</v>
      </c>
      <c r="SQV28" s="157">
        <f t="shared" si="217"/>
        <v>0</v>
      </c>
      <c r="SQW28" s="157">
        <f t="shared" si="217"/>
        <v>0</v>
      </c>
      <c r="SQX28" s="157">
        <f t="shared" si="217"/>
        <v>0</v>
      </c>
      <c r="SQY28" s="157">
        <f t="shared" si="217"/>
        <v>0</v>
      </c>
      <c r="SQZ28" s="157">
        <f t="shared" si="217"/>
        <v>0</v>
      </c>
      <c r="SRA28" s="157">
        <f t="shared" si="217"/>
        <v>0</v>
      </c>
      <c r="SRB28" s="157">
        <f t="shared" si="217"/>
        <v>0</v>
      </c>
      <c r="SRC28" s="157">
        <f t="shared" ref="SRC28:STN28" si="218">SRC29+SRC30</f>
        <v>0</v>
      </c>
      <c r="SRD28" s="157">
        <f t="shared" si="218"/>
        <v>0</v>
      </c>
      <c r="SRE28" s="157">
        <f t="shared" si="218"/>
        <v>0</v>
      </c>
      <c r="SRF28" s="157">
        <f t="shared" si="218"/>
        <v>0</v>
      </c>
      <c r="SRG28" s="157">
        <f t="shared" si="218"/>
        <v>0</v>
      </c>
      <c r="SRH28" s="157">
        <f t="shared" si="218"/>
        <v>0</v>
      </c>
      <c r="SRI28" s="157">
        <f t="shared" si="218"/>
        <v>0</v>
      </c>
      <c r="SRJ28" s="157">
        <f t="shared" si="218"/>
        <v>0</v>
      </c>
      <c r="SRK28" s="157">
        <f t="shared" si="218"/>
        <v>0</v>
      </c>
      <c r="SRL28" s="157">
        <f t="shared" si="218"/>
        <v>0</v>
      </c>
      <c r="SRM28" s="157">
        <f t="shared" si="218"/>
        <v>0</v>
      </c>
      <c r="SRN28" s="157">
        <f t="shared" si="218"/>
        <v>0</v>
      </c>
      <c r="SRO28" s="157">
        <f t="shared" si="218"/>
        <v>0</v>
      </c>
      <c r="SRP28" s="157">
        <f t="shared" si="218"/>
        <v>0</v>
      </c>
      <c r="SRQ28" s="157">
        <f t="shared" si="218"/>
        <v>0</v>
      </c>
      <c r="SRR28" s="157">
        <f t="shared" si="218"/>
        <v>0</v>
      </c>
      <c r="SRS28" s="157">
        <f t="shared" si="218"/>
        <v>0</v>
      </c>
      <c r="SRT28" s="157">
        <f t="shared" si="218"/>
        <v>0</v>
      </c>
      <c r="SRU28" s="157">
        <f t="shared" si="218"/>
        <v>0</v>
      </c>
      <c r="SRV28" s="157">
        <f t="shared" si="218"/>
        <v>0</v>
      </c>
      <c r="SRW28" s="157">
        <f t="shared" si="218"/>
        <v>0</v>
      </c>
      <c r="SRX28" s="157">
        <f t="shared" si="218"/>
        <v>0</v>
      </c>
      <c r="SRY28" s="157">
        <f t="shared" si="218"/>
        <v>0</v>
      </c>
      <c r="SRZ28" s="157">
        <f t="shared" si="218"/>
        <v>0</v>
      </c>
      <c r="SSA28" s="157">
        <f t="shared" si="218"/>
        <v>0</v>
      </c>
      <c r="SSB28" s="157">
        <f t="shared" si="218"/>
        <v>0</v>
      </c>
      <c r="SSC28" s="157">
        <f t="shared" si="218"/>
        <v>0</v>
      </c>
      <c r="SSD28" s="157">
        <f t="shared" si="218"/>
        <v>0</v>
      </c>
      <c r="SSE28" s="157">
        <f t="shared" si="218"/>
        <v>0</v>
      </c>
      <c r="SSF28" s="157">
        <f t="shared" si="218"/>
        <v>0</v>
      </c>
      <c r="SSG28" s="157">
        <f t="shared" si="218"/>
        <v>0</v>
      </c>
      <c r="SSH28" s="157">
        <f t="shared" si="218"/>
        <v>0</v>
      </c>
      <c r="SSI28" s="157">
        <f t="shared" si="218"/>
        <v>0</v>
      </c>
      <c r="SSJ28" s="157">
        <f t="shared" si="218"/>
        <v>0</v>
      </c>
      <c r="SSK28" s="157">
        <f t="shared" si="218"/>
        <v>0</v>
      </c>
      <c r="SSL28" s="157">
        <f t="shared" si="218"/>
        <v>0</v>
      </c>
      <c r="SSM28" s="157">
        <f t="shared" si="218"/>
        <v>0</v>
      </c>
      <c r="SSN28" s="157">
        <f t="shared" si="218"/>
        <v>0</v>
      </c>
      <c r="SSO28" s="157">
        <f t="shared" si="218"/>
        <v>0</v>
      </c>
      <c r="SSP28" s="157">
        <f t="shared" si="218"/>
        <v>0</v>
      </c>
      <c r="SSQ28" s="157">
        <f t="shared" si="218"/>
        <v>0</v>
      </c>
      <c r="SSR28" s="157">
        <f t="shared" si="218"/>
        <v>0</v>
      </c>
      <c r="SSS28" s="157">
        <f t="shared" si="218"/>
        <v>0</v>
      </c>
      <c r="SST28" s="157">
        <f t="shared" si="218"/>
        <v>0</v>
      </c>
      <c r="SSU28" s="157">
        <f t="shared" si="218"/>
        <v>0</v>
      </c>
      <c r="SSV28" s="157">
        <f t="shared" si="218"/>
        <v>0</v>
      </c>
      <c r="SSW28" s="157">
        <f t="shared" si="218"/>
        <v>0</v>
      </c>
      <c r="SSX28" s="157">
        <f t="shared" si="218"/>
        <v>0</v>
      </c>
      <c r="SSY28" s="157">
        <f t="shared" si="218"/>
        <v>0</v>
      </c>
      <c r="SSZ28" s="157">
        <f t="shared" si="218"/>
        <v>0</v>
      </c>
      <c r="STA28" s="157">
        <f t="shared" si="218"/>
        <v>0</v>
      </c>
      <c r="STB28" s="157">
        <f t="shared" si="218"/>
        <v>0</v>
      </c>
      <c r="STC28" s="157">
        <f t="shared" si="218"/>
        <v>0</v>
      </c>
      <c r="STD28" s="157">
        <f t="shared" si="218"/>
        <v>0</v>
      </c>
      <c r="STE28" s="157">
        <f t="shared" si="218"/>
        <v>0</v>
      </c>
      <c r="STF28" s="157">
        <f t="shared" si="218"/>
        <v>0</v>
      </c>
      <c r="STG28" s="157">
        <f t="shared" si="218"/>
        <v>0</v>
      </c>
      <c r="STH28" s="157">
        <f t="shared" si="218"/>
        <v>0</v>
      </c>
      <c r="STI28" s="157">
        <f t="shared" si="218"/>
        <v>0</v>
      </c>
      <c r="STJ28" s="157">
        <f t="shared" si="218"/>
        <v>0</v>
      </c>
      <c r="STK28" s="157">
        <f t="shared" si="218"/>
        <v>0</v>
      </c>
      <c r="STL28" s="157">
        <f t="shared" si="218"/>
        <v>0</v>
      </c>
      <c r="STM28" s="157">
        <f t="shared" si="218"/>
        <v>0</v>
      </c>
      <c r="STN28" s="157">
        <f t="shared" si="218"/>
        <v>0</v>
      </c>
      <c r="STO28" s="157">
        <f t="shared" ref="STO28:SVZ28" si="219">STO29+STO30</f>
        <v>0</v>
      </c>
      <c r="STP28" s="157">
        <f t="shared" si="219"/>
        <v>0</v>
      </c>
      <c r="STQ28" s="157">
        <f t="shared" si="219"/>
        <v>0</v>
      </c>
      <c r="STR28" s="157">
        <f t="shared" si="219"/>
        <v>0</v>
      </c>
      <c r="STS28" s="157">
        <f t="shared" si="219"/>
        <v>0</v>
      </c>
      <c r="STT28" s="157">
        <f t="shared" si="219"/>
        <v>0</v>
      </c>
      <c r="STU28" s="157">
        <f t="shared" si="219"/>
        <v>0</v>
      </c>
      <c r="STV28" s="157">
        <f t="shared" si="219"/>
        <v>0</v>
      </c>
      <c r="STW28" s="157">
        <f t="shared" si="219"/>
        <v>0</v>
      </c>
      <c r="STX28" s="157">
        <f t="shared" si="219"/>
        <v>0</v>
      </c>
      <c r="STY28" s="157">
        <f t="shared" si="219"/>
        <v>0</v>
      </c>
      <c r="STZ28" s="157">
        <f t="shared" si="219"/>
        <v>0</v>
      </c>
      <c r="SUA28" s="157">
        <f t="shared" si="219"/>
        <v>0</v>
      </c>
      <c r="SUB28" s="157">
        <f t="shared" si="219"/>
        <v>0</v>
      </c>
      <c r="SUC28" s="157">
        <f t="shared" si="219"/>
        <v>0</v>
      </c>
      <c r="SUD28" s="157">
        <f t="shared" si="219"/>
        <v>0</v>
      </c>
      <c r="SUE28" s="157">
        <f t="shared" si="219"/>
        <v>0</v>
      </c>
      <c r="SUF28" s="157">
        <f t="shared" si="219"/>
        <v>0</v>
      </c>
      <c r="SUG28" s="157">
        <f t="shared" si="219"/>
        <v>0</v>
      </c>
      <c r="SUH28" s="157">
        <f t="shared" si="219"/>
        <v>0</v>
      </c>
      <c r="SUI28" s="157">
        <f t="shared" si="219"/>
        <v>0</v>
      </c>
      <c r="SUJ28" s="157">
        <f t="shared" si="219"/>
        <v>0</v>
      </c>
      <c r="SUK28" s="157">
        <f t="shared" si="219"/>
        <v>0</v>
      </c>
      <c r="SUL28" s="157">
        <f t="shared" si="219"/>
        <v>0</v>
      </c>
      <c r="SUM28" s="157">
        <f t="shared" si="219"/>
        <v>0</v>
      </c>
      <c r="SUN28" s="157">
        <f t="shared" si="219"/>
        <v>0</v>
      </c>
      <c r="SUO28" s="157">
        <f t="shared" si="219"/>
        <v>0</v>
      </c>
      <c r="SUP28" s="157">
        <f t="shared" si="219"/>
        <v>0</v>
      </c>
      <c r="SUQ28" s="157">
        <f t="shared" si="219"/>
        <v>0</v>
      </c>
      <c r="SUR28" s="157">
        <f t="shared" si="219"/>
        <v>0</v>
      </c>
      <c r="SUS28" s="157">
        <f t="shared" si="219"/>
        <v>0</v>
      </c>
      <c r="SUT28" s="157">
        <f t="shared" si="219"/>
        <v>0</v>
      </c>
      <c r="SUU28" s="157">
        <f t="shared" si="219"/>
        <v>0</v>
      </c>
      <c r="SUV28" s="157">
        <f t="shared" si="219"/>
        <v>0</v>
      </c>
      <c r="SUW28" s="157">
        <f t="shared" si="219"/>
        <v>0</v>
      </c>
      <c r="SUX28" s="157">
        <f t="shared" si="219"/>
        <v>0</v>
      </c>
      <c r="SUY28" s="157">
        <f t="shared" si="219"/>
        <v>0</v>
      </c>
      <c r="SUZ28" s="157">
        <f t="shared" si="219"/>
        <v>0</v>
      </c>
      <c r="SVA28" s="157">
        <f t="shared" si="219"/>
        <v>0</v>
      </c>
      <c r="SVB28" s="157">
        <f t="shared" si="219"/>
        <v>0</v>
      </c>
      <c r="SVC28" s="157">
        <f t="shared" si="219"/>
        <v>0</v>
      </c>
      <c r="SVD28" s="157">
        <f t="shared" si="219"/>
        <v>0</v>
      </c>
      <c r="SVE28" s="157">
        <f t="shared" si="219"/>
        <v>0</v>
      </c>
      <c r="SVF28" s="157">
        <f t="shared" si="219"/>
        <v>0</v>
      </c>
      <c r="SVG28" s="157">
        <f t="shared" si="219"/>
        <v>0</v>
      </c>
      <c r="SVH28" s="157">
        <f t="shared" si="219"/>
        <v>0</v>
      </c>
      <c r="SVI28" s="157">
        <f t="shared" si="219"/>
        <v>0</v>
      </c>
      <c r="SVJ28" s="157">
        <f t="shared" si="219"/>
        <v>0</v>
      </c>
      <c r="SVK28" s="157">
        <f t="shared" si="219"/>
        <v>0</v>
      </c>
      <c r="SVL28" s="157">
        <f t="shared" si="219"/>
        <v>0</v>
      </c>
      <c r="SVM28" s="157">
        <f t="shared" si="219"/>
        <v>0</v>
      </c>
      <c r="SVN28" s="157">
        <f t="shared" si="219"/>
        <v>0</v>
      </c>
      <c r="SVO28" s="157">
        <f t="shared" si="219"/>
        <v>0</v>
      </c>
      <c r="SVP28" s="157">
        <f t="shared" si="219"/>
        <v>0</v>
      </c>
      <c r="SVQ28" s="157">
        <f t="shared" si="219"/>
        <v>0</v>
      </c>
      <c r="SVR28" s="157">
        <f t="shared" si="219"/>
        <v>0</v>
      </c>
      <c r="SVS28" s="157">
        <f t="shared" si="219"/>
        <v>0</v>
      </c>
      <c r="SVT28" s="157">
        <f t="shared" si="219"/>
        <v>0</v>
      </c>
      <c r="SVU28" s="157">
        <f t="shared" si="219"/>
        <v>0</v>
      </c>
      <c r="SVV28" s="157">
        <f t="shared" si="219"/>
        <v>0</v>
      </c>
      <c r="SVW28" s="157">
        <f t="shared" si="219"/>
        <v>0</v>
      </c>
      <c r="SVX28" s="157">
        <f t="shared" si="219"/>
        <v>0</v>
      </c>
      <c r="SVY28" s="157">
        <f t="shared" si="219"/>
        <v>0</v>
      </c>
      <c r="SVZ28" s="157">
        <f t="shared" si="219"/>
        <v>0</v>
      </c>
      <c r="SWA28" s="157">
        <f t="shared" ref="SWA28:SYL28" si="220">SWA29+SWA30</f>
        <v>0</v>
      </c>
      <c r="SWB28" s="157">
        <f t="shared" si="220"/>
        <v>0</v>
      </c>
      <c r="SWC28" s="157">
        <f t="shared" si="220"/>
        <v>0</v>
      </c>
      <c r="SWD28" s="157">
        <f t="shared" si="220"/>
        <v>0</v>
      </c>
      <c r="SWE28" s="157">
        <f t="shared" si="220"/>
        <v>0</v>
      </c>
      <c r="SWF28" s="157">
        <f t="shared" si="220"/>
        <v>0</v>
      </c>
      <c r="SWG28" s="157">
        <f t="shared" si="220"/>
        <v>0</v>
      </c>
      <c r="SWH28" s="157">
        <f t="shared" si="220"/>
        <v>0</v>
      </c>
      <c r="SWI28" s="157">
        <f t="shared" si="220"/>
        <v>0</v>
      </c>
      <c r="SWJ28" s="157">
        <f t="shared" si="220"/>
        <v>0</v>
      </c>
      <c r="SWK28" s="157">
        <f t="shared" si="220"/>
        <v>0</v>
      </c>
      <c r="SWL28" s="157">
        <f t="shared" si="220"/>
        <v>0</v>
      </c>
      <c r="SWM28" s="157">
        <f t="shared" si="220"/>
        <v>0</v>
      </c>
      <c r="SWN28" s="157">
        <f t="shared" si="220"/>
        <v>0</v>
      </c>
      <c r="SWO28" s="157">
        <f t="shared" si="220"/>
        <v>0</v>
      </c>
      <c r="SWP28" s="157">
        <f t="shared" si="220"/>
        <v>0</v>
      </c>
      <c r="SWQ28" s="157">
        <f t="shared" si="220"/>
        <v>0</v>
      </c>
      <c r="SWR28" s="157">
        <f t="shared" si="220"/>
        <v>0</v>
      </c>
      <c r="SWS28" s="157">
        <f t="shared" si="220"/>
        <v>0</v>
      </c>
      <c r="SWT28" s="157">
        <f t="shared" si="220"/>
        <v>0</v>
      </c>
      <c r="SWU28" s="157">
        <f t="shared" si="220"/>
        <v>0</v>
      </c>
      <c r="SWV28" s="157">
        <f t="shared" si="220"/>
        <v>0</v>
      </c>
      <c r="SWW28" s="157">
        <f t="shared" si="220"/>
        <v>0</v>
      </c>
      <c r="SWX28" s="157">
        <f t="shared" si="220"/>
        <v>0</v>
      </c>
      <c r="SWY28" s="157">
        <f t="shared" si="220"/>
        <v>0</v>
      </c>
      <c r="SWZ28" s="157">
        <f t="shared" si="220"/>
        <v>0</v>
      </c>
      <c r="SXA28" s="157">
        <f t="shared" si="220"/>
        <v>0</v>
      </c>
      <c r="SXB28" s="157">
        <f t="shared" si="220"/>
        <v>0</v>
      </c>
      <c r="SXC28" s="157">
        <f t="shared" si="220"/>
        <v>0</v>
      </c>
      <c r="SXD28" s="157">
        <f t="shared" si="220"/>
        <v>0</v>
      </c>
      <c r="SXE28" s="157">
        <f t="shared" si="220"/>
        <v>0</v>
      </c>
      <c r="SXF28" s="157">
        <f t="shared" si="220"/>
        <v>0</v>
      </c>
      <c r="SXG28" s="157">
        <f t="shared" si="220"/>
        <v>0</v>
      </c>
      <c r="SXH28" s="157">
        <f t="shared" si="220"/>
        <v>0</v>
      </c>
      <c r="SXI28" s="157">
        <f t="shared" si="220"/>
        <v>0</v>
      </c>
      <c r="SXJ28" s="157">
        <f t="shared" si="220"/>
        <v>0</v>
      </c>
      <c r="SXK28" s="157">
        <f t="shared" si="220"/>
        <v>0</v>
      </c>
      <c r="SXL28" s="157">
        <f t="shared" si="220"/>
        <v>0</v>
      </c>
      <c r="SXM28" s="157">
        <f t="shared" si="220"/>
        <v>0</v>
      </c>
      <c r="SXN28" s="157">
        <f t="shared" si="220"/>
        <v>0</v>
      </c>
      <c r="SXO28" s="157">
        <f t="shared" si="220"/>
        <v>0</v>
      </c>
      <c r="SXP28" s="157">
        <f t="shared" si="220"/>
        <v>0</v>
      </c>
      <c r="SXQ28" s="157">
        <f t="shared" si="220"/>
        <v>0</v>
      </c>
      <c r="SXR28" s="157">
        <f t="shared" si="220"/>
        <v>0</v>
      </c>
      <c r="SXS28" s="157">
        <f t="shared" si="220"/>
        <v>0</v>
      </c>
      <c r="SXT28" s="157">
        <f t="shared" si="220"/>
        <v>0</v>
      </c>
      <c r="SXU28" s="157">
        <f t="shared" si="220"/>
        <v>0</v>
      </c>
      <c r="SXV28" s="157">
        <f t="shared" si="220"/>
        <v>0</v>
      </c>
      <c r="SXW28" s="157">
        <f t="shared" si="220"/>
        <v>0</v>
      </c>
      <c r="SXX28" s="157">
        <f t="shared" si="220"/>
        <v>0</v>
      </c>
      <c r="SXY28" s="157">
        <f t="shared" si="220"/>
        <v>0</v>
      </c>
      <c r="SXZ28" s="157">
        <f t="shared" si="220"/>
        <v>0</v>
      </c>
      <c r="SYA28" s="157">
        <f t="shared" si="220"/>
        <v>0</v>
      </c>
      <c r="SYB28" s="157">
        <f t="shared" si="220"/>
        <v>0</v>
      </c>
      <c r="SYC28" s="157">
        <f t="shared" si="220"/>
        <v>0</v>
      </c>
      <c r="SYD28" s="157">
        <f t="shared" si="220"/>
        <v>0</v>
      </c>
      <c r="SYE28" s="157">
        <f t="shared" si="220"/>
        <v>0</v>
      </c>
      <c r="SYF28" s="157">
        <f t="shared" si="220"/>
        <v>0</v>
      </c>
      <c r="SYG28" s="157">
        <f t="shared" si="220"/>
        <v>0</v>
      </c>
      <c r="SYH28" s="157">
        <f t="shared" si="220"/>
        <v>0</v>
      </c>
      <c r="SYI28" s="157">
        <f t="shared" si="220"/>
        <v>0</v>
      </c>
      <c r="SYJ28" s="157">
        <f t="shared" si="220"/>
        <v>0</v>
      </c>
      <c r="SYK28" s="157">
        <f t="shared" si="220"/>
        <v>0</v>
      </c>
      <c r="SYL28" s="157">
        <f t="shared" si="220"/>
        <v>0</v>
      </c>
      <c r="SYM28" s="157">
        <f t="shared" ref="SYM28:TAX28" si="221">SYM29+SYM30</f>
        <v>0</v>
      </c>
      <c r="SYN28" s="157">
        <f t="shared" si="221"/>
        <v>0</v>
      </c>
      <c r="SYO28" s="157">
        <f t="shared" si="221"/>
        <v>0</v>
      </c>
      <c r="SYP28" s="157">
        <f t="shared" si="221"/>
        <v>0</v>
      </c>
      <c r="SYQ28" s="157">
        <f t="shared" si="221"/>
        <v>0</v>
      </c>
      <c r="SYR28" s="157">
        <f t="shared" si="221"/>
        <v>0</v>
      </c>
      <c r="SYS28" s="157">
        <f t="shared" si="221"/>
        <v>0</v>
      </c>
      <c r="SYT28" s="157">
        <f t="shared" si="221"/>
        <v>0</v>
      </c>
      <c r="SYU28" s="157">
        <f t="shared" si="221"/>
        <v>0</v>
      </c>
      <c r="SYV28" s="157">
        <f t="shared" si="221"/>
        <v>0</v>
      </c>
      <c r="SYW28" s="157">
        <f t="shared" si="221"/>
        <v>0</v>
      </c>
      <c r="SYX28" s="157">
        <f t="shared" si="221"/>
        <v>0</v>
      </c>
      <c r="SYY28" s="157">
        <f t="shared" si="221"/>
        <v>0</v>
      </c>
      <c r="SYZ28" s="157">
        <f t="shared" si="221"/>
        <v>0</v>
      </c>
      <c r="SZA28" s="157">
        <f t="shared" si="221"/>
        <v>0</v>
      </c>
      <c r="SZB28" s="157">
        <f t="shared" si="221"/>
        <v>0</v>
      </c>
      <c r="SZC28" s="157">
        <f t="shared" si="221"/>
        <v>0</v>
      </c>
      <c r="SZD28" s="157">
        <f t="shared" si="221"/>
        <v>0</v>
      </c>
      <c r="SZE28" s="157">
        <f t="shared" si="221"/>
        <v>0</v>
      </c>
      <c r="SZF28" s="157">
        <f t="shared" si="221"/>
        <v>0</v>
      </c>
      <c r="SZG28" s="157">
        <f t="shared" si="221"/>
        <v>0</v>
      </c>
      <c r="SZH28" s="157">
        <f t="shared" si="221"/>
        <v>0</v>
      </c>
      <c r="SZI28" s="157">
        <f t="shared" si="221"/>
        <v>0</v>
      </c>
      <c r="SZJ28" s="157">
        <f t="shared" si="221"/>
        <v>0</v>
      </c>
      <c r="SZK28" s="157">
        <f t="shared" si="221"/>
        <v>0</v>
      </c>
      <c r="SZL28" s="157">
        <f t="shared" si="221"/>
        <v>0</v>
      </c>
      <c r="SZM28" s="157">
        <f t="shared" si="221"/>
        <v>0</v>
      </c>
      <c r="SZN28" s="157">
        <f t="shared" si="221"/>
        <v>0</v>
      </c>
      <c r="SZO28" s="157">
        <f t="shared" si="221"/>
        <v>0</v>
      </c>
      <c r="SZP28" s="157">
        <f t="shared" si="221"/>
        <v>0</v>
      </c>
      <c r="SZQ28" s="157">
        <f t="shared" si="221"/>
        <v>0</v>
      </c>
      <c r="SZR28" s="157">
        <f t="shared" si="221"/>
        <v>0</v>
      </c>
      <c r="SZS28" s="157">
        <f t="shared" si="221"/>
        <v>0</v>
      </c>
      <c r="SZT28" s="157">
        <f t="shared" si="221"/>
        <v>0</v>
      </c>
      <c r="SZU28" s="157">
        <f t="shared" si="221"/>
        <v>0</v>
      </c>
      <c r="SZV28" s="157">
        <f t="shared" si="221"/>
        <v>0</v>
      </c>
      <c r="SZW28" s="157">
        <f t="shared" si="221"/>
        <v>0</v>
      </c>
      <c r="SZX28" s="157">
        <f t="shared" si="221"/>
        <v>0</v>
      </c>
      <c r="SZY28" s="157">
        <f t="shared" si="221"/>
        <v>0</v>
      </c>
      <c r="SZZ28" s="157">
        <f t="shared" si="221"/>
        <v>0</v>
      </c>
      <c r="TAA28" s="157">
        <f t="shared" si="221"/>
        <v>0</v>
      </c>
      <c r="TAB28" s="157">
        <f t="shared" si="221"/>
        <v>0</v>
      </c>
      <c r="TAC28" s="157">
        <f t="shared" si="221"/>
        <v>0</v>
      </c>
      <c r="TAD28" s="157">
        <f t="shared" si="221"/>
        <v>0</v>
      </c>
      <c r="TAE28" s="157">
        <f t="shared" si="221"/>
        <v>0</v>
      </c>
      <c r="TAF28" s="157">
        <f t="shared" si="221"/>
        <v>0</v>
      </c>
      <c r="TAG28" s="157">
        <f t="shared" si="221"/>
        <v>0</v>
      </c>
      <c r="TAH28" s="157">
        <f t="shared" si="221"/>
        <v>0</v>
      </c>
      <c r="TAI28" s="157">
        <f t="shared" si="221"/>
        <v>0</v>
      </c>
      <c r="TAJ28" s="157">
        <f t="shared" si="221"/>
        <v>0</v>
      </c>
      <c r="TAK28" s="157">
        <f t="shared" si="221"/>
        <v>0</v>
      </c>
      <c r="TAL28" s="157">
        <f t="shared" si="221"/>
        <v>0</v>
      </c>
      <c r="TAM28" s="157">
        <f t="shared" si="221"/>
        <v>0</v>
      </c>
      <c r="TAN28" s="157">
        <f t="shared" si="221"/>
        <v>0</v>
      </c>
      <c r="TAO28" s="157">
        <f t="shared" si="221"/>
        <v>0</v>
      </c>
      <c r="TAP28" s="157">
        <f t="shared" si="221"/>
        <v>0</v>
      </c>
      <c r="TAQ28" s="157">
        <f t="shared" si="221"/>
        <v>0</v>
      </c>
      <c r="TAR28" s="157">
        <f t="shared" si="221"/>
        <v>0</v>
      </c>
      <c r="TAS28" s="157">
        <f t="shared" si="221"/>
        <v>0</v>
      </c>
      <c r="TAT28" s="157">
        <f t="shared" si="221"/>
        <v>0</v>
      </c>
      <c r="TAU28" s="157">
        <f t="shared" si="221"/>
        <v>0</v>
      </c>
      <c r="TAV28" s="157">
        <f t="shared" si="221"/>
        <v>0</v>
      </c>
      <c r="TAW28" s="157">
        <f t="shared" si="221"/>
        <v>0</v>
      </c>
      <c r="TAX28" s="157">
        <f t="shared" si="221"/>
        <v>0</v>
      </c>
      <c r="TAY28" s="157">
        <f t="shared" ref="TAY28:TDJ28" si="222">TAY29+TAY30</f>
        <v>0</v>
      </c>
      <c r="TAZ28" s="157">
        <f t="shared" si="222"/>
        <v>0</v>
      </c>
      <c r="TBA28" s="157">
        <f t="shared" si="222"/>
        <v>0</v>
      </c>
      <c r="TBB28" s="157">
        <f t="shared" si="222"/>
        <v>0</v>
      </c>
      <c r="TBC28" s="157">
        <f t="shared" si="222"/>
        <v>0</v>
      </c>
      <c r="TBD28" s="157">
        <f t="shared" si="222"/>
        <v>0</v>
      </c>
      <c r="TBE28" s="157">
        <f t="shared" si="222"/>
        <v>0</v>
      </c>
      <c r="TBF28" s="157">
        <f t="shared" si="222"/>
        <v>0</v>
      </c>
      <c r="TBG28" s="157">
        <f t="shared" si="222"/>
        <v>0</v>
      </c>
      <c r="TBH28" s="157">
        <f t="shared" si="222"/>
        <v>0</v>
      </c>
      <c r="TBI28" s="157">
        <f t="shared" si="222"/>
        <v>0</v>
      </c>
      <c r="TBJ28" s="157">
        <f t="shared" si="222"/>
        <v>0</v>
      </c>
      <c r="TBK28" s="157">
        <f t="shared" si="222"/>
        <v>0</v>
      </c>
      <c r="TBL28" s="157">
        <f t="shared" si="222"/>
        <v>0</v>
      </c>
      <c r="TBM28" s="157">
        <f t="shared" si="222"/>
        <v>0</v>
      </c>
      <c r="TBN28" s="157">
        <f t="shared" si="222"/>
        <v>0</v>
      </c>
      <c r="TBO28" s="157">
        <f t="shared" si="222"/>
        <v>0</v>
      </c>
      <c r="TBP28" s="157">
        <f t="shared" si="222"/>
        <v>0</v>
      </c>
      <c r="TBQ28" s="157">
        <f t="shared" si="222"/>
        <v>0</v>
      </c>
      <c r="TBR28" s="157">
        <f t="shared" si="222"/>
        <v>0</v>
      </c>
      <c r="TBS28" s="157">
        <f t="shared" si="222"/>
        <v>0</v>
      </c>
      <c r="TBT28" s="157">
        <f t="shared" si="222"/>
        <v>0</v>
      </c>
      <c r="TBU28" s="157">
        <f t="shared" si="222"/>
        <v>0</v>
      </c>
      <c r="TBV28" s="157">
        <f t="shared" si="222"/>
        <v>0</v>
      </c>
      <c r="TBW28" s="157">
        <f t="shared" si="222"/>
        <v>0</v>
      </c>
      <c r="TBX28" s="157">
        <f t="shared" si="222"/>
        <v>0</v>
      </c>
      <c r="TBY28" s="157">
        <f t="shared" si="222"/>
        <v>0</v>
      </c>
      <c r="TBZ28" s="157">
        <f t="shared" si="222"/>
        <v>0</v>
      </c>
      <c r="TCA28" s="157">
        <f t="shared" si="222"/>
        <v>0</v>
      </c>
      <c r="TCB28" s="157">
        <f t="shared" si="222"/>
        <v>0</v>
      </c>
      <c r="TCC28" s="157">
        <f t="shared" si="222"/>
        <v>0</v>
      </c>
      <c r="TCD28" s="157">
        <f t="shared" si="222"/>
        <v>0</v>
      </c>
      <c r="TCE28" s="157">
        <f t="shared" si="222"/>
        <v>0</v>
      </c>
      <c r="TCF28" s="157">
        <f t="shared" si="222"/>
        <v>0</v>
      </c>
      <c r="TCG28" s="157">
        <f t="shared" si="222"/>
        <v>0</v>
      </c>
      <c r="TCH28" s="157">
        <f t="shared" si="222"/>
        <v>0</v>
      </c>
      <c r="TCI28" s="157">
        <f t="shared" si="222"/>
        <v>0</v>
      </c>
      <c r="TCJ28" s="157">
        <f t="shared" si="222"/>
        <v>0</v>
      </c>
      <c r="TCK28" s="157">
        <f t="shared" si="222"/>
        <v>0</v>
      </c>
      <c r="TCL28" s="157">
        <f t="shared" si="222"/>
        <v>0</v>
      </c>
      <c r="TCM28" s="157">
        <f t="shared" si="222"/>
        <v>0</v>
      </c>
      <c r="TCN28" s="157">
        <f t="shared" si="222"/>
        <v>0</v>
      </c>
      <c r="TCO28" s="157">
        <f t="shared" si="222"/>
        <v>0</v>
      </c>
      <c r="TCP28" s="157">
        <f t="shared" si="222"/>
        <v>0</v>
      </c>
      <c r="TCQ28" s="157">
        <f t="shared" si="222"/>
        <v>0</v>
      </c>
      <c r="TCR28" s="157">
        <f t="shared" si="222"/>
        <v>0</v>
      </c>
      <c r="TCS28" s="157">
        <f t="shared" si="222"/>
        <v>0</v>
      </c>
      <c r="TCT28" s="157">
        <f t="shared" si="222"/>
        <v>0</v>
      </c>
      <c r="TCU28" s="157">
        <f t="shared" si="222"/>
        <v>0</v>
      </c>
      <c r="TCV28" s="157">
        <f t="shared" si="222"/>
        <v>0</v>
      </c>
      <c r="TCW28" s="157">
        <f t="shared" si="222"/>
        <v>0</v>
      </c>
      <c r="TCX28" s="157">
        <f t="shared" si="222"/>
        <v>0</v>
      </c>
      <c r="TCY28" s="157">
        <f t="shared" si="222"/>
        <v>0</v>
      </c>
      <c r="TCZ28" s="157">
        <f t="shared" si="222"/>
        <v>0</v>
      </c>
      <c r="TDA28" s="157">
        <f t="shared" si="222"/>
        <v>0</v>
      </c>
      <c r="TDB28" s="157">
        <f t="shared" si="222"/>
        <v>0</v>
      </c>
      <c r="TDC28" s="157">
        <f t="shared" si="222"/>
        <v>0</v>
      </c>
      <c r="TDD28" s="157">
        <f t="shared" si="222"/>
        <v>0</v>
      </c>
      <c r="TDE28" s="157">
        <f t="shared" si="222"/>
        <v>0</v>
      </c>
      <c r="TDF28" s="157">
        <f t="shared" si="222"/>
        <v>0</v>
      </c>
      <c r="TDG28" s="157">
        <f t="shared" si="222"/>
        <v>0</v>
      </c>
      <c r="TDH28" s="157">
        <f t="shared" si="222"/>
        <v>0</v>
      </c>
      <c r="TDI28" s="157">
        <f t="shared" si="222"/>
        <v>0</v>
      </c>
      <c r="TDJ28" s="157">
        <f t="shared" si="222"/>
        <v>0</v>
      </c>
      <c r="TDK28" s="157">
        <f t="shared" ref="TDK28:TFV28" si="223">TDK29+TDK30</f>
        <v>0</v>
      </c>
      <c r="TDL28" s="157">
        <f t="shared" si="223"/>
        <v>0</v>
      </c>
      <c r="TDM28" s="157">
        <f t="shared" si="223"/>
        <v>0</v>
      </c>
      <c r="TDN28" s="157">
        <f t="shared" si="223"/>
        <v>0</v>
      </c>
      <c r="TDO28" s="157">
        <f t="shared" si="223"/>
        <v>0</v>
      </c>
      <c r="TDP28" s="157">
        <f t="shared" si="223"/>
        <v>0</v>
      </c>
      <c r="TDQ28" s="157">
        <f t="shared" si="223"/>
        <v>0</v>
      </c>
      <c r="TDR28" s="157">
        <f t="shared" si="223"/>
        <v>0</v>
      </c>
      <c r="TDS28" s="157">
        <f t="shared" si="223"/>
        <v>0</v>
      </c>
      <c r="TDT28" s="157">
        <f t="shared" si="223"/>
        <v>0</v>
      </c>
      <c r="TDU28" s="157">
        <f t="shared" si="223"/>
        <v>0</v>
      </c>
      <c r="TDV28" s="157">
        <f t="shared" si="223"/>
        <v>0</v>
      </c>
      <c r="TDW28" s="157">
        <f t="shared" si="223"/>
        <v>0</v>
      </c>
      <c r="TDX28" s="157">
        <f t="shared" si="223"/>
        <v>0</v>
      </c>
      <c r="TDY28" s="157">
        <f t="shared" si="223"/>
        <v>0</v>
      </c>
      <c r="TDZ28" s="157">
        <f t="shared" si="223"/>
        <v>0</v>
      </c>
      <c r="TEA28" s="157">
        <f t="shared" si="223"/>
        <v>0</v>
      </c>
      <c r="TEB28" s="157">
        <f t="shared" si="223"/>
        <v>0</v>
      </c>
      <c r="TEC28" s="157">
        <f t="shared" si="223"/>
        <v>0</v>
      </c>
      <c r="TED28" s="157">
        <f t="shared" si="223"/>
        <v>0</v>
      </c>
      <c r="TEE28" s="157">
        <f t="shared" si="223"/>
        <v>0</v>
      </c>
      <c r="TEF28" s="157">
        <f t="shared" si="223"/>
        <v>0</v>
      </c>
      <c r="TEG28" s="157">
        <f t="shared" si="223"/>
        <v>0</v>
      </c>
      <c r="TEH28" s="157">
        <f t="shared" si="223"/>
        <v>0</v>
      </c>
      <c r="TEI28" s="157">
        <f t="shared" si="223"/>
        <v>0</v>
      </c>
      <c r="TEJ28" s="157">
        <f t="shared" si="223"/>
        <v>0</v>
      </c>
      <c r="TEK28" s="157">
        <f t="shared" si="223"/>
        <v>0</v>
      </c>
      <c r="TEL28" s="157">
        <f t="shared" si="223"/>
        <v>0</v>
      </c>
      <c r="TEM28" s="157">
        <f t="shared" si="223"/>
        <v>0</v>
      </c>
      <c r="TEN28" s="157">
        <f t="shared" si="223"/>
        <v>0</v>
      </c>
      <c r="TEO28" s="157">
        <f t="shared" si="223"/>
        <v>0</v>
      </c>
      <c r="TEP28" s="157">
        <f t="shared" si="223"/>
        <v>0</v>
      </c>
      <c r="TEQ28" s="157">
        <f t="shared" si="223"/>
        <v>0</v>
      </c>
      <c r="TER28" s="157">
        <f t="shared" si="223"/>
        <v>0</v>
      </c>
      <c r="TES28" s="157">
        <f t="shared" si="223"/>
        <v>0</v>
      </c>
      <c r="TET28" s="157">
        <f t="shared" si="223"/>
        <v>0</v>
      </c>
      <c r="TEU28" s="157">
        <f t="shared" si="223"/>
        <v>0</v>
      </c>
      <c r="TEV28" s="157">
        <f t="shared" si="223"/>
        <v>0</v>
      </c>
      <c r="TEW28" s="157">
        <f t="shared" si="223"/>
        <v>0</v>
      </c>
      <c r="TEX28" s="157">
        <f t="shared" si="223"/>
        <v>0</v>
      </c>
      <c r="TEY28" s="157">
        <f t="shared" si="223"/>
        <v>0</v>
      </c>
      <c r="TEZ28" s="157">
        <f t="shared" si="223"/>
        <v>0</v>
      </c>
      <c r="TFA28" s="157">
        <f t="shared" si="223"/>
        <v>0</v>
      </c>
      <c r="TFB28" s="157">
        <f t="shared" si="223"/>
        <v>0</v>
      </c>
      <c r="TFC28" s="157">
        <f t="shared" si="223"/>
        <v>0</v>
      </c>
      <c r="TFD28" s="157">
        <f t="shared" si="223"/>
        <v>0</v>
      </c>
      <c r="TFE28" s="157">
        <f t="shared" si="223"/>
        <v>0</v>
      </c>
      <c r="TFF28" s="157">
        <f t="shared" si="223"/>
        <v>0</v>
      </c>
      <c r="TFG28" s="157">
        <f t="shared" si="223"/>
        <v>0</v>
      </c>
      <c r="TFH28" s="157">
        <f t="shared" si="223"/>
        <v>0</v>
      </c>
      <c r="TFI28" s="157">
        <f t="shared" si="223"/>
        <v>0</v>
      </c>
      <c r="TFJ28" s="157">
        <f t="shared" si="223"/>
        <v>0</v>
      </c>
      <c r="TFK28" s="157">
        <f t="shared" si="223"/>
        <v>0</v>
      </c>
      <c r="TFL28" s="157">
        <f t="shared" si="223"/>
        <v>0</v>
      </c>
      <c r="TFM28" s="157">
        <f t="shared" si="223"/>
        <v>0</v>
      </c>
      <c r="TFN28" s="157">
        <f t="shared" si="223"/>
        <v>0</v>
      </c>
      <c r="TFO28" s="157">
        <f t="shared" si="223"/>
        <v>0</v>
      </c>
      <c r="TFP28" s="157">
        <f t="shared" si="223"/>
        <v>0</v>
      </c>
      <c r="TFQ28" s="157">
        <f t="shared" si="223"/>
        <v>0</v>
      </c>
      <c r="TFR28" s="157">
        <f t="shared" si="223"/>
        <v>0</v>
      </c>
      <c r="TFS28" s="157">
        <f t="shared" si="223"/>
        <v>0</v>
      </c>
      <c r="TFT28" s="157">
        <f t="shared" si="223"/>
        <v>0</v>
      </c>
      <c r="TFU28" s="157">
        <f t="shared" si="223"/>
        <v>0</v>
      </c>
      <c r="TFV28" s="157">
        <f t="shared" si="223"/>
        <v>0</v>
      </c>
      <c r="TFW28" s="157">
        <f t="shared" ref="TFW28:TIH28" si="224">TFW29+TFW30</f>
        <v>0</v>
      </c>
      <c r="TFX28" s="157">
        <f t="shared" si="224"/>
        <v>0</v>
      </c>
      <c r="TFY28" s="157">
        <f t="shared" si="224"/>
        <v>0</v>
      </c>
      <c r="TFZ28" s="157">
        <f t="shared" si="224"/>
        <v>0</v>
      </c>
      <c r="TGA28" s="157">
        <f t="shared" si="224"/>
        <v>0</v>
      </c>
      <c r="TGB28" s="157">
        <f t="shared" si="224"/>
        <v>0</v>
      </c>
      <c r="TGC28" s="157">
        <f t="shared" si="224"/>
        <v>0</v>
      </c>
      <c r="TGD28" s="157">
        <f t="shared" si="224"/>
        <v>0</v>
      </c>
      <c r="TGE28" s="157">
        <f t="shared" si="224"/>
        <v>0</v>
      </c>
      <c r="TGF28" s="157">
        <f t="shared" si="224"/>
        <v>0</v>
      </c>
      <c r="TGG28" s="157">
        <f t="shared" si="224"/>
        <v>0</v>
      </c>
      <c r="TGH28" s="157">
        <f t="shared" si="224"/>
        <v>0</v>
      </c>
      <c r="TGI28" s="157">
        <f t="shared" si="224"/>
        <v>0</v>
      </c>
      <c r="TGJ28" s="157">
        <f t="shared" si="224"/>
        <v>0</v>
      </c>
      <c r="TGK28" s="157">
        <f t="shared" si="224"/>
        <v>0</v>
      </c>
      <c r="TGL28" s="157">
        <f t="shared" si="224"/>
        <v>0</v>
      </c>
      <c r="TGM28" s="157">
        <f t="shared" si="224"/>
        <v>0</v>
      </c>
      <c r="TGN28" s="157">
        <f t="shared" si="224"/>
        <v>0</v>
      </c>
      <c r="TGO28" s="157">
        <f t="shared" si="224"/>
        <v>0</v>
      </c>
      <c r="TGP28" s="157">
        <f t="shared" si="224"/>
        <v>0</v>
      </c>
      <c r="TGQ28" s="157">
        <f t="shared" si="224"/>
        <v>0</v>
      </c>
      <c r="TGR28" s="157">
        <f t="shared" si="224"/>
        <v>0</v>
      </c>
      <c r="TGS28" s="157">
        <f t="shared" si="224"/>
        <v>0</v>
      </c>
      <c r="TGT28" s="157">
        <f t="shared" si="224"/>
        <v>0</v>
      </c>
      <c r="TGU28" s="157">
        <f t="shared" si="224"/>
        <v>0</v>
      </c>
      <c r="TGV28" s="157">
        <f t="shared" si="224"/>
        <v>0</v>
      </c>
      <c r="TGW28" s="157">
        <f t="shared" si="224"/>
        <v>0</v>
      </c>
      <c r="TGX28" s="157">
        <f t="shared" si="224"/>
        <v>0</v>
      </c>
      <c r="TGY28" s="157">
        <f t="shared" si="224"/>
        <v>0</v>
      </c>
      <c r="TGZ28" s="157">
        <f t="shared" si="224"/>
        <v>0</v>
      </c>
      <c r="THA28" s="157">
        <f t="shared" si="224"/>
        <v>0</v>
      </c>
      <c r="THB28" s="157">
        <f t="shared" si="224"/>
        <v>0</v>
      </c>
      <c r="THC28" s="157">
        <f t="shared" si="224"/>
        <v>0</v>
      </c>
      <c r="THD28" s="157">
        <f t="shared" si="224"/>
        <v>0</v>
      </c>
      <c r="THE28" s="157">
        <f t="shared" si="224"/>
        <v>0</v>
      </c>
      <c r="THF28" s="157">
        <f t="shared" si="224"/>
        <v>0</v>
      </c>
      <c r="THG28" s="157">
        <f t="shared" si="224"/>
        <v>0</v>
      </c>
      <c r="THH28" s="157">
        <f t="shared" si="224"/>
        <v>0</v>
      </c>
      <c r="THI28" s="157">
        <f t="shared" si="224"/>
        <v>0</v>
      </c>
      <c r="THJ28" s="157">
        <f t="shared" si="224"/>
        <v>0</v>
      </c>
      <c r="THK28" s="157">
        <f t="shared" si="224"/>
        <v>0</v>
      </c>
      <c r="THL28" s="157">
        <f t="shared" si="224"/>
        <v>0</v>
      </c>
      <c r="THM28" s="157">
        <f t="shared" si="224"/>
        <v>0</v>
      </c>
      <c r="THN28" s="157">
        <f t="shared" si="224"/>
        <v>0</v>
      </c>
      <c r="THO28" s="157">
        <f t="shared" si="224"/>
        <v>0</v>
      </c>
      <c r="THP28" s="157">
        <f t="shared" si="224"/>
        <v>0</v>
      </c>
      <c r="THQ28" s="157">
        <f t="shared" si="224"/>
        <v>0</v>
      </c>
      <c r="THR28" s="157">
        <f t="shared" si="224"/>
        <v>0</v>
      </c>
      <c r="THS28" s="157">
        <f t="shared" si="224"/>
        <v>0</v>
      </c>
      <c r="THT28" s="157">
        <f t="shared" si="224"/>
        <v>0</v>
      </c>
      <c r="THU28" s="157">
        <f t="shared" si="224"/>
        <v>0</v>
      </c>
      <c r="THV28" s="157">
        <f t="shared" si="224"/>
        <v>0</v>
      </c>
      <c r="THW28" s="157">
        <f t="shared" si="224"/>
        <v>0</v>
      </c>
      <c r="THX28" s="157">
        <f t="shared" si="224"/>
        <v>0</v>
      </c>
      <c r="THY28" s="157">
        <f t="shared" si="224"/>
        <v>0</v>
      </c>
      <c r="THZ28" s="157">
        <f t="shared" si="224"/>
        <v>0</v>
      </c>
      <c r="TIA28" s="157">
        <f t="shared" si="224"/>
        <v>0</v>
      </c>
      <c r="TIB28" s="157">
        <f t="shared" si="224"/>
        <v>0</v>
      </c>
      <c r="TIC28" s="157">
        <f t="shared" si="224"/>
        <v>0</v>
      </c>
      <c r="TID28" s="157">
        <f t="shared" si="224"/>
        <v>0</v>
      </c>
      <c r="TIE28" s="157">
        <f t="shared" si="224"/>
        <v>0</v>
      </c>
      <c r="TIF28" s="157">
        <f t="shared" si="224"/>
        <v>0</v>
      </c>
      <c r="TIG28" s="157">
        <f t="shared" si="224"/>
        <v>0</v>
      </c>
      <c r="TIH28" s="157">
        <f t="shared" si="224"/>
        <v>0</v>
      </c>
      <c r="TII28" s="157">
        <f t="shared" ref="TII28:TKT28" si="225">TII29+TII30</f>
        <v>0</v>
      </c>
      <c r="TIJ28" s="157">
        <f t="shared" si="225"/>
        <v>0</v>
      </c>
      <c r="TIK28" s="157">
        <f t="shared" si="225"/>
        <v>0</v>
      </c>
      <c r="TIL28" s="157">
        <f t="shared" si="225"/>
        <v>0</v>
      </c>
      <c r="TIM28" s="157">
        <f t="shared" si="225"/>
        <v>0</v>
      </c>
      <c r="TIN28" s="157">
        <f t="shared" si="225"/>
        <v>0</v>
      </c>
      <c r="TIO28" s="157">
        <f t="shared" si="225"/>
        <v>0</v>
      </c>
      <c r="TIP28" s="157">
        <f t="shared" si="225"/>
        <v>0</v>
      </c>
      <c r="TIQ28" s="157">
        <f t="shared" si="225"/>
        <v>0</v>
      </c>
      <c r="TIR28" s="157">
        <f t="shared" si="225"/>
        <v>0</v>
      </c>
      <c r="TIS28" s="157">
        <f t="shared" si="225"/>
        <v>0</v>
      </c>
      <c r="TIT28" s="157">
        <f t="shared" si="225"/>
        <v>0</v>
      </c>
      <c r="TIU28" s="157">
        <f t="shared" si="225"/>
        <v>0</v>
      </c>
      <c r="TIV28" s="157">
        <f t="shared" si="225"/>
        <v>0</v>
      </c>
      <c r="TIW28" s="157">
        <f t="shared" si="225"/>
        <v>0</v>
      </c>
      <c r="TIX28" s="157">
        <f t="shared" si="225"/>
        <v>0</v>
      </c>
      <c r="TIY28" s="157">
        <f t="shared" si="225"/>
        <v>0</v>
      </c>
      <c r="TIZ28" s="157">
        <f t="shared" si="225"/>
        <v>0</v>
      </c>
      <c r="TJA28" s="157">
        <f t="shared" si="225"/>
        <v>0</v>
      </c>
      <c r="TJB28" s="157">
        <f t="shared" si="225"/>
        <v>0</v>
      </c>
      <c r="TJC28" s="157">
        <f t="shared" si="225"/>
        <v>0</v>
      </c>
      <c r="TJD28" s="157">
        <f t="shared" si="225"/>
        <v>0</v>
      </c>
      <c r="TJE28" s="157">
        <f t="shared" si="225"/>
        <v>0</v>
      </c>
      <c r="TJF28" s="157">
        <f t="shared" si="225"/>
        <v>0</v>
      </c>
      <c r="TJG28" s="157">
        <f t="shared" si="225"/>
        <v>0</v>
      </c>
      <c r="TJH28" s="157">
        <f t="shared" si="225"/>
        <v>0</v>
      </c>
      <c r="TJI28" s="157">
        <f t="shared" si="225"/>
        <v>0</v>
      </c>
      <c r="TJJ28" s="157">
        <f t="shared" si="225"/>
        <v>0</v>
      </c>
      <c r="TJK28" s="157">
        <f t="shared" si="225"/>
        <v>0</v>
      </c>
      <c r="TJL28" s="157">
        <f t="shared" si="225"/>
        <v>0</v>
      </c>
      <c r="TJM28" s="157">
        <f t="shared" si="225"/>
        <v>0</v>
      </c>
      <c r="TJN28" s="157">
        <f t="shared" si="225"/>
        <v>0</v>
      </c>
      <c r="TJO28" s="157">
        <f t="shared" si="225"/>
        <v>0</v>
      </c>
      <c r="TJP28" s="157">
        <f t="shared" si="225"/>
        <v>0</v>
      </c>
      <c r="TJQ28" s="157">
        <f t="shared" si="225"/>
        <v>0</v>
      </c>
      <c r="TJR28" s="157">
        <f t="shared" si="225"/>
        <v>0</v>
      </c>
      <c r="TJS28" s="157">
        <f t="shared" si="225"/>
        <v>0</v>
      </c>
      <c r="TJT28" s="157">
        <f t="shared" si="225"/>
        <v>0</v>
      </c>
      <c r="TJU28" s="157">
        <f t="shared" si="225"/>
        <v>0</v>
      </c>
      <c r="TJV28" s="157">
        <f t="shared" si="225"/>
        <v>0</v>
      </c>
      <c r="TJW28" s="157">
        <f t="shared" si="225"/>
        <v>0</v>
      </c>
      <c r="TJX28" s="157">
        <f t="shared" si="225"/>
        <v>0</v>
      </c>
      <c r="TJY28" s="157">
        <f t="shared" si="225"/>
        <v>0</v>
      </c>
      <c r="TJZ28" s="157">
        <f t="shared" si="225"/>
        <v>0</v>
      </c>
      <c r="TKA28" s="157">
        <f t="shared" si="225"/>
        <v>0</v>
      </c>
      <c r="TKB28" s="157">
        <f t="shared" si="225"/>
        <v>0</v>
      </c>
      <c r="TKC28" s="157">
        <f t="shared" si="225"/>
        <v>0</v>
      </c>
      <c r="TKD28" s="157">
        <f t="shared" si="225"/>
        <v>0</v>
      </c>
      <c r="TKE28" s="157">
        <f t="shared" si="225"/>
        <v>0</v>
      </c>
      <c r="TKF28" s="157">
        <f t="shared" si="225"/>
        <v>0</v>
      </c>
      <c r="TKG28" s="157">
        <f t="shared" si="225"/>
        <v>0</v>
      </c>
      <c r="TKH28" s="157">
        <f t="shared" si="225"/>
        <v>0</v>
      </c>
      <c r="TKI28" s="157">
        <f t="shared" si="225"/>
        <v>0</v>
      </c>
      <c r="TKJ28" s="157">
        <f t="shared" si="225"/>
        <v>0</v>
      </c>
      <c r="TKK28" s="157">
        <f t="shared" si="225"/>
        <v>0</v>
      </c>
      <c r="TKL28" s="157">
        <f t="shared" si="225"/>
        <v>0</v>
      </c>
      <c r="TKM28" s="157">
        <f t="shared" si="225"/>
        <v>0</v>
      </c>
      <c r="TKN28" s="157">
        <f t="shared" si="225"/>
        <v>0</v>
      </c>
      <c r="TKO28" s="157">
        <f t="shared" si="225"/>
        <v>0</v>
      </c>
      <c r="TKP28" s="157">
        <f t="shared" si="225"/>
        <v>0</v>
      </c>
      <c r="TKQ28" s="157">
        <f t="shared" si="225"/>
        <v>0</v>
      </c>
      <c r="TKR28" s="157">
        <f t="shared" si="225"/>
        <v>0</v>
      </c>
      <c r="TKS28" s="157">
        <f t="shared" si="225"/>
        <v>0</v>
      </c>
      <c r="TKT28" s="157">
        <f t="shared" si="225"/>
        <v>0</v>
      </c>
      <c r="TKU28" s="157">
        <f t="shared" ref="TKU28:TNF28" si="226">TKU29+TKU30</f>
        <v>0</v>
      </c>
      <c r="TKV28" s="157">
        <f t="shared" si="226"/>
        <v>0</v>
      </c>
      <c r="TKW28" s="157">
        <f t="shared" si="226"/>
        <v>0</v>
      </c>
      <c r="TKX28" s="157">
        <f t="shared" si="226"/>
        <v>0</v>
      </c>
      <c r="TKY28" s="157">
        <f t="shared" si="226"/>
        <v>0</v>
      </c>
      <c r="TKZ28" s="157">
        <f t="shared" si="226"/>
        <v>0</v>
      </c>
      <c r="TLA28" s="157">
        <f t="shared" si="226"/>
        <v>0</v>
      </c>
      <c r="TLB28" s="157">
        <f t="shared" si="226"/>
        <v>0</v>
      </c>
      <c r="TLC28" s="157">
        <f t="shared" si="226"/>
        <v>0</v>
      </c>
      <c r="TLD28" s="157">
        <f t="shared" si="226"/>
        <v>0</v>
      </c>
      <c r="TLE28" s="157">
        <f t="shared" si="226"/>
        <v>0</v>
      </c>
      <c r="TLF28" s="157">
        <f t="shared" si="226"/>
        <v>0</v>
      </c>
      <c r="TLG28" s="157">
        <f t="shared" si="226"/>
        <v>0</v>
      </c>
      <c r="TLH28" s="157">
        <f t="shared" si="226"/>
        <v>0</v>
      </c>
      <c r="TLI28" s="157">
        <f t="shared" si="226"/>
        <v>0</v>
      </c>
      <c r="TLJ28" s="157">
        <f t="shared" si="226"/>
        <v>0</v>
      </c>
      <c r="TLK28" s="157">
        <f t="shared" si="226"/>
        <v>0</v>
      </c>
      <c r="TLL28" s="157">
        <f t="shared" si="226"/>
        <v>0</v>
      </c>
      <c r="TLM28" s="157">
        <f t="shared" si="226"/>
        <v>0</v>
      </c>
      <c r="TLN28" s="157">
        <f t="shared" si="226"/>
        <v>0</v>
      </c>
      <c r="TLO28" s="157">
        <f t="shared" si="226"/>
        <v>0</v>
      </c>
      <c r="TLP28" s="157">
        <f t="shared" si="226"/>
        <v>0</v>
      </c>
      <c r="TLQ28" s="157">
        <f t="shared" si="226"/>
        <v>0</v>
      </c>
      <c r="TLR28" s="157">
        <f t="shared" si="226"/>
        <v>0</v>
      </c>
      <c r="TLS28" s="157">
        <f t="shared" si="226"/>
        <v>0</v>
      </c>
      <c r="TLT28" s="157">
        <f t="shared" si="226"/>
        <v>0</v>
      </c>
      <c r="TLU28" s="157">
        <f t="shared" si="226"/>
        <v>0</v>
      </c>
      <c r="TLV28" s="157">
        <f t="shared" si="226"/>
        <v>0</v>
      </c>
      <c r="TLW28" s="157">
        <f t="shared" si="226"/>
        <v>0</v>
      </c>
      <c r="TLX28" s="157">
        <f t="shared" si="226"/>
        <v>0</v>
      </c>
      <c r="TLY28" s="157">
        <f t="shared" si="226"/>
        <v>0</v>
      </c>
      <c r="TLZ28" s="157">
        <f t="shared" si="226"/>
        <v>0</v>
      </c>
      <c r="TMA28" s="157">
        <f t="shared" si="226"/>
        <v>0</v>
      </c>
      <c r="TMB28" s="157">
        <f t="shared" si="226"/>
        <v>0</v>
      </c>
      <c r="TMC28" s="157">
        <f t="shared" si="226"/>
        <v>0</v>
      </c>
      <c r="TMD28" s="157">
        <f t="shared" si="226"/>
        <v>0</v>
      </c>
      <c r="TME28" s="157">
        <f t="shared" si="226"/>
        <v>0</v>
      </c>
      <c r="TMF28" s="157">
        <f t="shared" si="226"/>
        <v>0</v>
      </c>
      <c r="TMG28" s="157">
        <f t="shared" si="226"/>
        <v>0</v>
      </c>
      <c r="TMH28" s="157">
        <f t="shared" si="226"/>
        <v>0</v>
      </c>
      <c r="TMI28" s="157">
        <f t="shared" si="226"/>
        <v>0</v>
      </c>
      <c r="TMJ28" s="157">
        <f t="shared" si="226"/>
        <v>0</v>
      </c>
      <c r="TMK28" s="157">
        <f t="shared" si="226"/>
        <v>0</v>
      </c>
      <c r="TML28" s="157">
        <f t="shared" si="226"/>
        <v>0</v>
      </c>
      <c r="TMM28" s="157">
        <f t="shared" si="226"/>
        <v>0</v>
      </c>
      <c r="TMN28" s="157">
        <f t="shared" si="226"/>
        <v>0</v>
      </c>
      <c r="TMO28" s="157">
        <f t="shared" si="226"/>
        <v>0</v>
      </c>
      <c r="TMP28" s="157">
        <f t="shared" si="226"/>
        <v>0</v>
      </c>
      <c r="TMQ28" s="157">
        <f t="shared" si="226"/>
        <v>0</v>
      </c>
      <c r="TMR28" s="157">
        <f t="shared" si="226"/>
        <v>0</v>
      </c>
      <c r="TMS28" s="157">
        <f t="shared" si="226"/>
        <v>0</v>
      </c>
      <c r="TMT28" s="157">
        <f t="shared" si="226"/>
        <v>0</v>
      </c>
      <c r="TMU28" s="157">
        <f t="shared" si="226"/>
        <v>0</v>
      </c>
      <c r="TMV28" s="157">
        <f t="shared" si="226"/>
        <v>0</v>
      </c>
      <c r="TMW28" s="157">
        <f t="shared" si="226"/>
        <v>0</v>
      </c>
      <c r="TMX28" s="157">
        <f t="shared" si="226"/>
        <v>0</v>
      </c>
      <c r="TMY28" s="157">
        <f t="shared" si="226"/>
        <v>0</v>
      </c>
      <c r="TMZ28" s="157">
        <f t="shared" si="226"/>
        <v>0</v>
      </c>
      <c r="TNA28" s="157">
        <f t="shared" si="226"/>
        <v>0</v>
      </c>
      <c r="TNB28" s="157">
        <f t="shared" si="226"/>
        <v>0</v>
      </c>
      <c r="TNC28" s="157">
        <f t="shared" si="226"/>
        <v>0</v>
      </c>
      <c r="TND28" s="157">
        <f t="shared" si="226"/>
        <v>0</v>
      </c>
      <c r="TNE28" s="157">
        <f t="shared" si="226"/>
        <v>0</v>
      </c>
      <c r="TNF28" s="157">
        <f t="shared" si="226"/>
        <v>0</v>
      </c>
      <c r="TNG28" s="157">
        <f t="shared" ref="TNG28:TPR28" si="227">TNG29+TNG30</f>
        <v>0</v>
      </c>
      <c r="TNH28" s="157">
        <f t="shared" si="227"/>
        <v>0</v>
      </c>
      <c r="TNI28" s="157">
        <f t="shared" si="227"/>
        <v>0</v>
      </c>
      <c r="TNJ28" s="157">
        <f t="shared" si="227"/>
        <v>0</v>
      </c>
      <c r="TNK28" s="157">
        <f t="shared" si="227"/>
        <v>0</v>
      </c>
      <c r="TNL28" s="157">
        <f t="shared" si="227"/>
        <v>0</v>
      </c>
      <c r="TNM28" s="157">
        <f t="shared" si="227"/>
        <v>0</v>
      </c>
      <c r="TNN28" s="157">
        <f t="shared" si="227"/>
        <v>0</v>
      </c>
      <c r="TNO28" s="157">
        <f t="shared" si="227"/>
        <v>0</v>
      </c>
      <c r="TNP28" s="157">
        <f t="shared" si="227"/>
        <v>0</v>
      </c>
      <c r="TNQ28" s="157">
        <f t="shared" si="227"/>
        <v>0</v>
      </c>
      <c r="TNR28" s="157">
        <f t="shared" si="227"/>
        <v>0</v>
      </c>
      <c r="TNS28" s="157">
        <f t="shared" si="227"/>
        <v>0</v>
      </c>
      <c r="TNT28" s="157">
        <f t="shared" si="227"/>
        <v>0</v>
      </c>
      <c r="TNU28" s="157">
        <f t="shared" si="227"/>
        <v>0</v>
      </c>
      <c r="TNV28" s="157">
        <f t="shared" si="227"/>
        <v>0</v>
      </c>
      <c r="TNW28" s="157">
        <f t="shared" si="227"/>
        <v>0</v>
      </c>
      <c r="TNX28" s="157">
        <f t="shared" si="227"/>
        <v>0</v>
      </c>
      <c r="TNY28" s="157">
        <f t="shared" si="227"/>
        <v>0</v>
      </c>
      <c r="TNZ28" s="157">
        <f t="shared" si="227"/>
        <v>0</v>
      </c>
      <c r="TOA28" s="157">
        <f t="shared" si="227"/>
        <v>0</v>
      </c>
      <c r="TOB28" s="157">
        <f t="shared" si="227"/>
        <v>0</v>
      </c>
      <c r="TOC28" s="157">
        <f t="shared" si="227"/>
        <v>0</v>
      </c>
      <c r="TOD28" s="157">
        <f t="shared" si="227"/>
        <v>0</v>
      </c>
      <c r="TOE28" s="157">
        <f t="shared" si="227"/>
        <v>0</v>
      </c>
      <c r="TOF28" s="157">
        <f t="shared" si="227"/>
        <v>0</v>
      </c>
      <c r="TOG28" s="157">
        <f t="shared" si="227"/>
        <v>0</v>
      </c>
      <c r="TOH28" s="157">
        <f t="shared" si="227"/>
        <v>0</v>
      </c>
      <c r="TOI28" s="157">
        <f t="shared" si="227"/>
        <v>0</v>
      </c>
      <c r="TOJ28" s="157">
        <f t="shared" si="227"/>
        <v>0</v>
      </c>
      <c r="TOK28" s="157">
        <f t="shared" si="227"/>
        <v>0</v>
      </c>
      <c r="TOL28" s="157">
        <f t="shared" si="227"/>
        <v>0</v>
      </c>
      <c r="TOM28" s="157">
        <f t="shared" si="227"/>
        <v>0</v>
      </c>
      <c r="TON28" s="157">
        <f t="shared" si="227"/>
        <v>0</v>
      </c>
      <c r="TOO28" s="157">
        <f t="shared" si="227"/>
        <v>0</v>
      </c>
      <c r="TOP28" s="157">
        <f t="shared" si="227"/>
        <v>0</v>
      </c>
      <c r="TOQ28" s="157">
        <f t="shared" si="227"/>
        <v>0</v>
      </c>
      <c r="TOR28" s="157">
        <f t="shared" si="227"/>
        <v>0</v>
      </c>
      <c r="TOS28" s="157">
        <f t="shared" si="227"/>
        <v>0</v>
      </c>
      <c r="TOT28" s="157">
        <f t="shared" si="227"/>
        <v>0</v>
      </c>
      <c r="TOU28" s="157">
        <f t="shared" si="227"/>
        <v>0</v>
      </c>
      <c r="TOV28" s="157">
        <f t="shared" si="227"/>
        <v>0</v>
      </c>
      <c r="TOW28" s="157">
        <f t="shared" si="227"/>
        <v>0</v>
      </c>
      <c r="TOX28" s="157">
        <f t="shared" si="227"/>
        <v>0</v>
      </c>
      <c r="TOY28" s="157">
        <f t="shared" si="227"/>
        <v>0</v>
      </c>
      <c r="TOZ28" s="157">
        <f t="shared" si="227"/>
        <v>0</v>
      </c>
      <c r="TPA28" s="157">
        <f t="shared" si="227"/>
        <v>0</v>
      </c>
      <c r="TPB28" s="157">
        <f t="shared" si="227"/>
        <v>0</v>
      </c>
      <c r="TPC28" s="157">
        <f t="shared" si="227"/>
        <v>0</v>
      </c>
      <c r="TPD28" s="157">
        <f t="shared" si="227"/>
        <v>0</v>
      </c>
      <c r="TPE28" s="157">
        <f t="shared" si="227"/>
        <v>0</v>
      </c>
      <c r="TPF28" s="157">
        <f t="shared" si="227"/>
        <v>0</v>
      </c>
      <c r="TPG28" s="157">
        <f t="shared" si="227"/>
        <v>0</v>
      </c>
      <c r="TPH28" s="157">
        <f t="shared" si="227"/>
        <v>0</v>
      </c>
      <c r="TPI28" s="157">
        <f t="shared" si="227"/>
        <v>0</v>
      </c>
      <c r="TPJ28" s="157">
        <f t="shared" si="227"/>
        <v>0</v>
      </c>
      <c r="TPK28" s="157">
        <f t="shared" si="227"/>
        <v>0</v>
      </c>
      <c r="TPL28" s="157">
        <f t="shared" si="227"/>
        <v>0</v>
      </c>
      <c r="TPM28" s="157">
        <f t="shared" si="227"/>
        <v>0</v>
      </c>
      <c r="TPN28" s="157">
        <f t="shared" si="227"/>
        <v>0</v>
      </c>
      <c r="TPO28" s="157">
        <f t="shared" si="227"/>
        <v>0</v>
      </c>
      <c r="TPP28" s="157">
        <f t="shared" si="227"/>
        <v>0</v>
      </c>
      <c r="TPQ28" s="157">
        <f t="shared" si="227"/>
        <v>0</v>
      </c>
      <c r="TPR28" s="157">
        <f t="shared" si="227"/>
        <v>0</v>
      </c>
      <c r="TPS28" s="157">
        <f t="shared" ref="TPS28:TSD28" si="228">TPS29+TPS30</f>
        <v>0</v>
      </c>
      <c r="TPT28" s="157">
        <f t="shared" si="228"/>
        <v>0</v>
      </c>
      <c r="TPU28" s="157">
        <f t="shared" si="228"/>
        <v>0</v>
      </c>
      <c r="TPV28" s="157">
        <f t="shared" si="228"/>
        <v>0</v>
      </c>
      <c r="TPW28" s="157">
        <f t="shared" si="228"/>
        <v>0</v>
      </c>
      <c r="TPX28" s="157">
        <f t="shared" si="228"/>
        <v>0</v>
      </c>
      <c r="TPY28" s="157">
        <f t="shared" si="228"/>
        <v>0</v>
      </c>
      <c r="TPZ28" s="157">
        <f t="shared" si="228"/>
        <v>0</v>
      </c>
      <c r="TQA28" s="157">
        <f t="shared" si="228"/>
        <v>0</v>
      </c>
      <c r="TQB28" s="157">
        <f t="shared" si="228"/>
        <v>0</v>
      </c>
      <c r="TQC28" s="157">
        <f t="shared" si="228"/>
        <v>0</v>
      </c>
      <c r="TQD28" s="157">
        <f t="shared" si="228"/>
        <v>0</v>
      </c>
      <c r="TQE28" s="157">
        <f t="shared" si="228"/>
        <v>0</v>
      </c>
      <c r="TQF28" s="157">
        <f t="shared" si="228"/>
        <v>0</v>
      </c>
      <c r="TQG28" s="157">
        <f t="shared" si="228"/>
        <v>0</v>
      </c>
      <c r="TQH28" s="157">
        <f t="shared" si="228"/>
        <v>0</v>
      </c>
      <c r="TQI28" s="157">
        <f t="shared" si="228"/>
        <v>0</v>
      </c>
      <c r="TQJ28" s="157">
        <f t="shared" si="228"/>
        <v>0</v>
      </c>
      <c r="TQK28" s="157">
        <f t="shared" si="228"/>
        <v>0</v>
      </c>
      <c r="TQL28" s="157">
        <f t="shared" si="228"/>
        <v>0</v>
      </c>
      <c r="TQM28" s="157">
        <f t="shared" si="228"/>
        <v>0</v>
      </c>
      <c r="TQN28" s="157">
        <f t="shared" si="228"/>
        <v>0</v>
      </c>
      <c r="TQO28" s="157">
        <f t="shared" si="228"/>
        <v>0</v>
      </c>
      <c r="TQP28" s="157">
        <f t="shared" si="228"/>
        <v>0</v>
      </c>
      <c r="TQQ28" s="157">
        <f t="shared" si="228"/>
        <v>0</v>
      </c>
      <c r="TQR28" s="157">
        <f t="shared" si="228"/>
        <v>0</v>
      </c>
      <c r="TQS28" s="157">
        <f t="shared" si="228"/>
        <v>0</v>
      </c>
      <c r="TQT28" s="157">
        <f t="shared" si="228"/>
        <v>0</v>
      </c>
      <c r="TQU28" s="157">
        <f t="shared" si="228"/>
        <v>0</v>
      </c>
      <c r="TQV28" s="157">
        <f t="shared" si="228"/>
        <v>0</v>
      </c>
      <c r="TQW28" s="157">
        <f t="shared" si="228"/>
        <v>0</v>
      </c>
      <c r="TQX28" s="157">
        <f t="shared" si="228"/>
        <v>0</v>
      </c>
      <c r="TQY28" s="157">
        <f t="shared" si="228"/>
        <v>0</v>
      </c>
      <c r="TQZ28" s="157">
        <f t="shared" si="228"/>
        <v>0</v>
      </c>
      <c r="TRA28" s="157">
        <f t="shared" si="228"/>
        <v>0</v>
      </c>
      <c r="TRB28" s="157">
        <f t="shared" si="228"/>
        <v>0</v>
      </c>
      <c r="TRC28" s="157">
        <f t="shared" si="228"/>
        <v>0</v>
      </c>
      <c r="TRD28" s="157">
        <f t="shared" si="228"/>
        <v>0</v>
      </c>
      <c r="TRE28" s="157">
        <f t="shared" si="228"/>
        <v>0</v>
      </c>
      <c r="TRF28" s="157">
        <f t="shared" si="228"/>
        <v>0</v>
      </c>
      <c r="TRG28" s="157">
        <f t="shared" si="228"/>
        <v>0</v>
      </c>
      <c r="TRH28" s="157">
        <f t="shared" si="228"/>
        <v>0</v>
      </c>
      <c r="TRI28" s="157">
        <f t="shared" si="228"/>
        <v>0</v>
      </c>
      <c r="TRJ28" s="157">
        <f t="shared" si="228"/>
        <v>0</v>
      </c>
      <c r="TRK28" s="157">
        <f t="shared" si="228"/>
        <v>0</v>
      </c>
      <c r="TRL28" s="157">
        <f t="shared" si="228"/>
        <v>0</v>
      </c>
      <c r="TRM28" s="157">
        <f t="shared" si="228"/>
        <v>0</v>
      </c>
      <c r="TRN28" s="157">
        <f t="shared" si="228"/>
        <v>0</v>
      </c>
      <c r="TRO28" s="157">
        <f t="shared" si="228"/>
        <v>0</v>
      </c>
      <c r="TRP28" s="157">
        <f t="shared" si="228"/>
        <v>0</v>
      </c>
      <c r="TRQ28" s="157">
        <f t="shared" si="228"/>
        <v>0</v>
      </c>
      <c r="TRR28" s="157">
        <f t="shared" si="228"/>
        <v>0</v>
      </c>
      <c r="TRS28" s="157">
        <f t="shared" si="228"/>
        <v>0</v>
      </c>
      <c r="TRT28" s="157">
        <f t="shared" si="228"/>
        <v>0</v>
      </c>
      <c r="TRU28" s="157">
        <f t="shared" si="228"/>
        <v>0</v>
      </c>
      <c r="TRV28" s="157">
        <f t="shared" si="228"/>
        <v>0</v>
      </c>
      <c r="TRW28" s="157">
        <f t="shared" si="228"/>
        <v>0</v>
      </c>
      <c r="TRX28" s="157">
        <f t="shared" si="228"/>
        <v>0</v>
      </c>
      <c r="TRY28" s="157">
        <f t="shared" si="228"/>
        <v>0</v>
      </c>
      <c r="TRZ28" s="157">
        <f t="shared" si="228"/>
        <v>0</v>
      </c>
      <c r="TSA28" s="157">
        <f t="shared" si="228"/>
        <v>0</v>
      </c>
      <c r="TSB28" s="157">
        <f t="shared" si="228"/>
        <v>0</v>
      </c>
      <c r="TSC28" s="157">
        <f t="shared" si="228"/>
        <v>0</v>
      </c>
      <c r="TSD28" s="157">
        <f t="shared" si="228"/>
        <v>0</v>
      </c>
      <c r="TSE28" s="157">
        <f t="shared" ref="TSE28:TUP28" si="229">TSE29+TSE30</f>
        <v>0</v>
      </c>
      <c r="TSF28" s="157">
        <f t="shared" si="229"/>
        <v>0</v>
      </c>
      <c r="TSG28" s="157">
        <f t="shared" si="229"/>
        <v>0</v>
      </c>
      <c r="TSH28" s="157">
        <f t="shared" si="229"/>
        <v>0</v>
      </c>
      <c r="TSI28" s="157">
        <f t="shared" si="229"/>
        <v>0</v>
      </c>
      <c r="TSJ28" s="157">
        <f t="shared" si="229"/>
        <v>0</v>
      </c>
      <c r="TSK28" s="157">
        <f t="shared" si="229"/>
        <v>0</v>
      </c>
      <c r="TSL28" s="157">
        <f t="shared" si="229"/>
        <v>0</v>
      </c>
      <c r="TSM28" s="157">
        <f t="shared" si="229"/>
        <v>0</v>
      </c>
      <c r="TSN28" s="157">
        <f t="shared" si="229"/>
        <v>0</v>
      </c>
      <c r="TSO28" s="157">
        <f t="shared" si="229"/>
        <v>0</v>
      </c>
      <c r="TSP28" s="157">
        <f t="shared" si="229"/>
        <v>0</v>
      </c>
      <c r="TSQ28" s="157">
        <f t="shared" si="229"/>
        <v>0</v>
      </c>
      <c r="TSR28" s="157">
        <f t="shared" si="229"/>
        <v>0</v>
      </c>
      <c r="TSS28" s="157">
        <f t="shared" si="229"/>
        <v>0</v>
      </c>
      <c r="TST28" s="157">
        <f t="shared" si="229"/>
        <v>0</v>
      </c>
      <c r="TSU28" s="157">
        <f t="shared" si="229"/>
        <v>0</v>
      </c>
      <c r="TSV28" s="157">
        <f t="shared" si="229"/>
        <v>0</v>
      </c>
      <c r="TSW28" s="157">
        <f t="shared" si="229"/>
        <v>0</v>
      </c>
      <c r="TSX28" s="157">
        <f t="shared" si="229"/>
        <v>0</v>
      </c>
      <c r="TSY28" s="157">
        <f t="shared" si="229"/>
        <v>0</v>
      </c>
      <c r="TSZ28" s="157">
        <f t="shared" si="229"/>
        <v>0</v>
      </c>
      <c r="TTA28" s="157">
        <f t="shared" si="229"/>
        <v>0</v>
      </c>
      <c r="TTB28" s="157">
        <f t="shared" si="229"/>
        <v>0</v>
      </c>
      <c r="TTC28" s="157">
        <f t="shared" si="229"/>
        <v>0</v>
      </c>
      <c r="TTD28" s="157">
        <f t="shared" si="229"/>
        <v>0</v>
      </c>
      <c r="TTE28" s="157">
        <f t="shared" si="229"/>
        <v>0</v>
      </c>
      <c r="TTF28" s="157">
        <f t="shared" si="229"/>
        <v>0</v>
      </c>
      <c r="TTG28" s="157">
        <f t="shared" si="229"/>
        <v>0</v>
      </c>
      <c r="TTH28" s="157">
        <f t="shared" si="229"/>
        <v>0</v>
      </c>
      <c r="TTI28" s="157">
        <f t="shared" si="229"/>
        <v>0</v>
      </c>
      <c r="TTJ28" s="157">
        <f t="shared" si="229"/>
        <v>0</v>
      </c>
      <c r="TTK28" s="157">
        <f t="shared" si="229"/>
        <v>0</v>
      </c>
      <c r="TTL28" s="157">
        <f t="shared" si="229"/>
        <v>0</v>
      </c>
      <c r="TTM28" s="157">
        <f t="shared" si="229"/>
        <v>0</v>
      </c>
      <c r="TTN28" s="157">
        <f t="shared" si="229"/>
        <v>0</v>
      </c>
      <c r="TTO28" s="157">
        <f t="shared" si="229"/>
        <v>0</v>
      </c>
      <c r="TTP28" s="157">
        <f t="shared" si="229"/>
        <v>0</v>
      </c>
      <c r="TTQ28" s="157">
        <f t="shared" si="229"/>
        <v>0</v>
      </c>
      <c r="TTR28" s="157">
        <f t="shared" si="229"/>
        <v>0</v>
      </c>
      <c r="TTS28" s="157">
        <f t="shared" si="229"/>
        <v>0</v>
      </c>
      <c r="TTT28" s="157">
        <f t="shared" si="229"/>
        <v>0</v>
      </c>
      <c r="TTU28" s="157">
        <f t="shared" si="229"/>
        <v>0</v>
      </c>
      <c r="TTV28" s="157">
        <f t="shared" si="229"/>
        <v>0</v>
      </c>
      <c r="TTW28" s="157">
        <f t="shared" si="229"/>
        <v>0</v>
      </c>
      <c r="TTX28" s="157">
        <f t="shared" si="229"/>
        <v>0</v>
      </c>
      <c r="TTY28" s="157">
        <f t="shared" si="229"/>
        <v>0</v>
      </c>
      <c r="TTZ28" s="157">
        <f t="shared" si="229"/>
        <v>0</v>
      </c>
      <c r="TUA28" s="157">
        <f t="shared" si="229"/>
        <v>0</v>
      </c>
      <c r="TUB28" s="157">
        <f t="shared" si="229"/>
        <v>0</v>
      </c>
      <c r="TUC28" s="157">
        <f t="shared" si="229"/>
        <v>0</v>
      </c>
      <c r="TUD28" s="157">
        <f t="shared" si="229"/>
        <v>0</v>
      </c>
      <c r="TUE28" s="157">
        <f t="shared" si="229"/>
        <v>0</v>
      </c>
      <c r="TUF28" s="157">
        <f t="shared" si="229"/>
        <v>0</v>
      </c>
      <c r="TUG28" s="157">
        <f t="shared" si="229"/>
        <v>0</v>
      </c>
      <c r="TUH28" s="157">
        <f t="shared" si="229"/>
        <v>0</v>
      </c>
      <c r="TUI28" s="157">
        <f t="shared" si="229"/>
        <v>0</v>
      </c>
      <c r="TUJ28" s="157">
        <f t="shared" si="229"/>
        <v>0</v>
      </c>
      <c r="TUK28" s="157">
        <f t="shared" si="229"/>
        <v>0</v>
      </c>
      <c r="TUL28" s="157">
        <f t="shared" si="229"/>
        <v>0</v>
      </c>
      <c r="TUM28" s="157">
        <f t="shared" si="229"/>
        <v>0</v>
      </c>
      <c r="TUN28" s="157">
        <f t="shared" si="229"/>
        <v>0</v>
      </c>
      <c r="TUO28" s="157">
        <f t="shared" si="229"/>
        <v>0</v>
      </c>
      <c r="TUP28" s="157">
        <f t="shared" si="229"/>
        <v>0</v>
      </c>
      <c r="TUQ28" s="157">
        <f t="shared" ref="TUQ28:TXB28" si="230">TUQ29+TUQ30</f>
        <v>0</v>
      </c>
      <c r="TUR28" s="157">
        <f t="shared" si="230"/>
        <v>0</v>
      </c>
      <c r="TUS28" s="157">
        <f t="shared" si="230"/>
        <v>0</v>
      </c>
      <c r="TUT28" s="157">
        <f t="shared" si="230"/>
        <v>0</v>
      </c>
      <c r="TUU28" s="157">
        <f t="shared" si="230"/>
        <v>0</v>
      </c>
      <c r="TUV28" s="157">
        <f t="shared" si="230"/>
        <v>0</v>
      </c>
      <c r="TUW28" s="157">
        <f t="shared" si="230"/>
        <v>0</v>
      </c>
      <c r="TUX28" s="157">
        <f t="shared" si="230"/>
        <v>0</v>
      </c>
      <c r="TUY28" s="157">
        <f t="shared" si="230"/>
        <v>0</v>
      </c>
      <c r="TUZ28" s="157">
        <f t="shared" si="230"/>
        <v>0</v>
      </c>
      <c r="TVA28" s="157">
        <f t="shared" si="230"/>
        <v>0</v>
      </c>
      <c r="TVB28" s="157">
        <f t="shared" si="230"/>
        <v>0</v>
      </c>
      <c r="TVC28" s="157">
        <f t="shared" si="230"/>
        <v>0</v>
      </c>
      <c r="TVD28" s="157">
        <f t="shared" si="230"/>
        <v>0</v>
      </c>
      <c r="TVE28" s="157">
        <f t="shared" si="230"/>
        <v>0</v>
      </c>
      <c r="TVF28" s="157">
        <f t="shared" si="230"/>
        <v>0</v>
      </c>
      <c r="TVG28" s="157">
        <f t="shared" si="230"/>
        <v>0</v>
      </c>
      <c r="TVH28" s="157">
        <f t="shared" si="230"/>
        <v>0</v>
      </c>
      <c r="TVI28" s="157">
        <f t="shared" si="230"/>
        <v>0</v>
      </c>
      <c r="TVJ28" s="157">
        <f t="shared" si="230"/>
        <v>0</v>
      </c>
      <c r="TVK28" s="157">
        <f t="shared" si="230"/>
        <v>0</v>
      </c>
      <c r="TVL28" s="157">
        <f t="shared" si="230"/>
        <v>0</v>
      </c>
      <c r="TVM28" s="157">
        <f t="shared" si="230"/>
        <v>0</v>
      </c>
      <c r="TVN28" s="157">
        <f t="shared" si="230"/>
        <v>0</v>
      </c>
      <c r="TVO28" s="157">
        <f t="shared" si="230"/>
        <v>0</v>
      </c>
      <c r="TVP28" s="157">
        <f t="shared" si="230"/>
        <v>0</v>
      </c>
      <c r="TVQ28" s="157">
        <f t="shared" si="230"/>
        <v>0</v>
      </c>
      <c r="TVR28" s="157">
        <f t="shared" si="230"/>
        <v>0</v>
      </c>
      <c r="TVS28" s="157">
        <f t="shared" si="230"/>
        <v>0</v>
      </c>
      <c r="TVT28" s="157">
        <f t="shared" si="230"/>
        <v>0</v>
      </c>
      <c r="TVU28" s="157">
        <f t="shared" si="230"/>
        <v>0</v>
      </c>
      <c r="TVV28" s="157">
        <f t="shared" si="230"/>
        <v>0</v>
      </c>
      <c r="TVW28" s="157">
        <f t="shared" si="230"/>
        <v>0</v>
      </c>
      <c r="TVX28" s="157">
        <f t="shared" si="230"/>
        <v>0</v>
      </c>
      <c r="TVY28" s="157">
        <f t="shared" si="230"/>
        <v>0</v>
      </c>
      <c r="TVZ28" s="157">
        <f t="shared" si="230"/>
        <v>0</v>
      </c>
      <c r="TWA28" s="157">
        <f t="shared" si="230"/>
        <v>0</v>
      </c>
      <c r="TWB28" s="157">
        <f t="shared" si="230"/>
        <v>0</v>
      </c>
      <c r="TWC28" s="157">
        <f t="shared" si="230"/>
        <v>0</v>
      </c>
      <c r="TWD28" s="157">
        <f t="shared" si="230"/>
        <v>0</v>
      </c>
      <c r="TWE28" s="157">
        <f t="shared" si="230"/>
        <v>0</v>
      </c>
      <c r="TWF28" s="157">
        <f t="shared" si="230"/>
        <v>0</v>
      </c>
      <c r="TWG28" s="157">
        <f t="shared" si="230"/>
        <v>0</v>
      </c>
      <c r="TWH28" s="157">
        <f t="shared" si="230"/>
        <v>0</v>
      </c>
      <c r="TWI28" s="157">
        <f t="shared" si="230"/>
        <v>0</v>
      </c>
      <c r="TWJ28" s="157">
        <f t="shared" si="230"/>
        <v>0</v>
      </c>
      <c r="TWK28" s="157">
        <f t="shared" si="230"/>
        <v>0</v>
      </c>
      <c r="TWL28" s="157">
        <f t="shared" si="230"/>
        <v>0</v>
      </c>
      <c r="TWM28" s="157">
        <f t="shared" si="230"/>
        <v>0</v>
      </c>
      <c r="TWN28" s="157">
        <f t="shared" si="230"/>
        <v>0</v>
      </c>
      <c r="TWO28" s="157">
        <f t="shared" si="230"/>
        <v>0</v>
      </c>
      <c r="TWP28" s="157">
        <f t="shared" si="230"/>
        <v>0</v>
      </c>
      <c r="TWQ28" s="157">
        <f t="shared" si="230"/>
        <v>0</v>
      </c>
      <c r="TWR28" s="157">
        <f t="shared" si="230"/>
        <v>0</v>
      </c>
      <c r="TWS28" s="157">
        <f t="shared" si="230"/>
        <v>0</v>
      </c>
      <c r="TWT28" s="157">
        <f t="shared" si="230"/>
        <v>0</v>
      </c>
      <c r="TWU28" s="157">
        <f t="shared" si="230"/>
        <v>0</v>
      </c>
      <c r="TWV28" s="157">
        <f t="shared" si="230"/>
        <v>0</v>
      </c>
      <c r="TWW28" s="157">
        <f t="shared" si="230"/>
        <v>0</v>
      </c>
      <c r="TWX28" s="157">
        <f t="shared" si="230"/>
        <v>0</v>
      </c>
      <c r="TWY28" s="157">
        <f t="shared" si="230"/>
        <v>0</v>
      </c>
      <c r="TWZ28" s="157">
        <f t="shared" si="230"/>
        <v>0</v>
      </c>
      <c r="TXA28" s="157">
        <f t="shared" si="230"/>
        <v>0</v>
      </c>
      <c r="TXB28" s="157">
        <f t="shared" si="230"/>
        <v>0</v>
      </c>
      <c r="TXC28" s="157">
        <f t="shared" ref="TXC28:TZN28" si="231">TXC29+TXC30</f>
        <v>0</v>
      </c>
      <c r="TXD28" s="157">
        <f t="shared" si="231"/>
        <v>0</v>
      </c>
      <c r="TXE28" s="157">
        <f t="shared" si="231"/>
        <v>0</v>
      </c>
      <c r="TXF28" s="157">
        <f t="shared" si="231"/>
        <v>0</v>
      </c>
      <c r="TXG28" s="157">
        <f t="shared" si="231"/>
        <v>0</v>
      </c>
      <c r="TXH28" s="157">
        <f t="shared" si="231"/>
        <v>0</v>
      </c>
      <c r="TXI28" s="157">
        <f t="shared" si="231"/>
        <v>0</v>
      </c>
      <c r="TXJ28" s="157">
        <f t="shared" si="231"/>
        <v>0</v>
      </c>
      <c r="TXK28" s="157">
        <f t="shared" si="231"/>
        <v>0</v>
      </c>
      <c r="TXL28" s="157">
        <f t="shared" si="231"/>
        <v>0</v>
      </c>
      <c r="TXM28" s="157">
        <f t="shared" si="231"/>
        <v>0</v>
      </c>
      <c r="TXN28" s="157">
        <f t="shared" si="231"/>
        <v>0</v>
      </c>
      <c r="TXO28" s="157">
        <f t="shared" si="231"/>
        <v>0</v>
      </c>
      <c r="TXP28" s="157">
        <f t="shared" si="231"/>
        <v>0</v>
      </c>
      <c r="TXQ28" s="157">
        <f t="shared" si="231"/>
        <v>0</v>
      </c>
      <c r="TXR28" s="157">
        <f t="shared" si="231"/>
        <v>0</v>
      </c>
      <c r="TXS28" s="157">
        <f t="shared" si="231"/>
        <v>0</v>
      </c>
      <c r="TXT28" s="157">
        <f t="shared" si="231"/>
        <v>0</v>
      </c>
      <c r="TXU28" s="157">
        <f t="shared" si="231"/>
        <v>0</v>
      </c>
      <c r="TXV28" s="157">
        <f t="shared" si="231"/>
        <v>0</v>
      </c>
      <c r="TXW28" s="157">
        <f t="shared" si="231"/>
        <v>0</v>
      </c>
      <c r="TXX28" s="157">
        <f t="shared" si="231"/>
        <v>0</v>
      </c>
      <c r="TXY28" s="157">
        <f t="shared" si="231"/>
        <v>0</v>
      </c>
      <c r="TXZ28" s="157">
        <f t="shared" si="231"/>
        <v>0</v>
      </c>
      <c r="TYA28" s="157">
        <f t="shared" si="231"/>
        <v>0</v>
      </c>
      <c r="TYB28" s="157">
        <f t="shared" si="231"/>
        <v>0</v>
      </c>
      <c r="TYC28" s="157">
        <f t="shared" si="231"/>
        <v>0</v>
      </c>
      <c r="TYD28" s="157">
        <f t="shared" si="231"/>
        <v>0</v>
      </c>
      <c r="TYE28" s="157">
        <f t="shared" si="231"/>
        <v>0</v>
      </c>
      <c r="TYF28" s="157">
        <f t="shared" si="231"/>
        <v>0</v>
      </c>
      <c r="TYG28" s="157">
        <f t="shared" si="231"/>
        <v>0</v>
      </c>
      <c r="TYH28" s="157">
        <f t="shared" si="231"/>
        <v>0</v>
      </c>
      <c r="TYI28" s="157">
        <f t="shared" si="231"/>
        <v>0</v>
      </c>
      <c r="TYJ28" s="157">
        <f t="shared" si="231"/>
        <v>0</v>
      </c>
      <c r="TYK28" s="157">
        <f t="shared" si="231"/>
        <v>0</v>
      </c>
      <c r="TYL28" s="157">
        <f t="shared" si="231"/>
        <v>0</v>
      </c>
      <c r="TYM28" s="157">
        <f t="shared" si="231"/>
        <v>0</v>
      </c>
      <c r="TYN28" s="157">
        <f t="shared" si="231"/>
        <v>0</v>
      </c>
      <c r="TYO28" s="157">
        <f t="shared" si="231"/>
        <v>0</v>
      </c>
      <c r="TYP28" s="157">
        <f t="shared" si="231"/>
        <v>0</v>
      </c>
      <c r="TYQ28" s="157">
        <f t="shared" si="231"/>
        <v>0</v>
      </c>
      <c r="TYR28" s="157">
        <f t="shared" si="231"/>
        <v>0</v>
      </c>
      <c r="TYS28" s="157">
        <f t="shared" si="231"/>
        <v>0</v>
      </c>
      <c r="TYT28" s="157">
        <f t="shared" si="231"/>
        <v>0</v>
      </c>
      <c r="TYU28" s="157">
        <f t="shared" si="231"/>
        <v>0</v>
      </c>
      <c r="TYV28" s="157">
        <f t="shared" si="231"/>
        <v>0</v>
      </c>
      <c r="TYW28" s="157">
        <f t="shared" si="231"/>
        <v>0</v>
      </c>
      <c r="TYX28" s="157">
        <f t="shared" si="231"/>
        <v>0</v>
      </c>
      <c r="TYY28" s="157">
        <f t="shared" si="231"/>
        <v>0</v>
      </c>
      <c r="TYZ28" s="157">
        <f t="shared" si="231"/>
        <v>0</v>
      </c>
      <c r="TZA28" s="157">
        <f t="shared" si="231"/>
        <v>0</v>
      </c>
      <c r="TZB28" s="157">
        <f t="shared" si="231"/>
        <v>0</v>
      </c>
      <c r="TZC28" s="157">
        <f t="shared" si="231"/>
        <v>0</v>
      </c>
      <c r="TZD28" s="157">
        <f t="shared" si="231"/>
        <v>0</v>
      </c>
      <c r="TZE28" s="157">
        <f t="shared" si="231"/>
        <v>0</v>
      </c>
      <c r="TZF28" s="157">
        <f t="shared" si="231"/>
        <v>0</v>
      </c>
      <c r="TZG28" s="157">
        <f t="shared" si="231"/>
        <v>0</v>
      </c>
      <c r="TZH28" s="157">
        <f t="shared" si="231"/>
        <v>0</v>
      </c>
      <c r="TZI28" s="157">
        <f t="shared" si="231"/>
        <v>0</v>
      </c>
      <c r="TZJ28" s="157">
        <f t="shared" si="231"/>
        <v>0</v>
      </c>
      <c r="TZK28" s="157">
        <f t="shared" si="231"/>
        <v>0</v>
      </c>
      <c r="TZL28" s="157">
        <f t="shared" si="231"/>
        <v>0</v>
      </c>
      <c r="TZM28" s="157">
        <f t="shared" si="231"/>
        <v>0</v>
      </c>
      <c r="TZN28" s="157">
        <f t="shared" si="231"/>
        <v>0</v>
      </c>
      <c r="TZO28" s="157">
        <f t="shared" ref="TZO28:UBZ28" si="232">TZO29+TZO30</f>
        <v>0</v>
      </c>
      <c r="TZP28" s="157">
        <f t="shared" si="232"/>
        <v>0</v>
      </c>
      <c r="TZQ28" s="157">
        <f t="shared" si="232"/>
        <v>0</v>
      </c>
      <c r="TZR28" s="157">
        <f t="shared" si="232"/>
        <v>0</v>
      </c>
      <c r="TZS28" s="157">
        <f t="shared" si="232"/>
        <v>0</v>
      </c>
      <c r="TZT28" s="157">
        <f t="shared" si="232"/>
        <v>0</v>
      </c>
      <c r="TZU28" s="157">
        <f t="shared" si="232"/>
        <v>0</v>
      </c>
      <c r="TZV28" s="157">
        <f t="shared" si="232"/>
        <v>0</v>
      </c>
      <c r="TZW28" s="157">
        <f t="shared" si="232"/>
        <v>0</v>
      </c>
      <c r="TZX28" s="157">
        <f t="shared" si="232"/>
        <v>0</v>
      </c>
      <c r="TZY28" s="157">
        <f t="shared" si="232"/>
        <v>0</v>
      </c>
      <c r="TZZ28" s="157">
        <f t="shared" si="232"/>
        <v>0</v>
      </c>
      <c r="UAA28" s="157">
        <f t="shared" si="232"/>
        <v>0</v>
      </c>
      <c r="UAB28" s="157">
        <f t="shared" si="232"/>
        <v>0</v>
      </c>
      <c r="UAC28" s="157">
        <f t="shared" si="232"/>
        <v>0</v>
      </c>
      <c r="UAD28" s="157">
        <f t="shared" si="232"/>
        <v>0</v>
      </c>
      <c r="UAE28" s="157">
        <f t="shared" si="232"/>
        <v>0</v>
      </c>
      <c r="UAF28" s="157">
        <f t="shared" si="232"/>
        <v>0</v>
      </c>
      <c r="UAG28" s="157">
        <f t="shared" si="232"/>
        <v>0</v>
      </c>
      <c r="UAH28" s="157">
        <f t="shared" si="232"/>
        <v>0</v>
      </c>
      <c r="UAI28" s="157">
        <f t="shared" si="232"/>
        <v>0</v>
      </c>
      <c r="UAJ28" s="157">
        <f t="shared" si="232"/>
        <v>0</v>
      </c>
      <c r="UAK28" s="157">
        <f t="shared" si="232"/>
        <v>0</v>
      </c>
      <c r="UAL28" s="157">
        <f t="shared" si="232"/>
        <v>0</v>
      </c>
      <c r="UAM28" s="157">
        <f t="shared" si="232"/>
        <v>0</v>
      </c>
      <c r="UAN28" s="157">
        <f t="shared" si="232"/>
        <v>0</v>
      </c>
      <c r="UAO28" s="157">
        <f t="shared" si="232"/>
        <v>0</v>
      </c>
      <c r="UAP28" s="157">
        <f t="shared" si="232"/>
        <v>0</v>
      </c>
      <c r="UAQ28" s="157">
        <f t="shared" si="232"/>
        <v>0</v>
      </c>
      <c r="UAR28" s="157">
        <f t="shared" si="232"/>
        <v>0</v>
      </c>
      <c r="UAS28" s="157">
        <f t="shared" si="232"/>
        <v>0</v>
      </c>
      <c r="UAT28" s="157">
        <f t="shared" si="232"/>
        <v>0</v>
      </c>
      <c r="UAU28" s="157">
        <f t="shared" si="232"/>
        <v>0</v>
      </c>
      <c r="UAV28" s="157">
        <f t="shared" si="232"/>
        <v>0</v>
      </c>
      <c r="UAW28" s="157">
        <f t="shared" si="232"/>
        <v>0</v>
      </c>
      <c r="UAX28" s="157">
        <f t="shared" si="232"/>
        <v>0</v>
      </c>
      <c r="UAY28" s="157">
        <f t="shared" si="232"/>
        <v>0</v>
      </c>
      <c r="UAZ28" s="157">
        <f t="shared" si="232"/>
        <v>0</v>
      </c>
      <c r="UBA28" s="157">
        <f t="shared" si="232"/>
        <v>0</v>
      </c>
      <c r="UBB28" s="157">
        <f t="shared" si="232"/>
        <v>0</v>
      </c>
      <c r="UBC28" s="157">
        <f t="shared" si="232"/>
        <v>0</v>
      </c>
      <c r="UBD28" s="157">
        <f t="shared" si="232"/>
        <v>0</v>
      </c>
      <c r="UBE28" s="157">
        <f t="shared" si="232"/>
        <v>0</v>
      </c>
      <c r="UBF28" s="157">
        <f t="shared" si="232"/>
        <v>0</v>
      </c>
      <c r="UBG28" s="157">
        <f t="shared" si="232"/>
        <v>0</v>
      </c>
      <c r="UBH28" s="157">
        <f t="shared" si="232"/>
        <v>0</v>
      </c>
      <c r="UBI28" s="157">
        <f t="shared" si="232"/>
        <v>0</v>
      </c>
      <c r="UBJ28" s="157">
        <f t="shared" si="232"/>
        <v>0</v>
      </c>
      <c r="UBK28" s="157">
        <f t="shared" si="232"/>
        <v>0</v>
      </c>
      <c r="UBL28" s="157">
        <f t="shared" si="232"/>
        <v>0</v>
      </c>
      <c r="UBM28" s="157">
        <f t="shared" si="232"/>
        <v>0</v>
      </c>
      <c r="UBN28" s="157">
        <f t="shared" si="232"/>
        <v>0</v>
      </c>
      <c r="UBO28" s="157">
        <f t="shared" si="232"/>
        <v>0</v>
      </c>
      <c r="UBP28" s="157">
        <f t="shared" si="232"/>
        <v>0</v>
      </c>
      <c r="UBQ28" s="157">
        <f t="shared" si="232"/>
        <v>0</v>
      </c>
      <c r="UBR28" s="157">
        <f t="shared" si="232"/>
        <v>0</v>
      </c>
      <c r="UBS28" s="157">
        <f t="shared" si="232"/>
        <v>0</v>
      </c>
      <c r="UBT28" s="157">
        <f t="shared" si="232"/>
        <v>0</v>
      </c>
      <c r="UBU28" s="157">
        <f t="shared" si="232"/>
        <v>0</v>
      </c>
      <c r="UBV28" s="157">
        <f t="shared" si="232"/>
        <v>0</v>
      </c>
      <c r="UBW28" s="157">
        <f t="shared" si="232"/>
        <v>0</v>
      </c>
      <c r="UBX28" s="157">
        <f t="shared" si="232"/>
        <v>0</v>
      </c>
      <c r="UBY28" s="157">
        <f t="shared" si="232"/>
        <v>0</v>
      </c>
      <c r="UBZ28" s="157">
        <f t="shared" si="232"/>
        <v>0</v>
      </c>
      <c r="UCA28" s="157">
        <f t="shared" ref="UCA28:UEL28" si="233">UCA29+UCA30</f>
        <v>0</v>
      </c>
      <c r="UCB28" s="157">
        <f t="shared" si="233"/>
        <v>0</v>
      </c>
      <c r="UCC28" s="157">
        <f t="shared" si="233"/>
        <v>0</v>
      </c>
      <c r="UCD28" s="157">
        <f t="shared" si="233"/>
        <v>0</v>
      </c>
      <c r="UCE28" s="157">
        <f t="shared" si="233"/>
        <v>0</v>
      </c>
      <c r="UCF28" s="157">
        <f t="shared" si="233"/>
        <v>0</v>
      </c>
      <c r="UCG28" s="157">
        <f t="shared" si="233"/>
        <v>0</v>
      </c>
      <c r="UCH28" s="157">
        <f t="shared" si="233"/>
        <v>0</v>
      </c>
      <c r="UCI28" s="157">
        <f t="shared" si="233"/>
        <v>0</v>
      </c>
      <c r="UCJ28" s="157">
        <f t="shared" si="233"/>
        <v>0</v>
      </c>
      <c r="UCK28" s="157">
        <f t="shared" si="233"/>
        <v>0</v>
      </c>
      <c r="UCL28" s="157">
        <f t="shared" si="233"/>
        <v>0</v>
      </c>
      <c r="UCM28" s="157">
        <f t="shared" si="233"/>
        <v>0</v>
      </c>
      <c r="UCN28" s="157">
        <f t="shared" si="233"/>
        <v>0</v>
      </c>
      <c r="UCO28" s="157">
        <f t="shared" si="233"/>
        <v>0</v>
      </c>
      <c r="UCP28" s="157">
        <f t="shared" si="233"/>
        <v>0</v>
      </c>
      <c r="UCQ28" s="157">
        <f t="shared" si="233"/>
        <v>0</v>
      </c>
      <c r="UCR28" s="157">
        <f t="shared" si="233"/>
        <v>0</v>
      </c>
      <c r="UCS28" s="157">
        <f t="shared" si="233"/>
        <v>0</v>
      </c>
      <c r="UCT28" s="157">
        <f t="shared" si="233"/>
        <v>0</v>
      </c>
      <c r="UCU28" s="157">
        <f t="shared" si="233"/>
        <v>0</v>
      </c>
      <c r="UCV28" s="157">
        <f t="shared" si="233"/>
        <v>0</v>
      </c>
      <c r="UCW28" s="157">
        <f t="shared" si="233"/>
        <v>0</v>
      </c>
      <c r="UCX28" s="157">
        <f t="shared" si="233"/>
        <v>0</v>
      </c>
      <c r="UCY28" s="157">
        <f t="shared" si="233"/>
        <v>0</v>
      </c>
      <c r="UCZ28" s="157">
        <f t="shared" si="233"/>
        <v>0</v>
      </c>
      <c r="UDA28" s="157">
        <f t="shared" si="233"/>
        <v>0</v>
      </c>
      <c r="UDB28" s="157">
        <f t="shared" si="233"/>
        <v>0</v>
      </c>
      <c r="UDC28" s="157">
        <f t="shared" si="233"/>
        <v>0</v>
      </c>
      <c r="UDD28" s="157">
        <f t="shared" si="233"/>
        <v>0</v>
      </c>
      <c r="UDE28" s="157">
        <f t="shared" si="233"/>
        <v>0</v>
      </c>
      <c r="UDF28" s="157">
        <f t="shared" si="233"/>
        <v>0</v>
      </c>
      <c r="UDG28" s="157">
        <f t="shared" si="233"/>
        <v>0</v>
      </c>
      <c r="UDH28" s="157">
        <f t="shared" si="233"/>
        <v>0</v>
      </c>
      <c r="UDI28" s="157">
        <f t="shared" si="233"/>
        <v>0</v>
      </c>
      <c r="UDJ28" s="157">
        <f t="shared" si="233"/>
        <v>0</v>
      </c>
      <c r="UDK28" s="157">
        <f t="shared" si="233"/>
        <v>0</v>
      </c>
      <c r="UDL28" s="157">
        <f t="shared" si="233"/>
        <v>0</v>
      </c>
      <c r="UDM28" s="157">
        <f t="shared" si="233"/>
        <v>0</v>
      </c>
      <c r="UDN28" s="157">
        <f t="shared" si="233"/>
        <v>0</v>
      </c>
      <c r="UDO28" s="157">
        <f t="shared" si="233"/>
        <v>0</v>
      </c>
      <c r="UDP28" s="157">
        <f t="shared" si="233"/>
        <v>0</v>
      </c>
      <c r="UDQ28" s="157">
        <f t="shared" si="233"/>
        <v>0</v>
      </c>
      <c r="UDR28" s="157">
        <f t="shared" si="233"/>
        <v>0</v>
      </c>
      <c r="UDS28" s="157">
        <f t="shared" si="233"/>
        <v>0</v>
      </c>
      <c r="UDT28" s="157">
        <f t="shared" si="233"/>
        <v>0</v>
      </c>
      <c r="UDU28" s="157">
        <f t="shared" si="233"/>
        <v>0</v>
      </c>
      <c r="UDV28" s="157">
        <f t="shared" si="233"/>
        <v>0</v>
      </c>
      <c r="UDW28" s="157">
        <f t="shared" si="233"/>
        <v>0</v>
      </c>
      <c r="UDX28" s="157">
        <f t="shared" si="233"/>
        <v>0</v>
      </c>
      <c r="UDY28" s="157">
        <f t="shared" si="233"/>
        <v>0</v>
      </c>
      <c r="UDZ28" s="157">
        <f t="shared" si="233"/>
        <v>0</v>
      </c>
      <c r="UEA28" s="157">
        <f t="shared" si="233"/>
        <v>0</v>
      </c>
      <c r="UEB28" s="157">
        <f t="shared" si="233"/>
        <v>0</v>
      </c>
      <c r="UEC28" s="157">
        <f t="shared" si="233"/>
        <v>0</v>
      </c>
      <c r="UED28" s="157">
        <f t="shared" si="233"/>
        <v>0</v>
      </c>
      <c r="UEE28" s="157">
        <f t="shared" si="233"/>
        <v>0</v>
      </c>
      <c r="UEF28" s="157">
        <f t="shared" si="233"/>
        <v>0</v>
      </c>
      <c r="UEG28" s="157">
        <f t="shared" si="233"/>
        <v>0</v>
      </c>
      <c r="UEH28" s="157">
        <f t="shared" si="233"/>
        <v>0</v>
      </c>
      <c r="UEI28" s="157">
        <f t="shared" si="233"/>
        <v>0</v>
      </c>
      <c r="UEJ28" s="157">
        <f t="shared" si="233"/>
        <v>0</v>
      </c>
      <c r="UEK28" s="157">
        <f t="shared" si="233"/>
        <v>0</v>
      </c>
      <c r="UEL28" s="157">
        <f t="shared" si="233"/>
        <v>0</v>
      </c>
      <c r="UEM28" s="157">
        <f t="shared" ref="UEM28:UGX28" si="234">UEM29+UEM30</f>
        <v>0</v>
      </c>
      <c r="UEN28" s="157">
        <f t="shared" si="234"/>
        <v>0</v>
      </c>
      <c r="UEO28" s="157">
        <f t="shared" si="234"/>
        <v>0</v>
      </c>
      <c r="UEP28" s="157">
        <f t="shared" si="234"/>
        <v>0</v>
      </c>
      <c r="UEQ28" s="157">
        <f t="shared" si="234"/>
        <v>0</v>
      </c>
      <c r="UER28" s="157">
        <f t="shared" si="234"/>
        <v>0</v>
      </c>
      <c r="UES28" s="157">
        <f t="shared" si="234"/>
        <v>0</v>
      </c>
      <c r="UET28" s="157">
        <f t="shared" si="234"/>
        <v>0</v>
      </c>
      <c r="UEU28" s="157">
        <f t="shared" si="234"/>
        <v>0</v>
      </c>
      <c r="UEV28" s="157">
        <f t="shared" si="234"/>
        <v>0</v>
      </c>
      <c r="UEW28" s="157">
        <f t="shared" si="234"/>
        <v>0</v>
      </c>
      <c r="UEX28" s="157">
        <f t="shared" si="234"/>
        <v>0</v>
      </c>
      <c r="UEY28" s="157">
        <f t="shared" si="234"/>
        <v>0</v>
      </c>
      <c r="UEZ28" s="157">
        <f t="shared" si="234"/>
        <v>0</v>
      </c>
      <c r="UFA28" s="157">
        <f t="shared" si="234"/>
        <v>0</v>
      </c>
      <c r="UFB28" s="157">
        <f t="shared" si="234"/>
        <v>0</v>
      </c>
      <c r="UFC28" s="157">
        <f t="shared" si="234"/>
        <v>0</v>
      </c>
      <c r="UFD28" s="157">
        <f t="shared" si="234"/>
        <v>0</v>
      </c>
      <c r="UFE28" s="157">
        <f t="shared" si="234"/>
        <v>0</v>
      </c>
      <c r="UFF28" s="157">
        <f t="shared" si="234"/>
        <v>0</v>
      </c>
      <c r="UFG28" s="157">
        <f t="shared" si="234"/>
        <v>0</v>
      </c>
      <c r="UFH28" s="157">
        <f t="shared" si="234"/>
        <v>0</v>
      </c>
      <c r="UFI28" s="157">
        <f t="shared" si="234"/>
        <v>0</v>
      </c>
      <c r="UFJ28" s="157">
        <f t="shared" si="234"/>
        <v>0</v>
      </c>
      <c r="UFK28" s="157">
        <f t="shared" si="234"/>
        <v>0</v>
      </c>
      <c r="UFL28" s="157">
        <f t="shared" si="234"/>
        <v>0</v>
      </c>
      <c r="UFM28" s="157">
        <f t="shared" si="234"/>
        <v>0</v>
      </c>
      <c r="UFN28" s="157">
        <f t="shared" si="234"/>
        <v>0</v>
      </c>
      <c r="UFO28" s="157">
        <f t="shared" si="234"/>
        <v>0</v>
      </c>
      <c r="UFP28" s="157">
        <f t="shared" si="234"/>
        <v>0</v>
      </c>
      <c r="UFQ28" s="157">
        <f t="shared" si="234"/>
        <v>0</v>
      </c>
      <c r="UFR28" s="157">
        <f t="shared" si="234"/>
        <v>0</v>
      </c>
      <c r="UFS28" s="157">
        <f t="shared" si="234"/>
        <v>0</v>
      </c>
      <c r="UFT28" s="157">
        <f t="shared" si="234"/>
        <v>0</v>
      </c>
      <c r="UFU28" s="157">
        <f t="shared" si="234"/>
        <v>0</v>
      </c>
      <c r="UFV28" s="157">
        <f t="shared" si="234"/>
        <v>0</v>
      </c>
      <c r="UFW28" s="157">
        <f t="shared" si="234"/>
        <v>0</v>
      </c>
      <c r="UFX28" s="157">
        <f t="shared" si="234"/>
        <v>0</v>
      </c>
      <c r="UFY28" s="157">
        <f t="shared" si="234"/>
        <v>0</v>
      </c>
      <c r="UFZ28" s="157">
        <f t="shared" si="234"/>
        <v>0</v>
      </c>
      <c r="UGA28" s="157">
        <f t="shared" si="234"/>
        <v>0</v>
      </c>
      <c r="UGB28" s="157">
        <f t="shared" si="234"/>
        <v>0</v>
      </c>
      <c r="UGC28" s="157">
        <f t="shared" si="234"/>
        <v>0</v>
      </c>
      <c r="UGD28" s="157">
        <f t="shared" si="234"/>
        <v>0</v>
      </c>
      <c r="UGE28" s="157">
        <f t="shared" si="234"/>
        <v>0</v>
      </c>
      <c r="UGF28" s="157">
        <f t="shared" si="234"/>
        <v>0</v>
      </c>
      <c r="UGG28" s="157">
        <f t="shared" si="234"/>
        <v>0</v>
      </c>
      <c r="UGH28" s="157">
        <f t="shared" si="234"/>
        <v>0</v>
      </c>
      <c r="UGI28" s="157">
        <f t="shared" si="234"/>
        <v>0</v>
      </c>
      <c r="UGJ28" s="157">
        <f t="shared" si="234"/>
        <v>0</v>
      </c>
      <c r="UGK28" s="157">
        <f t="shared" si="234"/>
        <v>0</v>
      </c>
      <c r="UGL28" s="157">
        <f t="shared" si="234"/>
        <v>0</v>
      </c>
      <c r="UGM28" s="157">
        <f t="shared" si="234"/>
        <v>0</v>
      </c>
      <c r="UGN28" s="157">
        <f t="shared" si="234"/>
        <v>0</v>
      </c>
      <c r="UGO28" s="157">
        <f t="shared" si="234"/>
        <v>0</v>
      </c>
      <c r="UGP28" s="157">
        <f t="shared" si="234"/>
        <v>0</v>
      </c>
      <c r="UGQ28" s="157">
        <f t="shared" si="234"/>
        <v>0</v>
      </c>
      <c r="UGR28" s="157">
        <f t="shared" si="234"/>
        <v>0</v>
      </c>
      <c r="UGS28" s="157">
        <f t="shared" si="234"/>
        <v>0</v>
      </c>
      <c r="UGT28" s="157">
        <f t="shared" si="234"/>
        <v>0</v>
      </c>
      <c r="UGU28" s="157">
        <f t="shared" si="234"/>
        <v>0</v>
      </c>
      <c r="UGV28" s="157">
        <f t="shared" si="234"/>
        <v>0</v>
      </c>
      <c r="UGW28" s="157">
        <f t="shared" si="234"/>
        <v>0</v>
      </c>
      <c r="UGX28" s="157">
        <f t="shared" si="234"/>
        <v>0</v>
      </c>
      <c r="UGY28" s="157">
        <f t="shared" ref="UGY28:UJJ28" si="235">UGY29+UGY30</f>
        <v>0</v>
      </c>
      <c r="UGZ28" s="157">
        <f t="shared" si="235"/>
        <v>0</v>
      </c>
      <c r="UHA28" s="157">
        <f t="shared" si="235"/>
        <v>0</v>
      </c>
      <c r="UHB28" s="157">
        <f t="shared" si="235"/>
        <v>0</v>
      </c>
      <c r="UHC28" s="157">
        <f t="shared" si="235"/>
        <v>0</v>
      </c>
      <c r="UHD28" s="157">
        <f t="shared" si="235"/>
        <v>0</v>
      </c>
      <c r="UHE28" s="157">
        <f t="shared" si="235"/>
        <v>0</v>
      </c>
      <c r="UHF28" s="157">
        <f t="shared" si="235"/>
        <v>0</v>
      </c>
      <c r="UHG28" s="157">
        <f t="shared" si="235"/>
        <v>0</v>
      </c>
      <c r="UHH28" s="157">
        <f t="shared" si="235"/>
        <v>0</v>
      </c>
      <c r="UHI28" s="157">
        <f t="shared" si="235"/>
        <v>0</v>
      </c>
      <c r="UHJ28" s="157">
        <f t="shared" si="235"/>
        <v>0</v>
      </c>
      <c r="UHK28" s="157">
        <f t="shared" si="235"/>
        <v>0</v>
      </c>
      <c r="UHL28" s="157">
        <f t="shared" si="235"/>
        <v>0</v>
      </c>
      <c r="UHM28" s="157">
        <f t="shared" si="235"/>
        <v>0</v>
      </c>
      <c r="UHN28" s="157">
        <f t="shared" si="235"/>
        <v>0</v>
      </c>
      <c r="UHO28" s="157">
        <f t="shared" si="235"/>
        <v>0</v>
      </c>
      <c r="UHP28" s="157">
        <f t="shared" si="235"/>
        <v>0</v>
      </c>
      <c r="UHQ28" s="157">
        <f t="shared" si="235"/>
        <v>0</v>
      </c>
      <c r="UHR28" s="157">
        <f t="shared" si="235"/>
        <v>0</v>
      </c>
      <c r="UHS28" s="157">
        <f t="shared" si="235"/>
        <v>0</v>
      </c>
      <c r="UHT28" s="157">
        <f t="shared" si="235"/>
        <v>0</v>
      </c>
      <c r="UHU28" s="157">
        <f t="shared" si="235"/>
        <v>0</v>
      </c>
      <c r="UHV28" s="157">
        <f t="shared" si="235"/>
        <v>0</v>
      </c>
      <c r="UHW28" s="157">
        <f t="shared" si="235"/>
        <v>0</v>
      </c>
      <c r="UHX28" s="157">
        <f t="shared" si="235"/>
        <v>0</v>
      </c>
      <c r="UHY28" s="157">
        <f t="shared" si="235"/>
        <v>0</v>
      </c>
      <c r="UHZ28" s="157">
        <f t="shared" si="235"/>
        <v>0</v>
      </c>
      <c r="UIA28" s="157">
        <f t="shared" si="235"/>
        <v>0</v>
      </c>
      <c r="UIB28" s="157">
        <f t="shared" si="235"/>
        <v>0</v>
      </c>
      <c r="UIC28" s="157">
        <f t="shared" si="235"/>
        <v>0</v>
      </c>
      <c r="UID28" s="157">
        <f t="shared" si="235"/>
        <v>0</v>
      </c>
      <c r="UIE28" s="157">
        <f t="shared" si="235"/>
        <v>0</v>
      </c>
      <c r="UIF28" s="157">
        <f t="shared" si="235"/>
        <v>0</v>
      </c>
      <c r="UIG28" s="157">
        <f t="shared" si="235"/>
        <v>0</v>
      </c>
      <c r="UIH28" s="157">
        <f t="shared" si="235"/>
        <v>0</v>
      </c>
      <c r="UII28" s="157">
        <f t="shared" si="235"/>
        <v>0</v>
      </c>
      <c r="UIJ28" s="157">
        <f t="shared" si="235"/>
        <v>0</v>
      </c>
      <c r="UIK28" s="157">
        <f t="shared" si="235"/>
        <v>0</v>
      </c>
      <c r="UIL28" s="157">
        <f t="shared" si="235"/>
        <v>0</v>
      </c>
      <c r="UIM28" s="157">
        <f t="shared" si="235"/>
        <v>0</v>
      </c>
      <c r="UIN28" s="157">
        <f t="shared" si="235"/>
        <v>0</v>
      </c>
      <c r="UIO28" s="157">
        <f t="shared" si="235"/>
        <v>0</v>
      </c>
      <c r="UIP28" s="157">
        <f t="shared" si="235"/>
        <v>0</v>
      </c>
      <c r="UIQ28" s="157">
        <f t="shared" si="235"/>
        <v>0</v>
      </c>
      <c r="UIR28" s="157">
        <f t="shared" si="235"/>
        <v>0</v>
      </c>
      <c r="UIS28" s="157">
        <f t="shared" si="235"/>
        <v>0</v>
      </c>
      <c r="UIT28" s="157">
        <f t="shared" si="235"/>
        <v>0</v>
      </c>
      <c r="UIU28" s="157">
        <f t="shared" si="235"/>
        <v>0</v>
      </c>
      <c r="UIV28" s="157">
        <f t="shared" si="235"/>
        <v>0</v>
      </c>
      <c r="UIW28" s="157">
        <f t="shared" si="235"/>
        <v>0</v>
      </c>
      <c r="UIX28" s="157">
        <f t="shared" si="235"/>
        <v>0</v>
      </c>
      <c r="UIY28" s="157">
        <f t="shared" si="235"/>
        <v>0</v>
      </c>
      <c r="UIZ28" s="157">
        <f t="shared" si="235"/>
        <v>0</v>
      </c>
      <c r="UJA28" s="157">
        <f t="shared" si="235"/>
        <v>0</v>
      </c>
      <c r="UJB28" s="157">
        <f t="shared" si="235"/>
        <v>0</v>
      </c>
      <c r="UJC28" s="157">
        <f t="shared" si="235"/>
        <v>0</v>
      </c>
      <c r="UJD28" s="157">
        <f t="shared" si="235"/>
        <v>0</v>
      </c>
      <c r="UJE28" s="157">
        <f t="shared" si="235"/>
        <v>0</v>
      </c>
      <c r="UJF28" s="157">
        <f t="shared" si="235"/>
        <v>0</v>
      </c>
      <c r="UJG28" s="157">
        <f t="shared" si="235"/>
        <v>0</v>
      </c>
      <c r="UJH28" s="157">
        <f t="shared" si="235"/>
        <v>0</v>
      </c>
      <c r="UJI28" s="157">
        <f t="shared" si="235"/>
        <v>0</v>
      </c>
      <c r="UJJ28" s="157">
        <f t="shared" si="235"/>
        <v>0</v>
      </c>
      <c r="UJK28" s="157">
        <f t="shared" ref="UJK28:ULV28" si="236">UJK29+UJK30</f>
        <v>0</v>
      </c>
      <c r="UJL28" s="157">
        <f t="shared" si="236"/>
        <v>0</v>
      </c>
      <c r="UJM28" s="157">
        <f t="shared" si="236"/>
        <v>0</v>
      </c>
      <c r="UJN28" s="157">
        <f t="shared" si="236"/>
        <v>0</v>
      </c>
      <c r="UJO28" s="157">
        <f t="shared" si="236"/>
        <v>0</v>
      </c>
      <c r="UJP28" s="157">
        <f t="shared" si="236"/>
        <v>0</v>
      </c>
      <c r="UJQ28" s="157">
        <f t="shared" si="236"/>
        <v>0</v>
      </c>
      <c r="UJR28" s="157">
        <f t="shared" si="236"/>
        <v>0</v>
      </c>
      <c r="UJS28" s="157">
        <f t="shared" si="236"/>
        <v>0</v>
      </c>
      <c r="UJT28" s="157">
        <f t="shared" si="236"/>
        <v>0</v>
      </c>
      <c r="UJU28" s="157">
        <f t="shared" si="236"/>
        <v>0</v>
      </c>
      <c r="UJV28" s="157">
        <f t="shared" si="236"/>
        <v>0</v>
      </c>
      <c r="UJW28" s="157">
        <f t="shared" si="236"/>
        <v>0</v>
      </c>
      <c r="UJX28" s="157">
        <f t="shared" si="236"/>
        <v>0</v>
      </c>
      <c r="UJY28" s="157">
        <f t="shared" si="236"/>
        <v>0</v>
      </c>
      <c r="UJZ28" s="157">
        <f t="shared" si="236"/>
        <v>0</v>
      </c>
      <c r="UKA28" s="157">
        <f t="shared" si="236"/>
        <v>0</v>
      </c>
      <c r="UKB28" s="157">
        <f t="shared" si="236"/>
        <v>0</v>
      </c>
      <c r="UKC28" s="157">
        <f t="shared" si="236"/>
        <v>0</v>
      </c>
      <c r="UKD28" s="157">
        <f t="shared" si="236"/>
        <v>0</v>
      </c>
      <c r="UKE28" s="157">
        <f t="shared" si="236"/>
        <v>0</v>
      </c>
      <c r="UKF28" s="157">
        <f t="shared" si="236"/>
        <v>0</v>
      </c>
      <c r="UKG28" s="157">
        <f t="shared" si="236"/>
        <v>0</v>
      </c>
      <c r="UKH28" s="157">
        <f t="shared" si="236"/>
        <v>0</v>
      </c>
      <c r="UKI28" s="157">
        <f t="shared" si="236"/>
        <v>0</v>
      </c>
      <c r="UKJ28" s="157">
        <f t="shared" si="236"/>
        <v>0</v>
      </c>
      <c r="UKK28" s="157">
        <f t="shared" si="236"/>
        <v>0</v>
      </c>
      <c r="UKL28" s="157">
        <f t="shared" si="236"/>
        <v>0</v>
      </c>
      <c r="UKM28" s="157">
        <f t="shared" si="236"/>
        <v>0</v>
      </c>
      <c r="UKN28" s="157">
        <f t="shared" si="236"/>
        <v>0</v>
      </c>
      <c r="UKO28" s="157">
        <f t="shared" si="236"/>
        <v>0</v>
      </c>
      <c r="UKP28" s="157">
        <f t="shared" si="236"/>
        <v>0</v>
      </c>
      <c r="UKQ28" s="157">
        <f t="shared" si="236"/>
        <v>0</v>
      </c>
      <c r="UKR28" s="157">
        <f t="shared" si="236"/>
        <v>0</v>
      </c>
      <c r="UKS28" s="157">
        <f t="shared" si="236"/>
        <v>0</v>
      </c>
      <c r="UKT28" s="157">
        <f t="shared" si="236"/>
        <v>0</v>
      </c>
      <c r="UKU28" s="157">
        <f t="shared" si="236"/>
        <v>0</v>
      </c>
      <c r="UKV28" s="157">
        <f t="shared" si="236"/>
        <v>0</v>
      </c>
      <c r="UKW28" s="157">
        <f t="shared" si="236"/>
        <v>0</v>
      </c>
      <c r="UKX28" s="157">
        <f t="shared" si="236"/>
        <v>0</v>
      </c>
      <c r="UKY28" s="157">
        <f t="shared" si="236"/>
        <v>0</v>
      </c>
      <c r="UKZ28" s="157">
        <f t="shared" si="236"/>
        <v>0</v>
      </c>
      <c r="ULA28" s="157">
        <f t="shared" si="236"/>
        <v>0</v>
      </c>
      <c r="ULB28" s="157">
        <f t="shared" si="236"/>
        <v>0</v>
      </c>
      <c r="ULC28" s="157">
        <f t="shared" si="236"/>
        <v>0</v>
      </c>
      <c r="ULD28" s="157">
        <f t="shared" si="236"/>
        <v>0</v>
      </c>
      <c r="ULE28" s="157">
        <f t="shared" si="236"/>
        <v>0</v>
      </c>
      <c r="ULF28" s="157">
        <f t="shared" si="236"/>
        <v>0</v>
      </c>
      <c r="ULG28" s="157">
        <f t="shared" si="236"/>
        <v>0</v>
      </c>
      <c r="ULH28" s="157">
        <f t="shared" si="236"/>
        <v>0</v>
      </c>
      <c r="ULI28" s="157">
        <f t="shared" si="236"/>
        <v>0</v>
      </c>
      <c r="ULJ28" s="157">
        <f t="shared" si="236"/>
        <v>0</v>
      </c>
      <c r="ULK28" s="157">
        <f t="shared" si="236"/>
        <v>0</v>
      </c>
      <c r="ULL28" s="157">
        <f t="shared" si="236"/>
        <v>0</v>
      </c>
      <c r="ULM28" s="157">
        <f t="shared" si="236"/>
        <v>0</v>
      </c>
      <c r="ULN28" s="157">
        <f t="shared" si="236"/>
        <v>0</v>
      </c>
      <c r="ULO28" s="157">
        <f t="shared" si="236"/>
        <v>0</v>
      </c>
      <c r="ULP28" s="157">
        <f t="shared" si="236"/>
        <v>0</v>
      </c>
      <c r="ULQ28" s="157">
        <f t="shared" si="236"/>
        <v>0</v>
      </c>
      <c r="ULR28" s="157">
        <f t="shared" si="236"/>
        <v>0</v>
      </c>
      <c r="ULS28" s="157">
        <f t="shared" si="236"/>
        <v>0</v>
      </c>
      <c r="ULT28" s="157">
        <f t="shared" si="236"/>
        <v>0</v>
      </c>
      <c r="ULU28" s="157">
        <f t="shared" si="236"/>
        <v>0</v>
      </c>
      <c r="ULV28" s="157">
        <f t="shared" si="236"/>
        <v>0</v>
      </c>
      <c r="ULW28" s="157">
        <f t="shared" ref="ULW28:UOH28" si="237">ULW29+ULW30</f>
        <v>0</v>
      </c>
      <c r="ULX28" s="157">
        <f t="shared" si="237"/>
        <v>0</v>
      </c>
      <c r="ULY28" s="157">
        <f t="shared" si="237"/>
        <v>0</v>
      </c>
      <c r="ULZ28" s="157">
        <f t="shared" si="237"/>
        <v>0</v>
      </c>
      <c r="UMA28" s="157">
        <f t="shared" si="237"/>
        <v>0</v>
      </c>
      <c r="UMB28" s="157">
        <f t="shared" si="237"/>
        <v>0</v>
      </c>
      <c r="UMC28" s="157">
        <f t="shared" si="237"/>
        <v>0</v>
      </c>
      <c r="UMD28" s="157">
        <f t="shared" si="237"/>
        <v>0</v>
      </c>
      <c r="UME28" s="157">
        <f t="shared" si="237"/>
        <v>0</v>
      </c>
      <c r="UMF28" s="157">
        <f t="shared" si="237"/>
        <v>0</v>
      </c>
      <c r="UMG28" s="157">
        <f t="shared" si="237"/>
        <v>0</v>
      </c>
      <c r="UMH28" s="157">
        <f t="shared" si="237"/>
        <v>0</v>
      </c>
      <c r="UMI28" s="157">
        <f t="shared" si="237"/>
        <v>0</v>
      </c>
      <c r="UMJ28" s="157">
        <f t="shared" si="237"/>
        <v>0</v>
      </c>
      <c r="UMK28" s="157">
        <f t="shared" si="237"/>
        <v>0</v>
      </c>
      <c r="UML28" s="157">
        <f t="shared" si="237"/>
        <v>0</v>
      </c>
      <c r="UMM28" s="157">
        <f t="shared" si="237"/>
        <v>0</v>
      </c>
      <c r="UMN28" s="157">
        <f t="shared" si="237"/>
        <v>0</v>
      </c>
      <c r="UMO28" s="157">
        <f t="shared" si="237"/>
        <v>0</v>
      </c>
      <c r="UMP28" s="157">
        <f t="shared" si="237"/>
        <v>0</v>
      </c>
      <c r="UMQ28" s="157">
        <f t="shared" si="237"/>
        <v>0</v>
      </c>
      <c r="UMR28" s="157">
        <f t="shared" si="237"/>
        <v>0</v>
      </c>
      <c r="UMS28" s="157">
        <f t="shared" si="237"/>
        <v>0</v>
      </c>
      <c r="UMT28" s="157">
        <f t="shared" si="237"/>
        <v>0</v>
      </c>
      <c r="UMU28" s="157">
        <f t="shared" si="237"/>
        <v>0</v>
      </c>
      <c r="UMV28" s="157">
        <f t="shared" si="237"/>
        <v>0</v>
      </c>
      <c r="UMW28" s="157">
        <f t="shared" si="237"/>
        <v>0</v>
      </c>
      <c r="UMX28" s="157">
        <f t="shared" si="237"/>
        <v>0</v>
      </c>
      <c r="UMY28" s="157">
        <f t="shared" si="237"/>
        <v>0</v>
      </c>
      <c r="UMZ28" s="157">
        <f t="shared" si="237"/>
        <v>0</v>
      </c>
      <c r="UNA28" s="157">
        <f t="shared" si="237"/>
        <v>0</v>
      </c>
      <c r="UNB28" s="157">
        <f t="shared" si="237"/>
        <v>0</v>
      </c>
      <c r="UNC28" s="157">
        <f t="shared" si="237"/>
        <v>0</v>
      </c>
      <c r="UND28" s="157">
        <f t="shared" si="237"/>
        <v>0</v>
      </c>
      <c r="UNE28" s="157">
        <f t="shared" si="237"/>
        <v>0</v>
      </c>
      <c r="UNF28" s="157">
        <f t="shared" si="237"/>
        <v>0</v>
      </c>
      <c r="UNG28" s="157">
        <f t="shared" si="237"/>
        <v>0</v>
      </c>
      <c r="UNH28" s="157">
        <f t="shared" si="237"/>
        <v>0</v>
      </c>
      <c r="UNI28" s="157">
        <f t="shared" si="237"/>
        <v>0</v>
      </c>
      <c r="UNJ28" s="157">
        <f t="shared" si="237"/>
        <v>0</v>
      </c>
      <c r="UNK28" s="157">
        <f t="shared" si="237"/>
        <v>0</v>
      </c>
      <c r="UNL28" s="157">
        <f t="shared" si="237"/>
        <v>0</v>
      </c>
      <c r="UNM28" s="157">
        <f t="shared" si="237"/>
        <v>0</v>
      </c>
      <c r="UNN28" s="157">
        <f t="shared" si="237"/>
        <v>0</v>
      </c>
      <c r="UNO28" s="157">
        <f t="shared" si="237"/>
        <v>0</v>
      </c>
      <c r="UNP28" s="157">
        <f t="shared" si="237"/>
        <v>0</v>
      </c>
      <c r="UNQ28" s="157">
        <f t="shared" si="237"/>
        <v>0</v>
      </c>
      <c r="UNR28" s="157">
        <f t="shared" si="237"/>
        <v>0</v>
      </c>
      <c r="UNS28" s="157">
        <f t="shared" si="237"/>
        <v>0</v>
      </c>
      <c r="UNT28" s="157">
        <f t="shared" si="237"/>
        <v>0</v>
      </c>
      <c r="UNU28" s="157">
        <f t="shared" si="237"/>
        <v>0</v>
      </c>
      <c r="UNV28" s="157">
        <f t="shared" si="237"/>
        <v>0</v>
      </c>
      <c r="UNW28" s="157">
        <f t="shared" si="237"/>
        <v>0</v>
      </c>
      <c r="UNX28" s="157">
        <f t="shared" si="237"/>
        <v>0</v>
      </c>
      <c r="UNY28" s="157">
        <f t="shared" si="237"/>
        <v>0</v>
      </c>
      <c r="UNZ28" s="157">
        <f t="shared" si="237"/>
        <v>0</v>
      </c>
      <c r="UOA28" s="157">
        <f t="shared" si="237"/>
        <v>0</v>
      </c>
      <c r="UOB28" s="157">
        <f t="shared" si="237"/>
        <v>0</v>
      </c>
      <c r="UOC28" s="157">
        <f t="shared" si="237"/>
        <v>0</v>
      </c>
      <c r="UOD28" s="157">
        <f t="shared" si="237"/>
        <v>0</v>
      </c>
      <c r="UOE28" s="157">
        <f t="shared" si="237"/>
        <v>0</v>
      </c>
      <c r="UOF28" s="157">
        <f t="shared" si="237"/>
        <v>0</v>
      </c>
      <c r="UOG28" s="157">
        <f t="shared" si="237"/>
        <v>0</v>
      </c>
      <c r="UOH28" s="157">
        <f t="shared" si="237"/>
        <v>0</v>
      </c>
      <c r="UOI28" s="157">
        <f t="shared" ref="UOI28:UQT28" si="238">UOI29+UOI30</f>
        <v>0</v>
      </c>
      <c r="UOJ28" s="157">
        <f t="shared" si="238"/>
        <v>0</v>
      </c>
      <c r="UOK28" s="157">
        <f t="shared" si="238"/>
        <v>0</v>
      </c>
      <c r="UOL28" s="157">
        <f t="shared" si="238"/>
        <v>0</v>
      </c>
      <c r="UOM28" s="157">
        <f t="shared" si="238"/>
        <v>0</v>
      </c>
      <c r="UON28" s="157">
        <f t="shared" si="238"/>
        <v>0</v>
      </c>
      <c r="UOO28" s="157">
        <f t="shared" si="238"/>
        <v>0</v>
      </c>
      <c r="UOP28" s="157">
        <f t="shared" si="238"/>
        <v>0</v>
      </c>
      <c r="UOQ28" s="157">
        <f t="shared" si="238"/>
        <v>0</v>
      </c>
      <c r="UOR28" s="157">
        <f t="shared" si="238"/>
        <v>0</v>
      </c>
      <c r="UOS28" s="157">
        <f t="shared" si="238"/>
        <v>0</v>
      </c>
      <c r="UOT28" s="157">
        <f t="shared" si="238"/>
        <v>0</v>
      </c>
      <c r="UOU28" s="157">
        <f t="shared" si="238"/>
        <v>0</v>
      </c>
      <c r="UOV28" s="157">
        <f t="shared" si="238"/>
        <v>0</v>
      </c>
      <c r="UOW28" s="157">
        <f t="shared" si="238"/>
        <v>0</v>
      </c>
      <c r="UOX28" s="157">
        <f t="shared" si="238"/>
        <v>0</v>
      </c>
      <c r="UOY28" s="157">
        <f t="shared" si="238"/>
        <v>0</v>
      </c>
      <c r="UOZ28" s="157">
        <f t="shared" si="238"/>
        <v>0</v>
      </c>
      <c r="UPA28" s="157">
        <f t="shared" si="238"/>
        <v>0</v>
      </c>
      <c r="UPB28" s="157">
        <f t="shared" si="238"/>
        <v>0</v>
      </c>
      <c r="UPC28" s="157">
        <f t="shared" si="238"/>
        <v>0</v>
      </c>
      <c r="UPD28" s="157">
        <f t="shared" si="238"/>
        <v>0</v>
      </c>
      <c r="UPE28" s="157">
        <f t="shared" si="238"/>
        <v>0</v>
      </c>
      <c r="UPF28" s="157">
        <f t="shared" si="238"/>
        <v>0</v>
      </c>
      <c r="UPG28" s="157">
        <f t="shared" si="238"/>
        <v>0</v>
      </c>
      <c r="UPH28" s="157">
        <f t="shared" si="238"/>
        <v>0</v>
      </c>
      <c r="UPI28" s="157">
        <f t="shared" si="238"/>
        <v>0</v>
      </c>
      <c r="UPJ28" s="157">
        <f t="shared" si="238"/>
        <v>0</v>
      </c>
      <c r="UPK28" s="157">
        <f t="shared" si="238"/>
        <v>0</v>
      </c>
      <c r="UPL28" s="157">
        <f t="shared" si="238"/>
        <v>0</v>
      </c>
      <c r="UPM28" s="157">
        <f t="shared" si="238"/>
        <v>0</v>
      </c>
      <c r="UPN28" s="157">
        <f t="shared" si="238"/>
        <v>0</v>
      </c>
      <c r="UPO28" s="157">
        <f t="shared" si="238"/>
        <v>0</v>
      </c>
      <c r="UPP28" s="157">
        <f t="shared" si="238"/>
        <v>0</v>
      </c>
      <c r="UPQ28" s="157">
        <f t="shared" si="238"/>
        <v>0</v>
      </c>
      <c r="UPR28" s="157">
        <f t="shared" si="238"/>
        <v>0</v>
      </c>
      <c r="UPS28" s="157">
        <f t="shared" si="238"/>
        <v>0</v>
      </c>
      <c r="UPT28" s="157">
        <f t="shared" si="238"/>
        <v>0</v>
      </c>
      <c r="UPU28" s="157">
        <f t="shared" si="238"/>
        <v>0</v>
      </c>
      <c r="UPV28" s="157">
        <f t="shared" si="238"/>
        <v>0</v>
      </c>
      <c r="UPW28" s="157">
        <f t="shared" si="238"/>
        <v>0</v>
      </c>
      <c r="UPX28" s="157">
        <f t="shared" si="238"/>
        <v>0</v>
      </c>
      <c r="UPY28" s="157">
        <f t="shared" si="238"/>
        <v>0</v>
      </c>
      <c r="UPZ28" s="157">
        <f t="shared" si="238"/>
        <v>0</v>
      </c>
      <c r="UQA28" s="157">
        <f t="shared" si="238"/>
        <v>0</v>
      </c>
      <c r="UQB28" s="157">
        <f t="shared" si="238"/>
        <v>0</v>
      </c>
      <c r="UQC28" s="157">
        <f t="shared" si="238"/>
        <v>0</v>
      </c>
      <c r="UQD28" s="157">
        <f t="shared" si="238"/>
        <v>0</v>
      </c>
      <c r="UQE28" s="157">
        <f t="shared" si="238"/>
        <v>0</v>
      </c>
      <c r="UQF28" s="157">
        <f t="shared" si="238"/>
        <v>0</v>
      </c>
      <c r="UQG28" s="157">
        <f t="shared" si="238"/>
        <v>0</v>
      </c>
      <c r="UQH28" s="157">
        <f t="shared" si="238"/>
        <v>0</v>
      </c>
      <c r="UQI28" s="157">
        <f t="shared" si="238"/>
        <v>0</v>
      </c>
      <c r="UQJ28" s="157">
        <f t="shared" si="238"/>
        <v>0</v>
      </c>
      <c r="UQK28" s="157">
        <f t="shared" si="238"/>
        <v>0</v>
      </c>
      <c r="UQL28" s="157">
        <f t="shared" si="238"/>
        <v>0</v>
      </c>
      <c r="UQM28" s="157">
        <f t="shared" si="238"/>
        <v>0</v>
      </c>
      <c r="UQN28" s="157">
        <f t="shared" si="238"/>
        <v>0</v>
      </c>
      <c r="UQO28" s="157">
        <f t="shared" si="238"/>
        <v>0</v>
      </c>
      <c r="UQP28" s="157">
        <f t="shared" si="238"/>
        <v>0</v>
      </c>
      <c r="UQQ28" s="157">
        <f t="shared" si="238"/>
        <v>0</v>
      </c>
      <c r="UQR28" s="157">
        <f t="shared" si="238"/>
        <v>0</v>
      </c>
      <c r="UQS28" s="157">
        <f t="shared" si="238"/>
        <v>0</v>
      </c>
      <c r="UQT28" s="157">
        <f t="shared" si="238"/>
        <v>0</v>
      </c>
      <c r="UQU28" s="157">
        <f t="shared" ref="UQU28:UTF28" si="239">UQU29+UQU30</f>
        <v>0</v>
      </c>
      <c r="UQV28" s="157">
        <f t="shared" si="239"/>
        <v>0</v>
      </c>
      <c r="UQW28" s="157">
        <f t="shared" si="239"/>
        <v>0</v>
      </c>
      <c r="UQX28" s="157">
        <f t="shared" si="239"/>
        <v>0</v>
      </c>
      <c r="UQY28" s="157">
        <f t="shared" si="239"/>
        <v>0</v>
      </c>
      <c r="UQZ28" s="157">
        <f t="shared" si="239"/>
        <v>0</v>
      </c>
      <c r="URA28" s="157">
        <f t="shared" si="239"/>
        <v>0</v>
      </c>
      <c r="URB28" s="157">
        <f t="shared" si="239"/>
        <v>0</v>
      </c>
      <c r="URC28" s="157">
        <f t="shared" si="239"/>
        <v>0</v>
      </c>
      <c r="URD28" s="157">
        <f t="shared" si="239"/>
        <v>0</v>
      </c>
      <c r="URE28" s="157">
        <f t="shared" si="239"/>
        <v>0</v>
      </c>
      <c r="URF28" s="157">
        <f t="shared" si="239"/>
        <v>0</v>
      </c>
      <c r="URG28" s="157">
        <f t="shared" si="239"/>
        <v>0</v>
      </c>
      <c r="URH28" s="157">
        <f t="shared" si="239"/>
        <v>0</v>
      </c>
      <c r="URI28" s="157">
        <f t="shared" si="239"/>
        <v>0</v>
      </c>
      <c r="URJ28" s="157">
        <f t="shared" si="239"/>
        <v>0</v>
      </c>
      <c r="URK28" s="157">
        <f t="shared" si="239"/>
        <v>0</v>
      </c>
      <c r="URL28" s="157">
        <f t="shared" si="239"/>
        <v>0</v>
      </c>
      <c r="URM28" s="157">
        <f t="shared" si="239"/>
        <v>0</v>
      </c>
      <c r="URN28" s="157">
        <f t="shared" si="239"/>
        <v>0</v>
      </c>
      <c r="URO28" s="157">
        <f t="shared" si="239"/>
        <v>0</v>
      </c>
      <c r="URP28" s="157">
        <f t="shared" si="239"/>
        <v>0</v>
      </c>
      <c r="URQ28" s="157">
        <f t="shared" si="239"/>
        <v>0</v>
      </c>
      <c r="URR28" s="157">
        <f t="shared" si="239"/>
        <v>0</v>
      </c>
      <c r="URS28" s="157">
        <f t="shared" si="239"/>
        <v>0</v>
      </c>
      <c r="URT28" s="157">
        <f t="shared" si="239"/>
        <v>0</v>
      </c>
      <c r="URU28" s="157">
        <f t="shared" si="239"/>
        <v>0</v>
      </c>
      <c r="URV28" s="157">
        <f t="shared" si="239"/>
        <v>0</v>
      </c>
      <c r="URW28" s="157">
        <f t="shared" si="239"/>
        <v>0</v>
      </c>
      <c r="URX28" s="157">
        <f t="shared" si="239"/>
        <v>0</v>
      </c>
      <c r="URY28" s="157">
        <f t="shared" si="239"/>
        <v>0</v>
      </c>
      <c r="URZ28" s="157">
        <f t="shared" si="239"/>
        <v>0</v>
      </c>
      <c r="USA28" s="157">
        <f t="shared" si="239"/>
        <v>0</v>
      </c>
      <c r="USB28" s="157">
        <f t="shared" si="239"/>
        <v>0</v>
      </c>
      <c r="USC28" s="157">
        <f t="shared" si="239"/>
        <v>0</v>
      </c>
      <c r="USD28" s="157">
        <f t="shared" si="239"/>
        <v>0</v>
      </c>
      <c r="USE28" s="157">
        <f t="shared" si="239"/>
        <v>0</v>
      </c>
      <c r="USF28" s="157">
        <f t="shared" si="239"/>
        <v>0</v>
      </c>
      <c r="USG28" s="157">
        <f t="shared" si="239"/>
        <v>0</v>
      </c>
      <c r="USH28" s="157">
        <f t="shared" si="239"/>
        <v>0</v>
      </c>
      <c r="USI28" s="157">
        <f t="shared" si="239"/>
        <v>0</v>
      </c>
      <c r="USJ28" s="157">
        <f t="shared" si="239"/>
        <v>0</v>
      </c>
      <c r="USK28" s="157">
        <f t="shared" si="239"/>
        <v>0</v>
      </c>
      <c r="USL28" s="157">
        <f t="shared" si="239"/>
        <v>0</v>
      </c>
      <c r="USM28" s="157">
        <f t="shared" si="239"/>
        <v>0</v>
      </c>
      <c r="USN28" s="157">
        <f t="shared" si="239"/>
        <v>0</v>
      </c>
      <c r="USO28" s="157">
        <f t="shared" si="239"/>
        <v>0</v>
      </c>
      <c r="USP28" s="157">
        <f t="shared" si="239"/>
        <v>0</v>
      </c>
      <c r="USQ28" s="157">
        <f t="shared" si="239"/>
        <v>0</v>
      </c>
      <c r="USR28" s="157">
        <f t="shared" si="239"/>
        <v>0</v>
      </c>
      <c r="USS28" s="157">
        <f t="shared" si="239"/>
        <v>0</v>
      </c>
      <c r="UST28" s="157">
        <f t="shared" si="239"/>
        <v>0</v>
      </c>
      <c r="USU28" s="157">
        <f t="shared" si="239"/>
        <v>0</v>
      </c>
      <c r="USV28" s="157">
        <f t="shared" si="239"/>
        <v>0</v>
      </c>
      <c r="USW28" s="157">
        <f t="shared" si="239"/>
        <v>0</v>
      </c>
      <c r="USX28" s="157">
        <f t="shared" si="239"/>
        <v>0</v>
      </c>
      <c r="USY28" s="157">
        <f t="shared" si="239"/>
        <v>0</v>
      </c>
      <c r="USZ28" s="157">
        <f t="shared" si="239"/>
        <v>0</v>
      </c>
      <c r="UTA28" s="157">
        <f t="shared" si="239"/>
        <v>0</v>
      </c>
      <c r="UTB28" s="157">
        <f t="shared" si="239"/>
        <v>0</v>
      </c>
      <c r="UTC28" s="157">
        <f t="shared" si="239"/>
        <v>0</v>
      </c>
      <c r="UTD28" s="157">
        <f t="shared" si="239"/>
        <v>0</v>
      </c>
      <c r="UTE28" s="157">
        <f t="shared" si="239"/>
        <v>0</v>
      </c>
      <c r="UTF28" s="157">
        <f t="shared" si="239"/>
        <v>0</v>
      </c>
      <c r="UTG28" s="157">
        <f t="shared" ref="UTG28:UVR28" si="240">UTG29+UTG30</f>
        <v>0</v>
      </c>
      <c r="UTH28" s="157">
        <f t="shared" si="240"/>
        <v>0</v>
      </c>
      <c r="UTI28" s="157">
        <f t="shared" si="240"/>
        <v>0</v>
      </c>
      <c r="UTJ28" s="157">
        <f t="shared" si="240"/>
        <v>0</v>
      </c>
      <c r="UTK28" s="157">
        <f t="shared" si="240"/>
        <v>0</v>
      </c>
      <c r="UTL28" s="157">
        <f t="shared" si="240"/>
        <v>0</v>
      </c>
      <c r="UTM28" s="157">
        <f t="shared" si="240"/>
        <v>0</v>
      </c>
      <c r="UTN28" s="157">
        <f t="shared" si="240"/>
        <v>0</v>
      </c>
      <c r="UTO28" s="157">
        <f t="shared" si="240"/>
        <v>0</v>
      </c>
      <c r="UTP28" s="157">
        <f t="shared" si="240"/>
        <v>0</v>
      </c>
      <c r="UTQ28" s="157">
        <f t="shared" si="240"/>
        <v>0</v>
      </c>
      <c r="UTR28" s="157">
        <f t="shared" si="240"/>
        <v>0</v>
      </c>
      <c r="UTS28" s="157">
        <f t="shared" si="240"/>
        <v>0</v>
      </c>
      <c r="UTT28" s="157">
        <f t="shared" si="240"/>
        <v>0</v>
      </c>
      <c r="UTU28" s="157">
        <f t="shared" si="240"/>
        <v>0</v>
      </c>
      <c r="UTV28" s="157">
        <f t="shared" si="240"/>
        <v>0</v>
      </c>
      <c r="UTW28" s="157">
        <f t="shared" si="240"/>
        <v>0</v>
      </c>
      <c r="UTX28" s="157">
        <f t="shared" si="240"/>
        <v>0</v>
      </c>
      <c r="UTY28" s="157">
        <f t="shared" si="240"/>
        <v>0</v>
      </c>
      <c r="UTZ28" s="157">
        <f t="shared" si="240"/>
        <v>0</v>
      </c>
      <c r="UUA28" s="157">
        <f t="shared" si="240"/>
        <v>0</v>
      </c>
      <c r="UUB28" s="157">
        <f t="shared" si="240"/>
        <v>0</v>
      </c>
      <c r="UUC28" s="157">
        <f t="shared" si="240"/>
        <v>0</v>
      </c>
      <c r="UUD28" s="157">
        <f t="shared" si="240"/>
        <v>0</v>
      </c>
      <c r="UUE28" s="157">
        <f t="shared" si="240"/>
        <v>0</v>
      </c>
      <c r="UUF28" s="157">
        <f t="shared" si="240"/>
        <v>0</v>
      </c>
      <c r="UUG28" s="157">
        <f t="shared" si="240"/>
        <v>0</v>
      </c>
      <c r="UUH28" s="157">
        <f t="shared" si="240"/>
        <v>0</v>
      </c>
      <c r="UUI28" s="157">
        <f t="shared" si="240"/>
        <v>0</v>
      </c>
      <c r="UUJ28" s="157">
        <f t="shared" si="240"/>
        <v>0</v>
      </c>
      <c r="UUK28" s="157">
        <f t="shared" si="240"/>
        <v>0</v>
      </c>
      <c r="UUL28" s="157">
        <f t="shared" si="240"/>
        <v>0</v>
      </c>
      <c r="UUM28" s="157">
        <f t="shared" si="240"/>
        <v>0</v>
      </c>
      <c r="UUN28" s="157">
        <f t="shared" si="240"/>
        <v>0</v>
      </c>
      <c r="UUO28" s="157">
        <f t="shared" si="240"/>
        <v>0</v>
      </c>
      <c r="UUP28" s="157">
        <f t="shared" si="240"/>
        <v>0</v>
      </c>
      <c r="UUQ28" s="157">
        <f t="shared" si="240"/>
        <v>0</v>
      </c>
      <c r="UUR28" s="157">
        <f t="shared" si="240"/>
        <v>0</v>
      </c>
      <c r="UUS28" s="157">
        <f t="shared" si="240"/>
        <v>0</v>
      </c>
      <c r="UUT28" s="157">
        <f t="shared" si="240"/>
        <v>0</v>
      </c>
      <c r="UUU28" s="157">
        <f t="shared" si="240"/>
        <v>0</v>
      </c>
      <c r="UUV28" s="157">
        <f t="shared" si="240"/>
        <v>0</v>
      </c>
      <c r="UUW28" s="157">
        <f t="shared" si="240"/>
        <v>0</v>
      </c>
      <c r="UUX28" s="157">
        <f t="shared" si="240"/>
        <v>0</v>
      </c>
      <c r="UUY28" s="157">
        <f t="shared" si="240"/>
        <v>0</v>
      </c>
      <c r="UUZ28" s="157">
        <f t="shared" si="240"/>
        <v>0</v>
      </c>
      <c r="UVA28" s="157">
        <f t="shared" si="240"/>
        <v>0</v>
      </c>
      <c r="UVB28" s="157">
        <f t="shared" si="240"/>
        <v>0</v>
      </c>
      <c r="UVC28" s="157">
        <f t="shared" si="240"/>
        <v>0</v>
      </c>
      <c r="UVD28" s="157">
        <f t="shared" si="240"/>
        <v>0</v>
      </c>
      <c r="UVE28" s="157">
        <f t="shared" si="240"/>
        <v>0</v>
      </c>
      <c r="UVF28" s="157">
        <f t="shared" si="240"/>
        <v>0</v>
      </c>
      <c r="UVG28" s="157">
        <f t="shared" si="240"/>
        <v>0</v>
      </c>
      <c r="UVH28" s="157">
        <f t="shared" si="240"/>
        <v>0</v>
      </c>
      <c r="UVI28" s="157">
        <f t="shared" si="240"/>
        <v>0</v>
      </c>
      <c r="UVJ28" s="157">
        <f t="shared" si="240"/>
        <v>0</v>
      </c>
      <c r="UVK28" s="157">
        <f t="shared" si="240"/>
        <v>0</v>
      </c>
      <c r="UVL28" s="157">
        <f t="shared" si="240"/>
        <v>0</v>
      </c>
      <c r="UVM28" s="157">
        <f t="shared" si="240"/>
        <v>0</v>
      </c>
      <c r="UVN28" s="157">
        <f t="shared" si="240"/>
        <v>0</v>
      </c>
      <c r="UVO28" s="157">
        <f t="shared" si="240"/>
        <v>0</v>
      </c>
      <c r="UVP28" s="157">
        <f t="shared" si="240"/>
        <v>0</v>
      </c>
      <c r="UVQ28" s="157">
        <f t="shared" si="240"/>
        <v>0</v>
      </c>
      <c r="UVR28" s="157">
        <f t="shared" si="240"/>
        <v>0</v>
      </c>
      <c r="UVS28" s="157">
        <f t="shared" ref="UVS28:UYD28" si="241">UVS29+UVS30</f>
        <v>0</v>
      </c>
      <c r="UVT28" s="157">
        <f t="shared" si="241"/>
        <v>0</v>
      </c>
      <c r="UVU28" s="157">
        <f t="shared" si="241"/>
        <v>0</v>
      </c>
      <c r="UVV28" s="157">
        <f t="shared" si="241"/>
        <v>0</v>
      </c>
      <c r="UVW28" s="157">
        <f t="shared" si="241"/>
        <v>0</v>
      </c>
      <c r="UVX28" s="157">
        <f t="shared" si="241"/>
        <v>0</v>
      </c>
      <c r="UVY28" s="157">
        <f t="shared" si="241"/>
        <v>0</v>
      </c>
      <c r="UVZ28" s="157">
        <f t="shared" si="241"/>
        <v>0</v>
      </c>
      <c r="UWA28" s="157">
        <f t="shared" si="241"/>
        <v>0</v>
      </c>
      <c r="UWB28" s="157">
        <f t="shared" si="241"/>
        <v>0</v>
      </c>
      <c r="UWC28" s="157">
        <f t="shared" si="241"/>
        <v>0</v>
      </c>
      <c r="UWD28" s="157">
        <f t="shared" si="241"/>
        <v>0</v>
      </c>
      <c r="UWE28" s="157">
        <f t="shared" si="241"/>
        <v>0</v>
      </c>
      <c r="UWF28" s="157">
        <f t="shared" si="241"/>
        <v>0</v>
      </c>
      <c r="UWG28" s="157">
        <f t="shared" si="241"/>
        <v>0</v>
      </c>
      <c r="UWH28" s="157">
        <f t="shared" si="241"/>
        <v>0</v>
      </c>
      <c r="UWI28" s="157">
        <f t="shared" si="241"/>
        <v>0</v>
      </c>
      <c r="UWJ28" s="157">
        <f t="shared" si="241"/>
        <v>0</v>
      </c>
      <c r="UWK28" s="157">
        <f t="shared" si="241"/>
        <v>0</v>
      </c>
      <c r="UWL28" s="157">
        <f t="shared" si="241"/>
        <v>0</v>
      </c>
      <c r="UWM28" s="157">
        <f t="shared" si="241"/>
        <v>0</v>
      </c>
      <c r="UWN28" s="157">
        <f t="shared" si="241"/>
        <v>0</v>
      </c>
      <c r="UWO28" s="157">
        <f t="shared" si="241"/>
        <v>0</v>
      </c>
      <c r="UWP28" s="157">
        <f t="shared" si="241"/>
        <v>0</v>
      </c>
      <c r="UWQ28" s="157">
        <f t="shared" si="241"/>
        <v>0</v>
      </c>
      <c r="UWR28" s="157">
        <f t="shared" si="241"/>
        <v>0</v>
      </c>
      <c r="UWS28" s="157">
        <f t="shared" si="241"/>
        <v>0</v>
      </c>
      <c r="UWT28" s="157">
        <f t="shared" si="241"/>
        <v>0</v>
      </c>
      <c r="UWU28" s="157">
        <f t="shared" si="241"/>
        <v>0</v>
      </c>
      <c r="UWV28" s="157">
        <f t="shared" si="241"/>
        <v>0</v>
      </c>
      <c r="UWW28" s="157">
        <f t="shared" si="241"/>
        <v>0</v>
      </c>
      <c r="UWX28" s="157">
        <f t="shared" si="241"/>
        <v>0</v>
      </c>
      <c r="UWY28" s="157">
        <f t="shared" si="241"/>
        <v>0</v>
      </c>
      <c r="UWZ28" s="157">
        <f t="shared" si="241"/>
        <v>0</v>
      </c>
      <c r="UXA28" s="157">
        <f t="shared" si="241"/>
        <v>0</v>
      </c>
      <c r="UXB28" s="157">
        <f t="shared" si="241"/>
        <v>0</v>
      </c>
      <c r="UXC28" s="157">
        <f t="shared" si="241"/>
        <v>0</v>
      </c>
      <c r="UXD28" s="157">
        <f t="shared" si="241"/>
        <v>0</v>
      </c>
      <c r="UXE28" s="157">
        <f t="shared" si="241"/>
        <v>0</v>
      </c>
      <c r="UXF28" s="157">
        <f t="shared" si="241"/>
        <v>0</v>
      </c>
      <c r="UXG28" s="157">
        <f t="shared" si="241"/>
        <v>0</v>
      </c>
      <c r="UXH28" s="157">
        <f t="shared" si="241"/>
        <v>0</v>
      </c>
      <c r="UXI28" s="157">
        <f t="shared" si="241"/>
        <v>0</v>
      </c>
      <c r="UXJ28" s="157">
        <f t="shared" si="241"/>
        <v>0</v>
      </c>
      <c r="UXK28" s="157">
        <f t="shared" si="241"/>
        <v>0</v>
      </c>
      <c r="UXL28" s="157">
        <f t="shared" si="241"/>
        <v>0</v>
      </c>
      <c r="UXM28" s="157">
        <f t="shared" si="241"/>
        <v>0</v>
      </c>
      <c r="UXN28" s="157">
        <f t="shared" si="241"/>
        <v>0</v>
      </c>
      <c r="UXO28" s="157">
        <f t="shared" si="241"/>
        <v>0</v>
      </c>
      <c r="UXP28" s="157">
        <f t="shared" si="241"/>
        <v>0</v>
      </c>
      <c r="UXQ28" s="157">
        <f t="shared" si="241"/>
        <v>0</v>
      </c>
      <c r="UXR28" s="157">
        <f t="shared" si="241"/>
        <v>0</v>
      </c>
      <c r="UXS28" s="157">
        <f t="shared" si="241"/>
        <v>0</v>
      </c>
      <c r="UXT28" s="157">
        <f t="shared" si="241"/>
        <v>0</v>
      </c>
      <c r="UXU28" s="157">
        <f t="shared" si="241"/>
        <v>0</v>
      </c>
      <c r="UXV28" s="157">
        <f t="shared" si="241"/>
        <v>0</v>
      </c>
      <c r="UXW28" s="157">
        <f t="shared" si="241"/>
        <v>0</v>
      </c>
      <c r="UXX28" s="157">
        <f t="shared" si="241"/>
        <v>0</v>
      </c>
      <c r="UXY28" s="157">
        <f t="shared" si="241"/>
        <v>0</v>
      </c>
      <c r="UXZ28" s="157">
        <f t="shared" si="241"/>
        <v>0</v>
      </c>
      <c r="UYA28" s="157">
        <f t="shared" si="241"/>
        <v>0</v>
      </c>
      <c r="UYB28" s="157">
        <f t="shared" si="241"/>
        <v>0</v>
      </c>
      <c r="UYC28" s="157">
        <f t="shared" si="241"/>
        <v>0</v>
      </c>
      <c r="UYD28" s="157">
        <f t="shared" si="241"/>
        <v>0</v>
      </c>
      <c r="UYE28" s="157">
        <f t="shared" ref="UYE28:VAP28" si="242">UYE29+UYE30</f>
        <v>0</v>
      </c>
      <c r="UYF28" s="157">
        <f t="shared" si="242"/>
        <v>0</v>
      </c>
      <c r="UYG28" s="157">
        <f t="shared" si="242"/>
        <v>0</v>
      </c>
      <c r="UYH28" s="157">
        <f t="shared" si="242"/>
        <v>0</v>
      </c>
      <c r="UYI28" s="157">
        <f t="shared" si="242"/>
        <v>0</v>
      </c>
      <c r="UYJ28" s="157">
        <f t="shared" si="242"/>
        <v>0</v>
      </c>
      <c r="UYK28" s="157">
        <f t="shared" si="242"/>
        <v>0</v>
      </c>
      <c r="UYL28" s="157">
        <f t="shared" si="242"/>
        <v>0</v>
      </c>
      <c r="UYM28" s="157">
        <f t="shared" si="242"/>
        <v>0</v>
      </c>
      <c r="UYN28" s="157">
        <f t="shared" si="242"/>
        <v>0</v>
      </c>
      <c r="UYO28" s="157">
        <f t="shared" si="242"/>
        <v>0</v>
      </c>
      <c r="UYP28" s="157">
        <f t="shared" si="242"/>
        <v>0</v>
      </c>
      <c r="UYQ28" s="157">
        <f t="shared" si="242"/>
        <v>0</v>
      </c>
      <c r="UYR28" s="157">
        <f t="shared" si="242"/>
        <v>0</v>
      </c>
      <c r="UYS28" s="157">
        <f t="shared" si="242"/>
        <v>0</v>
      </c>
      <c r="UYT28" s="157">
        <f t="shared" si="242"/>
        <v>0</v>
      </c>
      <c r="UYU28" s="157">
        <f t="shared" si="242"/>
        <v>0</v>
      </c>
      <c r="UYV28" s="157">
        <f t="shared" si="242"/>
        <v>0</v>
      </c>
      <c r="UYW28" s="157">
        <f t="shared" si="242"/>
        <v>0</v>
      </c>
      <c r="UYX28" s="157">
        <f t="shared" si="242"/>
        <v>0</v>
      </c>
      <c r="UYY28" s="157">
        <f t="shared" si="242"/>
        <v>0</v>
      </c>
      <c r="UYZ28" s="157">
        <f t="shared" si="242"/>
        <v>0</v>
      </c>
      <c r="UZA28" s="157">
        <f t="shared" si="242"/>
        <v>0</v>
      </c>
      <c r="UZB28" s="157">
        <f t="shared" si="242"/>
        <v>0</v>
      </c>
      <c r="UZC28" s="157">
        <f t="shared" si="242"/>
        <v>0</v>
      </c>
      <c r="UZD28" s="157">
        <f t="shared" si="242"/>
        <v>0</v>
      </c>
      <c r="UZE28" s="157">
        <f t="shared" si="242"/>
        <v>0</v>
      </c>
      <c r="UZF28" s="157">
        <f t="shared" si="242"/>
        <v>0</v>
      </c>
      <c r="UZG28" s="157">
        <f t="shared" si="242"/>
        <v>0</v>
      </c>
      <c r="UZH28" s="157">
        <f t="shared" si="242"/>
        <v>0</v>
      </c>
      <c r="UZI28" s="157">
        <f t="shared" si="242"/>
        <v>0</v>
      </c>
      <c r="UZJ28" s="157">
        <f t="shared" si="242"/>
        <v>0</v>
      </c>
      <c r="UZK28" s="157">
        <f t="shared" si="242"/>
        <v>0</v>
      </c>
      <c r="UZL28" s="157">
        <f t="shared" si="242"/>
        <v>0</v>
      </c>
      <c r="UZM28" s="157">
        <f t="shared" si="242"/>
        <v>0</v>
      </c>
      <c r="UZN28" s="157">
        <f t="shared" si="242"/>
        <v>0</v>
      </c>
      <c r="UZO28" s="157">
        <f t="shared" si="242"/>
        <v>0</v>
      </c>
      <c r="UZP28" s="157">
        <f t="shared" si="242"/>
        <v>0</v>
      </c>
      <c r="UZQ28" s="157">
        <f t="shared" si="242"/>
        <v>0</v>
      </c>
      <c r="UZR28" s="157">
        <f t="shared" si="242"/>
        <v>0</v>
      </c>
      <c r="UZS28" s="157">
        <f t="shared" si="242"/>
        <v>0</v>
      </c>
      <c r="UZT28" s="157">
        <f t="shared" si="242"/>
        <v>0</v>
      </c>
      <c r="UZU28" s="157">
        <f t="shared" si="242"/>
        <v>0</v>
      </c>
      <c r="UZV28" s="157">
        <f t="shared" si="242"/>
        <v>0</v>
      </c>
      <c r="UZW28" s="157">
        <f t="shared" si="242"/>
        <v>0</v>
      </c>
      <c r="UZX28" s="157">
        <f t="shared" si="242"/>
        <v>0</v>
      </c>
      <c r="UZY28" s="157">
        <f t="shared" si="242"/>
        <v>0</v>
      </c>
      <c r="UZZ28" s="157">
        <f t="shared" si="242"/>
        <v>0</v>
      </c>
      <c r="VAA28" s="157">
        <f t="shared" si="242"/>
        <v>0</v>
      </c>
      <c r="VAB28" s="157">
        <f t="shared" si="242"/>
        <v>0</v>
      </c>
      <c r="VAC28" s="157">
        <f t="shared" si="242"/>
        <v>0</v>
      </c>
      <c r="VAD28" s="157">
        <f t="shared" si="242"/>
        <v>0</v>
      </c>
      <c r="VAE28" s="157">
        <f t="shared" si="242"/>
        <v>0</v>
      </c>
      <c r="VAF28" s="157">
        <f t="shared" si="242"/>
        <v>0</v>
      </c>
      <c r="VAG28" s="157">
        <f t="shared" si="242"/>
        <v>0</v>
      </c>
      <c r="VAH28" s="157">
        <f t="shared" si="242"/>
        <v>0</v>
      </c>
      <c r="VAI28" s="157">
        <f t="shared" si="242"/>
        <v>0</v>
      </c>
      <c r="VAJ28" s="157">
        <f t="shared" si="242"/>
        <v>0</v>
      </c>
      <c r="VAK28" s="157">
        <f t="shared" si="242"/>
        <v>0</v>
      </c>
      <c r="VAL28" s="157">
        <f t="shared" si="242"/>
        <v>0</v>
      </c>
      <c r="VAM28" s="157">
        <f t="shared" si="242"/>
        <v>0</v>
      </c>
      <c r="VAN28" s="157">
        <f t="shared" si="242"/>
        <v>0</v>
      </c>
      <c r="VAO28" s="157">
        <f t="shared" si="242"/>
        <v>0</v>
      </c>
      <c r="VAP28" s="157">
        <f t="shared" si="242"/>
        <v>0</v>
      </c>
      <c r="VAQ28" s="157">
        <f t="shared" ref="VAQ28:VDB28" si="243">VAQ29+VAQ30</f>
        <v>0</v>
      </c>
      <c r="VAR28" s="157">
        <f t="shared" si="243"/>
        <v>0</v>
      </c>
      <c r="VAS28" s="157">
        <f t="shared" si="243"/>
        <v>0</v>
      </c>
      <c r="VAT28" s="157">
        <f t="shared" si="243"/>
        <v>0</v>
      </c>
      <c r="VAU28" s="157">
        <f t="shared" si="243"/>
        <v>0</v>
      </c>
      <c r="VAV28" s="157">
        <f t="shared" si="243"/>
        <v>0</v>
      </c>
      <c r="VAW28" s="157">
        <f t="shared" si="243"/>
        <v>0</v>
      </c>
      <c r="VAX28" s="157">
        <f t="shared" si="243"/>
        <v>0</v>
      </c>
      <c r="VAY28" s="157">
        <f t="shared" si="243"/>
        <v>0</v>
      </c>
      <c r="VAZ28" s="157">
        <f t="shared" si="243"/>
        <v>0</v>
      </c>
      <c r="VBA28" s="157">
        <f t="shared" si="243"/>
        <v>0</v>
      </c>
      <c r="VBB28" s="157">
        <f t="shared" si="243"/>
        <v>0</v>
      </c>
      <c r="VBC28" s="157">
        <f t="shared" si="243"/>
        <v>0</v>
      </c>
      <c r="VBD28" s="157">
        <f t="shared" si="243"/>
        <v>0</v>
      </c>
      <c r="VBE28" s="157">
        <f t="shared" si="243"/>
        <v>0</v>
      </c>
      <c r="VBF28" s="157">
        <f t="shared" si="243"/>
        <v>0</v>
      </c>
      <c r="VBG28" s="157">
        <f t="shared" si="243"/>
        <v>0</v>
      </c>
      <c r="VBH28" s="157">
        <f t="shared" si="243"/>
        <v>0</v>
      </c>
      <c r="VBI28" s="157">
        <f t="shared" si="243"/>
        <v>0</v>
      </c>
      <c r="VBJ28" s="157">
        <f t="shared" si="243"/>
        <v>0</v>
      </c>
      <c r="VBK28" s="157">
        <f t="shared" si="243"/>
        <v>0</v>
      </c>
      <c r="VBL28" s="157">
        <f t="shared" si="243"/>
        <v>0</v>
      </c>
      <c r="VBM28" s="157">
        <f t="shared" si="243"/>
        <v>0</v>
      </c>
      <c r="VBN28" s="157">
        <f t="shared" si="243"/>
        <v>0</v>
      </c>
      <c r="VBO28" s="157">
        <f t="shared" si="243"/>
        <v>0</v>
      </c>
      <c r="VBP28" s="157">
        <f t="shared" si="243"/>
        <v>0</v>
      </c>
      <c r="VBQ28" s="157">
        <f t="shared" si="243"/>
        <v>0</v>
      </c>
      <c r="VBR28" s="157">
        <f t="shared" si="243"/>
        <v>0</v>
      </c>
      <c r="VBS28" s="157">
        <f t="shared" si="243"/>
        <v>0</v>
      </c>
      <c r="VBT28" s="157">
        <f t="shared" si="243"/>
        <v>0</v>
      </c>
      <c r="VBU28" s="157">
        <f t="shared" si="243"/>
        <v>0</v>
      </c>
      <c r="VBV28" s="157">
        <f t="shared" si="243"/>
        <v>0</v>
      </c>
      <c r="VBW28" s="157">
        <f t="shared" si="243"/>
        <v>0</v>
      </c>
      <c r="VBX28" s="157">
        <f t="shared" si="243"/>
        <v>0</v>
      </c>
      <c r="VBY28" s="157">
        <f t="shared" si="243"/>
        <v>0</v>
      </c>
      <c r="VBZ28" s="157">
        <f t="shared" si="243"/>
        <v>0</v>
      </c>
      <c r="VCA28" s="157">
        <f t="shared" si="243"/>
        <v>0</v>
      </c>
      <c r="VCB28" s="157">
        <f t="shared" si="243"/>
        <v>0</v>
      </c>
      <c r="VCC28" s="157">
        <f t="shared" si="243"/>
        <v>0</v>
      </c>
      <c r="VCD28" s="157">
        <f t="shared" si="243"/>
        <v>0</v>
      </c>
      <c r="VCE28" s="157">
        <f t="shared" si="243"/>
        <v>0</v>
      </c>
      <c r="VCF28" s="157">
        <f t="shared" si="243"/>
        <v>0</v>
      </c>
      <c r="VCG28" s="157">
        <f t="shared" si="243"/>
        <v>0</v>
      </c>
      <c r="VCH28" s="157">
        <f t="shared" si="243"/>
        <v>0</v>
      </c>
      <c r="VCI28" s="157">
        <f t="shared" si="243"/>
        <v>0</v>
      </c>
      <c r="VCJ28" s="157">
        <f t="shared" si="243"/>
        <v>0</v>
      </c>
      <c r="VCK28" s="157">
        <f t="shared" si="243"/>
        <v>0</v>
      </c>
      <c r="VCL28" s="157">
        <f t="shared" si="243"/>
        <v>0</v>
      </c>
      <c r="VCM28" s="157">
        <f t="shared" si="243"/>
        <v>0</v>
      </c>
      <c r="VCN28" s="157">
        <f t="shared" si="243"/>
        <v>0</v>
      </c>
      <c r="VCO28" s="157">
        <f t="shared" si="243"/>
        <v>0</v>
      </c>
      <c r="VCP28" s="157">
        <f t="shared" si="243"/>
        <v>0</v>
      </c>
      <c r="VCQ28" s="157">
        <f t="shared" si="243"/>
        <v>0</v>
      </c>
      <c r="VCR28" s="157">
        <f t="shared" si="243"/>
        <v>0</v>
      </c>
      <c r="VCS28" s="157">
        <f t="shared" si="243"/>
        <v>0</v>
      </c>
      <c r="VCT28" s="157">
        <f t="shared" si="243"/>
        <v>0</v>
      </c>
      <c r="VCU28" s="157">
        <f t="shared" si="243"/>
        <v>0</v>
      </c>
      <c r="VCV28" s="157">
        <f t="shared" si="243"/>
        <v>0</v>
      </c>
      <c r="VCW28" s="157">
        <f t="shared" si="243"/>
        <v>0</v>
      </c>
      <c r="VCX28" s="157">
        <f t="shared" si="243"/>
        <v>0</v>
      </c>
      <c r="VCY28" s="157">
        <f t="shared" si="243"/>
        <v>0</v>
      </c>
      <c r="VCZ28" s="157">
        <f t="shared" si="243"/>
        <v>0</v>
      </c>
      <c r="VDA28" s="157">
        <f t="shared" si="243"/>
        <v>0</v>
      </c>
      <c r="VDB28" s="157">
        <f t="shared" si="243"/>
        <v>0</v>
      </c>
      <c r="VDC28" s="157">
        <f t="shared" ref="VDC28:VFN28" si="244">VDC29+VDC30</f>
        <v>0</v>
      </c>
      <c r="VDD28" s="157">
        <f t="shared" si="244"/>
        <v>0</v>
      </c>
      <c r="VDE28" s="157">
        <f t="shared" si="244"/>
        <v>0</v>
      </c>
      <c r="VDF28" s="157">
        <f t="shared" si="244"/>
        <v>0</v>
      </c>
      <c r="VDG28" s="157">
        <f t="shared" si="244"/>
        <v>0</v>
      </c>
      <c r="VDH28" s="157">
        <f t="shared" si="244"/>
        <v>0</v>
      </c>
      <c r="VDI28" s="157">
        <f t="shared" si="244"/>
        <v>0</v>
      </c>
      <c r="VDJ28" s="157">
        <f t="shared" si="244"/>
        <v>0</v>
      </c>
      <c r="VDK28" s="157">
        <f t="shared" si="244"/>
        <v>0</v>
      </c>
      <c r="VDL28" s="157">
        <f t="shared" si="244"/>
        <v>0</v>
      </c>
      <c r="VDM28" s="157">
        <f t="shared" si="244"/>
        <v>0</v>
      </c>
      <c r="VDN28" s="157">
        <f t="shared" si="244"/>
        <v>0</v>
      </c>
      <c r="VDO28" s="157">
        <f t="shared" si="244"/>
        <v>0</v>
      </c>
      <c r="VDP28" s="157">
        <f t="shared" si="244"/>
        <v>0</v>
      </c>
      <c r="VDQ28" s="157">
        <f t="shared" si="244"/>
        <v>0</v>
      </c>
      <c r="VDR28" s="157">
        <f t="shared" si="244"/>
        <v>0</v>
      </c>
      <c r="VDS28" s="157">
        <f t="shared" si="244"/>
        <v>0</v>
      </c>
      <c r="VDT28" s="157">
        <f t="shared" si="244"/>
        <v>0</v>
      </c>
      <c r="VDU28" s="157">
        <f t="shared" si="244"/>
        <v>0</v>
      </c>
      <c r="VDV28" s="157">
        <f t="shared" si="244"/>
        <v>0</v>
      </c>
      <c r="VDW28" s="157">
        <f t="shared" si="244"/>
        <v>0</v>
      </c>
      <c r="VDX28" s="157">
        <f t="shared" si="244"/>
        <v>0</v>
      </c>
      <c r="VDY28" s="157">
        <f t="shared" si="244"/>
        <v>0</v>
      </c>
      <c r="VDZ28" s="157">
        <f t="shared" si="244"/>
        <v>0</v>
      </c>
      <c r="VEA28" s="157">
        <f t="shared" si="244"/>
        <v>0</v>
      </c>
      <c r="VEB28" s="157">
        <f t="shared" si="244"/>
        <v>0</v>
      </c>
      <c r="VEC28" s="157">
        <f t="shared" si="244"/>
        <v>0</v>
      </c>
      <c r="VED28" s="157">
        <f t="shared" si="244"/>
        <v>0</v>
      </c>
      <c r="VEE28" s="157">
        <f t="shared" si="244"/>
        <v>0</v>
      </c>
      <c r="VEF28" s="157">
        <f t="shared" si="244"/>
        <v>0</v>
      </c>
      <c r="VEG28" s="157">
        <f t="shared" si="244"/>
        <v>0</v>
      </c>
      <c r="VEH28" s="157">
        <f t="shared" si="244"/>
        <v>0</v>
      </c>
      <c r="VEI28" s="157">
        <f t="shared" si="244"/>
        <v>0</v>
      </c>
      <c r="VEJ28" s="157">
        <f t="shared" si="244"/>
        <v>0</v>
      </c>
      <c r="VEK28" s="157">
        <f t="shared" si="244"/>
        <v>0</v>
      </c>
      <c r="VEL28" s="157">
        <f t="shared" si="244"/>
        <v>0</v>
      </c>
      <c r="VEM28" s="157">
        <f t="shared" si="244"/>
        <v>0</v>
      </c>
      <c r="VEN28" s="157">
        <f t="shared" si="244"/>
        <v>0</v>
      </c>
      <c r="VEO28" s="157">
        <f t="shared" si="244"/>
        <v>0</v>
      </c>
      <c r="VEP28" s="157">
        <f t="shared" si="244"/>
        <v>0</v>
      </c>
      <c r="VEQ28" s="157">
        <f t="shared" si="244"/>
        <v>0</v>
      </c>
      <c r="VER28" s="157">
        <f t="shared" si="244"/>
        <v>0</v>
      </c>
      <c r="VES28" s="157">
        <f t="shared" si="244"/>
        <v>0</v>
      </c>
      <c r="VET28" s="157">
        <f t="shared" si="244"/>
        <v>0</v>
      </c>
      <c r="VEU28" s="157">
        <f t="shared" si="244"/>
        <v>0</v>
      </c>
      <c r="VEV28" s="157">
        <f t="shared" si="244"/>
        <v>0</v>
      </c>
      <c r="VEW28" s="157">
        <f t="shared" si="244"/>
        <v>0</v>
      </c>
      <c r="VEX28" s="157">
        <f t="shared" si="244"/>
        <v>0</v>
      </c>
      <c r="VEY28" s="157">
        <f t="shared" si="244"/>
        <v>0</v>
      </c>
      <c r="VEZ28" s="157">
        <f t="shared" si="244"/>
        <v>0</v>
      </c>
      <c r="VFA28" s="157">
        <f t="shared" si="244"/>
        <v>0</v>
      </c>
      <c r="VFB28" s="157">
        <f t="shared" si="244"/>
        <v>0</v>
      </c>
      <c r="VFC28" s="157">
        <f t="shared" si="244"/>
        <v>0</v>
      </c>
      <c r="VFD28" s="157">
        <f t="shared" si="244"/>
        <v>0</v>
      </c>
      <c r="VFE28" s="157">
        <f t="shared" si="244"/>
        <v>0</v>
      </c>
      <c r="VFF28" s="157">
        <f t="shared" si="244"/>
        <v>0</v>
      </c>
      <c r="VFG28" s="157">
        <f t="shared" si="244"/>
        <v>0</v>
      </c>
      <c r="VFH28" s="157">
        <f t="shared" si="244"/>
        <v>0</v>
      </c>
      <c r="VFI28" s="157">
        <f t="shared" si="244"/>
        <v>0</v>
      </c>
      <c r="VFJ28" s="157">
        <f t="shared" si="244"/>
        <v>0</v>
      </c>
      <c r="VFK28" s="157">
        <f t="shared" si="244"/>
        <v>0</v>
      </c>
      <c r="VFL28" s="157">
        <f t="shared" si="244"/>
        <v>0</v>
      </c>
      <c r="VFM28" s="157">
        <f t="shared" si="244"/>
        <v>0</v>
      </c>
      <c r="VFN28" s="157">
        <f t="shared" si="244"/>
        <v>0</v>
      </c>
      <c r="VFO28" s="157">
        <f t="shared" ref="VFO28:VHZ28" si="245">VFO29+VFO30</f>
        <v>0</v>
      </c>
      <c r="VFP28" s="157">
        <f t="shared" si="245"/>
        <v>0</v>
      </c>
      <c r="VFQ28" s="157">
        <f t="shared" si="245"/>
        <v>0</v>
      </c>
      <c r="VFR28" s="157">
        <f t="shared" si="245"/>
        <v>0</v>
      </c>
      <c r="VFS28" s="157">
        <f t="shared" si="245"/>
        <v>0</v>
      </c>
      <c r="VFT28" s="157">
        <f t="shared" si="245"/>
        <v>0</v>
      </c>
      <c r="VFU28" s="157">
        <f t="shared" si="245"/>
        <v>0</v>
      </c>
      <c r="VFV28" s="157">
        <f t="shared" si="245"/>
        <v>0</v>
      </c>
      <c r="VFW28" s="157">
        <f t="shared" si="245"/>
        <v>0</v>
      </c>
      <c r="VFX28" s="157">
        <f t="shared" si="245"/>
        <v>0</v>
      </c>
      <c r="VFY28" s="157">
        <f t="shared" si="245"/>
        <v>0</v>
      </c>
      <c r="VFZ28" s="157">
        <f t="shared" si="245"/>
        <v>0</v>
      </c>
      <c r="VGA28" s="157">
        <f t="shared" si="245"/>
        <v>0</v>
      </c>
      <c r="VGB28" s="157">
        <f t="shared" si="245"/>
        <v>0</v>
      </c>
      <c r="VGC28" s="157">
        <f t="shared" si="245"/>
        <v>0</v>
      </c>
      <c r="VGD28" s="157">
        <f t="shared" si="245"/>
        <v>0</v>
      </c>
      <c r="VGE28" s="157">
        <f t="shared" si="245"/>
        <v>0</v>
      </c>
      <c r="VGF28" s="157">
        <f t="shared" si="245"/>
        <v>0</v>
      </c>
      <c r="VGG28" s="157">
        <f t="shared" si="245"/>
        <v>0</v>
      </c>
      <c r="VGH28" s="157">
        <f t="shared" si="245"/>
        <v>0</v>
      </c>
      <c r="VGI28" s="157">
        <f t="shared" si="245"/>
        <v>0</v>
      </c>
      <c r="VGJ28" s="157">
        <f t="shared" si="245"/>
        <v>0</v>
      </c>
      <c r="VGK28" s="157">
        <f t="shared" si="245"/>
        <v>0</v>
      </c>
      <c r="VGL28" s="157">
        <f t="shared" si="245"/>
        <v>0</v>
      </c>
      <c r="VGM28" s="157">
        <f t="shared" si="245"/>
        <v>0</v>
      </c>
      <c r="VGN28" s="157">
        <f t="shared" si="245"/>
        <v>0</v>
      </c>
      <c r="VGO28" s="157">
        <f t="shared" si="245"/>
        <v>0</v>
      </c>
      <c r="VGP28" s="157">
        <f t="shared" si="245"/>
        <v>0</v>
      </c>
      <c r="VGQ28" s="157">
        <f t="shared" si="245"/>
        <v>0</v>
      </c>
      <c r="VGR28" s="157">
        <f t="shared" si="245"/>
        <v>0</v>
      </c>
      <c r="VGS28" s="157">
        <f t="shared" si="245"/>
        <v>0</v>
      </c>
      <c r="VGT28" s="157">
        <f t="shared" si="245"/>
        <v>0</v>
      </c>
      <c r="VGU28" s="157">
        <f t="shared" si="245"/>
        <v>0</v>
      </c>
      <c r="VGV28" s="157">
        <f t="shared" si="245"/>
        <v>0</v>
      </c>
      <c r="VGW28" s="157">
        <f t="shared" si="245"/>
        <v>0</v>
      </c>
      <c r="VGX28" s="157">
        <f t="shared" si="245"/>
        <v>0</v>
      </c>
      <c r="VGY28" s="157">
        <f t="shared" si="245"/>
        <v>0</v>
      </c>
      <c r="VGZ28" s="157">
        <f t="shared" si="245"/>
        <v>0</v>
      </c>
      <c r="VHA28" s="157">
        <f t="shared" si="245"/>
        <v>0</v>
      </c>
      <c r="VHB28" s="157">
        <f t="shared" si="245"/>
        <v>0</v>
      </c>
      <c r="VHC28" s="157">
        <f t="shared" si="245"/>
        <v>0</v>
      </c>
      <c r="VHD28" s="157">
        <f t="shared" si="245"/>
        <v>0</v>
      </c>
      <c r="VHE28" s="157">
        <f t="shared" si="245"/>
        <v>0</v>
      </c>
      <c r="VHF28" s="157">
        <f t="shared" si="245"/>
        <v>0</v>
      </c>
      <c r="VHG28" s="157">
        <f t="shared" si="245"/>
        <v>0</v>
      </c>
      <c r="VHH28" s="157">
        <f t="shared" si="245"/>
        <v>0</v>
      </c>
      <c r="VHI28" s="157">
        <f t="shared" si="245"/>
        <v>0</v>
      </c>
      <c r="VHJ28" s="157">
        <f t="shared" si="245"/>
        <v>0</v>
      </c>
      <c r="VHK28" s="157">
        <f t="shared" si="245"/>
        <v>0</v>
      </c>
      <c r="VHL28" s="157">
        <f t="shared" si="245"/>
        <v>0</v>
      </c>
      <c r="VHM28" s="157">
        <f t="shared" si="245"/>
        <v>0</v>
      </c>
      <c r="VHN28" s="157">
        <f t="shared" si="245"/>
        <v>0</v>
      </c>
      <c r="VHO28" s="157">
        <f t="shared" si="245"/>
        <v>0</v>
      </c>
      <c r="VHP28" s="157">
        <f t="shared" si="245"/>
        <v>0</v>
      </c>
      <c r="VHQ28" s="157">
        <f t="shared" si="245"/>
        <v>0</v>
      </c>
      <c r="VHR28" s="157">
        <f t="shared" si="245"/>
        <v>0</v>
      </c>
      <c r="VHS28" s="157">
        <f t="shared" si="245"/>
        <v>0</v>
      </c>
      <c r="VHT28" s="157">
        <f t="shared" si="245"/>
        <v>0</v>
      </c>
      <c r="VHU28" s="157">
        <f t="shared" si="245"/>
        <v>0</v>
      </c>
      <c r="VHV28" s="157">
        <f t="shared" si="245"/>
        <v>0</v>
      </c>
      <c r="VHW28" s="157">
        <f t="shared" si="245"/>
        <v>0</v>
      </c>
      <c r="VHX28" s="157">
        <f t="shared" si="245"/>
        <v>0</v>
      </c>
      <c r="VHY28" s="157">
        <f t="shared" si="245"/>
        <v>0</v>
      </c>
      <c r="VHZ28" s="157">
        <f t="shared" si="245"/>
        <v>0</v>
      </c>
      <c r="VIA28" s="157">
        <f t="shared" ref="VIA28:VKL28" si="246">VIA29+VIA30</f>
        <v>0</v>
      </c>
      <c r="VIB28" s="157">
        <f t="shared" si="246"/>
        <v>0</v>
      </c>
      <c r="VIC28" s="157">
        <f t="shared" si="246"/>
        <v>0</v>
      </c>
      <c r="VID28" s="157">
        <f t="shared" si="246"/>
        <v>0</v>
      </c>
      <c r="VIE28" s="157">
        <f t="shared" si="246"/>
        <v>0</v>
      </c>
      <c r="VIF28" s="157">
        <f t="shared" si="246"/>
        <v>0</v>
      </c>
      <c r="VIG28" s="157">
        <f t="shared" si="246"/>
        <v>0</v>
      </c>
      <c r="VIH28" s="157">
        <f t="shared" si="246"/>
        <v>0</v>
      </c>
      <c r="VII28" s="157">
        <f t="shared" si="246"/>
        <v>0</v>
      </c>
      <c r="VIJ28" s="157">
        <f t="shared" si="246"/>
        <v>0</v>
      </c>
      <c r="VIK28" s="157">
        <f t="shared" si="246"/>
        <v>0</v>
      </c>
      <c r="VIL28" s="157">
        <f t="shared" si="246"/>
        <v>0</v>
      </c>
      <c r="VIM28" s="157">
        <f t="shared" si="246"/>
        <v>0</v>
      </c>
      <c r="VIN28" s="157">
        <f t="shared" si="246"/>
        <v>0</v>
      </c>
      <c r="VIO28" s="157">
        <f t="shared" si="246"/>
        <v>0</v>
      </c>
      <c r="VIP28" s="157">
        <f t="shared" si="246"/>
        <v>0</v>
      </c>
      <c r="VIQ28" s="157">
        <f t="shared" si="246"/>
        <v>0</v>
      </c>
      <c r="VIR28" s="157">
        <f t="shared" si="246"/>
        <v>0</v>
      </c>
      <c r="VIS28" s="157">
        <f t="shared" si="246"/>
        <v>0</v>
      </c>
      <c r="VIT28" s="157">
        <f t="shared" si="246"/>
        <v>0</v>
      </c>
      <c r="VIU28" s="157">
        <f t="shared" si="246"/>
        <v>0</v>
      </c>
      <c r="VIV28" s="157">
        <f t="shared" si="246"/>
        <v>0</v>
      </c>
      <c r="VIW28" s="157">
        <f t="shared" si="246"/>
        <v>0</v>
      </c>
      <c r="VIX28" s="157">
        <f t="shared" si="246"/>
        <v>0</v>
      </c>
      <c r="VIY28" s="157">
        <f t="shared" si="246"/>
        <v>0</v>
      </c>
      <c r="VIZ28" s="157">
        <f t="shared" si="246"/>
        <v>0</v>
      </c>
      <c r="VJA28" s="157">
        <f t="shared" si="246"/>
        <v>0</v>
      </c>
      <c r="VJB28" s="157">
        <f t="shared" si="246"/>
        <v>0</v>
      </c>
      <c r="VJC28" s="157">
        <f t="shared" si="246"/>
        <v>0</v>
      </c>
      <c r="VJD28" s="157">
        <f t="shared" si="246"/>
        <v>0</v>
      </c>
      <c r="VJE28" s="157">
        <f t="shared" si="246"/>
        <v>0</v>
      </c>
      <c r="VJF28" s="157">
        <f t="shared" si="246"/>
        <v>0</v>
      </c>
      <c r="VJG28" s="157">
        <f t="shared" si="246"/>
        <v>0</v>
      </c>
      <c r="VJH28" s="157">
        <f t="shared" si="246"/>
        <v>0</v>
      </c>
      <c r="VJI28" s="157">
        <f t="shared" si="246"/>
        <v>0</v>
      </c>
      <c r="VJJ28" s="157">
        <f t="shared" si="246"/>
        <v>0</v>
      </c>
      <c r="VJK28" s="157">
        <f t="shared" si="246"/>
        <v>0</v>
      </c>
      <c r="VJL28" s="157">
        <f t="shared" si="246"/>
        <v>0</v>
      </c>
      <c r="VJM28" s="157">
        <f t="shared" si="246"/>
        <v>0</v>
      </c>
      <c r="VJN28" s="157">
        <f t="shared" si="246"/>
        <v>0</v>
      </c>
      <c r="VJO28" s="157">
        <f t="shared" si="246"/>
        <v>0</v>
      </c>
      <c r="VJP28" s="157">
        <f t="shared" si="246"/>
        <v>0</v>
      </c>
      <c r="VJQ28" s="157">
        <f t="shared" si="246"/>
        <v>0</v>
      </c>
      <c r="VJR28" s="157">
        <f t="shared" si="246"/>
        <v>0</v>
      </c>
      <c r="VJS28" s="157">
        <f t="shared" si="246"/>
        <v>0</v>
      </c>
      <c r="VJT28" s="157">
        <f t="shared" si="246"/>
        <v>0</v>
      </c>
      <c r="VJU28" s="157">
        <f t="shared" si="246"/>
        <v>0</v>
      </c>
      <c r="VJV28" s="157">
        <f t="shared" si="246"/>
        <v>0</v>
      </c>
      <c r="VJW28" s="157">
        <f t="shared" si="246"/>
        <v>0</v>
      </c>
      <c r="VJX28" s="157">
        <f t="shared" si="246"/>
        <v>0</v>
      </c>
      <c r="VJY28" s="157">
        <f t="shared" si="246"/>
        <v>0</v>
      </c>
      <c r="VJZ28" s="157">
        <f t="shared" si="246"/>
        <v>0</v>
      </c>
      <c r="VKA28" s="157">
        <f t="shared" si="246"/>
        <v>0</v>
      </c>
      <c r="VKB28" s="157">
        <f t="shared" si="246"/>
        <v>0</v>
      </c>
      <c r="VKC28" s="157">
        <f t="shared" si="246"/>
        <v>0</v>
      </c>
      <c r="VKD28" s="157">
        <f t="shared" si="246"/>
        <v>0</v>
      </c>
      <c r="VKE28" s="157">
        <f t="shared" si="246"/>
        <v>0</v>
      </c>
      <c r="VKF28" s="157">
        <f t="shared" si="246"/>
        <v>0</v>
      </c>
      <c r="VKG28" s="157">
        <f t="shared" si="246"/>
        <v>0</v>
      </c>
      <c r="VKH28" s="157">
        <f t="shared" si="246"/>
        <v>0</v>
      </c>
      <c r="VKI28" s="157">
        <f t="shared" si="246"/>
        <v>0</v>
      </c>
      <c r="VKJ28" s="157">
        <f t="shared" si="246"/>
        <v>0</v>
      </c>
      <c r="VKK28" s="157">
        <f t="shared" si="246"/>
        <v>0</v>
      </c>
      <c r="VKL28" s="157">
        <f t="shared" si="246"/>
        <v>0</v>
      </c>
      <c r="VKM28" s="157">
        <f t="shared" ref="VKM28:VMX28" si="247">VKM29+VKM30</f>
        <v>0</v>
      </c>
      <c r="VKN28" s="157">
        <f t="shared" si="247"/>
        <v>0</v>
      </c>
      <c r="VKO28" s="157">
        <f t="shared" si="247"/>
        <v>0</v>
      </c>
      <c r="VKP28" s="157">
        <f t="shared" si="247"/>
        <v>0</v>
      </c>
      <c r="VKQ28" s="157">
        <f t="shared" si="247"/>
        <v>0</v>
      </c>
      <c r="VKR28" s="157">
        <f t="shared" si="247"/>
        <v>0</v>
      </c>
      <c r="VKS28" s="157">
        <f t="shared" si="247"/>
        <v>0</v>
      </c>
      <c r="VKT28" s="157">
        <f t="shared" si="247"/>
        <v>0</v>
      </c>
      <c r="VKU28" s="157">
        <f t="shared" si="247"/>
        <v>0</v>
      </c>
      <c r="VKV28" s="157">
        <f t="shared" si="247"/>
        <v>0</v>
      </c>
      <c r="VKW28" s="157">
        <f t="shared" si="247"/>
        <v>0</v>
      </c>
      <c r="VKX28" s="157">
        <f t="shared" si="247"/>
        <v>0</v>
      </c>
      <c r="VKY28" s="157">
        <f t="shared" si="247"/>
        <v>0</v>
      </c>
      <c r="VKZ28" s="157">
        <f t="shared" si="247"/>
        <v>0</v>
      </c>
      <c r="VLA28" s="157">
        <f t="shared" si="247"/>
        <v>0</v>
      </c>
      <c r="VLB28" s="157">
        <f t="shared" si="247"/>
        <v>0</v>
      </c>
      <c r="VLC28" s="157">
        <f t="shared" si="247"/>
        <v>0</v>
      </c>
      <c r="VLD28" s="157">
        <f t="shared" si="247"/>
        <v>0</v>
      </c>
      <c r="VLE28" s="157">
        <f t="shared" si="247"/>
        <v>0</v>
      </c>
      <c r="VLF28" s="157">
        <f t="shared" si="247"/>
        <v>0</v>
      </c>
      <c r="VLG28" s="157">
        <f t="shared" si="247"/>
        <v>0</v>
      </c>
      <c r="VLH28" s="157">
        <f t="shared" si="247"/>
        <v>0</v>
      </c>
      <c r="VLI28" s="157">
        <f t="shared" si="247"/>
        <v>0</v>
      </c>
      <c r="VLJ28" s="157">
        <f t="shared" si="247"/>
        <v>0</v>
      </c>
      <c r="VLK28" s="157">
        <f t="shared" si="247"/>
        <v>0</v>
      </c>
      <c r="VLL28" s="157">
        <f t="shared" si="247"/>
        <v>0</v>
      </c>
      <c r="VLM28" s="157">
        <f t="shared" si="247"/>
        <v>0</v>
      </c>
      <c r="VLN28" s="157">
        <f t="shared" si="247"/>
        <v>0</v>
      </c>
      <c r="VLO28" s="157">
        <f t="shared" si="247"/>
        <v>0</v>
      </c>
      <c r="VLP28" s="157">
        <f t="shared" si="247"/>
        <v>0</v>
      </c>
      <c r="VLQ28" s="157">
        <f t="shared" si="247"/>
        <v>0</v>
      </c>
      <c r="VLR28" s="157">
        <f t="shared" si="247"/>
        <v>0</v>
      </c>
      <c r="VLS28" s="157">
        <f t="shared" si="247"/>
        <v>0</v>
      </c>
      <c r="VLT28" s="157">
        <f t="shared" si="247"/>
        <v>0</v>
      </c>
      <c r="VLU28" s="157">
        <f t="shared" si="247"/>
        <v>0</v>
      </c>
      <c r="VLV28" s="157">
        <f t="shared" si="247"/>
        <v>0</v>
      </c>
      <c r="VLW28" s="157">
        <f t="shared" si="247"/>
        <v>0</v>
      </c>
      <c r="VLX28" s="157">
        <f t="shared" si="247"/>
        <v>0</v>
      </c>
      <c r="VLY28" s="157">
        <f t="shared" si="247"/>
        <v>0</v>
      </c>
      <c r="VLZ28" s="157">
        <f t="shared" si="247"/>
        <v>0</v>
      </c>
      <c r="VMA28" s="157">
        <f t="shared" si="247"/>
        <v>0</v>
      </c>
      <c r="VMB28" s="157">
        <f t="shared" si="247"/>
        <v>0</v>
      </c>
      <c r="VMC28" s="157">
        <f t="shared" si="247"/>
        <v>0</v>
      </c>
      <c r="VMD28" s="157">
        <f t="shared" si="247"/>
        <v>0</v>
      </c>
      <c r="VME28" s="157">
        <f t="shared" si="247"/>
        <v>0</v>
      </c>
      <c r="VMF28" s="157">
        <f t="shared" si="247"/>
        <v>0</v>
      </c>
      <c r="VMG28" s="157">
        <f t="shared" si="247"/>
        <v>0</v>
      </c>
      <c r="VMH28" s="157">
        <f t="shared" si="247"/>
        <v>0</v>
      </c>
      <c r="VMI28" s="157">
        <f t="shared" si="247"/>
        <v>0</v>
      </c>
      <c r="VMJ28" s="157">
        <f t="shared" si="247"/>
        <v>0</v>
      </c>
      <c r="VMK28" s="157">
        <f t="shared" si="247"/>
        <v>0</v>
      </c>
      <c r="VML28" s="157">
        <f t="shared" si="247"/>
        <v>0</v>
      </c>
      <c r="VMM28" s="157">
        <f t="shared" si="247"/>
        <v>0</v>
      </c>
      <c r="VMN28" s="157">
        <f t="shared" si="247"/>
        <v>0</v>
      </c>
      <c r="VMO28" s="157">
        <f t="shared" si="247"/>
        <v>0</v>
      </c>
      <c r="VMP28" s="157">
        <f t="shared" si="247"/>
        <v>0</v>
      </c>
      <c r="VMQ28" s="157">
        <f t="shared" si="247"/>
        <v>0</v>
      </c>
      <c r="VMR28" s="157">
        <f t="shared" si="247"/>
        <v>0</v>
      </c>
      <c r="VMS28" s="157">
        <f t="shared" si="247"/>
        <v>0</v>
      </c>
      <c r="VMT28" s="157">
        <f t="shared" si="247"/>
        <v>0</v>
      </c>
      <c r="VMU28" s="157">
        <f t="shared" si="247"/>
        <v>0</v>
      </c>
      <c r="VMV28" s="157">
        <f t="shared" si="247"/>
        <v>0</v>
      </c>
      <c r="VMW28" s="157">
        <f t="shared" si="247"/>
        <v>0</v>
      </c>
      <c r="VMX28" s="157">
        <f t="shared" si="247"/>
        <v>0</v>
      </c>
      <c r="VMY28" s="157">
        <f t="shared" ref="VMY28:VPJ28" si="248">VMY29+VMY30</f>
        <v>0</v>
      </c>
      <c r="VMZ28" s="157">
        <f t="shared" si="248"/>
        <v>0</v>
      </c>
      <c r="VNA28" s="157">
        <f t="shared" si="248"/>
        <v>0</v>
      </c>
      <c r="VNB28" s="157">
        <f t="shared" si="248"/>
        <v>0</v>
      </c>
      <c r="VNC28" s="157">
        <f t="shared" si="248"/>
        <v>0</v>
      </c>
      <c r="VND28" s="157">
        <f t="shared" si="248"/>
        <v>0</v>
      </c>
      <c r="VNE28" s="157">
        <f t="shared" si="248"/>
        <v>0</v>
      </c>
      <c r="VNF28" s="157">
        <f t="shared" si="248"/>
        <v>0</v>
      </c>
      <c r="VNG28" s="157">
        <f t="shared" si="248"/>
        <v>0</v>
      </c>
      <c r="VNH28" s="157">
        <f t="shared" si="248"/>
        <v>0</v>
      </c>
      <c r="VNI28" s="157">
        <f t="shared" si="248"/>
        <v>0</v>
      </c>
      <c r="VNJ28" s="157">
        <f t="shared" si="248"/>
        <v>0</v>
      </c>
      <c r="VNK28" s="157">
        <f t="shared" si="248"/>
        <v>0</v>
      </c>
      <c r="VNL28" s="157">
        <f t="shared" si="248"/>
        <v>0</v>
      </c>
      <c r="VNM28" s="157">
        <f t="shared" si="248"/>
        <v>0</v>
      </c>
      <c r="VNN28" s="157">
        <f t="shared" si="248"/>
        <v>0</v>
      </c>
      <c r="VNO28" s="157">
        <f t="shared" si="248"/>
        <v>0</v>
      </c>
      <c r="VNP28" s="157">
        <f t="shared" si="248"/>
        <v>0</v>
      </c>
      <c r="VNQ28" s="157">
        <f t="shared" si="248"/>
        <v>0</v>
      </c>
      <c r="VNR28" s="157">
        <f t="shared" si="248"/>
        <v>0</v>
      </c>
      <c r="VNS28" s="157">
        <f t="shared" si="248"/>
        <v>0</v>
      </c>
      <c r="VNT28" s="157">
        <f t="shared" si="248"/>
        <v>0</v>
      </c>
      <c r="VNU28" s="157">
        <f t="shared" si="248"/>
        <v>0</v>
      </c>
      <c r="VNV28" s="157">
        <f t="shared" si="248"/>
        <v>0</v>
      </c>
      <c r="VNW28" s="157">
        <f t="shared" si="248"/>
        <v>0</v>
      </c>
      <c r="VNX28" s="157">
        <f t="shared" si="248"/>
        <v>0</v>
      </c>
      <c r="VNY28" s="157">
        <f t="shared" si="248"/>
        <v>0</v>
      </c>
      <c r="VNZ28" s="157">
        <f t="shared" si="248"/>
        <v>0</v>
      </c>
      <c r="VOA28" s="157">
        <f t="shared" si="248"/>
        <v>0</v>
      </c>
      <c r="VOB28" s="157">
        <f t="shared" si="248"/>
        <v>0</v>
      </c>
      <c r="VOC28" s="157">
        <f t="shared" si="248"/>
        <v>0</v>
      </c>
      <c r="VOD28" s="157">
        <f t="shared" si="248"/>
        <v>0</v>
      </c>
      <c r="VOE28" s="157">
        <f t="shared" si="248"/>
        <v>0</v>
      </c>
      <c r="VOF28" s="157">
        <f t="shared" si="248"/>
        <v>0</v>
      </c>
      <c r="VOG28" s="157">
        <f t="shared" si="248"/>
        <v>0</v>
      </c>
      <c r="VOH28" s="157">
        <f t="shared" si="248"/>
        <v>0</v>
      </c>
      <c r="VOI28" s="157">
        <f t="shared" si="248"/>
        <v>0</v>
      </c>
      <c r="VOJ28" s="157">
        <f t="shared" si="248"/>
        <v>0</v>
      </c>
      <c r="VOK28" s="157">
        <f t="shared" si="248"/>
        <v>0</v>
      </c>
      <c r="VOL28" s="157">
        <f t="shared" si="248"/>
        <v>0</v>
      </c>
      <c r="VOM28" s="157">
        <f t="shared" si="248"/>
        <v>0</v>
      </c>
      <c r="VON28" s="157">
        <f t="shared" si="248"/>
        <v>0</v>
      </c>
      <c r="VOO28" s="157">
        <f t="shared" si="248"/>
        <v>0</v>
      </c>
      <c r="VOP28" s="157">
        <f t="shared" si="248"/>
        <v>0</v>
      </c>
      <c r="VOQ28" s="157">
        <f t="shared" si="248"/>
        <v>0</v>
      </c>
      <c r="VOR28" s="157">
        <f t="shared" si="248"/>
        <v>0</v>
      </c>
      <c r="VOS28" s="157">
        <f t="shared" si="248"/>
        <v>0</v>
      </c>
      <c r="VOT28" s="157">
        <f t="shared" si="248"/>
        <v>0</v>
      </c>
      <c r="VOU28" s="157">
        <f t="shared" si="248"/>
        <v>0</v>
      </c>
      <c r="VOV28" s="157">
        <f t="shared" si="248"/>
        <v>0</v>
      </c>
      <c r="VOW28" s="157">
        <f t="shared" si="248"/>
        <v>0</v>
      </c>
      <c r="VOX28" s="157">
        <f t="shared" si="248"/>
        <v>0</v>
      </c>
      <c r="VOY28" s="157">
        <f t="shared" si="248"/>
        <v>0</v>
      </c>
      <c r="VOZ28" s="157">
        <f t="shared" si="248"/>
        <v>0</v>
      </c>
      <c r="VPA28" s="157">
        <f t="shared" si="248"/>
        <v>0</v>
      </c>
      <c r="VPB28" s="157">
        <f t="shared" si="248"/>
        <v>0</v>
      </c>
      <c r="VPC28" s="157">
        <f t="shared" si="248"/>
        <v>0</v>
      </c>
      <c r="VPD28" s="157">
        <f t="shared" si="248"/>
        <v>0</v>
      </c>
      <c r="VPE28" s="157">
        <f t="shared" si="248"/>
        <v>0</v>
      </c>
      <c r="VPF28" s="157">
        <f t="shared" si="248"/>
        <v>0</v>
      </c>
      <c r="VPG28" s="157">
        <f t="shared" si="248"/>
        <v>0</v>
      </c>
      <c r="VPH28" s="157">
        <f t="shared" si="248"/>
        <v>0</v>
      </c>
      <c r="VPI28" s="157">
        <f t="shared" si="248"/>
        <v>0</v>
      </c>
      <c r="VPJ28" s="157">
        <f t="shared" si="248"/>
        <v>0</v>
      </c>
      <c r="VPK28" s="157">
        <f t="shared" ref="VPK28:VRV28" si="249">VPK29+VPK30</f>
        <v>0</v>
      </c>
      <c r="VPL28" s="157">
        <f t="shared" si="249"/>
        <v>0</v>
      </c>
      <c r="VPM28" s="157">
        <f t="shared" si="249"/>
        <v>0</v>
      </c>
      <c r="VPN28" s="157">
        <f t="shared" si="249"/>
        <v>0</v>
      </c>
      <c r="VPO28" s="157">
        <f t="shared" si="249"/>
        <v>0</v>
      </c>
      <c r="VPP28" s="157">
        <f t="shared" si="249"/>
        <v>0</v>
      </c>
      <c r="VPQ28" s="157">
        <f t="shared" si="249"/>
        <v>0</v>
      </c>
      <c r="VPR28" s="157">
        <f t="shared" si="249"/>
        <v>0</v>
      </c>
      <c r="VPS28" s="157">
        <f t="shared" si="249"/>
        <v>0</v>
      </c>
      <c r="VPT28" s="157">
        <f t="shared" si="249"/>
        <v>0</v>
      </c>
      <c r="VPU28" s="157">
        <f t="shared" si="249"/>
        <v>0</v>
      </c>
      <c r="VPV28" s="157">
        <f t="shared" si="249"/>
        <v>0</v>
      </c>
      <c r="VPW28" s="157">
        <f t="shared" si="249"/>
        <v>0</v>
      </c>
      <c r="VPX28" s="157">
        <f t="shared" si="249"/>
        <v>0</v>
      </c>
      <c r="VPY28" s="157">
        <f t="shared" si="249"/>
        <v>0</v>
      </c>
      <c r="VPZ28" s="157">
        <f t="shared" si="249"/>
        <v>0</v>
      </c>
      <c r="VQA28" s="157">
        <f t="shared" si="249"/>
        <v>0</v>
      </c>
      <c r="VQB28" s="157">
        <f t="shared" si="249"/>
        <v>0</v>
      </c>
      <c r="VQC28" s="157">
        <f t="shared" si="249"/>
        <v>0</v>
      </c>
      <c r="VQD28" s="157">
        <f t="shared" si="249"/>
        <v>0</v>
      </c>
      <c r="VQE28" s="157">
        <f t="shared" si="249"/>
        <v>0</v>
      </c>
      <c r="VQF28" s="157">
        <f t="shared" si="249"/>
        <v>0</v>
      </c>
      <c r="VQG28" s="157">
        <f t="shared" si="249"/>
        <v>0</v>
      </c>
      <c r="VQH28" s="157">
        <f t="shared" si="249"/>
        <v>0</v>
      </c>
      <c r="VQI28" s="157">
        <f t="shared" si="249"/>
        <v>0</v>
      </c>
      <c r="VQJ28" s="157">
        <f t="shared" si="249"/>
        <v>0</v>
      </c>
      <c r="VQK28" s="157">
        <f t="shared" si="249"/>
        <v>0</v>
      </c>
      <c r="VQL28" s="157">
        <f t="shared" si="249"/>
        <v>0</v>
      </c>
      <c r="VQM28" s="157">
        <f t="shared" si="249"/>
        <v>0</v>
      </c>
      <c r="VQN28" s="157">
        <f t="shared" si="249"/>
        <v>0</v>
      </c>
      <c r="VQO28" s="157">
        <f t="shared" si="249"/>
        <v>0</v>
      </c>
      <c r="VQP28" s="157">
        <f t="shared" si="249"/>
        <v>0</v>
      </c>
      <c r="VQQ28" s="157">
        <f t="shared" si="249"/>
        <v>0</v>
      </c>
      <c r="VQR28" s="157">
        <f t="shared" si="249"/>
        <v>0</v>
      </c>
      <c r="VQS28" s="157">
        <f t="shared" si="249"/>
        <v>0</v>
      </c>
      <c r="VQT28" s="157">
        <f t="shared" si="249"/>
        <v>0</v>
      </c>
      <c r="VQU28" s="157">
        <f t="shared" si="249"/>
        <v>0</v>
      </c>
      <c r="VQV28" s="157">
        <f t="shared" si="249"/>
        <v>0</v>
      </c>
      <c r="VQW28" s="157">
        <f t="shared" si="249"/>
        <v>0</v>
      </c>
      <c r="VQX28" s="157">
        <f t="shared" si="249"/>
        <v>0</v>
      </c>
      <c r="VQY28" s="157">
        <f t="shared" si="249"/>
        <v>0</v>
      </c>
      <c r="VQZ28" s="157">
        <f t="shared" si="249"/>
        <v>0</v>
      </c>
      <c r="VRA28" s="157">
        <f t="shared" si="249"/>
        <v>0</v>
      </c>
      <c r="VRB28" s="157">
        <f t="shared" si="249"/>
        <v>0</v>
      </c>
      <c r="VRC28" s="157">
        <f t="shared" si="249"/>
        <v>0</v>
      </c>
      <c r="VRD28" s="157">
        <f t="shared" si="249"/>
        <v>0</v>
      </c>
      <c r="VRE28" s="157">
        <f t="shared" si="249"/>
        <v>0</v>
      </c>
      <c r="VRF28" s="157">
        <f t="shared" si="249"/>
        <v>0</v>
      </c>
      <c r="VRG28" s="157">
        <f t="shared" si="249"/>
        <v>0</v>
      </c>
      <c r="VRH28" s="157">
        <f t="shared" si="249"/>
        <v>0</v>
      </c>
      <c r="VRI28" s="157">
        <f t="shared" si="249"/>
        <v>0</v>
      </c>
      <c r="VRJ28" s="157">
        <f t="shared" si="249"/>
        <v>0</v>
      </c>
      <c r="VRK28" s="157">
        <f t="shared" si="249"/>
        <v>0</v>
      </c>
      <c r="VRL28" s="157">
        <f t="shared" si="249"/>
        <v>0</v>
      </c>
      <c r="VRM28" s="157">
        <f t="shared" si="249"/>
        <v>0</v>
      </c>
      <c r="VRN28" s="157">
        <f t="shared" si="249"/>
        <v>0</v>
      </c>
      <c r="VRO28" s="157">
        <f t="shared" si="249"/>
        <v>0</v>
      </c>
      <c r="VRP28" s="157">
        <f t="shared" si="249"/>
        <v>0</v>
      </c>
      <c r="VRQ28" s="157">
        <f t="shared" si="249"/>
        <v>0</v>
      </c>
      <c r="VRR28" s="157">
        <f t="shared" si="249"/>
        <v>0</v>
      </c>
      <c r="VRS28" s="157">
        <f t="shared" si="249"/>
        <v>0</v>
      </c>
      <c r="VRT28" s="157">
        <f t="shared" si="249"/>
        <v>0</v>
      </c>
      <c r="VRU28" s="157">
        <f t="shared" si="249"/>
        <v>0</v>
      </c>
      <c r="VRV28" s="157">
        <f t="shared" si="249"/>
        <v>0</v>
      </c>
      <c r="VRW28" s="157">
        <f t="shared" ref="VRW28:VUH28" si="250">VRW29+VRW30</f>
        <v>0</v>
      </c>
      <c r="VRX28" s="157">
        <f t="shared" si="250"/>
        <v>0</v>
      </c>
      <c r="VRY28" s="157">
        <f t="shared" si="250"/>
        <v>0</v>
      </c>
      <c r="VRZ28" s="157">
        <f t="shared" si="250"/>
        <v>0</v>
      </c>
      <c r="VSA28" s="157">
        <f t="shared" si="250"/>
        <v>0</v>
      </c>
      <c r="VSB28" s="157">
        <f t="shared" si="250"/>
        <v>0</v>
      </c>
      <c r="VSC28" s="157">
        <f t="shared" si="250"/>
        <v>0</v>
      </c>
      <c r="VSD28" s="157">
        <f t="shared" si="250"/>
        <v>0</v>
      </c>
      <c r="VSE28" s="157">
        <f t="shared" si="250"/>
        <v>0</v>
      </c>
      <c r="VSF28" s="157">
        <f t="shared" si="250"/>
        <v>0</v>
      </c>
      <c r="VSG28" s="157">
        <f t="shared" si="250"/>
        <v>0</v>
      </c>
      <c r="VSH28" s="157">
        <f t="shared" si="250"/>
        <v>0</v>
      </c>
      <c r="VSI28" s="157">
        <f t="shared" si="250"/>
        <v>0</v>
      </c>
      <c r="VSJ28" s="157">
        <f t="shared" si="250"/>
        <v>0</v>
      </c>
      <c r="VSK28" s="157">
        <f t="shared" si="250"/>
        <v>0</v>
      </c>
      <c r="VSL28" s="157">
        <f t="shared" si="250"/>
        <v>0</v>
      </c>
      <c r="VSM28" s="157">
        <f t="shared" si="250"/>
        <v>0</v>
      </c>
      <c r="VSN28" s="157">
        <f t="shared" si="250"/>
        <v>0</v>
      </c>
      <c r="VSO28" s="157">
        <f t="shared" si="250"/>
        <v>0</v>
      </c>
      <c r="VSP28" s="157">
        <f t="shared" si="250"/>
        <v>0</v>
      </c>
      <c r="VSQ28" s="157">
        <f t="shared" si="250"/>
        <v>0</v>
      </c>
      <c r="VSR28" s="157">
        <f t="shared" si="250"/>
        <v>0</v>
      </c>
      <c r="VSS28" s="157">
        <f t="shared" si="250"/>
        <v>0</v>
      </c>
      <c r="VST28" s="157">
        <f t="shared" si="250"/>
        <v>0</v>
      </c>
      <c r="VSU28" s="157">
        <f t="shared" si="250"/>
        <v>0</v>
      </c>
      <c r="VSV28" s="157">
        <f t="shared" si="250"/>
        <v>0</v>
      </c>
      <c r="VSW28" s="157">
        <f t="shared" si="250"/>
        <v>0</v>
      </c>
      <c r="VSX28" s="157">
        <f t="shared" si="250"/>
        <v>0</v>
      </c>
      <c r="VSY28" s="157">
        <f t="shared" si="250"/>
        <v>0</v>
      </c>
      <c r="VSZ28" s="157">
        <f t="shared" si="250"/>
        <v>0</v>
      </c>
      <c r="VTA28" s="157">
        <f t="shared" si="250"/>
        <v>0</v>
      </c>
      <c r="VTB28" s="157">
        <f t="shared" si="250"/>
        <v>0</v>
      </c>
      <c r="VTC28" s="157">
        <f t="shared" si="250"/>
        <v>0</v>
      </c>
      <c r="VTD28" s="157">
        <f t="shared" si="250"/>
        <v>0</v>
      </c>
      <c r="VTE28" s="157">
        <f t="shared" si="250"/>
        <v>0</v>
      </c>
      <c r="VTF28" s="157">
        <f t="shared" si="250"/>
        <v>0</v>
      </c>
      <c r="VTG28" s="157">
        <f t="shared" si="250"/>
        <v>0</v>
      </c>
      <c r="VTH28" s="157">
        <f t="shared" si="250"/>
        <v>0</v>
      </c>
      <c r="VTI28" s="157">
        <f t="shared" si="250"/>
        <v>0</v>
      </c>
      <c r="VTJ28" s="157">
        <f t="shared" si="250"/>
        <v>0</v>
      </c>
      <c r="VTK28" s="157">
        <f t="shared" si="250"/>
        <v>0</v>
      </c>
      <c r="VTL28" s="157">
        <f t="shared" si="250"/>
        <v>0</v>
      </c>
      <c r="VTM28" s="157">
        <f t="shared" si="250"/>
        <v>0</v>
      </c>
      <c r="VTN28" s="157">
        <f t="shared" si="250"/>
        <v>0</v>
      </c>
      <c r="VTO28" s="157">
        <f t="shared" si="250"/>
        <v>0</v>
      </c>
      <c r="VTP28" s="157">
        <f t="shared" si="250"/>
        <v>0</v>
      </c>
      <c r="VTQ28" s="157">
        <f t="shared" si="250"/>
        <v>0</v>
      </c>
      <c r="VTR28" s="157">
        <f t="shared" si="250"/>
        <v>0</v>
      </c>
      <c r="VTS28" s="157">
        <f t="shared" si="250"/>
        <v>0</v>
      </c>
      <c r="VTT28" s="157">
        <f t="shared" si="250"/>
        <v>0</v>
      </c>
      <c r="VTU28" s="157">
        <f t="shared" si="250"/>
        <v>0</v>
      </c>
      <c r="VTV28" s="157">
        <f t="shared" si="250"/>
        <v>0</v>
      </c>
      <c r="VTW28" s="157">
        <f t="shared" si="250"/>
        <v>0</v>
      </c>
      <c r="VTX28" s="157">
        <f t="shared" si="250"/>
        <v>0</v>
      </c>
      <c r="VTY28" s="157">
        <f t="shared" si="250"/>
        <v>0</v>
      </c>
      <c r="VTZ28" s="157">
        <f t="shared" si="250"/>
        <v>0</v>
      </c>
      <c r="VUA28" s="157">
        <f t="shared" si="250"/>
        <v>0</v>
      </c>
      <c r="VUB28" s="157">
        <f t="shared" si="250"/>
        <v>0</v>
      </c>
      <c r="VUC28" s="157">
        <f t="shared" si="250"/>
        <v>0</v>
      </c>
      <c r="VUD28" s="157">
        <f t="shared" si="250"/>
        <v>0</v>
      </c>
      <c r="VUE28" s="157">
        <f t="shared" si="250"/>
        <v>0</v>
      </c>
      <c r="VUF28" s="157">
        <f t="shared" si="250"/>
        <v>0</v>
      </c>
      <c r="VUG28" s="157">
        <f t="shared" si="250"/>
        <v>0</v>
      </c>
      <c r="VUH28" s="157">
        <f t="shared" si="250"/>
        <v>0</v>
      </c>
      <c r="VUI28" s="157">
        <f t="shared" ref="VUI28:VWT28" si="251">VUI29+VUI30</f>
        <v>0</v>
      </c>
      <c r="VUJ28" s="157">
        <f t="shared" si="251"/>
        <v>0</v>
      </c>
      <c r="VUK28" s="157">
        <f t="shared" si="251"/>
        <v>0</v>
      </c>
      <c r="VUL28" s="157">
        <f t="shared" si="251"/>
        <v>0</v>
      </c>
      <c r="VUM28" s="157">
        <f t="shared" si="251"/>
        <v>0</v>
      </c>
      <c r="VUN28" s="157">
        <f t="shared" si="251"/>
        <v>0</v>
      </c>
      <c r="VUO28" s="157">
        <f t="shared" si="251"/>
        <v>0</v>
      </c>
      <c r="VUP28" s="157">
        <f t="shared" si="251"/>
        <v>0</v>
      </c>
      <c r="VUQ28" s="157">
        <f t="shared" si="251"/>
        <v>0</v>
      </c>
      <c r="VUR28" s="157">
        <f t="shared" si="251"/>
        <v>0</v>
      </c>
      <c r="VUS28" s="157">
        <f t="shared" si="251"/>
        <v>0</v>
      </c>
      <c r="VUT28" s="157">
        <f t="shared" si="251"/>
        <v>0</v>
      </c>
      <c r="VUU28" s="157">
        <f t="shared" si="251"/>
        <v>0</v>
      </c>
      <c r="VUV28" s="157">
        <f t="shared" si="251"/>
        <v>0</v>
      </c>
      <c r="VUW28" s="157">
        <f t="shared" si="251"/>
        <v>0</v>
      </c>
      <c r="VUX28" s="157">
        <f t="shared" si="251"/>
        <v>0</v>
      </c>
      <c r="VUY28" s="157">
        <f t="shared" si="251"/>
        <v>0</v>
      </c>
      <c r="VUZ28" s="157">
        <f t="shared" si="251"/>
        <v>0</v>
      </c>
      <c r="VVA28" s="157">
        <f t="shared" si="251"/>
        <v>0</v>
      </c>
      <c r="VVB28" s="157">
        <f t="shared" si="251"/>
        <v>0</v>
      </c>
      <c r="VVC28" s="157">
        <f t="shared" si="251"/>
        <v>0</v>
      </c>
      <c r="VVD28" s="157">
        <f t="shared" si="251"/>
        <v>0</v>
      </c>
      <c r="VVE28" s="157">
        <f t="shared" si="251"/>
        <v>0</v>
      </c>
      <c r="VVF28" s="157">
        <f t="shared" si="251"/>
        <v>0</v>
      </c>
      <c r="VVG28" s="157">
        <f t="shared" si="251"/>
        <v>0</v>
      </c>
      <c r="VVH28" s="157">
        <f t="shared" si="251"/>
        <v>0</v>
      </c>
      <c r="VVI28" s="157">
        <f t="shared" si="251"/>
        <v>0</v>
      </c>
      <c r="VVJ28" s="157">
        <f t="shared" si="251"/>
        <v>0</v>
      </c>
      <c r="VVK28" s="157">
        <f t="shared" si="251"/>
        <v>0</v>
      </c>
      <c r="VVL28" s="157">
        <f t="shared" si="251"/>
        <v>0</v>
      </c>
      <c r="VVM28" s="157">
        <f t="shared" si="251"/>
        <v>0</v>
      </c>
      <c r="VVN28" s="157">
        <f t="shared" si="251"/>
        <v>0</v>
      </c>
      <c r="VVO28" s="157">
        <f t="shared" si="251"/>
        <v>0</v>
      </c>
      <c r="VVP28" s="157">
        <f t="shared" si="251"/>
        <v>0</v>
      </c>
      <c r="VVQ28" s="157">
        <f t="shared" si="251"/>
        <v>0</v>
      </c>
      <c r="VVR28" s="157">
        <f t="shared" si="251"/>
        <v>0</v>
      </c>
      <c r="VVS28" s="157">
        <f t="shared" si="251"/>
        <v>0</v>
      </c>
      <c r="VVT28" s="157">
        <f t="shared" si="251"/>
        <v>0</v>
      </c>
      <c r="VVU28" s="157">
        <f t="shared" si="251"/>
        <v>0</v>
      </c>
      <c r="VVV28" s="157">
        <f t="shared" si="251"/>
        <v>0</v>
      </c>
      <c r="VVW28" s="157">
        <f t="shared" si="251"/>
        <v>0</v>
      </c>
      <c r="VVX28" s="157">
        <f t="shared" si="251"/>
        <v>0</v>
      </c>
      <c r="VVY28" s="157">
        <f t="shared" si="251"/>
        <v>0</v>
      </c>
      <c r="VVZ28" s="157">
        <f t="shared" si="251"/>
        <v>0</v>
      </c>
      <c r="VWA28" s="157">
        <f t="shared" si="251"/>
        <v>0</v>
      </c>
      <c r="VWB28" s="157">
        <f t="shared" si="251"/>
        <v>0</v>
      </c>
      <c r="VWC28" s="157">
        <f t="shared" si="251"/>
        <v>0</v>
      </c>
      <c r="VWD28" s="157">
        <f t="shared" si="251"/>
        <v>0</v>
      </c>
      <c r="VWE28" s="157">
        <f t="shared" si="251"/>
        <v>0</v>
      </c>
      <c r="VWF28" s="157">
        <f t="shared" si="251"/>
        <v>0</v>
      </c>
      <c r="VWG28" s="157">
        <f t="shared" si="251"/>
        <v>0</v>
      </c>
      <c r="VWH28" s="157">
        <f t="shared" si="251"/>
        <v>0</v>
      </c>
      <c r="VWI28" s="157">
        <f t="shared" si="251"/>
        <v>0</v>
      </c>
      <c r="VWJ28" s="157">
        <f t="shared" si="251"/>
        <v>0</v>
      </c>
      <c r="VWK28" s="157">
        <f t="shared" si="251"/>
        <v>0</v>
      </c>
      <c r="VWL28" s="157">
        <f t="shared" si="251"/>
        <v>0</v>
      </c>
      <c r="VWM28" s="157">
        <f t="shared" si="251"/>
        <v>0</v>
      </c>
      <c r="VWN28" s="157">
        <f t="shared" si="251"/>
        <v>0</v>
      </c>
      <c r="VWO28" s="157">
        <f t="shared" si="251"/>
        <v>0</v>
      </c>
      <c r="VWP28" s="157">
        <f t="shared" si="251"/>
        <v>0</v>
      </c>
      <c r="VWQ28" s="157">
        <f t="shared" si="251"/>
        <v>0</v>
      </c>
      <c r="VWR28" s="157">
        <f t="shared" si="251"/>
        <v>0</v>
      </c>
      <c r="VWS28" s="157">
        <f t="shared" si="251"/>
        <v>0</v>
      </c>
      <c r="VWT28" s="157">
        <f t="shared" si="251"/>
        <v>0</v>
      </c>
      <c r="VWU28" s="157">
        <f t="shared" ref="VWU28:VZF28" si="252">VWU29+VWU30</f>
        <v>0</v>
      </c>
      <c r="VWV28" s="157">
        <f t="shared" si="252"/>
        <v>0</v>
      </c>
      <c r="VWW28" s="157">
        <f t="shared" si="252"/>
        <v>0</v>
      </c>
      <c r="VWX28" s="157">
        <f t="shared" si="252"/>
        <v>0</v>
      </c>
      <c r="VWY28" s="157">
        <f t="shared" si="252"/>
        <v>0</v>
      </c>
      <c r="VWZ28" s="157">
        <f t="shared" si="252"/>
        <v>0</v>
      </c>
      <c r="VXA28" s="157">
        <f t="shared" si="252"/>
        <v>0</v>
      </c>
      <c r="VXB28" s="157">
        <f t="shared" si="252"/>
        <v>0</v>
      </c>
      <c r="VXC28" s="157">
        <f t="shared" si="252"/>
        <v>0</v>
      </c>
      <c r="VXD28" s="157">
        <f t="shared" si="252"/>
        <v>0</v>
      </c>
      <c r="VXE28" s="157">
        <f t="shared" si="252"/>
        <v>0</v>
      </c>
      <c r="VXF28" s="157">
        <f t="shared" si="252"/>
        <v>0</v>
      </c>
      <c r="VXG28" s="157">
        <f t="shared" si="252"/>
        <v>0</v>
      </c>
      <c r="VXH28" s="157">
        <f t="shared" si="252"/>
        <v>0</v>
      </c>
      <c r="VXI28" s="157">
        <f t="shared" si="252"/>
        <v>0</v>
      </c>
      <c r="VXJ28" s="157">
        <f t="shared" si="252"/>
        <v>0</v>
      </c>
      <c r="VXK28" s="157">
        <f t="shared" si="252"/>
        <v>0</v>
      </c>
      <c r="VXL28" s="157">
        <f t="shared" si="252"/>
        <v>0</v>
      </c>
      <c r="VXM28" s="157">
        <f t="shared" si="252"/>
        <v>0</v>
      </c>
      <c r="VXN28" s="157">
        <f t="shared" si="252"/>
        <v>0</v>
      </c>
      <c r="VXO28" s="157">
        <f t="shared" si="252"/>
        <v>0</v>
      </c>
      <c r="VXP28" s="157">
        <f t="shared" si="252"/>
        <v>0</v>
      </c>
      <c r="VXQ28" s="157">
        <f t="shared" si="252"/>
        <v>0</v>
      </c>
      <c r="VXR28" s="157">
        <f t="shared" si="252"/>
        <v>0</v>
      </c>
      <c r="VXS28" s="157">
        <f t="shared" si="252"/>
        <v>0</v>
      </c>
      <c r="VXT28" s="157">
        <f t="shared" si="252"/>
        <v>0</v>
      </c>
      <c r="VXU28" s="157">
        <f t="shared" si="252"/>
        <v>0</v>
      </c>
      <c r="VXV28" s="157">
        <f t="shared" si="252"/>
        <v>0</v>
      </c>
      <c r="VXW28" s="157">
        <f t="shared" si="252"/>
        <v>0</v>
      </c>
      <c r="VXX28" s="157">
        <f t="shared" si="252"/>
        <v>0</v>
      </c>
      <c r="VXY28" s="157">
        <f t="shared" si="252"/>
        <v>0</v>
      </c>
      <c r="VXZ28" s="157">
        <f t="shared" si="252"/>
        <v>0</v>
      </c>
      <c r="VYA28" s="157">
        <f t="shared" si="252"/>
        <v>0</v>
      </c>
      <c r="VYB28" s="157">
        <f t="shared" si="252"/>
        <v>0</v>
      </c>
      <c r="VYC28" s="157">
        <f t="shared" si="252"/>
        <v>0</v>
      </c>
      <c r="VYD28" s="157">
        <f t="shared" si="252"/>
        <v>0</v>
      </c>
      <c r="VYE28" s="157">
        <f t="shared" si="252"/>
        <v>0</v>
      </c>
      <c r="VYF28" s="157">
        <f t="shared" si="252"/>
        <v>0</v>
      </c>
      <c r="VYG28" s="157">
        <f t="shared" si="252"/>
        <v>0</v>
      </c>
      <c r="VYH28" s="157">
        <f t="shared" si="252"/>
        <v>0</v>
      </c>
      <c r="VYI28" s="157">
        <f t="shared" si="252"/>
        <v>0</v>
      </c>
      <c r="VYJ28" s="157">
        <f t="shared" si="252"/>
        <v>0</v>
      </c>
      <c r="VYK28" s="157">
        <f t="shared" si="252"/>
        <v>0</v>
      </c>
      <c r="VYL28" s="157">
        <f t="shared" si="252"/>
        <v>0</v>
      </c>
      <c r="VYM28" s="157">
        <f t="shared" si="252"/>
        <v>0</v>
      </c>
      <c r="VYN28" s="157">
        <f t="shared" si="252"/>
        <v>0</v>
      </c>
      <c r="VYO28" s="157">
        <f t="shared" si="252"/>
        <v>0</v>
      </c>
      <c r="VYP28" s="157">
        <f t="shared" si="252"/>
        <v>0</v>
      </c>
      <c r="VYQ28" s="157">
        <f t="shared" si="252"/>
        <v>0</v>
      </c>
      <c r="VYR28" s="157">
        <f t="shared" si="252"/>
        <v>0</v>
      </c>
      <c r="VYS28" s="157">
        <f t="shared" si="252"/>
        <v>0</v>
      </c>
      <c r="VYT28" s="157">
        <f t="shared" si="252"/>
        <v>0</v>
      </c>
      <c r="VYU28" s="157">
        <f t="shared" si="252"/>
        <v>0</v>
      </c>
      <c r="VYV28" s="157">
        <f t="shared" si="252"/>
        <v>0</v>
      </c>
      <c r="VYW28" s="157">
        <f t="shared" si="252"/>
        <v>0</v>
      </c>
      <c r="VYX28" s="157">
        <f t="shared" si="252"/>
        <v>0</v>
      </c>
      <c r="VYY28" s="157">
        <f t="shared" si="252"/>
        <v>0</v>
      </c>
      <c r="VYZ28" s="157">
        <f t="shared" si="252"/>
        <v>0</v>
      </c>
      <c r="VZA28" s="157">
        <f t="shared" si="252"/>
        <v>0</v>
      </c>
      <c r="VZB28" s="157">
        <f t="shared" si="252"/>
        <v>0</v>
      </c>
      <c r="VZC28" s="157">
        <f t="shared" si="252"/>
        <v>0</v>
      </c>
      <c r="VZD28" s="157">
        <f t="shared" si="252"/>
        <v>0</v>
      </c>
      <c r="VZE28" s="157">
        <f t="shared" si="252"/>
        <v>0</v>
      </c>
      <c r="VZF28" s="157">
        <f t="shared" si="252"/>
        <v>0</v>
      </c>
      <c r="VZG28" s="157">
        <f t="shared" ref="VZG28:WBR28" si="253">VZG29+VZG30</f>
        <v>0</v>
      </c>
      <c r="VZH28" s="157">
        <f t="shared" si="253"/>
        <v>0</v>
      </c>
      <c r="VZI28" s="157">
        <f t="shared" si="253"/>
        <v>0</v>
      </c>
      <c r="VZJ28" s="157">
        <f t="shared" si="253"/>
        <v>0</v>
      </c>
      <c r="VZK28" s="157">
        <f t="shared" si="253"/>
        <v>0</v>
      </c>
      <c r="VZL28" s="157">
        <f t="shared" si="253"/>
        <v>0</v>
      </c>
      <c r="VZM28" s="157">
        <f t="shared" si="253"/>
        <v>0</v>
      </c>
      <c r="VZN28" s="157">
        <f t="shared" si="253"/>
        <v>0</v>
      </c>
      <c r="VZO28" s="157">
        <f t="shared" si="253"/>
        <v>0</v>
      </c>
      <c r="VZP28" s="157">
        <f t="shared" si="253"/>
        <v>0</v>
      </c>
      <c r="VZQ28" s="157">
        <f t="shared" si="253"/>
        <v>0</v>
      </c>
      <c r="VZR28" s="157">
        <f t="shared" si="253"/>
        <v>0</v>
      </c>
      <c r="VZS28" s="157">
        <f t="shared" si="253"/>
        <v>0</v>
      </c>
      <c r="VZT28" s="157">
        <f t="shared" si="253"/>
        <v>0</v>
      </c>
      <c r="VZU28" s="157">
        <f t="shared" si="253"/>
        <v>0</v>
      </c>
      <c r="VZV28" s="157">
        <f t="shared" si="253"/>
        <v>0</v>
      </c>
      <c r="VZW28" s="157">
        <f t="shared" si="253"/>
        <v>0</v>
      </c>
      <c r="VZX28" s="157">
        <f t="shared" si="253"/>
        <v>0</v>
      </c>
      <c r="VZY28" s="157">
        <f t="shared" si="253"/>
        <v>0</v>
      </c>
      <c r="VZZ28" s="157">
        <f t="shared" si="253"/>
        <v>0</v>
      </c>
      <c r="WAA28" s="157">
        <f t="shared" si="253"/>
        <v>0</v>
      </c>
      <c r="WAB28" s="157">
        <f t="shared" si="253"/>
        <v>0</v>
      </c>
      <c r="WAC28" s="157">
        <f t="shared" si="253"/>
        <v>0</v>
      </c>
      <c r="WAD28" s="157">
        <f t="shared" si="253"/>
        <v>0</v>
      </c>
      <c r="WAE28" s="157">
        <f t="shared" si="253"/>
        <v>0</v>
      </c>
      <c r="WAF28" s="157">
        <f t="shared" si="253"/>
        <v>0</v>
      </c>
      <c r="WAG28" s="157">
        <f t="shared" si="253"/>
        <v>0</v>
      </c>
      <c r="WAH28" s="157">
        <f t="shared" si="253"/>
        <v>0</v>
      </c>
      <c r="WAI28" s="157">
        <f t="shared" si="253"/>
        <v>0</v>
      </c>
      <c r="WAJ28" s="157">
        <f t="shared" si="253"/>
        <v>0</v>
      </c>
      <c r="WAK28" s="157">
        <f t="shared" si="253"/>
        <v>0</v>
      </c>
      <c r="WAL28" s="157">
        <f t="shared" si="253"/>
        <v>0</v>
      </c>
      <c r="WAM28" s="157">
        <f t="shared" si="253"/>
        <v>0</v>
      </c>
      <c r="WAN28" s="157">
        <f t="shared" si="253"/>
        <v>0</v>
      </c>
      <c r="WAO28" s="157">
        <f t="shared" si="253"/>
        <v>0</v>
      </c>
      <c r="WAP28" s="157">
        <f t="shared" si="253"/>
        <v>0</v>
      </c>
      <c r="WAQ28" s="157">
        <f t="shared" si="253"/>
        <v>0</v>
      </c>
      <c r="WAR28" s="157">
        <f t="shared" si="253"/>
        <v>0</v>
      </c>
      <c r="WAS28" s="157">
        <f t="shared" si="253"/>
        <v>0</v>
      </c>
      <c r="WAT28" s="157">
        <f t="shared" si="253"/>
        <v>0</v>
      </c>
      <c r="WAU28" s="157">
        <f t="shared" si="253"/>
        <v>0</v>
      </c>
      <c r="WAV28" s="157">
        <f t="shared" si="253"/>
        <v>0</v>
      </c>
      <c r="WAW28" s="157">
        <f t="shared" si="253"/>
        <v>0</v>
      </c>
      <c r="WAX28" s="157">
        <f t="shared" si="253"/>
        <v>0</v>
      </c>
      <c r="WAY28" s="157">
        <f t="shared" si="253"/>
        <v>0</v>
      </c>
      <c r="WAZ28" s="157">
        <f t="shared" si="253"/>
        <v>0</v>
      </c>
      <c r="WBA28" s="157">
        <f t="shared" si="253"/>
        <v>0</v>
      </c>
      <c r="WBB28" s="157">
        <f t="shared" si="253"/>
        <v>0</v>
      </c>
      <c r="WBC28" s="157">
        <f t="shared" si="253"/>
        <v>0</v>
      </c>
      <c r="WBD28" s="157">
        <f t="shared" si="253"/>
        <v>0</v>
      </c>
      <c r="WBE28" s="157">
        <f t="shared" si="253"/>
        <v>0</v>
      </c>
      <c r="WBF28" s="157">
        <f t="shared" si="253"/>
        <v>0</v>
      </c>
      <c r="WBG28" s="157">
        <f t="shared" si="253"/>
        <v>0</v>
      </c>
      <c r="WBH28" s="157">
        <f t="shared" si="253"/>
        <v>0</v>
      </c>
      <c r="WBI28" s="157">
        <f t="shared" si="253"/>
        <v>0</v>
      </c>
      <c r="WBJ28" s="157">
        <f t="shared" si="253"/>
        <v>0</v>
      </c>
      <c r="WBK28" s="157">
        <f t="shared" si="253"/>
        <v>0</v>
      </c>
      <c r="WBL28" s="157">
        <f t="shared" si="253"/>
        <v>0</v>
      </c>
      <c r="WBM28" s="157">
        <f t="shared" si="253"/>
        <v>0</v>
      </c>
      <c r="WBN28" s="157">
        <f t="shared" si="253"/>
        <v>0</v>
      </c>
      <c r="WBO28" s="157">
        <f t="shared" si="253"/>
        <v>0</v>
      </c>
      <c r="WBP28" s="157">
        <f t="shared" si="253"/>
        <v>0</v>
      </c>
      <c r="WBQ28" s="157">
        <f t="shared" si="253"/>
        <v>0</v>
      </c>
      <c r="WBR28" s="157">
        <f t="shared" si="253"/>
        <v>0</v>
      </c>
      <c r="WBS28" s="157">
        <f t="shared" ref="WBS28:WED28" si="254">WBS29+WBS30</f>
        <v>0</v>
      </c>
      <c r="WBT28" s="157">
        <f t="shared" si="254"/>
        <v>0</v>
      </c>
      <c r="WBU28" s="157">
        <f t="shared" si="254"/>
        <v>0</v>
      </c>
      <c r="WBV28" s="157">
        <f t="shared" si="254"/>
        <v>0</v>
      </c>
      <c r="WBW28" s="157">
        <f t="shared" si="254"/>
        <v>0</v>
      </c>
      <c r="WBX28" s="157">
        <f t="shared" si="254"/>
        <v>0</v>
      </c>
      <c r="WBY28" s="157">
        <f t="shared" si="254"/>
        <v>0</v>
      </c>
      <c r="WBZ28" s="157">
        <f t="shared" si="254"/>
        <v>0</v>
      </c>
      <c r="WCA28" s="157">
        <f t="shared" si="254"/>
        <v>0</v>
      </c>
      <c r="WCB28" s="157">
        <f t="shared" si="254"/>
        <v>0</v>
      </c>
      <c r="WCC28" s="157">
        <f t="shared" si="254"/>
        <v>0</v>
      </c>
      <c r="WCD28" s="157">
        <f t="shared" si="254"/>
        <v>0</v>
      </c>
      <c r="WCE28" s="157">
        <f t="shared" si="254"/>
        <v>0</v>
      </c>
      <c r="WCF28" s="157">
        <f t="shared" si="254"/>
        <v>0</v>
      </c>
      <c r="WCG28" s="157">
        <f t="shared" si="254"/>
        <v>0</v>
      </c>
      <c r="WCH28" s="157">
        <f t="shared" si="254"/>
        <v>0</v>
      </c>
      <c r="WCI28" s="157">
        <f t="shared" si="254"/>
        <v>0</v>
      </c>
      <c r="WCJ28" s="157">
        <f t="shared" si="254"/>
        <v>0</v>
      </c>
      <c r="WCK28" s="157">
        <f t="shared" si="254"/>
        <v>0</v>
      </c>
      <c r="WCL28" s="157">
        <f t="shared" si="254"/>
        <v>0</v>
      </c>
      <c r="WCM28" s="157">
        <f t="shared" si="254"/>
        <v>0</v>
      </c>
      <c r="WCN28" s="157">
        <f t="shared" si="254"/>
        <v>0</v>
      </c>
      <c r="WCO28" s="157">
        <f t="shared" si="254"/>
        <v>0</v>
      </c>
      <c r="WCP28" s="157">
        <f t="shared" si="254"/>
        <v>0</v>
      </c>
      <c r="WCQ28" s="157">
        <f t="shared" si="254"/>
        <v>0</v>
      </c>
      <c r="WCR28" s="157">
        <f t="shared" si="254"/>
        <v>0</v>
      </c>
      <c r="WCS28" s="157">
        <f t="shared" si="254"/>
        <v>0</v>
      </c>
      <c r="WCT28" s="157">
        <f t="shared" si="254"/>
        <v>0</v>
      </c>
      <c r="WCU28" s="157">
        <f t="shared" si="254"/>
        <v>0</v>
      </c>
      <c r="WCV28" s="157">
        <f t="shared" si="254"/>
        <v>0</v>
      </c>
      <c r="WCW28" s="157">
        <f t="shared" si="254"/>
        <v>0</v>
      </c>
      <c r="WCX28" s="157">
        <f t="shared" si="254"/>
        <v>0</v>
      </c>
      <c r="WCY28" s="157">
        <f t="shared" si="254"/>
        <v>0</v>
      </c>
      <c r="WCZ28" s="157">
        <f t="shared" si="254"/>
        <v>0</v>
      </c>
      <c r="WDA28" s="157">
        <f t="shared" si="254"/>
        <v>0</v>
      </c>
      <c r="WDB28" s="157">
        <f t="shared" si="254"/>
        <v>0</v>
      </c>
      <c r="WDC28" s="157">
        <f t="shared" si="254"/>
        <v>0</v>
      </c>
      <c r="WDD28" s="157">
        <f t="shared" si="254"/>
        <v>0</v>
      </c>
      <c r="WDE28" s="157">
        <f t="shared" si="254"/>
        <v>0</v>
      </c>
      <c r="WDF28" s="157">
        <f t="shared" si="254"/>
        <v>0</v>
      </c>
      <c r="WDG28" s="157">
        <f t="shared" si="254"/>
        <v>0</v>
      </c>
      <c r="WDH28" s="157">
        <f t="shared" si="254"/>
        <v>0</v>
      </c>
      <c r="WDI28" s="157">
        <f t="shared" si="254"/>
        <v>0</v>
      </c>
      <c r="WDJ28" s="157">
        <f t="shared" si="254"/>
        <v>0</v>
      </c>
      <c r="WDK28" s="157">
        <f t="shared" si="254"/>
        <v>0</v>
      </c>
      <c r="WDL28" s="157">
        <f t="shared" si="254"/>
        <v>0</v>
      </c>
      <c r="WDM28" s="157">
        <f t="shared" si="254"/>
        <v>0</v>
      </c>
      <c r="WDN28" s="157">
        <f t="shared" si="254"/>
        <v>0</v>
      </c>
      <c r="WDO28" s="157">
        <f t="shared" si="254"/>
        <v>0</v>
      </c>
      <c r="WDP28" s="157">
        <f t="shared" si="254"/>
        <v>0</v>
      </c>
      <c r="WDQ28" s="157">
        <f t="shared" si="254"/>
        <v>0</v>
      </c>
      <c r="WDR28" s="157">
        <f t="shared" si="254"/>
        <v>0</v>
      </c>
      <c r="WDS28" s="157">
        <f t="shared" si="254"/>
        <v>0</v>
      </c>
      <c r="WDT28" s="157">
        <f t="shared" si="254"/>
        <v>0</v>
      </c>
      <c r="WDU28" s="157">
        <f t="shared" si="254"/>
        <v>0</v>
      </c>
      <c r="WDV28" s="157">
        <f t="shared" si="254"/>
        <v>0</v>
      </c>
      <c r="WDW28" s="157">
        <f t="shared" si="254"/>
        <v>0</v>
      </c>
      <c r="WDX28" s="157">
        <f t="shared" si="254"/>
        <v>0</v>
      </c>
      <c r="WDY28" s="157">
        <f t="shared" si="254"/>
        <v>0</v>
      </c>
      <c r="WDZ28" s="157">
        <f t="shared" si="254"/>
        <v>0</v>
      </c>
      <c r="WEA28" s="157">
        <f t="shared" si="254"/>
        <v>0</v>
      </c>
      <c r="WEB28" s="157">
        <f t="shared" si="254"/>
        <v>0</v>
      </c>
      <c r="WEC28" s="157">
        <f t="shared" si="254"/>
        <v>0</v>
      </c>
      <c r="WED28" s="157">
        <f t="shared" si="254"/>
        <v>0</v>
      </c>
      <c r="WEE28" s="157">
        <f t="shared" ref="WEE28:WGP28" si="255">WEE29+WEE30</f>
        <v>0</v>
      </c>
      <c r="WEF28" s="157">
        <f t="shared" si="255"/>
        <v>0</v>
      </c>
      <c r="WEG28" s="157">
        <f t="shared" si="255"/>
        <v>0</v>
      </c>
      <c r="WEH28" s="157">
        <f t="shared" si="255"/>
        <v>0</v>
      </c>
      <c r="WEI28" s="157">
        <f t="shared" si="255"/>
        <v>0</v>
      </c>
      <c r="WEJ28" s="157">
        <f t="shared" si="255"/>
        <v>0</v>
      </c>
      <c r="WEK28" s="157">
        <f t="shared" si="255"/>
        <v>0</v>
      </c>
      <c r="WEL28" s="157">
        <f t="shared" si="255"/>
        <v>0</v>
      </c>
      <c r="WEM28" s="157">
        <f t="shared" si="255"/>
        <v>0</v>
      </c>
      <c r="WEN28" s="157">
        <f t="shared" si="255"/>
        <v>0</v>
      </c>
      <c r="WEO28" s="157">
        <f t="shared" si="255"/>
        <v>0</v>
      </c>
      <c r="WEP28" s="157">
        <f t="shared" si="255"/>
        <v>0</v>
      </c>
      <c r="WEQ28" s="157">
        <f t="shared" si="255"/>
        <v>0</v>
      </c>
      <c r="WER28" s="157">
        <f t="shared" si="255"/>
        <v>0</v>
      </c>
      <c r="WES28" s="157">
        <f t="shared" si="255"/>
        <v>0</v>
      </c>
      <c r="WET28" s="157">
        <f t="shared" si="255"/>
        <v>0</v>
      </c>
      <c r="WEU28" s="157">
        <f t="shared" si="255"/>
        <v>0</v>
      </c>
      <c r="WEV28" s="157">
        <f t="shared" si="255"/>
        <v>0</v>
      </c>
      <c r="WEW28" s="157">
        <f t="shared" si="255"/>
        <v>0</v>
      </c>
      <c r="WEX28" s="157">
        <f t="shared" si="255"/>
        <v>0</v>
      </c>
      <c r="WEY28" s="157">
        <f t="shared" si="255"/>
        <v>0</v>
      </c>
      <c r="WEZ28" s="157">
        <f t="shared" si="255"/>
        <v>0</v>
      </c>
      <c r="WFA28" s="157">
        <f t="shared" si="255"/>
        <v>0</v>
      </c>
      <c r="WFB28" s="157">
        <f t="shared" si="255"/>
        <v>0</v>
      </c>
      <c r="WFC28" s="157">
        <f t="shared" si="255"/>
        <v>0</v>
      </c>
      <c r="WFD28" s="157">
        <f t="shared" si="255"/>
        <v>0</v>
      </c>
      <c r="WFE28" s="157">
        <f t="shared" si="255"/>
        <v>0</v>
      </c>
      <c r="WFF28" s="157">
        <f t="shared" si="255"/>
        <v>0</v>
      </c>
      <c r="WFG28" s="157">
        <f t="shared" si="255"/>
        <v>0</v>
      </c>
      <c r="WFH28" s="157">
        <f t="shared" si="255"/>
        <v>0</v>
      </c>
      <c r="WFI28" s="157">
        <f t="shared" si="255"/>
        <v>0</v>
      </c>
      <c r="WFJ28" s="157">
        <f t="shared" si="255"/>
        <v>0</v>
      </c>
      <c r="WFK28" s="157">
        <f t="shared" si="255"/>
        <v>0</v>
      </c>
      <c r="WFL28" s="157">
        <f t="shared" si="255"/>
        <v>0</v>
      </c>
      <c r="WFM28" s="157">
        <f t="shared" si="255"/>
        <v>0</v>
      </c>
      <c r="WFN28" s="157">
        <f t="shared" si="255"/>
        <v>0</v>
      </c>
      <c r="WFO28" s="157">
        <f t="shared" si="255"/>
        <v>0</v>
      </c>
      <c r="WFP28" s="157">
        <f t="shared" si="255"/>
        <v>0</v>
      </c>
      <c r="WFQ28" s="157">
        <f t="shared" si="255"/>
        <v>0</v>
      </c>
      <c r="WFR28" s="157">
        <f t="shared" si="255"/>
        <v>0</v>
      </c>
      <c r="WFS28" s="157">
        <f t="shared" si="255"/>
        <v>0</v>
      </c>
      <c r="WFT28" s="157">
        <f t="shared" si="255"/>
        <v>0</v>
      </c>
      <c r="WFU28" s="157">
        <f t="shared" si="255"/>
        <v>0</v>
      </c>
      <c r="WFV28" s="157">
        <f t="shared" si="255"/>
        <v>0</v>
      </c>
      <c r="WFW28" s="157">
        <f t="shared" si="255"/>
        <v>0</v>
      </c>
      <c r="WFX28" s="157">
        <f t="shared" si="255"/>
        <v>0</v>
      </c>
      <c r="WFY28" s="157">
        <f t="shared" si="255"/>
        <v>0</v>
      </c>
      <c r="WFZ28" s="157">
        <f t="shared" si="255"/>
        <v>0</v>
      </c>
      <c r="WGA28" s="157">
        <f t="shared" si="255"/>
        <v>0</v>
      </c>
      <c r="WGB28" s="157">
        <f t="shared" si="255"/>
        <v>0</v>
      </c>
      <c r="WGC28" s="157">
        <f t="shared" si="255"/>
        <v>0</v>
      </c>
      <c r="WGD28" s="157">
        <f t="shared" si="255"/>
        <v>0</v>
      </c>
      <c r="WGE28" s="157">
        <f t="shared" si="255"/>
        <v>0</v>
      </c>
      <c r="WGF28" s="157">
        <f t="shared" si="255"/>
        <v>0</v>
      </c>
      <c r="WGG28" s="157">
        <f t="shared" si="255"/>
        <v>0</v>
      </c>
      <c r="WGH28" s="157">
        <f t="shared" si="255"/>
        <v>0</v>
      </c>
      <c r="WGI28" s="157">
        <f t="shared" si="255"/>
        <v>0</v>
      </c>
      <c r="WGJ28" s="157">
        <f t="shared" si="255"/>
        <v>0</v>
      </c>
      <c r="WGK28" s="157">
        <f t="shared" si="255"/>
        <v>0</v>
      </c>
      <c r="WGL28" s="157">
        <f t="shared" si="255"/>
        <v>0</v>
      </c>
      <c r="WGM28" s="157">
        <f t="shared" si="255"/>
        <v>0</v>
      </c>
      <c r="WGN28" s="157">
        <f t="shared" si="255"/>
        <v>0</v>
      </c>
      <c r="WGO28" s="157">
        <f t="shared" si="255"/>
        <v>0</v>
      </c>
      <c r="WGP28" s="157">
        <f t="shared" si="255"/>
        <v>0</v>
      </c>
      <c r="WGQ28" s="157">
        <f t="shared" ref="WGQ28:WJB28" si="256">WGQ29+WGQ30</f>
        <v>0</v>
      </c>
      <c r="WGR28" s="157">
        <f t="shared" si="256"/>
        <v>0</v>
      </c>
      <c r="WGS28" s="157">
        <f t="shared" si="256"/>
        <v>0</v>
      </c>
      <c r="WGT28" s="157">
        <f t="shared" si="256"/>
        <v>0</v>
      </c>
      <c r="WGU28" s="157">
        <f t="shared" si="256"/>
        <v>0</v>
      </c>
      <c r="WGV28" s="157">
        <f t="shared" si="256"/>
        <v>0</v>
      </c>
      <c r="WGW28" s="157">
        <f t="shared" si="256"/>
        <v>0</v>
      </c>
      <c r="WGX28" s="157">
        <f t="shared" si="256"/>
        <v>0</v>
      </c>
      <c r="WGY28" s="157">
        <f t="shared" si="256"/>
        <v>0</v>
      </c>
      <c r="WGZ28" s="157">
        <f t="shared" si="256"/>
        <v>0</v>
      </c>
      <c r="WHA28" s="157">
        <f t="shared" si="256"/>
        <v>0</v>
      </c>
      <c r="WHB28" s="157">
        <f t="shared" si="256"/>
        <v>0</v>
      </c>
      <c r="WHC28" s="157">
        <f t="shared" si="256"/>
        <v>0</v>
      </c>
      <c r="WHD28" s="157">
        <f t="shared" si="256"/>
        <v>0</v>
      </c>
      <c r="WHE28" s="157">
        <f t="shared" si="256"/>
        <v>0</v>
      </c>
      <c r="WHF28" s="157">
        <f t="shared" si="256"/>
        <v>0</v>
      </c>
      <c r="WHG28" s="157">
        <f t="shared" si="256"/>
        <v>0</v>
      </c>
      <c r="WHH28" s="157">
        <f t="shared" si="256"/>
        <v>0</v>
      </c>
      <c r="WHI28" s="157">
        <f t="shared" si="256"/>
        <v>0</v>
      </c>
      <c r="WHJ28" s="157">
        <f t="shared" si="256"/>
        <v>0</v>
      </c>
      <c r="WHK28" s="157">
        <f t="shared" si="256"/>
        <v>0</v>
      </c>
      <c r="WHL28" s="157">
        <f t="shared" si="256"/>
        <v>0</v>
      </c>
      <c r="WHM28" s="157">
        <f t="shared" si="256"/>
        <v>0</v>
      </c>
      <c r="WHN28" s="157">
        <f t="shared" si="256"/>
        <v>0</v>
      </c>
      <c r="WHO28" s="157">
        <f t="shared" si="256"/>
        <v>0</v>
      </c>
      <c r="WHP28" s="157">
        <f t="shared" si="256"/>
        <v>0</v>
      </c>
      <c r="WHQ28" s="157">
        <f t="shared" si="256"/>
        <v>0</v>
      </c>
      <c r="WHR28" s="157">
        <f t="shared" si="256"/>
        <v>0</v>
      </c>
      <c r="WHS28" s="157">
        <f t="shared" si="256"/>
        <v>0</v>
      </c>
      <c r="WHT28" s="157">
        <f t="shared" si="256"/>
        <v>0</v>
      </c>
      <c r="WHU28" s="157">
        <f t="shared" si="256"/>
        <v>0</v>
      </c>
      <c r="WHV28" s="157">
        <f t="shared" si="256"/>
        <v>0</v>
      </c>
      <c r="WHW28" s="157">
        <f t="shared" si="256"/>
        <v>0</v>
      </c>
      <c r="WHX28" s="157">
        <f t="shared" si="256"/>
        <v>0</v>
      </c>
      <c r="WHY28" s="157">
        <f t="shared" si="256"/>
        <v>0</v>
      </c>
      <c r="WHZ28" s="157">
        <f t="shared" si="256"/>
        <v>0</v>
      </c>
      <c r="WIA28" s="157">
        <f t="shared" si="256"/>
        <v>0</v>
      </c>
      <c r="WIB28" s="157">
        <f t="shared" si="256"/>
        <v>0</v>
      </c>
      <c r="WIC28" s="157">
        <f t="shared" si="256"/>
        <v>0</v>
      </c>
      <c r="WID28" s="157">
        <f t="shared" si="256"/>
        <v>0</v>
      </c>
      <c r="WIE28" s="157">
        <f t="shared" si="256"/>
        <v>0</v>
      </c>
      <c r="WIF28" s="157">
        <f t="shared" si="256"/>
        <v>0</v>
      </c>
      <c r="WIG28" s="157">
        <f t="shared" si="256"/>
        <v>0</v>
      </c>
      <c r="WIH28" s="157">
        <f t="shared" si="256"/>
        <v>0</v>
      </c>
      <c r="WII28" s="157">
        <f t="shared" si="256"/>
        <v>0</v>
      </c>
      <c r="WIJ28" s="157">
        <f t="shared" si="256"/>
        <v>0</v>
      </c>
      <c r="WIK28" s="157">
        <f t="shared" si="256"/>
        <v>0</v>
      </c>
      <c r="WIL28" s="157">
        <f t="shared" si="256"/>
        <v>0</v>
      </c>
      <c r="WIM28" s="157">
        <f t="shared" si="256"/>
        <v>0</v>
      </c>
      <c r="WIN28" s="157">
        <f t="shared" si="256"/>
        <v>0</v>
      </c>
      <c r="WIO28" s="157">
        <f t="shared" si="256"/>
        <v>0</v>
      </c>
      <c r="WIP28" s="157">
        <f t="shared" si="256"/>
        <v>0</v>
      </c>
      <c r="WIQ28" s="157">
        <f t="shared" si="256"/>
        <v>0</v>
      </c>
      <c r="WIR28" s="157">
        <f t="shared" si="256"/>
        <v>0</v>
      </c>
      <c r="WIS28" s="157">
        <f t="shared" si="256"/>
        <v>0</v>
      </c>
      <c r="WIT28" s="157">
        <f t="shared" si="256"/>
        <v>0</v>
      </c>
      <c r="WIU28" s="157">
        <f t="shared" si="256"/>
        <v>0</v>
      </c>
      <c r="WIV28" s="157">
        <f t="shared" si="256"/>
        <v>0</v>
      </c>
      <c r="WIW28" s="157">
        <f t="shared" si="256"/>
        <v>0</v>
      </c>
      <c r="WIX28" s="157">
        <f t="shared" si="256"/>
        <v>0</v>
      </c>
      <c r="WIY28" s="157">
        <f t="shared" si="256"/>
        <v>0</v>
      </c>
      <c r="WIZ28" s="157">
        <f t="shared" si="256"/>
        <v>0</v>
      </c>
      <c r="WJA28" s="157">
        <f t="shared" si="256"/>
        <v>0</v>
      </c>
      <c r="WJB28" s="157">
        <f t="shared" si="256"/>
        <v>0</v>
      </c>
      <c r="WJC28" s="157">
        <f t="shared" ref="WJC28:WLN28" si="257">WJC29+WJC30</f>
        <v>0</v>
      </c>
      <c r="WJD28" s="157">
        <f t="shared" si="257"/>
        <v>0</v>
      </c>
      <c r="WJE28" s="157">
        <f t="shared" si="257"/>
        <v>0</v>
      </c>
      <c r="WJF28" s="157">
        <f t="shared" si="257"/>
        <v>0</v>
      </c>
      <c r="WJG28" s="157">
        <f t="shared" si="257"/>
        <v>0</v>
      </c>
      <c r="WJH28" s="157">
        <f t="shared" si="257"/>
        <v>0</v>
      </c>
      <c r="WJI28" s="157">
        <f t="shared" si="257"/>
        <v>0</v>
      </c>
      <c r="WJJ28" s="157">
        <f t="shared" si="257"/>
        <v>0</v>
      </c>
      <c r="WJK28" s="157">
        <f t="shared" si="257"/>
        <v>0</v>
      </c>
      <c r="WJL28" s="157">
        <f t="shared" si="257"/>
        <v>0</v>
      </c>
      <c r="WJM28" s="157">
        <f t="shared" si="257"/>
        <v>0</v>
      </c>
      <c r="WJN28" s="157">
        <f t="shared" si="257"/>
        <v>0</v>
      </c>
      <c r="WJO28" s="157">
        <f t="shared" si="257"/>
        <v>0</v>
      </c>
      <c r="WJP28" s="157">
        <f t="shared" si="257"/>
        <v>0</v>
      </c>
      <c r="WJQ28" s="157">
        <f t="shared" si="257"/>
        <v>0</v>
      </c>
      <c r="WJR28" s="157">
        <f t="shared" si="257"/>
        <v>0</v>
      </c>
      <c r="WJS28" s="157">
        <f t="shared" si="257"/>
        <v>0</v>
      </c>
      <c r="WJT28" s="157">
        <f t="shared" si="257"/>
        <v>0</v>
      </c>
      <c r="WJU28" s="157">
        <f t="shared" si="257"/>
        <v>0</v>
      </c>
      <c r="WJV28" s="157">
        <f t="shared" si="257"/>
        <v>0</v>
      </c>
      <c r="WJW28" s="157">
        <f t="shared" si="257"/>
        <v>0</v>
      </c>
      <c r="WJX28" s="157">
        <f t="shared" si="257"/>
        <v>0</v>
      </c>
      <c r="WJY28" s="157">
        <f t="shared" si="257"/>
        <v>0</v>
      </c>
      <c r="WJZ28" s="157">
        <f t="shared" si="257"/>
        <v>0</v>
      </c>
      <c r="WKA28" s="157">
        <f t="shared" si="257"/>
        <v>0</v>
      </c>
      <c r="WKB28" s="157">
        <f t="shared" si="257"/>
        <v>0</v>
      </c>
      <c r="WKC28" s="157">
        <f t="shared" si="257"/>
        <v>0</v>
      </c>
      <c r="WKD28" s="157">
        <f t="shared" si="257"/>
        <v>0</v>
      </c>
      <c r="WKE28" s="157">
        <f t="shared" si="257"/>
        <v>0</v>
      </c>
      <c r="WKF28" s="157">
        <f t="shared" si="257"/>
        <v>0</v>
      </c>
      <c r="WKG28" s="157">
        <f t="shared" si="257"/>
        <v>0</v>
      </c>
      <c r="WKH28" s="157">
        <f t="shared" si="257"/>
        <v>0</v>
      </c>
      <c r="WKI28" s="157">
        <f t="shared" si="257"/>
        <v>0</v>
      </c>
      <c r="WKJ28" s="157">
        <f t="shared" si="257"/>
        <v>0</v>
      </c>
      <c r="WKK28" s="157">
        <f t="shared" si="257"/>
        <v>0</v>
      </c>
      <c r="WKL28" s="157">
        <f t="shared" si="257"/>
        <v>0</v>
      </c>
      <c r="WKM28" s="157">
        <f t="shared" si="257"/>
        <v>0</v>
      </c>
      <c r="WKN28" s="157">
        <f t="shared" si="257"/>
        <v>0</v>
      </c>
      <c r="WKO28" s="157">
        <f t="shared" si="257"/>
        <v>0</v>
      </c>
      <c r="WKP28" s="157">
        <f t="shared" si="257"/>
        <v>0</v>
      </c>
      <c r="WKQ28" s="157">
        <f t="shared" si="257"/>
        <v>0</v>
      </c>
      <c r="WKR28" s="157">
        <f t="shared" si="257"/>
        <v>0</v>
      </c>
      <c r="WKS28" s="157">
        <f t="shared" si="257"/>
        <v>0</v>
      </c>
      <c r="WKT28" s="157">
        <f t="shared" si="257"/>
        <v>0</v>
      </c>
      <c r="WKU28" s="157">
        <f t="shared" si="257"/>
        <v>0</v>
      </c>
      <c r="WKV28" s="157">
        <f t="shared" si="257"/>
        <v>0</v>
      </c>
      <c r="WKW28" s="157">
        <f t="shared" si="257"/>
        <v>0</v>
      </c>
      <c r="WKX28" s="157">
        <f t="shared" si="257"/>
        <v>0</v>
      </c>
      <c r="WKY28" s="157">
        <f t="shared" si="257"/>
        <v>0</v>
      </c>
      <c r="WKZ28" s="157">
        <f t="shared" si="257"/>
        <v>0</v>
      </c>
      <c r="WLA28" s="157">
        <f t="shared" si="257"/>
        <v>0</v>
      </c>
      <c r="WLB28" s="157">
        <f t="shared" si="257"/>
        <v>0</v>
      </c>
      <c r="WLC28" s="157">
        <f t="shared" si="257"/>
        <v>0</v>
      </c>
      <c r="WLD28" s="157">
        <f t="shared" si="257"/>
        <v>0</v>
      </c>
      <c r="WLE28" s="157">
        <f t="shared" si="257"/>
        <v>0</v>
      </c>
      <c r="WLF28" s="157">
        <f t="shared" si="257"/>
        <v>0</v>
      </c>
      <c r="WLG28" s="157">
        <f t="shared" si="257"/>
        <v>0</v>
      </c>
      <c r="WLH28" s="157">
        <f t="shared" si="257"/>
        <v>0</v>
      </c>
      <c r="WLI28" s="157">
        <f t="shared" si="257"/>
        <v>0</v>
      </c>
      <c r="WLJ28" s="157">
        <f t="shared" si="257"/>
        <v>0</v>
      </c>
      <c r="WLK28" s="157">
        <f t="shared" si="257"/>
        <v>0</v>
      </c>
      <c r="WLL28" s="157">
        <f t="shared" si="257"/>
        <v>0</v>
      </c>
      <c r="WLM28" s="157">
        <f t="shared" si="257"/>
        <v>0</v>
      </c>
      <c r="WLN28" s="157">
        <f t="shared" si="257"/>
        <v>0</v>
      </c>
      <c r="WLO28" s="157">
        <f t="shared" ref="WLO28:WNZ28" si="258">WLO29+WLO30</f>
        <v>0</v>
      </c>
      <c r="WLP28" s="157">
        <f t="shared" si="258"/>
        <v>0</v>
      </c>
      <c r="WLQ28" s="157">
        <f t="shared" si="258"/>
        <v>0</v>
      </c>
      <c r="WLR28" s="157">
        <f t="shared" si="258"/>
        <v>0</v>
      </c>
      <c r="WLS28" s="157">
        <f t="shared" si="258"/>
        <v>0</v>
      </c>
      <c r="WLT28" s="157">
        <f t="shared" si="258"/>
        <v>0</v>
      </c>
      <c r="WLU28" s="157">
        <f t="shared" si="258"/>
        <v>0</v>
      </c>
      <c r="WLV28" s="157">
        <f t="shared" si="258"/>
        <v>0</v>
      </c>
      <c r="WLW28" s="157">
        <f t="shared" si="258"/>
        <v>0</v>
      </c>
      <c r="WLX28" s="157">
        <f t="shared" si="258"/>
        <v>0</v>
      </c>
      <c r="WLY28" s="157">
        <f t="shared" si="258"/>
        <v>0</v>
      </c>
      <c r="WLZ28" s="157">
        <f t="shared" si="258"/>
        <v>0</v>
      </c>
      <c r="WMA28" s="157">
        <f t="shared" si="258"/>
        <v>0</v>
      </c>
      <c r="WMB28" s="157">
        <f t="shared" si="258"/>
        <v>0</v>
      </c>
      <c r="WMC28" s="157">
        <f t="shared" si="258"/>
        <v>0</v>
      </c>
      <c r="WMD28" s="157">
        <f t="shared" si="258"/>
        <v>0</v>
      </c>
      <c r="WME28" s="157">
        <f t="shared" si="258"/>
        <v>0</v>
      </c>
      <c r="WMF28" s="157">
        <f t="shared" si="258"/>
        <v>0</v>
      </c>
      <c r="WMG28" s="157">
        <f t="shared" si="258"/>
        <v>0</v>
      </c>
      <c r="WMH28" s="157">
        <f t="shared" si="258"/>
        <v>0</v>
      </c>
      <c r="WMI28" s="157">
        <f t="shared" si="258"/>
        <v>0</v>
      </c>
      <c r="WMJ28" s="157">
        <f t="shared" si="258"/>
        <v>0</v>
      </c>
      <c r="WMK28" s="157">
        <f t="shared" si="258"/>
        <v>0</v>
      </c>
      <c r="WML28" s="157">
        <f t="shared" si="258"/>
        <v>0</v>
      </c>
      <c r="WMM28" s="157">
        <f t="shared" si="258"/>
        <v>0</v>
      </c>
      <c r="WMN28" s="157">
        <f t="shared" si="258"/>
        <v>0</v>
      </c>
      <c r="WMO28" s="157">
        <f t="shared" si="258"/>
        <v>0</v>
      </c>
      <c r="WMP28" s="157">
        <f t="shared" si="258"/>
        <v>0</v>
      </c>
      <c r="WMQ28" s="157">
        <f t="shared" si="258"/>
        <v>0</v>
      </c>
      <c r="WMR28" s="157">
        <f t="shared" si="258"/>
        <v>0</v>
      </c>
      <c r="WMS28" s="157">
        <f t="shared" si="258"/>
        <v>0</v>
      </c>
      <c r="WMT28" s="157">
        <f t="shared" si="258"/>
        <v>0</v>
      </c>
      <c r="WMU28" s="157">
        <f t="shared" si="258"/>
        <v>0</v>
      </c>
      <c r="WMV28" s="157">
        <f t="shared" si="258"/>
        <v>0</v>
      </c>
      <c r="WMW28" s="157">
        <f t="shared" si="258"/>
        <v>0</v>
      </c>
      <c r="WMX28" s="157">
        <f t="shared" si="258"/>
        <v>0</v>
      </c>
      <c r="WMY28" s="157">
        <f t="shared" si="258"/>
        <v>0</v>
      </c>
      <c r="WMZ28" s="157">
        <f t="shared" si="258"/>
        <v>0</v>
      </c>
      <c r="WNA28" s="157">
        <f t="shared" si="258"/>
        <v>0</v>
      </c>
      <c r="WNB28" s="157">
        <f t="shared" si="258"/>
        <v>0</v>
      </c>
      <c r="WNC28" s="157">
        <f t="shared" si="258"/>
        <v>0</v>
      </c>
      <c r="WND28" s="157">
        <f t="shared" si="258"/>
        <v>0</v>
      </c>
      <c r="WNE28" s="157">
        <f t="shared" si="258"/>
        <v>0</v>
      </c>
      <c r="WNF28" s="157">
        <f t="shared" si="258"/>
        <v>0</v>
      </c>
      <c r="WNG28" s="157">
        <f t="shared" si="258"/>
        <v>0</v>
      </c>
      <c r="WNH28" s="157">
        <f t="shared" si="258"/>
        <v>0</v>
      </c>
      <c r="WNI28" s="157">
        <f t="shared" si="258"/>
        <v>0</v>
      </c>
      <c r="WNJ28" s="157">
        <f t="shared" si="258"/>
        <v>0</v>
      </c>
      <c r="WNK28" s="157">
        <f t="shared" si="258"/>
        <v>0</v>
      </c>
      <c r="WNL28" s="157">
        <f t="shared" si="258"/>
        <v>0</v>
      </c>
      <c r="WNM28" s="157">
        <f t="shared" si="258"/>
        <v>0</v>
      </c>
      <c r="WNN28" s="157">
        <f t="shared" si="258"/>
        <v>0</v>
      </c>
      <c r="WNO28" s="157">
        <f t="shared" si="258"/>
        <v>0</v>
      </c>
      <c r="WNP28" s="157">
        <f t="shared" si="258"/>
        <v>0</v>
      </c>
      <c r="WNQ28" s="157">
        <f t="shared" si="258"/>
        <v>0</v>
      </c>
      <c r="WNR28" s="157">
        <f t="shared" si="258"/>
        <v>0</v>
      </c>
      <c r="WNS28" s="157">
        <f t="shared" si="258"/>
        <v>0</v>
      </c>
      <c r="WNT28" s="157">
        <f t="shared" si="258"/>
        <v>0</v>
      </c>
      <c r="WNU28" s="157">
        <f t="shared" si="258"/>
        <v>0</v>
      </c>
      <c r="WNV28" s="157">
        <f t="shared" si="258"/>
        <v>0</v>
      </c>
      <c r="WNW28" s="157">
        <f t="shared" si="258"/>
        <v>0</v>
      </c>
      <c r="WNX28" s="157">
        <f t="shared" si="258"/>
        <v>0</v>
      </c>
      <c r="WNY28" s="157">
        <f t="shared" si="258"/>
        <v>0</v>
      </c>
      <c r="WNZ28" s="157">
        <f t="shared" si="258"/>
        <v>0</v>
      </c>
      <c r="WOA28" s="157">
        <f t="shared" ref="WOA28:WQL28" si="259">WOA29+WOA30</f>
        <v>0</v>
      </c>
      <c r="WOB28" s="157">
        <f t="shared" si="259"/>
        <v>0</v>
      </c>
      <c r="WOC28" s="157">
        <f t="shared" si="259"/>
        <v>0</v>
      </c>
      <c r="WOD28" s="157">
        <f t="shared" si="259"/>
        <v>0</v>
      </c>
      <c r="WOE28" s="157">
        <f t="shared" si="259"/>
        <v>0</v>
      </c>
      <c r="WOF28" s="157">
        <f t="shared" si="259"/>
        <v>0</v>
      </c>
      <c r="WOG28" s="157">
        <f t="shared" si="259"/>
        <v>0</v>
      </c>
      <c r="WOH28" s="157">
        <f t="shared" si="259"/>
        <v>0</v>
      </c>
      <c r="WOI28" s="157">
        <f t="shared" si="259"/>
        <v>0</v>
      </c>
      <c r="WOJ28" s="157">
        <f t="shared" si="259"/>
        <v>0</v>
      </c>
      <c r="WOK28" s="157">
        <f t="shared" si="259"/>
        <v>0</v>
      </c>
      <c r="WOL28" s="157">
        <f t="shared" si="259"/>
        <v>0</v>
      </c>
      <c r="WOM28" s="157">
        <f t="shared" si="259"/>
        <v>0</v>
      </c>
      <c r="WON28" s="157">
        <f t="shared" si="259"/>
        <v>0</v>
      </c>
      <c r="WOO28" s="157">
        <f t="shared" si="259"/>
        <v>0</v>
      </c>
      <c r="WOP28" s="157">
        <f t="shared" si="259"/>
        <v>0</v>
      </c>
      <c r="WOQ28" s="157">
        <f t="shared" si="259"/>
        <v>0</v>
      </c>
      <c r="WOR28" s="157">
        <f t="shared" si="259"/>
        <v>0</v>
      </c>
      <c r="WOS28" s="157">
        <f t="shared" si="259"/>
        <v>0</v>
      </c>
      <c r="WOT28" s="157">
        <f t="shared" si="259"/>
        <v>0</v>
      </c>
      <c r="WOU28" s="157">
        <f t="shared" si="259"/>
        <v>0</v>
      </c>
      <c r="WOV28" s="157">
        <f t="shared" si="259"/>
        <v>0</v>
      </c>
      <c r="WOW28" s="157">
        <f t="shared" si="259"/>
        <v>0</v>
      </c>
      <c r="WOX28" s="157">
        <f t="shared" si="259"/>
        <v>0</v>
      </c>
      <c r="WOY28" s="157">
        <f t="shared" si="259"/>
        <v>0</v>
      </c>
      <c r="WOZ28" s="157">
        <f t="shared" si="259"/>
        <v>0</v>
      </c>
      <c r="WPA28" s="157">
        <f t="shared" si="259"/>
        <v>0</v>
      </c>
      <c r="WPB28" s="157">
        <f t="shared" si="259"/>
        <v>0</v>
      </c>
      <c r="WPC28" s="157">
        <f t="shared" si="259"/>
        <v>0</v>
      </c>
      <c r="WPD28" s="157">
        <f t="shared" si="259"/>
        <v>0</v>
      </c>
      <c r="WPE28" s="157">
        <f t="shared" si="259"/>
        <v>0</v>
      </c>
      <c r="WPF28" s="157">
        <f t="shared" si="259"/>
        <v>0</v>
      </c>
      <c r="WPG28" s="157">
        <f t="shared" si="259"/>
        <v>0</v>
      </c>
      <c r="WPH28" s="157">
        <f t="shared" si="259"/>
        <v>0</v>
      </c>
      <c r="WPI28" s="157">
        <f t="shared" si="259"/>
        <v>0</v>
      </c>
      <c r="WPJ28" s="157">
        <f t="shared" si="259"/>
        <v>0</v>
      </c>
      <c r="WPK28" s="157">
        <f t="shared" si="259"/>
        <v>0</v>
      </c>
      <c r="WPL28" s="157">
        <f t="shared" si="259"/>
        <v>0</v>
      </c>
      <c r="WPM28" s="157">
        <f t="shared" si="259"/>
        <v>0</v>
      </c>
      <c r="WPN28" s="157">
        <f t="shared" si="259"/>
        <v>0</v>
      </c>
      <c r="WPO28" s="157">
        <f t="shared" si="259"/>
        <v>0</v>
      </c>
      <c r="WPP28" s="157">
        <f t="shared" si="259"/>
        <v>0</v>
      </c>
      <c r="WPQ28" s="157">
        <f t="shared" si="259"/>
        <v>0</v>
      </c>
      <c r="WPR28" s="157">
        <f t="shared" si="259"/>
        <v>0</v>
      </c>
      <c r="WPS28" s="157">
        <f t="shared" si="259"/>
        <v>0</v>
      </c>
      <c r="WPT28" s="157">
        <f t="shared" si="259"/>
        <v>0</v>
      </c>
      <c r="WPU28" s="157">
        <f t="shared" si="259"/>
        <v>0</v>
      </c>
      <c r="WPV28" s="157">
        <f t="shared" si="259"/>
        <v>0</v>
      </c>
      <c r="WPW28" s="157">
        <f t="shared" si="259"/>
        <v>0</v>
      </c>
      <c r="WPX28" s="157">
        <f t="shared" si="259"/>
        <v>0</v>
      </c>
      <c r="WPY28" s="157">
        <f t="shared" si="259"/>
        <v>0</v>
      </c>
      <c r="WPZ28" s="157">
        <f t="shared" si="259"/>
        <v>0</v>
      </c>
      <c r="WQA28" s="157">
        <f t="shared" si="259"/>
        <v>0</v>
      </c>
      <c r="WQB28" s="157">
        <f t="shared" si="259"/>
        <v>0</v>
      </c>
      <c r="WQC28" s="157">
        <f t="shared" si="259"/>
        <v>0</v>
      </c>
      <c r="WQD28" s="157">
        <f t="shared" si="259"/>
        <v>0</v>
      </c>
      <c r="WQE28" s="157">
        <f t="shared" si="259"/>
        <v>0</v>
      </c>
      <c r="WQF28" s="157">
        <f t="shared" si="259"/>
        <v>0</v>
      </c>
      <c r="WQG28" s="157">
        <f t="shared" si="259"/>
        <v>0</v>
      </c>
      <c r="WQH28" s="157">
        <f t="shared" si="259"/>
        <v>0</v>
      </c>
      <c r="WQI28" s="157">
        <f t="shared" si="259"/>
        <v>0</v>
      </c>
      <c r="WQJ28" s="157">
        <f t="shared" si="259"/>
        <v>0</v>
      </c>
      <c r="WQK28" s="157">
        <f t="shared" si="259"/>
        <v>0</v>
      </c>
      <c r="WQL28" s="157">
        <f t="shared" si="259"/>
        <v>0</v>
      </c>
      <c r="WQM28" s="157">
        <f t="shared" ref="WQM28:WSX28" si="260">WQM29+WQM30</f>
        <v>0</v>
      </c>
      <c r="WQN28" s="157">
        <f t="shared" si="260"/>
        <v>0</v>
      </c>
      <c r="WQO28" s="157">
        <f t="shared" si="260"/>
        <v>0</v>
      </c>
      <c r="WQP28" s="157">
        <f t="shared" si="260"/>
        <v>0</v>
      </c>
      <c r="WQQ28" s="157">
        <f t="shared" si="260"/>
        <v>0</v>
      </c>
      <c r="WQR28" s="157">
        <f t="shared" si="260"/>
        <v>0</v>
      </c>
      <c r="WQS28" s="157">
        <f t="shared" si="260"/>
        <v>0</v>
      </c>
      <c r="WQT28" s="157">
        <f t="shared" si="260"/>
        <v>0</v>
      </c>
      <c r="WQU28" s="157">
        <f t="shared" si="260"/>
        <v>0</v>
      </c>
      <c r="WQV28" s="157">
        <f t="shared" si="260"/>
        <v>0</v>
      </c>
      <c r="WQW28" s="157">
        <f t="shared" si="260"/>
        <v>0</v>
      </c>
      <c r="WQX28" s="157">
        <f t="shared" si="260"/>
        <v>0</v>
      </c>
      <c r="WQY28" s="157">
        <f t="shared" si="260"/>
        <v>0</v>
      </c>
      <c r="WQZ28" s="157">
        <f t="shared" si="260"/>
        <v>0</v>
      </c>
      <c r="WRA28" s="157">
        <f t="shared" si="260"/>
        <v>0</v>
      </c>
      <c r="WRB28" s="157">
        <f t="shared" si="260"/>
        <v>0</v>
      </c>
      <c r="WRC28" s="157">
        <f t="shared" si="260"/>
        <v>0</v>
      </c>
      <c r="WRD28" s="157">
        <f t="shared" si="260"/>
        <v>0</v>
      </c>
      <c r="WRE28" s="157">
        <f t="shared" si="260"/>
        <v>0</v>
      </c>
      <c r="WRF28" s="157">
        <f t="shared" si="260"/>
        <v>0</v>
      </c>
      <c r="WRG28" s="157">
        <f t="shared" si="260"/>
        <v>0</v>
      </c>
      <c r="WRH28" s="157">
        <f t="shared" si="260"/>
        <v>0</v>
      </c>
      <c r="WRI28" s="157">
        <f t="shared" si="260"/>
        <v>0</v>
      </c>
      <c r="WRJ28" s="157">
        <f t="shared" si="260"/>
        <v>0</v>
      </c>
      <c r="WRK28" s="157">
        <f t="shared" si="260"/>
        <v>0</v>
      </c>
      <c r="WRL28" s="157">
        <f t="shared" si="260"/>
        <v>0</v>
      </c>
      <c r="WRM28" s="157">
        <f t="shared" si="260"/>
        <v>0</v>
      </c>
      <c r="WRN28" s="157">
        <f t="shared" si="260"/>
        <v>0</v>
      </c>
      <c r="WRO28" s="157">
        <f t="shared" si="260"/>
        <v>0</v>
      </c>
      <c r="WRP28" s="157">
        <f t="shared" si="260"/>
        <v>0</v>
      </c>
      <c r="WRQ28" s="157">
        <f t="shared" si="260"/>
        <v>0</v>
      </c>
      <c r="WRR28" s="157">
        <f t="shared" si="260"/>
        <v>0</v>
      </c>
      <c r="WRS28" s="157">
        <f t="shared" si="260"/>
        <v>0</v>
      </c>
      <c r="WRT28" s="157">
        <f t="shared" si="260"/>
        <v>0</v>
      </c>
      <c r="WRU28" s="157">
        <f t="shared" si="260"/>
        <v>0</v>
      </c>
      <c r="WRV28" s="157">
        <f t="shared" si="260"/>
        <v>0</v>
      </c>
      <c r="WRW28" s="157">
        <f t="shared" si="260"/>
        <v>0</v>
      </c>
      <c r="WRX28" s="157">
        <f t="shared" si="260"/>
        <v>0</v>
      </c>
      <c r="WRY28" s="157">
        <f t="shared" si="260"/>
        <v>0</v>
      </c>
      <c r="WRZ28" s="157">
        <f t="shared" si="260"/>
        <v>0</v>
      </c>
      <c r="WSA28" s="157">
        <f t="shared" si="260"/>
        <v>0</v>
      </c>
      <c r="WSB28" s="157">
        <f t="shared" si="260"/>
        <v>0</v>
      </c>
      <c r="WSC28" s="157">
        <f t="shared" si="260"/>
        <v>0</v>
      </c>
      <c r="WSD28" s="157">
        <f t="shared" si="260"/>
        <v>0</v>
      </c>
      <c r="WSE28" s="157">
        <f t="shared" si="260"/>
        <v>0</v>
      </c>
      <c r="WSF28" s="157">
        <f t="shared" si="260"/>
        <v>0</v>
      </c>
      <c r="WSG28" s="157">
        <f t="shared" si="260"/>
        <v>0</v>
      </c>
      <c r="WSH28" s="157">
        <f t="shared" si="260"/>
        <v>0</v>
      </c>
      <c r="WSI28" s="157">
        <f t="shared" si="260"/>
        <v>0</v>
      </c>
      <c r="WSJ28" s="157">
        <f t="shared" si="260"/>
        <v>0</v>
      </c>
      <c r="WSK28" s="157">
        <f t="shared" si="260"/>
        <v>0</v>
      </c>
      <c r="WSL28" s="157">
        <f t="shared" si="260"/>
        <v>0</v>
      </c>
      <c r="WSM28" s="157">
        <f t="shared" si="260"/>
        <v>0</v>
      </c>
      <c r="WSN28" s="157">
        <f t="shared" si="260"/>
        <v>0</v>
      </c>
      <c r="WSO28" s="157">
        <f t="shared" si="260"/>
        <v>0</v>
      </c>
      <c r="WSP28" s="157">
        <f t="shared" si="260"/>
        <v>0</v>
      </c>
      <c r="WSQ28" s="157">
        <f t="shared" si="260"/>
        <v>0</v>
      </c>
      <c r="WSR28" s="157">
        <f t="shared" si="260"/>
        <v>0</v>
      </c>
      <c r="WSS28" s="157">
        <f t="shared" si="260"/>
        <v>0</v>
      </c>
      <c r="WST28" s="157">
        <f t="shared" si="260"/>
        <v>0</v>
      </c>
      <c r="WSU28" s="157">
        <f t="shared" si="260"/>
        <v>0</v>
      </c>
      <c r="WSV28" s="157">
        <f t="shared" si="260"/>
        <v>0</v>
      </c>
      <c r="WSW28" s="157">
        <f t="shared" si="260"/>
        <v>0</v>
      </c>
      <c r="WSX28" s="157">
        <f t="shared" si="260"/>
        <v>0</v>
      </c>
      <c r="WSY28" s="157">
        <f t="shared" ref="WSY28:WVJ28" si="261">WSY29+WSY30</f>
        <v>0</v>
      </c>
      <c r="WSZ28" s="157">
        <f t="shared" si="261"/>
        <v>0</v>
      </c>
      <c r="WTA28" s="157">
        <f t="shared" si="261"/>
        <v>0</v>
      </c>
      <c r="WTB28" s="157">
        <f t="shared" si="261"/>
        <v>0</v>
      </c>
      <c r="WTC28" s="157">
        <f t="shared" si="261"/>
        <v>0</v>
      </c>
      <c r="WTD28" s="157">
        <f t="shared" si="261"/>
        <v>0</v>
      </c>
      <c r="WTE28" s="157">
        <f t="shared" si="261"/>
        <v>0</v>
      </c>
      <c r="WTF28" s="157">
        <f t="shared" si="261"/>
        <v>0</v>
      </c>
      <c r="WTG28" s="157">
        <f t="shared" si="261"/>
        <v>0</v>
      </c>
      <c r="WTH28" s="157">
        <f t="shared" si="261"/>
        <v>0</v>
      </c>
      <c r="WTI28" s="157">
        <f t="shared" si="261"/>
        <v>0</v>
      </c>
      <c r="WTJ28" s="157">
        <f t="shared" si="261"/>
        <v>0</v>
      </c>
      <c r="WTK28" s="157">
        <f t="shared" si="261"/>
        <v>0</v>
      </c>
      <c r="WTL28" s="157">
        <f t="shared" si="261"/>
        <v>0</v>
      </c>
      <c r="WTM28" s="157">
        <f t="shared" si="261"/>
        <v>0</v>
      </c>
      <c r="WTN28" s="157">
        <f t="shared" si="261"/>
        <v>0</v>
      </c>
      <c r="WTO28" s="157">
        <f t="shared" si="261"/>
        <v>0</v>
      </c>
      <c r="WTP28" s="157">
        <f t="shared" si="261"/>
        <v>0</v>
      </c>
      <c r="WTQ28" s="157">
        <f t="shared" si="261"/>
        <v>0</v>
      </c>
      <c r="WTR28" s="157">
        <f t="shared" si="261"/>
        <v>0</v>
      </c>
      <c r="WTS28" s="157">
        <f t="shared" si="261"/>
        <v>0</v>
      </c>
      <c r="WTT28" s="157">
        <f t="shared" si="261"/>
        <v>0</v>
      </c>
      <c r="WTU28" s="157">
        <f t="shared" si="261"/>
        <v>0</v>
      </c>
      <c r="WTV28" s="157">
        <f t="shared" si="261"/>
        <v>0</v>
      </c>
      <c r="WTW28" s="157">
        <f t="shared" si="261"/>
        <v>0</v>
      </c>
      <c r="WTX28" s="157">
        <f t="shared" si="261"/>
        <v>0</v>
      </c>
      <c r="WTY28" s="157">
        <f t="shared" si="261"/>
        <v>0</v>
      </c>
      <c r="WTZ28" s="157">
        <f t="shared" si="261"/>
        <v>0</v>
      </c>
      <c r="WUA28" s="157">
        <f t="shared" si="261"/>
        <v>0</v>
      </c>
      <c r="WUB28" s="157">
        <f t="shared" si="261"/>
        <v>0</v>
      </c>
      <c r="WUC28" s="157">
        <f t="shared" si="261"/>
        <v>0</v>
      </c>
      <c r="WUD28" s="157">
        <f t="shared" si="261"/>
        <v>0</v>
      </c>
      <c r="WUE28" s="157">
        <f t="shared" si="261"/>
        <v>0</v>
      </c>
      <c r="WUF28" s="157">
        <f t="shared" si="261"/>
        <v>0</v>
      </c>
      <c r="WUG28" s="157">
        <f t="shared" si="261"/>
        <v>0</v>
      </c>
      <c r="WUH28" s="157">
        <f t="shared" si="261"/>
        <v>0</v>
      </c>
      <c r="WUI28" s="157">
        <f t="shared" si="261"/>
        <v>0</v>
      </c>
      <c r="WUJ28" s="157">
        <f t="shared" si="261"/>
        <v>0</v>
      </c>
      <c r="WUK28" s="157">
        <f t="shared" si="261"/>
        <v>0</v>
      </c>
      <c r="WUL28" s="157">
        <f t="shared" si="261"/>
        <v>0</v>
      </c>
      <c r="WUM28" s="157">
        <f t="shared" si="261"/>
        <v>0</v>
      </c>
      <c r="WUN28" s="157">
        <f t="shared" si="261"/>
        <v>0</v>
      </c>
      <c r="WUO28" s="157">
        <f t="shared" si="261"/>
        <v>0</v>
      </c>
      <c r="WUP28" s="157">
        <f t="shared" si="261"/>
        <v>0</v>
      </c>
      <c r="WUQ28" s="157">
        <f t="shared" si="261"/>
        <v>0</v>
      </c>
      <c r="WUR28" s="157">
        <f t="shared" si="261"/>
        <v>0</v>
      </c>
      <c r="WUS28" s="157">
        <f t="shared" si="261"/>
        <v>0</v>
      </c>
      <c r="WUT28" s="157">
        <f t="shared" si="261"/>
        <v>0</v>
      </c>
      <c r="WUU28" s="157">
        <f t="shared" si="261"/>
        <v>0</v>
      </c>
      <c r="WUV28" s="157">
        <f t="shared" si="261"/>
        <v>0</v>
      </c>
      <c r="WUW28" s="157">
        <f t="shared" si="261"/>
        <v>0</v>
      </c>
      <c r="WUX28" s="157">
        <f t="shared" si="261"/>
        <v>0</v>
      </c>
      <c r="WUY28" s="157">
        <f t="shared" si="261"/>
        <v>0</v>
      </c>
      <c r="WUZ28" s="157">
        <f t="shared" si="261"/>
        <v>0</v>
      </c>
      <c r="WVA28" s="157">
        <f t="shared" si="261"/>
        <v>0</v>
      </c>
      <c r="WVB28" s="157">
        <f t="shared" si="261"/>
        <v>0</v>
      </c>
      <c r="WVC28" s="157">
        <f t="shared" si="261"/>
        <v>0</v>
      </c>
      <c r="WVD28" s="157">
        <f t="shared" si="261"/>
        <v>0</v>
      </c>
      <c r="WVE28" s="157">
        <f t="shared" si="261"/>
        <v>0</v>
      </c>
      <c r="WVF28" s="157">
        <f t="shared" si="261"/>
        <v>0</v>
      </c>
      <c r="WVG28" s="157">
        <f t="shared" si="261"/>
        <v>0</v>
      </c>
      <c r="WVH28" s="157">
        <f t="shared" si="261"/>
        <v>0</v>
      </c>
      <c r="WVI28" s="157">
        <f t="shared" si="261"/>
        <v>0</v>
      </c>
      <c r="WVJ28" s="157">
        <f t="shared" si="261"/>
        <v>0</v>
      </c>
      <c r="WVK28" s="157">
        <f t="shared" ref="WVK28:WXV28" si="262">WVK29+WVK30</f>
        <v>0</v>
      </c>
      <c r="WVL28" s="157">
        <f t="shared" si="262"/>
        <v>0</v>
      </c>
      <c r="WVM28" s="157">
        <f t="shared" si="262"/>
        <v>0</v>
      </c>
      <c r="WVN28" s="157">
        <f t="shared" si="262"/>
        <v>0</v>
      </c>
      <c r="WVO28" s="157">
        <f t="shared" si="262"/>
        <v>0</v>
      </c>
      <c r="WVP28" s="157">
        <f t="shared" si="262"/>
        <v>0</v>
      </c>
      <c r="WVQ28" s="157">
        <f t="shared" si="262"/>
        <v>0</v>
      </c>
      <c r="WVR28" s="157">
        <f t="shared" si="262"/>
        <v>0</v>
      </c>
      <c r="WVS28" s="157">
        <f t="shared" si="262"/>
        <v>0</v>
      </c>
      <c r="WVT28" s="157">
        <f t="shared" si="262"/>
        <v>0</v>
      </c>
      <c r="WVU28" s="157">
        <f t="shared" si="262"/>
        <v>0</v>
      </c>
      <c r="WVV28" s="157">
        <f t="shared" si="262"/>
        <v>0</v>
      </c>
      <c r="WVW28" s="157">
        <f t="shared" si="262"/>
        <v>0</v>
      </c>
      <c r="WVX28" s="157">
        <f t="shared" si="262"/>
        <v>0</v>
      </c>
      <c r="WVY28" s="157">
        <f t="shared" si="262"/>
        <v>0</v>
      </c>
      <c r="WVZ28" s="157">
        <f t="shared" si="262"/>
        <v>0</v>
      </c>
      <c r="WWA28" s="157">
        <f t="shared" si="262"/>
        <v>0</v>
      </c>
      <c r="WWB28" s="157">
        <f t="shared" si="262"/>
        <v>0</v>
      </c>
      <c r="WWC28" s="157">
        <f t="shared" si="262"/>
        <v>0</v>
      </c>
      <c r="WWD28" s="157">
        <f t="shared" si="262"/>
        <v>0</v>
      </c>
      <c r="WWE28" s="157">
        <f t="shared" si="262"/>
        <v>0</v>
      </c>
      <c r="WWF28" s="157">
        <f t="shared" si="262"/>
        <v>0</v>
      </c>
      <c r="WWG28" s="157">
        <f t="shared" si="262"/>
        <v>0</v>
      </c>
      <c r="WWH28" s="157">
        <f t="shared" si="262"/>
        <v>0</v>
      </c>
      <c r="WWI28" s="157">
        <f t="shared" si="262"/>
        <v>0</v>
      </c>
      <c r="WWJ28" s="157">
        <f t="shared" si="262"/>
        <v>0</v>
      </c>
      <c r="WWK28" s="157">
        <f t="shared" si="262"/>
        <v>0</v>
      </c>
      <c r="WWL28" s="157">
        <f t="shared" si="262"/>
        <v>0</v>
      </c>
      <c r="WWM28" s="157">
        <f t="shared" si="262"/>
        <v>0</v>
      </c>
      <c r="WWN28" s="157">
        <f t="shared" si="262"/>
        <v>0</v>
      </c>
      <c r="WWO28" s="157">
        <f t="shared" si="262"/>
        <v>0</v>
      </c>
      <c r="WWP28" s="157">
        <f t="shared" si="262"/>
        <v>0</v>
      </c>
      <c r="WWQ28" s="157">
        <f t="shared" si="262"/>
        <v>0</v>
      </c>
      <c r="WWR28" s="157">
        <f t="shared" si="262"/>
        <v>0</v>
      </c>
      <c r="WWS28" s="157">
        <f t="shared" si="262"/>
        <v>0</v>
      </c>
      <c r="WWT28" s="157">
        <f t="shared" si="262"/>
        <v>0</v>
      </c>
      <c r="WWU28" s="157">
        <f t="shared" si="262"/>
        <v>0</v>
      </c>
      <c r="WWV28" s="157">
        <f t="shared" si="262"/>
        <v>0</v>
      </c>
      <c r="WWW28" s="157">
        <f t="shared" si="262"/>
        <v>0</v>
      </c>
      <c r="WWX28" s="157">
        <f t="shared" si="262"/>
        <v>0</v>
      </c>
      <c r="WWY28" s="157">
        <f t="shared" si="262"/>
        <v>0</v>
      </c>
      <c r="WWZ28" s="157">
        <f t="shared" si="262"/>
        <v>0</v>
      </c>
      <c r="WXA28" s="157">
        <f t="shared" si="262"/>
        <v>0</v>
      </c>
      <c r="WXB28" s="157">
        <f t="shared" si="262"/>
        <v>0</v>
      </c>
      <c r="WXC28" s="157">
        <f t="shared" si="262"/>
        <v>0</v>
      </c>
      <c r="WXD28" s="157">
        <f t="shared" si="262"/>
        <v>0</v>
      </c>
      <c r="WXE28" s="157">
        <f t="shared" si="262"/>
        <v>0</v>
      </c>
      <c r="WXF28" s="157">
        <f t="shared" si="262"/>
        <v>0</v>
      </c>
      <c r="WXG28" s="157">
        <f t="shared" si="262"/>
        <v>0</v>
      </c>
      <c r="WXH28" s="157">
        <f t="shared" si="262"/>
        <v>0</v>
      </c>
      <c r="WXI28" s="157">
        <f t="shared" si="262"/>
        <v>0</v>
      </c>
      <c r="WXJ28" s="157">
        <f t="shared" si="262"/>
        <v>0</v>
      </c>
      <c r="WXK28" s="157">
        <f t="shared" si="262"/>
        <v>0</v>
      </c>
      <c r="WXL28" s="157">
        <f t="shared" si="262"/>
        <v>0</v>
      </c>
      <c r="WXM28" s="157">
        <f t="shared" si="262"/>
        <v>0</v>
      </c>
      <c r="WXN28" s="157">
        <f t="shared" si="262"/>
        <v>0</v>
      </c>
      <c r="WXO28" s="157">
        <f t="shared" si="262"/>
        <v>0</v>
      </c>
      <c r="WXP28" s="157">
        <f t="shared" si="262"/>
        <v>0</v>
      </c>
      <c r="WXQ28" s="157">
        <f t="shared" si="262"/>
        <v>0</v>
      </c>
      <c r="WXR28" s="157">
        <f t="shared" si="262"/>
        <v>0</v>
      </c>
      <c r="WXS28" s="157">
        <f t="shared" si="262"/>
        <v>0</v>
      </c>
      <c r="WXT28" s="157">
        <f t="shared" si="262"/>
        <v>0</v>
      </c>
      <c r="WXU28" s="157">
        <f t="shared" si="262"/>
        <v>0</v>
      </c>
      <c r="WXV28" s="157">
        <f t="shared" si="262"/>
        <v>0</v>
      </c>
      <c r="WXW28" s="157">
        <f t="shared" ref="WXW28:XAH28" si="263">WXW29+WXW30</f>
        <v>0</v>
      </c>
      <c r="WXX28" s="157">
        <f t="shared" si="263"/>
        <v>0</v>
      </c>
      <c r="WXY28" s="157">
        <f t="shared" si="263"/>
        <v>0</v>
      </c>
      <c r="WXZ28" s="157">
        <f t="shared" si="263"/>
        <v>0</v>
      </c>
      <c r="WYA28" s="157">
        <f t="shared" si="263"/>
        <v>0</v>
      </c>
      <c r="WYB28" s="157">
        <f t="shared" si="263"/>
        <v>0</v>
      </c>
      <c r="WYC28" s="157">
        <f t="shared" si="263"/>
        <v>0</v>
      </c>
      <c r="WYD28" s="157">
        <f t="shared" si="263"/>
        <v>0</v>
      </c>
      <c r="WYE28" s="157">
        <f t="shared" si="263"/>
        <v>0</v>
      </c>
      <c r="WYF28" s="157">
        <f t="shared" si="263"/>
        <v>0</v>
      </c>
      <c r="WYG28" s="157">
        <f t="shared" si="263"/>
        <v>0</v>
      </c>
      <c r="WYH28" s="157">
        <f t="shared" si="263"/>
        <v>0</v>
      </c>
      <c r="WYI28" s="157">
        <f t="shared" si="263"/>
        <v>0</v>
      </c>
      <c r="WYJ28" s="157">
        <f t="shared" si="263"/>
        <v>0</v>
      </c>
      <c r="WYK28" s="157">
        <f t="shared" si="263"/>
        <v>0</v>
      </c>
      <c r="WYL28" s="157">
        <f t="shared" si="263"/>
        <v>0</v>
      </c>
      <c r="WYM28" s="157">
        <f t="shared" si="263"/>
        <v>0</v>
      </c>
      <c r="WYN28" s="157">
        <f t="shared" si="263"/>
        <v>0</v>
      </c>
      <c r="WYO28" s="157">
        <f t="shared" si="263"/>
        <v>0</v>
      </c>
      <c r="WYP28" s="157">
        <f t="shared" si="263"/>
        <v>0</v>
      </c>
      <c r="WYQ28" s="157">
        <f t="shared" si="263"/>
        <v>0</v>
      </c>
      <c r="WYR28" s="157">
        <f t="shared" si="263"/>
        <v>0</v>
      </c>
      <c r="WYS28" s="157">
        <f t="shared" si="263"/>
        <v>0</v>
      </c>
      <c r="WYT28" s="157">
        <f t="shared" si="263"/>
        <v>0</v>
      </c>
      <c r="WYU28" s="157">
        <f t="shared" si="263"/>
        <v>0</v>
      </c>
      <c r="WYV28" s="157">
        <f t="shared" si="263"/>
        <v>0</v>
      </c>
      <c r="WYW28" s="157">
        <f t="shared" si="263"/>
        <v>0</v>
      </c>
      <c r="WYX28" s="157">
        <f t="shared" si="263"/>
        <v>0</v>
      </c>
      <c r="WYY28" s="157">
        <f t="shared" si="263"/>
        <v>0</v>
      </c>
      <c r="WYZ28" s="157">
        <f t="shared" si="263"/>
        <v>0</v>
      </c>
      <c r="WZA28" s="157">
        <f t="shared" si="263"/>
        <v>0</v>
      </c>
      <c r="WZB28" s="157">
        <f t="shared" si="263"/>
        <v>0</v>
      </c>
      <c r="WZC28" s="157">
        <f t="shared" si="263"/>
        <v>0</v>
      </c>
      <c r="WZD28" s="157">
        <f t="shared" si="263"/>
        <v>0</v>
      </c>
      <c r="WZE28" s="157">
        <f t="shared" si="263"/>
        <v>0</v>
      </c>
      <c r="WZF28" s="157">
        <f t="shared" si="263"/>
        <v>0</v>
      </c>
      <c r="WZG28" s="157">
        <f t="shared" si="263"/>
        <v>0</v>
      </c>
      <c r="WZH28" s="157">
        <f t="shared" si="263"/>
        <v>0</v>
      </c>
      <c r="WZI28" s="157">
        <f t="shared" si="263"/>
        <v>0</v>
      </c>
      <c r="WZJ28" s="157">
        <f t="shared" si="263"/>
        <v>0</v>
      </c>
      <c r="WZK28" s="157">
        <f t="shared" si="263"/>
        <v>0</v>
      </c>
      <c r="WZL28" s="157">
        <f t="shared" si="263"/>
        <v>0</v>
      </c>
      <c r="WZM28" s="157">
        <f t="shared" si="263"/>
        <v>0</v>
      </c>
      <c r="WZN28" s="157">
        <f t="shared" si="263"/>
        <v>0</v>
      </c>
      <c r="WZO28" s="157">
        <f t="shared" si="263"/>
        <v>0</v>
      </c>
      <c r="WZP28" s="157">
        <f t="shared" si="263"/>
        <v>0</v>
      </c>
      <c r="WZQ28" s="157">
        <f t="shared" si="263"/>
        <v>0</v>
      </c>
      <c r="WZR28" s="157">
        <f t="shared" si="263"/>
        <v>0</v>
      </c>
      <c r="WZS28" s="157">
        <f t="shared" si="263"/>
        <v>0</v>
      </c>
      <c r="WZT28" s="157">
        <f t="shared" si="263"/>
        <v>0</v>
      </c>
      <c r="WZU28" s="157">
        <f t="shared" si="263"/>
        <v>0</v>
      </c>
      <c r="WZV28" s="157">
        <f t="shared" si="263"/>
        <v>0</v>
      </c>
      <c r="WZW28" s="157">
        <f t="shared" si="263"/>
        <v>0</v>
      </c>
      <c r="WZX28" s="157">
        <f t="shared" si="263"/>
        <v>0</v>
      </c>
      <c r="WZY28" s="157">
        <f t="shared" si="263"/>
        <v>0</v>
      </c>
      <c r="WZZ28" s="157">
        <f t="shared" si="263"/>
        <v>0</v>
      </c>
      <c r="XAA28" s="157">
        <f t="shared" si="263"/>
        <v>0</v>
      </c>
      <c r="XAB28" s="157">
        <f t="shared" si="263"/>
        <v>0</v>
      </c>
      <c r="XAC28" s="157">
        <f t="shared" si="263"/>
        <v>0</v>
      </c>
      <c r="XAD28" s="157">
        <f t="shared" si="263"/>
        <v>0</v>
      </c>
      <c r="XAE28" s="157">
        <f t="shared" si="263"/>
        <v>0</v>
      </c>
      <c r="XAF28" s="157">
        <f t="shared" si="263"/>
        <v>0</v>
      </c>
      <c r="XAG28" s="157">
        <f t="shared" si="263"/>
        <v>0</v>
      </c>
      <c r="XAH28" s="157">
        <f t="shared" si="263"/>
        <v>0</v>
      </c>
      <c r="XAI28" s="157">
        <f t="shared" ref="XAI28:XCT28" si="264">XAI29+XAI30</f>
        <v>0</v>
      </c>
      <c r="XAJ28" s="157">
        <f t="shared" si="264"/>
        <v>0</v>
      </c>
      <c r="XAK28" s="157">
        <f t="shared" si="264"/>
        <v>0</v>
      </c>
      <c r="XAL28" s="157">
        <f t="shared" si="264"/>
        <v>0</v>
      </c>
      <c r="XAM28" s="157">
        <f t="shared" si="264"/>
        <v>0</v>
      </c>
      <c r="XAN28" s="157">
        <f t="shared" si="264"/>
        <v>0</v>
      </c>
      <c r="XAO28" s="157">
        <f t="shared" si="264"/>
        <v>0</v>
      </c>
      <c r="XAP28" s="157">
        <f t="shared" si="264"/>
        <v>0</v>
      </c>
      <c r="XAQ28" s="157">
        <f t="shared" si="264"/>
        <v>0</v>
      </c>
      <c r="XAR28" s="157">
        <f t="shared" si="264"/>
        <v>0</v>
      </c>
      <c r="XAS28" s="157">
        <f t="shared" si="264"/>
        <v>0</v>
      </c>
      <c r="XAT28" s="157">
        <f t="shared" si="264"/>
        <v>0</v>
      </c>
      <c r="XAU28" s="157">
        <f t="shared" si="264"/>
        <v>0</v>
      </c>
      <c r="XAV28" s="157">
        <f t="shared" si="264"/>
        <v>0</v>
      </c>
      <c r="XAW28" s="157">
        <f t="shared" si="264"/>
        <v>0</v>
      </c>
      <c r="XAX28" s="157">
        <f t="shared" si="264"/>
        <v>0</v>
      </c>
      <c r="XAY28" s="157">
        <f t="shared" si="264"/>
        <v>0</v>
      </c>
      <c r="XAZ28" s="157">
        <f t="shared" si="264"/>
        <v>0</v>
      </c>
      <c r="XBA28" s="157">
        <f t="shared" si="264"/>
        <v>0</v>
      </c>
      <c r="XBB28" s="157">
        <f t="shared" si="264"/>
        <v>0</v>
      </c>
      <c r="XBC28" s="157">
        <f t="shared" si="264"/>
        <v>0</v>
      </c>
      <c r="XBD28" s="157">
        <f t="shared" si="264"/>
        <v>0</v>
      </c>
      <c r="XBE28" s="157">
        <f t="shared" si="264"/>
        <v>0</v>
      </c>
      <c r="XBF28" s="157">
        <f t="shared" si="264"/>
        <v>0</v>
      </c>
      <c r="XBG28" s="157">
        <f t="shared" si="264"/>
        <v>0</v>
      </c>
      <c r="XBH28" s="157">
        <f t="shared" si="264"/>
        <v>0</v>
      </c>
      <c r="XBI28" s="157">
        <f t="shared" si="264"/>
        <v>0</v>
      </c>
      <c r="XBJ28" s="157">
        <f t="shared" si="264"/>
        <v>0</v>
      </c>
      <c r="XBK28" s="157">
        <f t="shared" si="264"/>
        <v>0</v>
      </c>
      <c r="XBL28" s="157">
        <f t="shared" si="264"/>
        <v>0</v>
      </c>
      <c r="XBM28" s="157">
        <f t="shared" si="264"/>
        <v>0</v>
      </c>
      <c r="XBN28" s="157">
        <f t="shared" si="264"/>
        <v>0</v>
      </c>
      <c r="XBO28" s="157">
        <f t="shared" si="264"/>
        <v>0</v>
      </c>
      <c r="XBP28" s="157">
        <f t="shared" si="264"/>
        <v>0</v>
      </c>
      <c r="XBQ28" s="157">
        <f t="shared" si="264"/>
        <v>0</v>
      </c>
      <c r="XBR28" s="157">
        <f t="shared" si="264"/>
        <v>0</v>
      </c>
      <c r="XBS28" s="157">
        <f t="shared" si="264"/>
        <v>0</v>
      </c>
      <c r="XBT28" s="157">
        <f t="shared" si="264"/>
        <v>0</v>
      </c>
      <c r="XBU28" s="157">
        <f t="shared" si="264"/>
        <v>0</v>
      </c>
      <c r="XBV28" s="157">
        <f t="shared" si="264"/>
        <v>0</v>
      </c>
      <c r="XBW28" s="157">
        <f t="shared" si="264"/>
        <v>0</v>
      </c>
      <c r="XBX28" s="157">
        <f t="shared" si="264"/>
        <v>0</v>
      </c>
      <c r="XBY28" s="157">
        <f t="shared" si="264"/>
        <v>0</v>
      </c>
      <c r="XBZ28" s="157">
        <f t="shared" si="264"/>
        <v>0</v>
      </c>
      <c r="XCA28" s="157">
        <f t="shared" si="264"/>
        <v>0</v>
      </c>
      <c r="XCB28" s="157">
        <f t="shared" si="264"/>
        <v>0</v>
      </c>
      <c r="XCC28" s="157">
        <f t="shared" si="264"/>
        <v>0</v>
      </c>
      <c r="XCD28" s="157">
        <f t="shared" si="264"/>
        <v>0</v>
      </c>
      <c r="XCE28" s="157">
        <f t="shared" si="264"/>
        <v>0</v>
      </c>
      <c r="XCF28" s="157">
        <f t="shared" si="264"/>
        <v>0</v>
      </c>
      <c r="XCG28" s="157">
        <f t="shared" si="264"/>
        <v>0</v>
      </c>
      <c r="XCH28" s="157">
        <f t="shared" si="264"/>
        <v>0</v>
      </c>
      <c r="XCI28" s="157">
        <f t="shared" si="264"/>
        <v>0</v>
      </c>
      <c r="XCJ28" s="157">
        <f t="shared" si="264"/>
        <v>0</v>
      </c>
      <c r="XCK28" s="157">
        <f t="shared" si="264"/>
        <v>0</v>
      </c>
      <c r="XCL28" s="157">
        <f t="shared" si="264"/>
        <v>0</v>
      </c>
      <c r="XCM28" s="157">
        <f t="shared" si="264"/>
        <v>0</v>
      </c>
      <c r="XCN28" s="157">
        <f t="shared" si="264"/>
        <v>0</v>
      </c>
      <c r="XCO28" s="157">
        <f t="shared" si="264"/>
        <v>0</v>
      </c>
      <c r="XCP28" s="157">
        <f t="shared" si="264"/>
        <v>0</v>
      </c>
      <c r="XCQ28" s="157">
        <f t="shared" si="264"/>
        <v>0</v>
      </c>
      <c r="XCR28" s="157">
        <f t="shared" si="264"/>
        <v>0</v>
      </c>
      <c r="XCS28" s="157">
        <f t="shared" si="264"/>
        <v>0</v>
      </c>
      <c r="XCT28" s="157">
        <f t="shared" si="264"/>
        <v>0</v>
      </c>
      <c r="XCU28" s="157">
        <f t="shared" ref="XCU28:XFD28" si="265">XCU29+XCU30</f>
        <v>0</v>
      </c>
      <c r="XCV28" s="157">
        <f t="shared" si="265"/>
        <v>0</v>
      </c>
      <c r="XCW28" s="157">
        <f t="shared" si="265"/>
        <v>0</v>
      </c>
      <c r="XCX28" s="157">
        <f t="shared" si="265"/>
        <v>0</v>
      </c>
      <c r="XCY28" s="157">
        <f t="shared" si="265"/>
        <v>0</v>
      </c>
      <c r="XCZ28" s="157">
        <f t="shared" si="265"/>
        <v>0</v>
      </c>
      <c r="XDA28" s="157">
        <f t="shared" si="265"/>
        <v>0</v>
      </c>
      <c r="XDB28" s="157">
        <f t="shared" si="265"/>
        <v>0</v>
      </c>
      <c r="XDC28" s="157">
        <f t="shared" si="265"/>
        <v>0</v>
      </c>
      <c r="XDD28" s="157">
        <f t="shared" si="265"/>
        <v>0</v>
      </c>
      <c r="XDE28" s="157">
        <f t="shared" si="265"/>
        <v>0</v>
      </c>
      <c r="XDF28" s="157">
        <f t="shared" si="265"/>
        <v>0</v>
      </c>
      <c r="XDG28" s="157">
        <f t="shared" si="265"/>
        <v>0</v>
      </c>
      <c r="XDH28" s="157">
        <f t="shared" si="265"/>
        <v>0</v>
      </c>
      <c r="XDI28" s="157">
        <f t="shared" si="265"/>
        <v>0</v>
      </c>
      <c r="XDJ28" s="157">
        <f t="shared" si="265"/>
        <v>0</v>
      </c>
      <c r="XDK28" s="157">
        <f t="shared" si="265"/>
        <v>0</v>
      </c>
      <c r="XDL28" s="157">
        <f t="shared" si="265"/>
        <v>0</v>
      </c>
      <c r="XDM28" s="157">
        <f t="shared" si="265"/>
        <v>0</v>
      </c>
      <c r="XDN28" s="157">
        <f t="shared" si="265"/>
        <v>0</v>
      </c>
      <c r="XDO28" s="157">
        <f t="shared" si="265"/>
        <v>0</v>
      </c>
      <c r="XDP28" s="157">
        <f t="shared" si="265"/>
        <v>0</v>
      </c>
      <c r="XDQ28" s="157">
        <f t="shared" si="265"/>
        <v>0</v>
      </c>
      <c r="XDR28" s="157">
        <f t="shared" si="265"/>
        <v>0</v>
      </c>
      <c r="XDS28" s="157">
        <f t="shared" si="265"/>
        <v>0</v>
      </c>
      <c r="XDT28" s="157">
        <f t="shared" si="265"/>
        <v>0</v>
      </c>
      <c r="XDU28" s="157">
        <f t="shared" si="265"/>
        <v>0</v>
      </c>
      <c r="XDV28" s="157">
        <f t="shared" si="265"/>
        <v>0</v>
      </c>
      <c r="XDW28" s="157">
        <f t="shared" si="265"/>
        <v>0</v>
      </c>
      <c r="XDX28" s="157">
        <f t="shared" si="265"/>
        <v>0</v>
      </c>
      <c r="XDY28" s="157">
        <f t="shared" si="265"/>
        <v>0</v>
      </c>
      <c r="XDZ28" s="157">
        <f t="shared" si="265"/>
        <v>0</v>
      </c>
      <c r="XEA28" s="157">
        <f t="shared" si="265"/>
        <v>0</v>
      </c>
      <c r="XEB28" s="157">
        <f t="shared" si="265"/>
        <v>0</v>
      </c>
      <c r="XEC28" s="157">
        <f t="shared" si="265"/>
        <v>0</v>
      </c>
      <c r="XED28" s="157">
        <f t="shared" si="265"/>
        <v>0</v>
      </c>
      <c r="XEE28" s="157">
        <f t="shared" si="265"/>
        <v>0</v>
      </c>
      <c r="XEF28" s="157">
        <f t="shared" si="265"/>
        <v>0</v>
      </c>
      <c r="XEG28" s="157">
        <f t="shared" si="265"/>
        <v>0</v>
      </c>
      <c r="XEH28" s="157">
        <f t="shared" si="265"/>
        <v>0</v>
      </c>
      <c r="XEI28" s="157">
        <f t="shared" si="265"/>
        <v>0</v>
      </c>
      <c r="XEJ28" s="157">
        <f t="shared" si="265"/>
        <v>0</v>
      </c>
      <c r="XEK28" s="157">
        <f t="shared" si="265"/>
        <v>0</v>
      </c>
      <c r="XEL28" s="157">
        <f t="shared" si="265"/>
        <v>0</v>
      </c>
      <c r="XEM28" s="157">
        <f t="shared" si="265"/>
        <v>0</v>
      </c>
      <c r="XEN28" s="157">
        <f t="shared" si="265"/>
        <v>0</v>
      </c>
      <c r="XEO28" s="157">
        <f t="shared" si="265"/>
        <v>0</v>
      </c>
      <c r="XEP28" s="157">
        <f t="shared" si="265"/>
        <v>0</v>
      </c>
      <c r="XEQ28" s="157">
        <f t="shared" si="265"/>
        <v>0</v>
      </c>
      <c r="XER28" s="157">
        <f t="shared" si="265"/>
        <v>0</v>
      </c>
      <c r="XES28" s="157">
        <f t="shared" si="265"/>
        <v>0</v>
      </c>
      <c r="XET28" s="157">
        <f t="shared" si="265"/>
        <v>0</v>
      </c>
      <c r="XEU28" s="157">
        <f t="shared" si="265"/>
        <v>0</v>
      </c>
      <c r="XEV28" s="157">
        <f t="shared" si="265"/>
        <v>0</v>
      </c>
      <c r="XEW28" s="157">
        <f t="shared" si="265"/>
        <v>0</v>
      </c>
      <c r="XEX28" s="157">
        <f t="shared" si="265"/>
        <v>0</v>
      </c>
      <c r="XEY28" s="157">
        <f t="shared" si="265"/>
        <v>0</v>
      </c>
      <c r="XEZ28" s="157">
        <f t="shared" si="265"/>
        <v>0</v>
      </c>
      <c r="XFA28" s="157">
        <f t="shared" si="265"/>
        <v>0</v>
      </c>
      <c r="XFB28" s="157">
        <f t="shared" si="265"/>
        <v>0</v>
      </c>
      <c r="XFC28" s="157">
        <f t="shared" si="265"/>
        <v>0</v>
      </c>
      <c r="XFD28" s="157">
        <f t="shared" si="265"/>
        <v>0</v>
      </c>
    </row>
    <row r="29" spans="1:16384" s="23" customFormat="1" x14ac:dyDescent="0.25">
      <c r="A29" s="60" t="s">
        <v>408</v>
      </c>
      <c r="B29" s="134">
        <v>0</v>
      </c>
      <c r="C29" s="134">
        <v>0</v>
      </c>
      <c r="D29" s="134">
        <v>0</v>
      </c>
      <c r="E29" s="134">
        <v>0</v>
      </c>
      <c r="F29" s="134">
        <v>0</v>
      </c>
      <c r="G29" s="157">
        <f>D29-E29</f>
        <v>0</v>
      </c>
    </row>
    <row r="30" spans="1:16384" s="23" customFormat="1" x14ac:dyDescent="0.25">
      <c r="A30" s="60" t="s">
        <v>409</v>
      </c>
      <c r="B30" s="134">
        <v>0</v>
      </c>
      <c r="C30" s="134">
        <v>0</v>
      </c>
      <c r="D30" s="134">
        <v>0</v>
      </c>
      <c r="E30" s="134">
        <v>0</v>
      </c>
      <c r="F30" s="134">
        <v>0</v>
      </c>
      <c r="G30" s="157">
        <f>D30-E30</f>
        <v>0</v>
      </c>
    </row>
    <row r="31" spans="1:16384" s="23" customFormat="1" x14ac:dyDescent="0.25">
      <c r="A31" s="51" t="s">
        <v>410</v>
      </c>
      <c r="B31" s="134">
        <v>0</v>
      </c>
      <c r="C31" s="134">
        <v>0</v>
      </c>
      <c r="D31" s="134">
        <v>0</v>
      </c>
      <c r="E31" s="134">
        <v>0</v>
      </c>
      <c r="F31" s="134">
        <v>0</v>
      </c>
      <c r="G31" s="157">
        <f>D31-E31</f>
        <v>0</v>
      </c>
    </row>
    <row r="32" spans="1:16384" ht="14.25" x14ac:dyDescent="0.45">
      <c r="A32" s="52"/>
      <c r="B32" s="63"/>
      <c r="C32" s="63"/>
      <c r="D32" s="63"/>
      <c r="E32" s="63"/>
      <c r="F32" s="63"/>
      <c r="G32" s="63"/>
    </row>
    <row r="33" spans="1:7" ht="14.25" x14ac:dyDescent="0.45">
      <c r="A33" s="53" t="s">
        <v>412</v>
      </c>
      <c r="B33" s="156">
        <f t="shared" ref="B33:G33" si="266">B21+B9</f>
        <v>149610642.03</v>
      </c>
      <c r="C33" s="156">
        <f t="shared" si="266"/>
        <v>2322937.430000009</v>
      </c>
      <c r="D33" s="156">
        <f t="shared" si="266"/>
        <v>151933579.46000001</v>
      </c>
      <c r="E33" s="156">
        <f t="shared" si="266"/>
        <v>56976442.420000002</v>
      </c>
      <c r="F33" s="156">
        <f t="shared" si="266"/>
        <v>56969107.420000002</v>
      </c>
      <c r="G33" s="156">
        <f t="shared" si="266"/>
        <v>94957137.040000007</v>
      </c>
    </row>
    <row r="34" spans="1:7" ht="14.25" x14ac:dyDescent="0.45">
      <c r="A34" s="62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3139</v>
      </c>
      <c r="Q1" t="s">
        <v>3140</v>
      </c>
      <c r="R1" t="s">
        <v>729</v>
      </c>
      <c r="S1" t="s">
        <v>723</v>
      </c>
      <c r="T1" t="s">
        <v>3141</v>
      </c>
      <c r="U1" t="s">
        <v>3142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703</v>
      </c>
      <c r="P2" s="18">
        <f>'Formato 6 d)'!B9</f>
        <v>99269623.769999996</v>
      </c>
      <c r="Q2" s="18">
        <f>'Formato 6 d)'!C9</f>
        <v>2357697.8500000089</v>
      </c>
      <c r="R2" s="18">
        <f>'Formato 6 d)'!D9</f>
        <v>101627321.62</v>
      </c>
      <c r="S2" s="18">
        <f>'Formato 6 d)'!E9</f>
        <v>39177642.049999997</v>
      </c>
      <c r="T2" s="18">
        <f>'Formato 6 d)'!F9</f>
        <v>39170707.049999997</v>
      </c>
      <c r="U2" s="18">
        <f>'Formato 6 d)'!G9</f>
        <v>62449679.570000008</v>
      </c>
    </row>
    <row r="3" spans="1:25" ht="14.25" x14ac:dyDescent="0.4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3243</v>
      </c>
      <c r="P3" s="18">
        <f>'Formato 6 d)'!B10</f>
        <v>99269623.769999996</v>
      </c>
      <c r="Q3" s="18">
        <f>'Formato 6 d)'!C10</f>
        <v>2357697.8500000089</v>
      </c>
      <c r="R3" s="18">
        <f>'Formato 6 d)'!D10</f>
        <v>101627321.62</v>
      </c>
      <c r="S3" s="18">
        <f>'Formato 6 d)'!E10</f>
        <v>39177642.049999997</v>
      </c>
      <c r="T3" s="18">
        <f>'Formato 6 d)'!F10</f>
        <v>39170707.049999997</v>
      </c>
      <c r="U3" s="18">
        <f>'Formato 6 d)'!G10</f>
        <v>62449679.570000008</v>
      </c>
      <c r="V3" s="18"/>
    </row>
    <row r="4" spans="1:25" ht="14.25" x14ac:dyDescent="0.4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3244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ht="14.25" x14ac:dyDescent="0.4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3245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ht="14.25" x14ac:dyDescent="0.4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3243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3246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3247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3248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ht="14.25" x14ac:dyDescent="0.4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3249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ht="14.25" x14ac:dyDescent="0.4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3250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ht="14.25" x14ac:dyDescent="0.4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3251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ht="14.25" x14ac:dyDescent="0.4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3252</v>
      </c>
      <c r="P13" s="18">
        <f>'Formato 6 d)'!B21</f>
        <v>50341018.260000005</v>
      </c>
      <c r="Q13" s="18">
        <f>'Formato 6 d)'!C21</f>
        <v>-34760.419999999984</v>
      </c>
      <c r="R13" s="18">
        <f>'Formato 6 d)'!D21</f>
        <v>50306257.839999996</v>
      </c>
      <c r="S13" s="18">
        <f>'Formato 6 d)'!E21</f>
        <v>17798800.370000001</v>
      </c>
      <c r="T13" s="18">
        <f>'Formato 6 d)'!F21</f>
        <v>17798400.370000001</v>
      </c>
      <c r="U13" s="18">
        <f>'Formato 6 d)'!G21</f>
        <v>32507457.469999995</v>
      </c>
    </row>
    <row r="14" spans="1:25" ht="14.25" x14ac:dyDescent="0.4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3243</v>
      </c>
      <c r="P14" s="18">
        <f>'Formato 6 d)'!B22</f>
        <v>50341018.260000005</v>
      </c>
      <c r="Q14" s="18">
        <f>'Formato 6 d)'!C22</f>
        <v>-34760.419999999984</v>
      </c>
      <c r="R14" s="18">
        <f>'Formato 6 d)'!D22</f>
        <v>50306257.839999996</v>
      </c>
      <c r="S14" s="18">
        <f>'Formato 6 d)'!E22</f>
        <v>17798800.370000001</v>
      </c>
      <c r="T14" s="18">
        <f>'Formato 6 d)'!F22</f>
        <v>17798400.370000001</v>
      </c>
      <c r="U14" s="18">
        <f>'Formato 6 d)'!G22</f>
        <v>32507457.469999995</v>
      </c>
    </row>
    <row r="15" spans="1:25" ht="14.25" x14ac:dyDescent="0.4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3244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ht="14.25" x14ac:dyDescent="0.4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3245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ht="14.25" x14ac:dyDescent="0.4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3243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3246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3247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3248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ht="14.25" x14ac:dyDescent="0.4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3249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ht="14.25" x14ac:dyDescent="0.4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3250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ht="14.25" x14ac:dyDescent="0.4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3251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ht="14.25" x14ac:dyDescent="0.4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3253</v>
      </c>
      <c r="P24" s="18">
        <f>'Formato 6 d)'!B33</f>
        <v>149610642.03</v>
      </c>
      <c r="Q24" s="18">
        <f>'Formato 6 d)'!C33</f>
        <v>2322937.430000009</v>
      </c>
      <c r="R24" s="18">
        <f>'Formato 6 d)'!D33</f>
        <v>151933579.46000001</v>
      </c>
      <c r="S24" s="18">
        <f>'Formato 6 d)'!E33</f>
        <v>56976442.420000002</v>
      </c>
      <c r="T24" s="18">
        <f>'Formato 6 d)'!F33</f>
        <v>56969107.420000002</v>
      </c>
      <c r="U24" s="18">
        <f>'Formato 6 d)'!G33</f>
        <v>94957137.040000007</v>
      </c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ht="14.25" x14ac:dyDescent="0.45">
      <c r="A26" s="3"/>
      <c r="P26" s="18"/>
      <c r="Q26" s="18"/>
      <c r="R26" s="18"/>
      <c r="S26" s="18"/>
      <c r="T26" s="18"/>
      <c r="U26" s="18"/>
    </row>
    <row r="27" spans="1:21" ht="14.25" x14ac:dyDescent="0.45">
      <c r="A27" s="3"/>
      <c r="P27" s="18"/>
      <c r="Q27" s="18"/>
      <c r="R27" s="18"/>
      <c r="S27" s="18"/>
      <c r="T27" s="18"/>
      <c r="U27" s="18"/>
    </row>
    <row r="28" spans="1:21" ht="14.25" x14ac:dyDescent="0.45">
      <c r="A28" s="3"/>
      <c r="P28" s="18"/>
      <c r="Q28" s="18"/>
      <c r="R28" s="18"/>
      <c r="S28" s="18"/>
      <c r="T28" s="18"/>
      <c r="U28" s="18"/>
    </row>
    <row r="29" spans="1:21" ht="14.25" x14ac:dyDescent="0.45">
      <c r="A29" s="3"/>
      <c r="P29" s="18"/>
      <c r="Q29" s="18"/>
      <c r="R29" s="18"/>
      <c r="S29" s="18"/>
      <c r="T29" s="18"/>
      <c r="U29" s="18"/>
    </row>
    <row r="30" spans="1:21" ht="14.25" x14ac:dyDescent="0.45">
      <c r="A30" s="3"/>
      <c r="P30" s="18"/>
      <c r="Q30" s="18"/>
      <c r="R30" s="18"/>
      <c r="S30" s="18"/>
      <c r="T30" s="18"/>
      <c r="U30" s="18"/>
    </row>
    <row r="31" spans="1:21" ht="14.25" x14ac:dyDescent="0.45">
      <c r="A31" s="3"/>
      <c r="P31" s="18"/>
      <c r="Q31" s="18"/>
      <c r="R31" s="18"/>
      <c r="S31" s="18"/>
      <c r="T31" s="18"/>
      <c r="U31" s="18"/>
    </row>
    <row r="32" spans="1:21" ht="14.25" x14ac:dyDescent="0.45">
      <c r="A32" s="3"/>
      <c r="P32" s="18"/>
      <c r="Q32" s="18"/>
      <c r="R32" s="18"/>
      <c r="S32" s="18"/>
      <c r="T32" s="18"/>
      <c r="U32" s="18"/>
    </row>
    <row r="33" spans="1:21" ht="14.25" x14ac:dyDescent="0.45">
      <c r="A33" s="3"/>
      <c r="P33" s="18"/>
      <c r="Q33" s="18"/>
      <c r="R33" s="18"/>
      <c r="S33" s="18"/>
      <c r="T33" s="18"/>
      <c r="U33" s="18"/>
    </row>
    <row r="34" spans="1:21" ht="14.25" x14ac:dyDescent="0.45">
      <c r="A34" s="3"/>
      <c r="P34" s="18"/>
      <c r="Q34" s="18"/>
      <c r="R34" s="18"/>
      <c r="S34" s="18"/>
      <c r="T34" s="18"/>
      <c r="U34" s="18"/>
    </row>
    <row r="35" spans="1:21" ht="14.25" x14ac:dyDescent="0.45">
      <c r="A35" s="3"/>
      <c r="P35" s="18"/>
      <c r="Q35" s="18"/>
      <c r="R35" s="18"/>
      <c r="S35" s="18"/>
      <c r="T35" s="18"/>
      <c r="U35" s="18"/>
    </row>
    <row r="36" spans="1:21" ht="14.25" x14ac:dyDescent="0.4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zoomScale="85" zoomScaleNormal="85" zoomScalePageLayoutView="90" workbookViewId="0">
      <selection activeCell="A3" sqref="A3:G3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45">
      <c r="A1" s="203" t="s">
        <v>413</v>
      </c>
      <c r="B1" s="203"/>
      <c r="C1" s="203"/>
      <c r="D1" s="203"/>
      <c r="E1" s="203"/>
      <c r="F1" s="203"/>
      <c r="G1" s="203"/>
    </row>
    <row r="2" spans="1:7" ht="14.25" x14ac:dyDescent="0.45">
      <c r="A2" s="185" t="str">
        <f>ENTIDAD</f>
        <v>Municipio de Valle de Santiago, Gobierno del Estado de Guanajuato</v>
      </c>
      <c r="B2" s="186"/>
      <c r="C2" s="186"/>
      <c r="D2" s="186"/>
      <c r="E2" s="186"/>
      <c r="F2" s="186"/>
      <c r="G2" s="187"/>
    </row>
    <row r="3" spans="1:7" ht="14.25" x14ac:dyDescent="0.45">
      <c r="A3" s="188" t="s">
        <v>414</v>
      </c>
      <c r="B3" s="189"/>
      <c r="C3" s="189"/>
      <c r="D3" s="189"/>
      <c r="E3" s="189"/>
      <c r="F3" s="189"/>
      <c r="G3" s="190"/>
    </row>
    <row r="4" spans="1:7" ht="14.25" x14ac:dyDescent="0.45">
      <c r="A4" s="188" t="s">
        <v>118</v>
      </c>
      <c r="B4" s="189"/>
      <c r="C4" s="189"/>
      <c r="D4" s="189"/>
      <c r="E4" s="189"/>
      <c r="F4" s="189"/>
      <c r="G4" s="190"/>
    </row>
    <row r="5" spans="1:7" ht="14.25" x14ac:dyDescent="0.45">
      <c r="A5" s="188" t="s">
        <v>415</v>
      </c>
      <c r="B5" s="189"/>
      <c r="C5" s="189"/>
      <c r="D5" s="189"/>
      <c r="E5" s="189"/>
      <c r="F5" s="189"/>
      <c r="G5" s="190"/>
    </row>
    <row r="6" spans="1:7" x14ac:dyDescent="0.25">
      <c r="A6" s="200" t="s">
        <v>3281</v>
      </c>
      <c r="B6" s="49">
        <f>ANIO1P</f>
        <v>2019</v>
      </c>
      <c r="C6" s="213" t="str">
        <f>ANIO2P</f>
        <v>2020 (d)</v>
      </c>
      <c r="D6" s="213" t="str">
        <f>ANIO3P</f>
        <v>2021 (d)</v>
      </c>
      <c r="E6" s="213" t="str">
        <f>ANIO4P</f>
        <v>2022 (d)</v>
      </c>
      <c r="F6" s="213" t="str">
        <f>ANIO5P</f>
        <v>2023 (d)</v>
      </c>
      <c r="G6" s="213" t="str">
        <f>ANIO6P</f>
        <v>2024 (d)</v>
      </c>
    </row>
    <row r="7" spans="1:7" ht="48" customHeight="1" x14ac:dyDescent="0.25">
      <c r="A7" s="201"/>
      <c r="B7" s="77" t="s">
        <v>3284</v>
      </c>
      <c r="C7" s="214"/>
      <c r="D7" s="214"/>
      <c r="E7" s="214"/>
      <c r="F7" s="214"/>
      <c r="G7" s="214"/>
    </row>
    <row r="8" spans="1:7" x14ac:dyDescent="0.25">
      <c r="A8" s="50" t="s">
        <v>421</v>
      </c>
      <c r="B8" s="162">
        <f>SUM(B9:B20)</f>
        <v>197477650.52294722</v>
      </c>
      <c r="C8" s="162">
        <f t="shared" ref="C8:G8" si="0">SUM(C9:C20)</f>
        <v>203401980.03863564</v>
      </c>
      <c r="D8" s="162">
        <f t="shared" si="0"/>
        <v>209504039.43979472</v>
      </c>
      <c r="E8" s="162">
        <f t="shared" si="0"/>
        <v>215789160.62298852</v>
      </c>
      <c r="F8" s="162">
        <f t="shared" si="0"/>
        <v>222262835.4416782</v>
      </c>
      <c r="G8" s="162">
        <f t="shared" si="0"/>
        <v>228930720.5049285</v>
      </c>
    </row>
    <row r="9" spans="1:7" x14ac:dyDescent="0.25">
      <c r="A9" s="51" t="s">
        <v>216</v>
      </c>
      <c r="B9" s="158">
        <v>17803185.030000001</v>
      </c>
      <c r="C9" s="159">
        <f>B9*3%+B9</f>
        <v>18337280.580900002</v>
      </c>
      <c r="D9" s="158">
        <f t="shared" ref="D9:G9" si="1">C9*3%+C9</f>
        <v>18887398.998327002</v>
      </c>
      <c r="E9" s="159">
        <f t="shared" si="1"/>
        <v>19454020.968276814</v>
      </c>
      <c r="F9" s="158">
        <f t="shared" si="1"/>
        <v>20037641.597325116</v>
      </c>
      <c r="G9" s="158">
        <f t="shared" si="1"/>
        <v>20638770.84524487</v>
      </c>
    </row>
    <row r="10" spans="1:7" x14ac:dyDescent="0.25">
      <c r="A10" s="51" t="s">
        <v>217</v>
      </c>
      <c r="B10" s="158">
        <v>0</v>
      </c>
      <c r="C10" s="158">
        <v>0</v>
      </c>
      <c r="D10" s="158">
        <v>0</v>
      </c>
      <c r="E10" s="158">
        <v>0</v>
      </c>
      <c r="F10" s="158">
        <v>0</v>
      </c>
      <c r="G10" s="158">
        <v>0</v>
      </c>
    </row>
    <row r="11" spans="1:7" x14ac:dyDescent="0.25">
      <c r="A11" s="51" t="s">
        <v>218</v>
      </c>
      <c r="B11" s="158">
        <v>4864395.7398976255</v>
      </c>
      <c r="C11" s="159">
        <f>B11*3%+B11</f>
        <v>5010327.6120945541</v>
      </c>
      <c r="D11" s="158">
        <f t="shared" ref="D11:G11" si="2">C11*3%+C11</f>
        <v>5160637.4404573906</v>
      </c>
      <c r="E11" s="159">
        <f t="shared" si="2"/>
        <v>5315456.5636711121</v>
      </c>
      <c r="F11" s="158">
        <f t="shared" si="2"/>
        <v>5474920.2605812456</v>
      </c>
      <c r="G11" s="158">
        <f t="shared" si="2"/>
        <v>5639167.8683986831</v>
      </c>
    </row>
    <row r="12" spans="1:7" x14ac:dyDescent="0.25">
      <c r="A12" s="51" t="s">
        <v>416</v>
      </c>
      <c r="B12" s="158">
        <v>25233188.339513998</v>
      </c>
      <c r="C12" s="159">
        <f t="shared" ref="C12:G14" si="3">B12*3%+B12</f>
        <v>25990183.98969942</v>
      </c>
      <c r="D12" s="158">
        <f t="shared" si="3"/>
        <v>26769889.509390403</v>
      </c>
      <c r="E12" s="159">
        <f t="shared" si="3"/>
        <v>27572986.194672115</v>
      </c>
      <c r="F12" s="158">
        <f t="shared" si="3"/>
        <v>28400175.780512277</v>
      </c>
      <c r="G12" s="158">
        <f t="shared" si="3"/>
        <v>29252181.053927645</v>
      </c>
    </row>
    <row r="13" spans="1:7" x14ac:dyDescent="0.25">
      <c r="A13" s="51" t="s">
        <v>220</v>
      </c>
      <c r="B13" s="158">
        <v>3338854.3</v>
      </c>
      <c r="C13" s="159">
        <f t="shared" si="3"/>
        <v>3439019.929</v>
      </c>
      <c r="D13" s="158">
        <f t="shared" si="3"/>
        <v>3542190.5268700002</v>
      </c>
      <c r="E13" s="159">
        <f t="shared" si="3"/>
        <v>3648456.2426761002</v>
      </c>
      <c r="F13" s="158">
        <f t="shared" si="3"/>
        <v>3757909.9299563831</v>
      </c>
      <c r="G13" s="158">
        <f t="shared" si="3"/>
        <v>3870647.2278550747</v>
      </c>
    </row>
    <row r="14" spans="1:7" x14ac:dyDescent="0.25">
      <c r="A14" s="51" t="s">
        <v>221</v>
      </c>
      <c r="B14" s="158">
        <v>2066469.45</v>
      </c>
      <c r="C14" s="159">
        <f t="shared" si="3"/>
        <v>2128463.5334999999</v>
      </c>
      <c r="D14" s="158">
        <f t="shared" si="3"/>
        <v>2192317.4395049997</v>
      </c>
      <c r="E14" s="159">
        <f t="shared" si="3"/>
        <v>2258086.9626901494</v>
      </c>
      <c r="F14" s="158">
        <f t="shared" si="3"/>
        <v>2325829.5715708537</v>
      </c>
      <c r="G14" s="158">
        <f t="shared" si="3"/>
        <v>2395604.4587179795</v>
      </c>
    </row>
    <row r="15" spans="1:7" x14ac:dyDescent="0.25">
      <c r="A15" s="51" t="s">
        <v>417</v>
      </c>
      <c r="B15" s="158">
        <v>0</v>
      </c>
      <c r="C15" s="158">
        <v>0</v>
      </c>
      <c r="D15" s="158">
        <v>0</v>
      </c>
      <c r="E15" s="158">
        <v>0</v>
      </c>
      <c r="F15" s="158">
        <v>0</v>
      </c>
      <c r="G15" s="158">
        <v>0</v>
      </c>
    </row>
    <row r="16" spans="1:7" x14ac:dyDescent="0.25">
      <c r="A16" s="51" t="s">
        <v>418</v>
      </c>
      <c r="B16" s="158">
        <v>141066239.77817279</v>
      </c>
      <c r="C16" s="159">
        <v>145298226.97151798</v>
      </c>
      <c r="D16" s="158">
        <v>149657173.78066352</v>
      </c>
      <c r="E16" s="159">
        <v>154146888.9940834</v>
      </c>
      <c r="F16" s="158">
        <v>158771295.66390592</v>
      </c>
      <c r="G16" s="158">
        <v>163534434.53382307</v>
      </c>
    </row>
    <row r="17" spans="1:7" x14ac:dyDescent="0.25">
      <c r="A17" s="10" t="s">
        <v>419</v>
      </c>
      <c r="B17" s="160">
        <v>2402618.8853628002</v>
      </c>
      <c r="C17" s="161">
        <v>2474697.4519236842</v>
      </c>
      <c r="D17" s="160">
        <v>2548938.3754813946</v>
      </c>
      <c r="E17" s="161">
        <v>2625406.5267458363</v>
      </c>
      <c r="F17" s="160">
        <v>2704168.7225482115</v>
      </c>
      <c r="G17" s="160">
        <v>2785293.7842246578</v>
      </c>
    </row>
    <row r="18" spans="1:7" x14ac:dyDescent="0.25">
      <c r="A18" s="51" t="s">
        <v>240</v>
      </c>
      <c r="B18" s="158">
        <v>0</v>
      </c>
      <c r="C18" s="158">
        <v>0</v>
      </c>
      <c r="D18" s="158">
        <v>0</v>
      </c>
      <c r="E18" s="158">
        <v>0</v>
      </c>
      <c r="F18" s="158">
        <v>0</v>
      </c>
      <c r="G18" s="158">
        <v>0</v>
      </c>
    </row>
    <row r="19" spans="1:7" x14ac:dyDescent="0.25">
      <c r="A19" s="51" t="s">
        <v>241</v>
      </c>
      <c r="B19" s="158">
        <v>0</v>
      </c>
      <c r="C19" s="158">
        <v>0</v>
      </c>
      <c r="D19" s="158">
        <v>0</v>
      </c>
      <c r="E19" s="158">
        <v>0</v>
      </c>
      <c r="F19" s="158">
        <v>0</v>
      </c>
      <c r="G19" s="158">
        <v>0</v>
      </c>
    </row>
    <row r="20" spans="1:7" x14ac:dyDescent="0.25">
      <c r="A20" s="51" t="s">
        <v>420</v>
      </c>
      <c r="B20" s="158">
        <v>702699</v>
      </c>
      <c r="C20" s="159">
        <v>723779.97</v>
      </c>
      <c r="D20" s="158">
        <v>745493.36910000001</v>
      </c>
      <c r="E20" s="159">
        <v>767858.17017299996</v>
      </c>
      <c r="F20" s="158">
        <v>790893.91527818993</v>
      </c>
      <c r="G20" s="158">
        <v>814620.7327365356</v>
      </c>
    </row>
    <row r="21" spans="1:7" ht="14.25" x14ac:dyDescent="0.45">
      <c r="A21" s="52"/>
      <c r="B21" s="52"/>
      <c r="C21" s="52"/>
      <c r="D21" s="52"/>
      <c r="E21" s="52"/>
      <c r="F21" s="52"/>
      <c r="G21" s="52"/>
    </row>
    <row r="22" spans="1:7" ht="14.25" x14ac:dyDescent="0.45">
      <c r="A22" s="53" t="s">
        <v>422</v>
      </c>
      <c r="B22" s="136">
        <f>SUM(B23:B27)</f>
        <v>252146001.40000001</v>
      </c>
      <c r="C22" s="136">
        <f t="shared" ref="C22:G22" si="4">SUM(C23:C27)</f>
        <v>259710381.442</v>
      </c>
      <c r="D22" s="136">
        <f t="shared" si="4"/>
        <v>267501692.88526002</v>
      </c>
      <c r="E22" s="136">
        <f t="shared" si="4"/>
        <v>275526743.67181778</v>
      </c>
      <c r="F22" s="136">
        <f t="shared" si="4"/>
        <v>283792545.98197234</v>
      </c>
      <c r="G22" s="136">
        <f t="shared" si="4"/>
        <v>292306322.36143154</v>
      </c>
    </row>
    <row r="23" spans="1:7" x14ac:dyDescent="0.25">
      <c r="A23" s="51" t="s">
        <v>423</v>
      </c>
      <c r="B23" s="135">
        <v>164022704.18000001</v>
      </c>
      <c r="C23" s="135">
        <v>168943385.30540001</v>
      </c>
      <c r="D23" s="135">
        <v>174011686.864562</v>
      </c>
      <c r="E23" s="135">
        <v>179232037.47049886</v>
      </c>
      <c r="F23" s="135">
        <v>184608998.59461385</v>
      </c>
      <c r="G23" s="135">
        <v>190147268.55245227</v>
      </c>
    </row>
    <row r="24" spans="1:7" x14ac:dyDescent="0.25">
      <c r="A24" s="51" t="s">
        <v>424</v>
      </c>
      <c r="B24" s="135">
        <v>84491742.340000004</v>
      </c>
      <c r="C24" s="135">
        <v>87026494.610200003</v>
      </c>
      <c r="D24" s="135">
        <v>89637289.448505998</v>
      </c>
      <c r="E24" s="135">
        <v>92326408.131961182</v>
      </c>
      <c r="F24" s="135">
        <v>95096200.375920013</v>
      </c>
      <c r="G24" s="135">
        <v>97949086.387197614</v>
      </c>
    </row>
    <row r="25" spans="1:7" x14ac:dyDescent="0.25">
      <c r="A25" s="51" t="s">
        <v>425</v>
      </c>
      <c r="B25" s="158">
        <v>0</v>
      </c>
      <c r="C25" s="158">
        <v>0</v>
      </c>
      <c r="D25" s="158">
        <v>0</v>
      </c>
      <c r="E25" s="158">
        <v>0</v>
      </c>
      <c r="F25" s="158">
        <v>0</v>
      </c>
      <c r="G25" s="158">
        <v>0</v>
      </c>
    </row>
    <row r="26" spans="1:7" x14ac:dyDescent="0.25">
      <c r="A26" s="54" t="s">
        <v>265</v>
      </c>
      <c r="B26" s="158">
        <v>0</v>
      </c>
      <c r="C26" s="158">
        <v>0</v>
      </c>
      <c r="D26" s="158">
        <v>0</v>
      </c>
      <c r="E26" s="158">
        <v>0</v>
      </c>
      <c r="F26" s="158">
        <v>0</v>
      </c>
      <c r="G26" s="158">
        <v>0</v>
      </c>
    </row>
    <row r="27" spans="1:7" x14ac:dyDescent="0.25">
      <c r="A27" s="51" t="s">
        <v>266</v>
      </c>
      <c r="B27" s="135">
        <v>3631554.88</v>
      </c>
      <c r="C27" s="135">
        <v>3740501.5263999999</v>
      </c>
      <c r="D27" s="135">
        <v>3852716.5721919998</v>
      </c>
      <c r="E27" s="135">
        <v>3968298.0693577598</v>
      </c>
      <c r="F27" s="135">
        <v>4087347.0114384927</v>
      </c>
      <c r="G27" s="135">
        <v>4209967.421781647</v>
      </c>
    </row>
    <row r="28" spans="1:7" ht="14.25" x14ac:dyDescent="0.45">
      <c r="A28" s="52"/>
      <c r="B28" s="52"/>
      <c r="C28" s="52"/>
      <c r="D28" s="52"/>
      <c r="E28" s="52"/>
      <c r="F28" s="52"/>
      <c r="G28" s="52"/>
    </row>
    <row r="29" spans="1:7" ht="14.25" x14ac:dyDescent="0.45">
      <c r="A29" s="53" t="s">
        <v>426</v>
      </c>
      <c r="B29" s="136">
        <f>B30</f>
        <v>0</v>
      </c>
      <c r="C29" s="136">
        <f t="shared" ref="C29:G29" si="5">C30</f>
        <v>0</v>
      </c>
      <c r="D29" s="136">
        <f t="shared" si="5"/>
        <v>0</v>
      </c>
      <c r="E29" s="136">
        <f t="shared" si="5"/>
        <v>0</v>
      </c>
      <c r="F29" s="136">
        <f t="shared" si="5"/>
        <v>0</v>
      </c>
      <c r="G29" s="136">
        <f t="shared" si="5"/>
        <v>0</v>
      </c>
    </row>
    <row r="30" spans="1:7" x14ac:dyDescent="0.25">
      <c r="A30" s="51" t="s">
        <v>269</v>
      </c>
      <c r="B30" s="158">
        <v>0</v>
      </c>
      <c r="C30" s="158">
        <v>0</v>
      </c>
      <c r="D30" s="158">
        <v>0</v>
      </c>
      <c r="E30" s="158">
        <v>0</v>
      </c>
      <c r="F30" s="158">
        <v>0</v>
      </c>
      <c r="G30" s="158">
        <v>0</v>
      </c>
    </row>
    <row r="31" spans="1:7" ht="14.25" x14ac:dyDescent="0.45">
      <c r="A31" s="52"/>
      <c r="B31" s="52"/>
      <c r="C31" s="52"/>
      <c r="D31" s="52"/>
      <c r="E31" s="52"/>
      <c r="F31" s="52"/>
      <c r="G31" s="52"/>
    </row>
    <row r="32" spans="1:7" ht="14.25" x14ac:dyDescent="0.45">
      <c r="A32" s="14" t="s">
        <v>427</v>
      </c>
      <c r="B32" s="136">
        <f t="shared" ref="B32:G32" si="6">B29+B22+B8</f>
        <v>449623651.92294723</v>
      </c>
      <c r="C32" s="136">
        <f t="shared" si="6"/>
        <v>463112361.48063564</v>
      </c>
      <c r="D32" s="136">
        <f t="shared" si="6"/>
        <v>477005732.32505476</v>
      </c>
      <c r="E32" s="136">
        <f t="shared" si="6"/>
        <v>491315904.2948063</v>
      </c>
      <c r="F32" s="136">
        <f t="shared" si="6"/>
        <v>506055381.4236505</v>
      </c>
      <c r="G32" s="136">
        <f t="shared" si="6"/>
        <v>521237042.86636007</v>
      </c>
    </row>
    <row r="33" spans="1:7" ht="14.25" x14ac:dyDescent="0.45">
      <c r="A33" s="52"/>
      <c r="B33" s="52"/>
      <c r="C33" s="52"/>
      <c r="D33" s="52"/>
      <c r="E33" s="52"/>
      <c r="F33" s="52"/>
      <c r="G33" s="52"/>
    </row>
    <row r="34" spans="1:7" ht="14.25" x14ac:dyDescent="0.45">
      <c r="A34" s="53" t="s">
        <v>271</v>
      </c>
      <c r="B34" s="59"/>
      <c r="C34" s="59"/>
      <c r="D34" s="59"/>
      <c r="E34" s="59"/>
      <c r="F34" s="59"/>
      <c r="G34" s="59"/>
    </row>
    <row r="35" spans="1:7" ht="30" x14ac:dyDescent="0.25">
      <c r="A35" s="55" t="s">
        <v>428</v>
      </c>
      <c r="B35" s="158">
        <v>0</v>
      </c>
      <c r="C35" s="158">
        <v>0</v>
      </c>
      <c r="D35" s="158">
        <v>0</v>
      </c>
      <c r="E35" s="158">
        <v>0</v>
      </c>
      <c r="F35" s="158">
        <v>0</v>
      </c>
      <c r="G35" s="158">
        <v>0</v>
      </c>
    </row>
    <row r="36" spans="1:7" ht="30" x14ac:dyDescent="0.25">
      <c r="A36" s="55" t="s">
        <v>273</v>
      </c>
      <c r="B36" s="158">
        <v>0</v>
      </c>
      <c r="C36" s="158">
        <v>0</v>
      </c>
      <c r="D36" s="158">
        <v>0</v>
      </c>
      <c r="E36" s="158">
        <v>0</v>
      </c>
      <c r="F36" s="158">
        <v>0</v>
      </c>
      <c r="G36" s="158">
        <v>0</v>
      </c>
    </row>
    <row r="37" spans="1:7" ht="14.25" x14ac:dyDescent="0.45">
      <c r="A37" s="53" t="s">
        <v>429</v>
      </c>
      <c r="B37" s="136">
        <f>B36+B35</f>
        <v>0</v>
      </c>
      <c r="C37" s="136">
        <f t="shared" ref="C37:G37" si="7">C36+C35</f>
        <v>0</v>
      </c>
      <c r="D37" s="136">
        <f t="shared" si="7"/>
        <v>0</v>
      </c>
      <c r="E37" s="136">
        <f t="shared" si="7"/>
        <v>0</v>
      </c>
      <c r="F37" s="136">
        <f t="shared" si="7"/>
        <v>0</v>
      </c>
      <c r="G37" s="136">
        <f t="shared" si="7"/>
        <v>0</v>
      </c>
    </row>
    <row r="38" spans="1:7" x14ac:dyDescent="0.25">
      <c r="A38" s="56"/>
      <c r="B38" s="13"/>
      <c r="C38" s="13"/>
      <c r="D38" s="13"/>
      <c r="E38" s="13"/>
      <c r="F38" s="13"/>
      <c r="G38" s="13"/>
    </row>
    <row r="39" spans="1:7" ht="14.25" hidden="1" x14ac:dyDescent="0.45">
      <c r="A39" s="7"/>
      <c r="B39" s="7"/>
      <c r="C39" s="7"/>
      <c r="D39" s="7"/>
      <c r="E39" s="7"/>
      <c r="F39" s="7"/>
      <c r="G39" s="7"/>
    </row>
    <row r="40" spans="1:7" ht="14.25" hidden="1" x14ac:dyDescent="0.45">
      <c r="A40" s="7"/>
      <c r="B40" s="7"/>
      <c r="C40" s="7"/>
      <c r="D40" s="7"/>
      <c r="E40" s="7"/>
      <c r="F40" s="7"/>
      <c r="G40" s="7"/>
    </row>
    <row r="41" spans="1:7" ht="14.25" hidden="1" x14ac:dyDescent="0.45">
      <c r="A41" s="7"/>
      <c r="B41" s="7"/>
      <c r="C41" s="7"/>
      <c r="D41" s="7"/>
      <c r="E41" s="7"/>
      <c r="F41" s="7"/>
      <c r="G41" s="7"/>
    </row>
    <row r="42" spans="1:7" ht="14.25" hidden="1" x14ac:dyDescent="0.45">
      <c r="A42" s="7"/>
      <c r="B42" s="7"/>
      <c r="C42" s="7"/>
      <c r="D42" s="7"/>
      <c r="E42" s="7"/>
      <c r="F42" s="7"/>
      <c r="G42" s="7"/>
    </row>
    <row r="43" spans="1:7" ht="14.25" hidden="1" x14ac:dyDescent="0.4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3261</v>
      </c>
      <c r="Q1" t="s">
        <v>3262</v>
      </c>
      <c r="R1" t="s">
        <v>3263</v>
      </c>
      <c r="S1" t="s">
        <v>3264</v>
      </c>
      <c r="T1" t="s">
        <v>3265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197477650.52294722</v>
      </c>
      <c r="Q2" s="18">
        <f>'Formato 7 a)'!C8</f>
        <v>203401980.03863564</v>
      </c>
      <c r="R2" s="18">
        <f>'Formato 7 a)'!D8</f>
        <v>209504039.43979472</v>
      </c>
      <c r="S2" s="18">
        <f>'Formato 7 a)'!E8</f>
        <v>215789160.62298852</v>
      </c>
      <c r="T2" s="18">
        <f>'Formato 7 a)'!F8</f>
        <v>222262835.4416782</v>
      </c>
      <c r="U2" s="18">
        <f>'Formato 7 a)'!G8</f>
        <v>228930720.5049285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732</v>
      </c>
      <c r="P3" s="18">
        <f>'Formato 7 a)'!B9</f>
        <v>17803185.030000001</v>
      </c>
      <c r="Q3" s="18">
        <f>'Formato 7 a)'!C9</f>
        <v>18337280.580900002</v>
      </c>
      <c r="R3" s="18">
        <f>'Formato 7 a)'!D9</f>
        <v>18887398.998327002</v>
      </c>
      <c r="S3" s="18">
        <f>'Formato 7 a)'!E9</f>
        <v>19454020.968276814</v>
      </c>
      <c r="T3" s="18">
        <f>'Formato 7 a)'!F9</f>
        <v>20037641.597325116</v>
      </c>
      <c r="U3" s="18">
        <f>'Formato 7 a)'!G9</f>
        <v>20638770.84524487</v>
      </c>
    </row>
    <row r="4" spans="1:21" ht="14.25" x14ac:dyDescent="0.4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733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ht="14.25" x14ac:dyDescent="0.4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734</v>
      </c>
      <c r="P5" s="18">
        <f>'Formato 7 a)'!B11</f>
        <v>4864395.7398976255</v>
      </c>
      <c r="Q5" s="18">
        <f>'Formato 7 a)'!C11</f>
        <v>5010327.6120945541</v>
      </c>
      <c r="R5" s="18">
        <f>'Formato 7 a)'!D11</f>
        <v>5160637.4404573906</v>
      </c>
      <c r="S5" s="18">
        <f>'Formato 7 a)'!E11</f>
        <v>5315456.5636711121</v>
      </c>
      <c r="T5" s="18">
        <f>'Formato 7 a)'!F11</f>
        <v>5474920.2605812456</v>
      </c>
      <c r="U5" s="18">
        <f>'Formato 7 a)'!G11</f>
        <v>5639167.8683986831</v>
      </c>
    </row>
    <row r="6" spans="1:21" ht="14.25" x14ac:dyDescent="0.4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3254</v>
      </c>
      <c r="P6" s="18">
        <f>'Formato 7 a)'!B12</f>
        <v>25233188.339513998</v>
      </c>
      <c r="Q6" s="18">
        <f>'Formato 7 a)'!C12</f>
        <v>25990183.98969942</v>
      </c>
      <c r="R6" s="18">
        <f>'Formato 7 a)'!D12</f>
        <v>26769889.509390403</v>
      </c>
      <c r="S6" s="18">
        <f>'Formato 7 a)'!E12</f>
        <v>27572986.194672115</v>
      </c>
      <c r="T6" s="18">
        <f>'Formato 7 a)'!F12</f>
        <v>28400175.780512277</v>
      </c>
      <c r="U6" s="18">
        <f>'Formato 7 a)'!G12</f>
        <v>29252181.053927645</v>
      </c>
    </row>
    <row r="7" spans="1:21" ht="14.25" x14ac:dyDescent="0.4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736</v>
      </c>
      <c r="P7" s="18">
        <f>'Formato 7 a)'!B13</f>
        <v>3338854.3</v>
      </c>
      <c r="Q7" s="18">
        <f>'Formato 7 a)'!C13</f>
        <v>3439019.929</v>
      </c>
      <c r="R7" s="18">
        <f>'Formato 7 a)'!D13</f>
        <v>3542190.5268700002</v>
      </c>
      <c r="S7" s="18">
        <f>'Formato 7 a)'!E13</f>
        <v>3648456.2426761002</v>
      </c>
      <c r="T7" s="18">
        <f>'Formato 7 a)'!F13</f>
        <v>3757909.9299563831</v>
      </c>
      <c r="U7" s="18">
        <f>'Formato 7 a)'!G13</f>
        <v>3870647.2278550747</v>
      </c>
    </row>
    <row r="8" spans="1:21" ht="14.25" x14ac:dyDescent="0.4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737</v>
      </c>
      <c r="P8" s="18">
        <f>'Formato 7 a)'!B14</f>
        <v>2066469.45</v>
      </c>
      <c r="Q8" s="18">
        <f>'Formato 7 a)'!C14</f>
        <v>2128463.5334999999</v>
      </c>
      <c r="R8" s="18">
        <f>'Formato 7 a)'!D14</f>
        <v>2192317.4395049997</v>
      </c>
      <c r="S8" s="18">
        <f>'Formato 7 a)'!E14</f>
        <v>2258086.9626901494</v>
      </c>
      <c r="T8" s="18">
        <f>'Formato 7 a)'!F14</f>
        <v>2325829.5715708537</v>
      </c>
      <c r="U8" s="18">
        <f>'Formato 7 a)'!G14</f>
        <v>2395604.4587179795</v>
      </c>
    </row>
    <row r="9" spans="1:21" ht="14.25" x14ac:dyDescent="0.4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3255</v>
      </c>
      <c r="P9" s="18">
        <f>'Formato 7 a)'!B15</f>
        <v>0</v>
      </c>
      <c r="Q9" s="18">
        <f>'Formato 7 a)'!C15</f>
        <v>0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ht="14.25" x14ac:dyDescent="0.4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751</v>
      </c>
      <c r="P10" s="18">
        <f>'Formato 7 a)'!B16</f>
        <v>141066239.77817279</v>
      </c>
      <c r="Q10" s="18">
        <f>'Formato 7 a)'!C16</f>
        <v>145298226.97151798</v>
      </c>
      <c r="R10" s="18">
        <f>'Formato 7 a)'!D16</f>
        <v>149657173.78066352</v>
      </c>
      <c r="S10" s="18">
        <f>'Formato 7 a)'!E16</f>
        <v>154146888.9940834</v>
      </c>
      <c r="T10" s="18">
        <f>'Formato 7 a)'!F16</f>
        <v>158771295.66390592</v>
      </c>
      <c r="U10" s="18">
        <f>'Formato 7 a)'!G16</f>
        <v>163534434.53382307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750</v>
      </c>
      <c r="P11" s="18">
        <f>'Formato 7 a)'!B17</f>
        <v>2402618.8853628002</v>
      </c>
      <c r="Q11" s="18">
        <f>'Formato 7 a)'!C17</f>
        <v>2474697.4519236842</v>
      </c>
      <c r="R11" s="18">
        <f>'Formato 7 a)'!D17</f>
        <v>2548938.3754813946</v>
      </c>
      <c r="S11" s="18">
        <f>'Formato 7 a)'!E17</f>
        <v>2625406.5267458363</v>
      </c>
      <c r="T11" s="18">
        <f>'Formato 7 a)'!F17</f>
        <v>2704168.7225482115</v>
      </c>
      <c r="U11" s="18">
        <f>'Formato 7 a)'!G17</f>
        <v>2785293.7842246578</v>
      </c>
    </row>
    <row r="12" spans="1:21" ht="14.25" x14ac:dyDescent="0.4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757</v>
      </c>
      <c r="P12" s="18">
        <f>'Formato 7 a)'!B18</f>
        <v>0</v>
      </c>
      <c r="Q12" s="18">
        <f>'Formato 7 a)'!C18</f>
        <v>0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ht="14.25" x14ac:dyDescent="0.4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758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762</v>
      </c>
      <c r="P14" s="18">
        <f>'Formato 7 a)'!B20</f>
        <v>702699</v>
      </c>
      <c r="Q14" s="18">
        <f>'Formato 7 a)'!C20</f>
        <v>723779.97</v>
      </c>
      <c r="R14" s="18">
        <f>'Formato 7 a)'!D20</f>
        <v>745493.36910000001</v>
      </c>
      <c r="S14" s="18">
        <f>'Formato 7 a)'!E20</f>
        <v>767858.17017299996</v>
      </c>
      <c r="T14" s="18">
        <f>'Formato 7 a)'!F20</f>
        <v>790893.91527818993</v>
      </c>
      <c r="U14" s="18">
        <f>'Formato 7 a)'!G20</f>
        <v>814620.7327365356</v>
      </c>
    </row>
    <row r="15" spans="1:21" ht="14.25" x14ac:dyDescent="0.45">
      <c r="A15" t="str">
        <f t="shared" si="0"/>
        <v>7,1,2,0,0,0,0</v>
      </c>
      <c r="B15">
        <v>7</v>
      </c>
      <c r="C15">
        <v>1</v>
      </c>
      <c r="D15">
        <v>2</v>
      </c>
      <c r="I15" t="s">
        <v>700</v>
      </c>
      <c r="P15" s="18">
        <f>'Formato 7 a)'!B22</f>
        <v>252146001.40000001</v>
      </c>
      <c r="Q15" s="18">
        <f>'Formato 7 a)'!C22</f>
        <v>259710381.442</v>
      </c>
      <c r="R15" s="18">
        <f>'Formato 7 a)'!D22</f>
        <v>267501692.88526002</v>
      </c>
      <c r="S15" s="18">
        <f>'Formato 7 a)'!E22</f>
        <v>275526743.67181778</v>
      </c>
      <c r="T15" s="18">
        <f>'Formato 7 a)'!F22</f>
        <v>283792545.98197234</v>
      </c>
      <c r="U15" s="18">
        <f>'Formato 7 a)'!G22</f>
        <v>292306322.36143154</v>
      </c>
    </row>
    <row r="16" spans="1:21" ht="14.25" x14ac:dyDescent="0.4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646</v>
      </c>
      <c r="P16" s="18">
        <f>'Formato 7 a)'!B23</f>
        <v>164022704.18000001</v>
      </c>
      <c r="Q16" s="18">
        <f>'Formato 7 a)'!C23</f>
        <v>168943385.30540001</v>
      </c>
      <c r="R16" s="18">
        <f>'Formato 7 a)'!D23</f>
        <v>174011686.864562</v>
      </c>
      <c r="S16" s="18">
        <f>'Formato 7 a)'!E23</f>
        <v>179232037.47049886</v>
      </c>
      <c r="T16" s="18">
        <f>'Formato 7 a)'!F23</f>
        <v>184608998.59461385</v>
      </c>
      <c r="U16" s="18">
        <f>'Formato 7 a)'!G23</f>
        <v>190147268.55245227</v>
      </c>
    </row>
    <row r="17" spans="1:21" ht="14.25" x14ac:dyDescent="0.4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758</v>
      </c>
      <c r="P17" s="18">
        <f>'Formato 7 a)'!B24</f>
        <v>84491742.340000004</v>
      </c>
      <c r="Q17" s="18">
        <f>'Formato 7 a)'!C24</f>
        <v>87026494.610200003</v>
      </c>
      <c r="R17" s="18">
        <f>'Formato 7 a)'!D24</f>
        <v>89637289.448505998</v>
      </c>
      <c r="S17" s="18">
        <f>'Formato 7 a)'!E24</f>
        <v>92326408.131961182</v>
      </c>
      <c r="T17" s="18">
        <f>'Formato 7 a)'!F24</f>
        <v>95096200.375920013</v>
      </c>
      <c r="U17" s="18">
        <f>'Formato 7 a)'!G24</f>
        <v>97949086.387197614</v>
      </c>
    </row>
    <row r="18" spans="1:21" ht="14.25" x14ac:dyDescent="0.4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775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ht="14.25" x14ac:dyDescent="0.4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778</v>
      </c>
      <c r="P19" s="18">
        <f>'Formato 7 a)'!B26</f>
        <v>0</v>
      </c>
      <c r="Q19" s="18">
        <f>'Formato 7 a)'!C26</f>
        <v>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ht="14.25" x14ac:dyDescent="0.4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779</v>
      </c>
      <c r="P20" s="18">
        <f>'Formato 7 a)'!B27</f>
        <v>3631554.88</v>
      </c>
      <c r="Q20" s="18">
        <f>'Formato 7 a)'!C27</f>
        <v>3740501.5263999999</v>
      </c>
      <c r="R20" s="18">
        <f>'Formato 7 a)'!D27</f>
        <v>3852716.5721919998</v>
      </c>
      <c r="S20" s="18">
        <f>'Formato 7 a)'!E27</f>
        <v>3968298.0693577598</v>
      </c>
      <c r="T20" s="18">
        <f>'Formato 7 a)'!F27</f>
        <v>4087347.0114384927</v>
      </c>
      <c r="U20" s="18">
        <f>'Formato 7 a)'!G27</f>
        <v>4209967.421781647</v>
      </c>
    </row>
    <row r="21" spans="1:21" ht="14.25" x14ac:dyDescent="0.45">
      <c r="A21" t="str">
        <f t="shared" si="0"/>
        <v>7,1,3,0,0,0,0</v>
      </c>
      <c r="B21">
        <v>7</v>
      </c>
      <c r="C21">
        <v>1</v>
      </c>
      <c r="D21">
        <v>3</v>
      </c>
      <c r="I21" t="s">
        <v>781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ht="14.25" x14ac:dyDescent="0.4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781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ht="14.25" x14ac:dyDescent="0.45">
      <c r="A23" t="str">
        <f t="shared" si="0"/>
        <v>7,1,4,0,0,0,0</v>
      </c>
      <c r="B23">
        <v>7</v>
      </c>
      <c r="C23">
        <v>1</v>
      </c>
      <c r="D23">
        <v>4</v>
      </c>
      <c r="I23" t="s">
        <v>3257</v>
      </c>
      <c r="P23" s="18">
        <f>'Formato 7 a)'!B32</f>
        <v>449623651.92294723</v>
      </c>
      <c r="Q23" s="18">
        <f>'Formato 7 a)'!C32</f>
        <v>463112361.48063564</v>
      </c>
      <c r="R23" s="18">
        <f>'Formato 7 a)'!D32</f>
        <v>477005732.32505476</v>
      </c>
      <c r="S23" s="18">
        <f>'Formato 7 a)'!E32</f>
        <v>491315904.2948063</v>
      </c>
      <c r="T23" s="18">
        <f>'Formato 7 a)'!F32</f>
        <v>506055381.4236505</v>
      </c>
      <c r="U23" s="18">
        <f>'Formato 7 a)'!G32</f>
        <v>521237042.86636007</v>
      </c>
    </row>
    <row r="24" spans="1:21" ht="14.25" x14ac:dyDescent="0.4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3256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ht="14.25" x14ac:dyDescent="0.45">
      <c r="A26" t="str">
        <f t="shared" si="0"/>
        <v>7,1,0,2,0,0,0</v>
      </c>
      <c r="B26">
        <v>7</v>
      </c>
      <c r="C26">
        <v>1</v>
      </c>
      <c r="E26">
        <v>2</v>
      </c>
      <c r="J26" t="s">
        <v>783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ht="14.25" x14ac:dyDescent="0.45">
      <c r="A27" t="str">
        <f t="shared" si="0"/>
        <v>7,1,0,3,0,0,0</v>
      </c>
      <c r="B27">
        <v>7</v>
      </c>
      <c r="C27">
        <v>1</v>
      </c>
      <c r="E27">
        <v>3</v>
      </c>
      <c r="J27" t="s">
        <v>781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ht="14.25" x14ac:dyDescent="0.45">
      <c r="A28" s="3"/>
      <c r="P28" s="18"/>
      <c r="Q28" s="18"/>
      <c r="R28" s="18"/>
      <c r="S28" s="18"/>
      <c r="T28" s="18"/>
      <c r="U28" s="18"/>
    </row>
    <row r="29" spans="1:21" ht="14.25" x14ac:dyDescent="0.45">
      <c r="A29" s="3"/>
      <c r="P29" s="18"/>
      <c r="Q29" s="18"/>
      <c r="R29" s="18"/>
      <c r="S29" s="18"/>
      <c r="T29" s="18"/>
      <c r="U29" s="18"/>
    </row>
    <row r="30" spans="1:21" ht="14.25" x14ac:dyDescent="0.45">
      <c r="A30" s="3"/>
      <c r="P30" s="18"/>
      <c r="Q30" s="18"/>
      <c r="R30" s="18"/>
      <c r="S30" s="18"/>
      <c r="T30" s="18"/>
      <c r="U30" s="18"/>
    </row>
    <row r="31" spans="1:21" ht="14.25" x14ac:dyDescent="0.45">
      <c r="A31" s="3"/>
      <c r="P31" s="18"/>
      <c r="Q31" s="18"/>
      <c r="R31" s="18"/>
      <c r="S31" s="18"/>
      <c r="T31" s="18"/>
      <c r="U31" s="18"/>
    </row>
    <row r="32" spans="1:21" ht="14.25" x14ac:dyDescent="0.45">
      <c r="A32" s="3"/>
      <c r="P32" s="18"/>
      <c r="Q32" s="18"/>
      <c r="R32" s="18"/>
      <c r="S32" s="18"/>
      <c r="T32" s="18"/>
      <c r="U32" s="18"/>
    </row>
    <row r="33" spans="1:21" ht="14.25" x14ac:dyDescent="0.45">
      <c r="A33" s="3"/>
      <c r="P33" s="18"/>
      <c r="Q33" s="18"/>
      <c r="R33" s="18"/>
      <c r="S33" s="18"/>
      <c r="T33" s="18"/>
      <c r="U33" s="18"/>
    </row>
    <row r="34" spans="1:21" ht="14.25" x14ac:dyDescent="0.45">
      <c r="A34" s="3"/>
      <c r="P34" s="18"/>
      <c r="Q34" s="18"/>
      <c r="R34" s="18"/>
      <c r="S34" s="18"/>
      <c r="T34" s="18"/>
      <c r="U34" s="18"/>
    </row>
    <row r="35" spans="1:21" ht="14.25" x14ac:dyDescent="0.45">
      <c r="A35" s="3"/>
      <c r="P35" s="18"/>
      <c r="Q35" s="18"/>
      <c r="R35" s="18"/>
      <c r="S35" s="18"/>
      <c r="T35" s="18"/>
      <c r="U35" s="18"/>
    </row>
    <row r="36" spans="1:21" ht="14.25" x14ac:dyDescent="0.4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45">
      <c r="A1" s="203" t="s">
        <v>443</v>
      </c>
      <c r="B1" s="203"/>
      <c r="C1" s="203"/>
      <c r="D1" s="203"/>
      <c r="E1" s="203"/>
      <c r="F1" s="203"/>
      <c r="G1" s="203"/>
    </row>
    <row r="2" spans="1:7" customFormat="1" ht="14.25" x14ac:dyDescent="0.45">
      <c r="A2" s="185" t="str">
        <f>ENTIDAD</f>
        <v>Municipio de Valle de Santiago, Gobierno del Estado de Guanajuato</v>
      </c>
      <c r="B2" s="186"/>
      <c r="C2" s="186"/>
      <c r="D2" s="186"/>
      <c r="E2" s="186"/>
      <c r="F2" s="186"/>
      <c r="G2" s="187"/>
    </row>
    <row r="3" spans="1:7" customFormat="1" ht="14.25" x14ac:dyDescent="0.45">
      <c r="A3" s="188" t="s">
        <v>444</v>
      </c>
      <c r="B3" s="189"/>
      <c r="C3" s="189"/>
      <c r="D3" s="189"/>
      <c r="E3" s="189"/>
      <c r="F3" s="189"/>
      <c r="G3" s="190"/>
    </row>
    <row r="4" spans="1:7" customFormat="1" ht="14.25" x14ac:dyDescent="0.45">
      <c r="A4" s="188" t="s">
        <v>118</v>
      </c>
      <c r="B4" s="189"/>
      <c r="C4" s="189"/>
      <c r="D4" s="189"/>
      <c r="E4" s="189"/>
      <c r="F4" s="189"/>
      <c r="G4" s="190"/>
    </row>
    <row r="5" spans="1:7" customFormat="1" ht="14.25" x14ac:dyDescent="0.45">
      <c r="A5" s="188" t="s">
        <v>415</v>
      </c>
      <c r="B5" s="189"/>
      <c r="C5" s="189"/>
      <c r="D5" s="189"/>
      <c r="E5" s="189"/>
      <c r="F5" s="189"/>
      <c r="G5" s="190"/>
    </row>
    <row r="6" spans="1:7" customFormat="1" x14ac:dyDescent="0.25">
      <c r="A6" s="215" t="s">
        <v>3134</v>
      </c>
      <c r="B6" s="49">
        <f>ANIO1P</f>
        <v>2019</v>
      </c>
      <c r="C6" s="213" t="str">
        <f>ANIO2P</f>
        <v>2020 (d)</v>
      </c>
      <c r="D6" s="213" t="str">
        <f>ANIO3P</f>
        <v>2021 (d)</v>
      </c>
      <c r="E6" s="213" t="str">
        <f>ANIO4P</f>
        <v>2022 (d)</v>
      </c>
      <c r="F6" s="213" t="str">
        <f>ANIO5P</f>
        <v>2023 (d)</v>
      </c>
      <c r="G6" s="213" t="str">
        <f>ANIO6P</f>
        <v>2024 (d)</v>
      </c>
    </row>
    <row r="7" spans="1:7" customFormat="1" ht="48" customHeight="1" x14ac:dyDescent="0.25">
      <c r="A7" s="216"/>
      <c r="B7" s="77" t="s">
        <v>3284</v>
      </c>
      <c r="C7" s="214"/>
      <c r="D7" s="214"/>
      <c r="E7" s="214"/>
      <c r="F7" s="214"/>
      <c r="G7" s="214"/>
    </row>
    <row r="8" spans="1:7" x14ac:dyDescent="0.25">
      <c r="A8" s="50" t="s">
        <v>445</v>
      </c>
      <c r="B8" s="162">
        <f t="shared" ref="B8:G8" si="0">SUM(B9:B17)</f>
        <v>197477650.52370003</v>
      </c>
      <c r="C8" s="162">
        <f t="shared" si="0"/>
        <v>203401980.03941101</v>
      </c>
      <c r="D8" s="162">
        <f t="shared" si="0"/>
        <v>209504039.44059333</v>
      </c>
      <c r="E8" s="162">
        <f t="shared" si="0"/>
        <v>215789160.62381113</v>
      </c>
      <c r="F8" s="162">
        <f t="shared" si="0"/>
        <v>222262835.44252548</v>
      </c>
      <c r="G8" s="162">
        <f t="shared" si="0"/>
        <v>228930720.50580123</v>
      </c>
    </row>
    <row r="9" spans="1:7" x14ac:dyDescent="0.25">
      <c r="A9" s="51" t="s">
        <v>446</v>
      </c>
      <c r="B9" s="135">
        <v>102247712.4831</v>
      </c>
      <c r="C9" s="135">
        <v>105315143.857593</v>
      </c>
      <c r="D9" s="135">
        <v>108474598.17332079</v>
      </c>
      <c r="E9" s="135">
        <v>111728836.11852042</v>
      </c>
      <c r="F9" s="135">
        <v>115080701.20207603</v>
      </c>
      <c r="G9" s="135">
        <v>118533122.2381383</v>
      </c>
    </row>
    <row r="10" spans="1:7" x14ac:dyDescent="0.25">
      <c r="A10" s="51" t="s">
        <v>447</v>
      </c>
      <c r="B10" s="135">
        <v>9663349.9651000015</v>
      </c>
      <c r="C10" s="135">
        <v>9953250.4640530013</v>
      </c>
      <c r="D10" s="135">
        <v>10251847.97797459</v>
      </c>
      <c r="E10" s="135">
        <v>10559403.417313827</v>
      </c>
      <c r="F10" s="135">
        <v>10876185.519833243</v>
      </c>
      <c r="G10" s="135">
        <v>11202471.08542824</v>
      </c>
    </row>
    <row r="11" spans="1:7" x14ac:dyDescent="0.25">
      <c r="A11" s="51" t="s">
        <v>448</v>
      </c>
      <c r="B11" s="135">
        <v>32490130.634500004</v>
      </c>
      <c r="C11" s="135">
        <v>33464834.553535007</v>
      </c>
      <c r="D11" s="135">
        <v>34468779.590141051</v>
      </c>
      <c r="E11" s="135">
        <v>35502842.977845281</v>
      </c>
      <c r="F11" s="135">
        <v>36567928.267180637</v>
      </c>
      <c r="G11" s="135">
        <v>37664966.115196057</v>
      </c>
    </row>
    <row r="12" spans="1:7" x14ac:dyDescent="0.25">
      <c r="A12" s="51" t="s">
        <v>449</v>
      </c>
      <c r="B12" s="135">
        <v>33659690.535999998</v>
      </c>
      <c r="C12" s="135">
        <v>34669481.252080001</v>
      </c>
      <c r="D12" s="135">
        <v>35709565.6896424</v>
      </c>
      <c r="E12" s="135">
        <v>36780852.660331674</v>
      </c>
      <c r="F12" s="135">
        <v>37884278.240141623</v>
      </c>
      <c r="G12" s="135">
        <v>39020806.587345876</v>
      </c>
    </row>
    <row r="13" spans="1:7" x14ac:dyDescent="0.25">
      <c r="A13" s="51" t="s">
        <v>450</v>
      </c>
      <c r="B13" s="135">
        <v>861705.72499999998</v>
      </c>
      <c r="C13" s="135">
        <v>887556.89675000007</v>
      </c>
      <c r="D13" s="135">
        <v>914183.60365250008</v>
      </c>
      <c r="E13" s="135">
        <v>941609.1117620751</v>
      </c>
      <c r="F13" s="135">
        <v>969857.38511493732</v>
      </c>
      <c r="G13" s="135">
        <v>998953.10666838544</v>
      </c>
    </row>
    <row r="14" spans="1:7" x14ac:dyDescent="0.25">
      <c r="A14" s="51" t="s">
        <v>451</v>
      </c>
      <c r="B14" s="135">
        <v>18555061.18</v>
      </c>
      <c r="C14" s="135">
        <v>19111713.0154</v>
      </c>
      <c r="D14" s="135">
        <v>19685064.405862</v>
      </c>
      <c r="E14" s="135">
        <v>20275616.33803786</v>
      </c>
      <c r="F14" s="135">
        <v>20883884.828178994</v>
      </c>
      <c r="G14" s="135">
        <v>21510401.373024363</v>
      </c>
    </row>
    <row r="15" spans="1:7" x14ac:dyDescent="0.25">
      <c r="A15" s="51" t="s">
        <v>452</v>
      </c>
      <c r="B15" s="158">
        <v>0</v>
      </c>
      <c r="C15" s="158">
        <v>0</v>
      </c>
      <c r="D15" s="158">
        <v>0</v>
      </c>
      <c r="E15" s="158">
        <v>0</v>
      </c>
      <c r="F15" s="158">
        <v>0</v>
      </c>
      <c r="G15" s="158">
        <v>0</v>
      </c>
    </row>
    <row r="16" spans="1:7" x14ac:dyDescent="0.25">
      <c r="A16" s="51" t="s">
        <v>453</v>
      </c>
      <c r="B16" s="158">
        <v>0</v>
      </c>
      <c r="C16" s="158">
        <v>0</v>
      </c>
      <c r="D16" s="158">
        <v>0</v>
      </c>
      <c r="E16" s="158">
        <v>0</v>
      </c>
      <c r="F16" s="158">
        <v>0</v>
      </c>
      <c r="G16" s="158">
        <v>0</v>
      </c>
    </row>
    <row r="17" spans="1:7" x14ac:dyDescent="0.25">
      <c r="A17" s="51" t="s">
        <v>454</v>
      </c>
      <c r="B17" s="158">
        <v>0</v>
      </c>
      <c r="C17" s="158">
        <v>0</v>
      </c>
      <c r="D17" s="158">
        <v>0</v>
      </c>
      <c r="E17" s="158">
        <v>0</v>
      </c>
      <c r="F17" s="158">
        <v>0</v>
      </c>
      <c r="G17" s="158">
        <v>0</v>
      </c>
    </row>
    <row r="18" spans="1:7" ht="14.25" x14ac:dyDescent="0.45">
      <c r="A18" s="78"/>
      <c r="B18" s="52"/>
      <c r="C18" s="52"/>
      <c r="D18" s="52"/>
      <c r="E18" s="52"/>
      <c r="F18" s="52"/>
      <c r="G18" s="52"/>
    </row>
    <row r="19" spans="1:7" x14ac:dyDescent="0.25">
      <c r="A19" s="53" t="s">
        <v>455</v>
      </c>
      <c r="B19" s="136">
        <f t="shared" ref="B19:G19" si="1">SUM(B20:B28)</f>
        <v>252146001.39980003</v>
      </c>
      <c r="C19" s="136">
        <f t="shared" si="1"/>
        <v>259710381.44179401</v>
      </c>
      <c r="D19" s="136">
        <f t="shared" si="1"/>
        <v>267501692.88504785</v>
      </c>
      <c r="E19" s="136">
        <f t="shared" si="1"/>
        <v>275526743.67159927</v>
      </c>
      <c r="F19" s="136">
        <f t="shared" si="1"/>
        <v>283792545.98174721</v>
      </c>
      <c r="G19" s="136">
        <f t="shared" si="1"/>
        <v>292306322.36119968</v>
      </c>
    </row>
    <row r="20" spans="1:7" x14ac:dyDescent="0.25">
      <c r="A20" s="51" t="s">
        <v>446</v>
      </c>
      <c r="B20" s="163">
        <v>51851248.807800002</v>
      </c>
      <c r="C20" s="163">
        <v>53406786.272033989</v>
      </c>
      <c r="D20" s="163">
        <v>55008989.860195018</v>
      </c>
      <c r="E20" s="164">
        <v>56659259.556000866</v>
      </c>
      <c r="F20" s="163">
        <v>58359037.342680886</v>
      </c>
      <c r="G20" s="163">
        <v>60109808.462961324</v>
      </c>
    </row>
    <row r="21" spans="1:7" x14ac:dyDescent="0.25">
      <c r="A21" s="51" t="s">
        <v>447</v>
      </c>
      <c r="B21" s="163">
        <v>16832039.991999999</v>
      </c>
      <c r="C21" s="163">
        <v>17337001.191759996</v>
      </c>
      <c r="D21" s="163">
        <v>17857111.227512799</v>
      </c>
      <c r="E21" s="164">
        <v>18392824.564338181</v>
      </c>
      <c r="F21" s="163">
        <v>18944609.301268328</v>
      </c>
      <c r="G21" s="163">
        <v>19512947.580306374</v>
      </c>
    </row>
    <row r="22" spans="1:7" x14ac:dyDescent="0.25">
      <c r="A22" s="51" t="s">
        <v>448</v>
      </c>
      <c r="B22" s="163">
        <v>21812066.250500001</v>
      </c>
      <c r="C22" s="163">
        <v>22466428.238014996</v>
      </c>
      <c r="D22" s="163">
        <v>23140421.08515545</v>
      </c>
      <c r="E22" s="164">
        <v>23834633.717710111</v>
      </c>
      <c r="F22" s="163">
        <v>24549672.729241416</v>
      </c>
      <c r="G22" s="163">
        <v>25286162.911118656</v>
      </c>
    </row>
    <row r="23" spans="1:7" x14ac:dyDescent="0.25">
      <c r="A23" s="51" t="s">
        <v>449</v>
      </c>
      <c r="B23" s="163">
        <v>2949405</v>
      </c>
      <c r="C23" s="163">
        <v>3037887.15</v>
      </c>
      <c r="D23" s="163">
        <v>3129023.7644999996</v>
      </c>
      <c r="E23" s="164">
        <v>3222894.4774349998</v>
      </c>
      <c r="F23" s="163">
        <v>3319581.3117580493</v>
      </c>
      <c r="G23" s="163">
        <v>3419168.7511107908</v>
      </c>
    </row>
    <row r="24" spans="1:7" x14ac:dyDescent="0.25">
      <c r="A24" s="51" t="s">
        <v>450</v>
      </c>
      <c r="B24" s="163">
        <v>2999875</v>
      </c>
      <c r="C24" s="163">
        <v>3089871.25</v>
      </c>
      <c r="D24" s="163">
        <v>3182567.3874999997</v>
      </c>
      <c r="E24" s="164">
        <v>3278044.4091249998</v>
      </c>
      <c r="F24" s="163">
        <v>3376385.7413987499</v>
      </c>
      <c r="G24" s="163">
        <v>3477677.3136407123</v>
      </c>
    </row>
    <row r="25" spans="1:7" x14ac:dyDescent="0.25">
      <c r="A25" s="51" t="s">
        <v>451</v>
      </c>
      <c r="B25" s="163">
        <v>151660252.93710002</v>
      </c>
      <c r="C25" s="163">
        <v>156210060.525213</v>
      </c>
      <c r="D25" s="163">
        <v>160896362.34096941</v>
      </c>
      <c r="E25" s="164">
        <v>165723253.21119848</v>
      </c>
      <c r="F25" s="163">
        <v>170694950.80753443</v>
      </c>
      <c r="G25" s="163">
        <v>175815799.33176047</v>
      </c>
    </row>
    <row r="26" spans="1:7" x14ac:dyDescent="0.25">
      <c r="A26" s="51" t="s">
        <v>452</v>
      </c>
      <c r="B26" s="163">
        <v>0</v>
      </c>
      <c r="C26" s="163">
        <v>0</v>
      </c>
      <c r="D26" s="163">
        <v>0</v>
      </c>
      <c r="E26" s="164">
        <v>0</v>
      </c>
      <c r="F26" s="163">
        <v>0</v>
      </c>
      <c r="G26" s="163">
        <v>0</v>
      </c>
    </row>
    <row r="27" spans="1:7" x14ac:dyDescent="0.25">
      <c r="A27" s="51" t="s">
        <v>456</v>
      </c>
      <c r="B27" s="165">
        <v>0</v>
      </c>
      <c r="C27" s="165">
        <v>0</v>
      </c>
      <c r="D27" s="165">
        <v>0</v>
      </c>
      <c r="E27" s="166">
        <v>0</v>
      </c>
      <c r="F27" s="165">
        <v>0</v>
      </c>
      <c r="G27" s="165">
        <v>0</v>
      </c>
    </row>
    <row r="28" spans="1:7" x14ac:dyDescent="0.25">
      <c r="A28" s="51" t="s">
        <v>454</v>
      </c>
      <c r="B28" s="158">
        <v>4041113.4124000003</v>
      </c>
      <c r="C28" s="158">
        <v>4162346.8147720001</v>
      </c>
      <c r="D28" s="158">
        <v>4287217.2192151602</v>
      </c>
      <c r="E28" s="159">
        <v>4415833.7357916152</v>
      </c>
      <c r="F28" s="158">
        <v>4548308.747865364</v>
      </c>
      <c r="G28" s="158">
        <v>4684758.0103013245</v>
      </c>
    </row>
    <row r="29" spans="1:7" ht="14.25" x14ac:dyDescent="0.45">
      <c r="A29" s="52"/>
      <c r="B29" s="52"/>
      <c r="C29" s="52"/>
      <c r="D29" s="52"/>
      <c r="E29" s="52"/>
      <c r="F29" s="52"/>
      <c r="G29" s="52"/>
    </row>
    <row r="30" spans="1:7" x14ac:dyDescent="0.25">
      <c r="A30" s="53" t="s">
        <v>457</v>
      </c>
      <c r="B30" s="136">
        <f t="shared" ref="B30:G30" si="2">B8+B19</f>
        <v>449623651.92350006</v>
      </c>
      <c r="C30" s="136">
        <f t="shared" si="2"/>
        <v>463112361.48120499</v>
      </c>
      <c r="D30" s="136">
        <f t="shared" si="2"/>
        <v>477005732.32564116</v>
      </c>
      <c r="E30" s="136">
        <f t="shared" si="2"/>
        <v>491315904.29541039</v>
      </c>
      <c r="F30" s="136">
        <f t="shared" si="2"/>
        <v>506055381.42427266</v>
      </c>
      <c r="G30" s="136">
        <f t="shared" si="2"/>
        <v>521237042.86700094</v>
      </c>
    </row>
    <row r="31" spans="1:7" ht="14.25" x14ac:dyDescent="0.45">
      <c r="A31" s="56"/>
      <c r="B31" s="56"/>
      <c r="C31" s="56"/>
      <c r="D31" s="56"/>
      <c r="E31" s="56"/>
      <c r="F31" s="56"/>
      <c r="G31" s="56"/>
    </row>
  </sheetData>
  <sheetProtection password="9FCF" sheet="1" objects="1" scenarios="1"/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3261</v>
      </c>
      <c r="Q1" t="s">
        <v>3262</v>
      </c>
      <c r="R1" t="s">
        <v>3263</v>
      </c>
      <c r="S1" t="s">
        <v>3264</v>
      </c>
      <c r="T1" t="s">
        <v>3265</v>
      </c>
      <c r="U1" t="s">
        <v>3266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703</v>
      </c>
      <c r="P2" s="18">
        <f>'Formato 7 b)'!B8</f>
        <v>197477650.52370003</v>
      </c>
      <c r="Q2" s="18">
        <f>'Formato 7 b)'!C8</f>
        <v>203401980.03941101</v>
      </c>
      <c r="R2" s="18">
        <f>'Formato 7 b)'!D8</f>
        <v>209504039.44059333</v>
      </c>
      <c r="S2" s="18">
        <f>'Formato 7 b)'!E8</f>
        <v>215789160.62381113</v>
      </c>
      <c r="T2" s="18">
        <f>'Formato 7 b)'!F8</f>
        <v>222262835.44252548</v>
      </c>
      <c r="U2" s="18">
        <f>'Formato 7 b)'!G8</f>
        <v>228930720.50580123</v>
      </c>
    </row>
    <row r="3" spans="1:21" ht="14.25" x14ac:dyDescent="0.4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3143</v>
      </c>
      <c r="P3" s="18">
        <f>'Formato 7 b)'!B9</f>
        <v>102247712.4831</v>
      </c>
      <c r="Q3" s="18">
        <f>'Formato 7 b)'!C9</f>
        <v>105315143.857593</v>
      </c>
      <c r="R3" s="18">
        <f>'Formato 7 b)'!D9</f>
        <v>108474598.17332079</v>
      </c>
      <c r="S3" s="18">
        <f>'Formato 7 b)'!E9</f>
        <v>111728836.11852042</v>
      </c>
      <c r="T3" s="18">
        <f>'Formato 7 b)'!F9</f>
        <v>115080701.20207603</v>
      </c>
      <c r="U3" s="18">
        <f>'Formato 7 b)'!G9</f>
        <v>118533122.2381383</v>
      </c>
    </row>
    <row r="4" spans="1:21" ht="14.25" x14ac:dyDescent="0.4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3151</v>
      </c>
      <c r="P4" s="18">
        <f>'Formato 7 b)'!B10</f>
        <v>9663349.9651000015</v>
      </c>
      <c r="Q4" s="18">
        <f>'Formato 7 b)'!C10</f>
        <v>9953250.4640530013</v>
      </c>
      <c r="R4" s="18">
        <f>'Formato 7 b)'!D10</f>
        <v>10251847.97797459</v>
      </c>
      <c r="S4" s="18">
        <f>'Formato 7 b)'!E10</f>
        <v>10559403.417313827</v>
      </c>
      <c r="T4" s="18">
        <f>'Formato 7 b)'!F10</f>
        <v>10876185.519833243</v>
      </c>
      <c r="U4" s="18">
        <f>'Formato 7 b)'!G10</f>
        <v>11202471.08542824</v>
      </c>
    </row>
    <row r="5" spans="1:21" ht="14.25" x14ac:dyDescent="0.4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3170</v>
      </c>
      <c r="P5" s="18">
        <f>'Formato 7 b)'!B11</f>
        <v>32490130.634500004</v>
      </c>
      <c r="Q5" s="18">
        <f>'Formato 7 b)'!C11</f>
        <v>33464834.553535007</v>
      </c>
      <c r="R5" s="18">
        <f>'Formato 7 b)'!D11</f>
        <v>34468779.590141051</v>
      </c>
      <c r="S5" s="18">
        <f>'Formato 7 b)'!E11</f>
        <v>35502842.977845281</v>
      </c>
      <c r="T5" s="18">
        <f>'Formato 7 b)'!F11</f>
        <v>36567928.267180637</v>
      </c>
      <c r="U5" s="18">
        <f>'Formato 7 b)'!G11</f>
        <v>37664966.115196057</v>
      </c>
    </row>
    <row r="6" spans="1:21" ht="14.25" x14ac:dyDescent="0.4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3171</v>
      </c>
      <c r="P6" s="18">
        <f>'Formato 7 b)'!B12</f>
        <v>33659690.535999998</v>
      </c>
      <c r="Q6" s="18">
        <f>'Formato 7 b)'!C12</f>
        <v>34669481.252080001</v>
      </c>
      <c r="R6" s="18">
        <f>'Formato 7 b)'!D12</f>
        <v>35709565.6896424</v>
      </c>
      <c r="S6" s="18">
        <f>'Formato 7 b)'!E12</f>
        <v>36780852.660331674</v>
      </c>
      <c r="T6" s="18">
        <f>'Formato 7 b)'!F12</f>
        <v>37884278.240141623</v>
      </c>
      <c r="U6" s="18">
        <f>'Formato 7 b)'!G12</f>
        <v>39020806.587345876</v>
      </c>
    </row>
    <row r="7" spans="1:21" ht="14.25" x14ac:dyDescent="0.4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3190</v>
      </c>
      <c r="P7" s="18">
        <f>'Formato 7 b)'!B13</f>
        <v>861705.72499999998</v>
      </c>
      <c r="Q7" s="18">
        <f>'Formato 7 b)'!C13</f>
        <v>887556.89675000007</v>
      </c>
      <c r="R7" s="18">
        <f>'Formato 7 b)'!D13</f>
        <v>914183.60365250008</v>
      </c>
      <c r="S7" s="18">
        <f>'Formato 7 b)'!E13</f>
        <v>941609.1117620751</v>
      </c>
      <c r="T7" s="18">
        <f>'Formato 7 b)'!F13</f>
        <v>969857.38511493732</v>
      </c>
      <c r="U7" s="18">
        <f>'Formato 7 b)'!G13</f>
        <v>998953.10666838544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3191</v>
      </c>
      <c r="P8" s="18">
        <f>'Formato 7 b)'!B14</f>
        <v>18555061.18</v>
      </c>
      <c r="Q8" s="18">
        <f>'Formato 7 b)'!C14</f>
        <v>19111713.0154</v>
      </c>
      <c r="R8" s="18">
        <f>'Formato 7 b)'!D14</f>
        <v>19685064.405862</v>
      </c>
      <c r="S8" s="18">
        <f>'Formato 7 b)'!E14</f>
        <v>20275616.33803786</v>
      </c>
      <c r="T8" s="18">
        <f>'Formato 7 b)'!F14</f>
        <v>20883884.828178994</v>
      </c>
      <c r="U8" s="18">
        <f>'Formato 7 b)'!G14</f>
        <v>21510401.373024363</v>
      </c>
    </row>
    <row r="9" spans="1:21" ht="14.25" x14ac:dyDescent="0.4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3195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ht="14.25" x14ac:dyDescent="0.4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3259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661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ht="14.25" x14ac:dyDescent="0.45">
      <c r="A12" t="str">
        <f t="shared" si="0"/>
        <v>7,2,2,0,0,0,0</v>
      </c>
      <c r="B12">
        <v>7</v>
      </c>
      <c r="C12">
        <v>2</v>
      </c>
      <c r="D12">
        <v>2</v>
      </c>
      <c r="I12" t="s">
        <v>704</v>
      </c>
      <c r="P12" s="18">
        <f>'Formato 7 b)'!B19</f>
        <v>252146001.39980003</v>
      </c>
      <c r="Q12" s="18">
        <f>'Formato 7 b)'!C19</f>
        <v>259710381.44179401</v>
      </c>
      <c r="R12" s="18">
        <f>'Formato 7 b)'!D19</f>
        <v>267501692.88504785</v>
      </c>
      <c r="S12" s="18">
        <f>'Formato 7 b)'!E19</f>
        <v>275526743.67159927</v>
      </c>
      <c r="T12" s="18">
        <f>'Formato 7 b)'!F19</f>
        <v>283792545.98174721</v>
      </c>
      <c r="U12" s="18">
        <f>'Formato 7 b)'!G19</f>
        <v>292306322.36119968</v>
      </c>
    </row>
    <row r="13" spans="1:21" ht="14.25" x14ac:dyDescent="0.4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3143</v>
      </c>
      <c r="P13" s="18">
        <f>'Formato 7 b)'!B20</f>
        <v>51851248.807800002</v>
      </c>
      <c r="Q13" s="18">
        <f>'Formato 7 b)'!C20</f>
        <v>53406786.272033989</v>
      </c>
      <c r="R13" s="18">
        <f>'Formato 7 b)'!D20</f>
        <v>55008989.860195018</v>
      </c>
      <c r="S13" s="18">
        <f>'Formato 7 b)'!E20</f>
        <v>56659259.556000866</v>
      </c>
      <c r="T13" s="18">
        <f>'Formato 7 b)'!F20</f>
        <v>58359037.342680886</v>
      </c>
      <c r="U13" s="18">
        <f>'Formato 7 b)'!G20</f>
        <v>60109808.462961324</v>
      </c>
    </row>
    <row r="14" spans="1:21" ht="14.25" x14ac:dyDescent="0.4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3151</v>
      </c>
      <c r="P14" s="18">
        <f>'Formato 7 b)'!B21</f>
        <v>16832039.991999999</v>
      </c>
      <c r="Q14" s="18">
        <f>'Formato 7 b)'!C21</f>
        <v>17337001.191759996</v>
      </c>
      <c r="R14" s="18">
        <f>'Formato 7 b)'!D21</f>
        <v>17857111.227512799</v>
      </c>
      <c r="S14" s="18">
        <f>'Formato 7 b)'!E21</f>
        <v>18392824.564338181</v>
      </c>
      <c r="T14" s="18">
        <f>'Formato 7 b)'!F21</f>
        <v>18944609.301268328</v>
      </c>
      <c r="U14" s="18">
        <f>'Formato 7 b)'!G21</f>
        <v>19512947.580306374</v>
      </c>
    </row>
    <row r="15" spans="1:21" ht="14.25" x14ac:dyDescent="0.4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3170</v>
      </c>
      <c r="P15" s="18">
        <f>'Formato 7 b)'!B22</f>
        <v>21812066.250500001</v>
      </c>
      <c r="Q15" s="18">
        <f>'Formato 7 b)'!C22</f>
        <v>22466428.238014996</v>
      </c>
      <c r="R15" s="18">
        <f>'Formato 7 b)'!D22</f>
        <v>23140421.08515545</v>
      </c>
      <c r="S15" s="18">
        <f>'Formato 7 b)'!E22</f>
        <v>23834633.717710111</v>
      </c>
      <c r="T15" s="18">
        <f>'Formato 7 b)'!F22</f>
        <v>24549672.729241416</v>
      </c>
      <c r="U15" s="18">
        <f>'Formato 7 b)'!G22</f>
        <v>25286162.911118656</v>
      </c>
    </row>
    <row r="16" spans="1:21" ht="14.25" x14ac:dyDescent="0.4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3171</v>
      </c>
      <c r="P16" s="18">
        <f>'Formato 7 b)'!B23</f>
        <v>2949405</v>
      </c>
      <c r="Q16" s="18">
        <f>'Formato 7 b)'!C23</f>
        <v>3037887.15</v>
      </c>
      <c r="R16" s="18">
        <f>'Formato 7 b)'!D23</f>
        <v>3129023.7644999996</v>
      </c>
      <c r="S16" s="18">
        <f>'Formato 7 b)'!E23</f>
        <v>3222894.4774349998</v>
      </c>
      <c r="T16" s="18">
        <f>'Formato 7 b)'!F23</f>
        <v>3319581.3117580493</v>
      </c>
      <c r="U16" s="18">
        <f>'Formato 7 b)'!G23</f>
        <v>3419168.7511107908</v>
      </c>
    </row>
    <row r="17" spans="1:21" ht="14.25" x14ac:dyDescent="0.4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3190</v>
      </c>
      <c r="P17" s="18">
        <f>'Formato 7 b)'!B24</f>
        <v>2999875</v>
      </c>
      <c r="Q17" s="18">
        <f>'Formato 7 b)'!C24</f>
        <v>3089871.25</v>
      </c>
      <c r="R17" s="18">
        <f>'Formato 7 b)'!D24</f>
        <v>3182567.3874999997</v>
      </c>
      <c r="S17" s="18">
        <f>'Formato 7 b)'!E24</f>
        <v>3278044.4091249998</v>
      </c>
      <c r="T17" s="18">
        <f>'Formato 7 b)'!F24</f>
        <v>3376385.7413987499</v>
      </c>
      <c r="U17" s="18">
        <f>'Formato 7 b)'!G24</f>
        <v>3477677.3136407123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3191</v>
      </c>
      <c r="P18" s="18">
        <f>'Formato 7 b)'!B25</f>
        <v>151660252.93710002</v>
      </c>
      <c r="Q18" s="18">
        <f>'Formato 7 b)'!C25</f>
        <v>156210060.525213</v>
      </c>
      <c r="R18" s="18">
        <f>'Formato 7 b)'!D25</f>
        <v>160896362.34096941</v>
      </c>
      <c r="S18" s="18">
        <f>'Formato 7 b)'!E25</f>
        <v>165723253.21119848</v>
      </c>
      <c r="T18" s="18">
        <f>'Formato 7 b)'!F25</f>
        <v>170694950.80753443</v>
      </c>
      <c r="U18" s="18">
        <f>'Formato 7 b)'!G25</f>
        <v>175815799.33176047</v>
      </c>
    </row>
    <row r="19" spans="1:21" ht="14.25" x14ac:dyDescent="0.4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3195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ht="14.25" x14ac:dyDescent="0.4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3203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661</v>
      </c>
      <c r="P21" s="18">
        <f>'Formato 7 b)'!B28</f>
        <v>4041113.4124000003</v>
      </c>
      <c r="Q21" s="18">
        <f>'Formato 7 b)'!C28</f>
        <v>4162346.8147720001</v>
      </c>
      <c r="R21" s="18">
        <f>'Formato 7 b)'!D28</f>
        <v>4287217.2192151602</v>
      </c>
      <c r="S21" s="18">
        <f>'Formato 7 b)'!E28</f>
        <v>4415833.7357916152</v>
      </c>
      <c r="T21" s="18">
        <f>'Formato 7 b)'!F28</f>
        <v>4548308.747865364</v>
      </c>
      <c r="U21" s="18">
        <f>'Formato 7 b)'!G28</f>
        <v>4684758.0103013245</v>
      </c>
    </row>
    <row r="22" spans="1:21" ht="14.25" x14ac:dyDescent="0.45">
      <c r="A22" t="str">
        <f t="shared" si="0"/>
        <v>7,2,3,0,0,0,0</v>
      </c>
      <c r="B22">
        <v>7</v>
      </c>
      <c r="C22">
        <v>2</v>
      </c>
      <c r="D22">
        <v>3</v>
      </c>
      <c r="I22" t="s">
        <v>3260</v>
      </c>
      <c r="P22" s="18">
        <f>'Formato 7 b)'!B30</f>
        <v>449623651.92350006</v>
      </c>
      <c r="Q22" s="18">
        <f>'Formato 7 b)'!C30</f>
        <v>463112361.48120499</v>
      </c>
      <c r="R22" s="18">
        <f>'Formato 7 b)'!D30</f>
        <v>477005732.32564116</v>
      </c>
      <c r="S22" s="18">
        <f>'Formato 7 b)'!E30</f>
        <v>491315904.29541039</v>
      </c>
      <c r="T22" s="18">
        <f>'Formato 7 b)'!F30</f>
        <v>506055381.42427266</v>
      </c>
      <c r="U22" s="18">
        <f>'Formato 7 b)'!G30</f>
        <v>521237042.86700094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zoomScale="90" zoomScaleNormal="90" workbookViewId="0">
      <selection activeCell="A3" sqref="A3:G3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80" customFormat="1" ht="37.5" customHeight="1" x14ac:dyDescent="0.45">
      <c r="A1" s="203" t="s">
        <v>458</v>
      </c>
      <c r="B1" s="203"/>
      <c r="C1" s="203"/>
      <c r="D1" s="203"/>
      <c r="E1" s="203"/>
      <c r="F1" s="203"/>
      <c r="G1" s="203"/>
    </row>
    <row r="2" spans="1:7" ht="14.25" x14ac:dyDescent="0.45">
      <c r="A2" s="185" t="str">
        <f>ENTIDAD</f>
        <v>Municipio de Valle de Santiago, Gobierno del Estado de Guanajuato</v>
      </c>
      <c r="B2" s="186"/>
      <c r="C2" s="186"/>
      <c r="D2" s="186"/>
      <c r="E2" s="186"/>
      <c r="F2" s="186"/>
      <c r="G2" s="187"/>
    </row>
    <row r="3" spans="1:7" ht="14.25" x14ac:dyDescent="0.45">
      <c r="A3" s="188" t="s">
        <v>459</v>
      </c>
      <c r="B3" s="189"/>
      <c r="C3" s="189"/>
      <c r="D3" s="189"/>
      <c r="E3" s="189"/>
      <c r="F3" s="189"/>
      <c r="G3" s="190"/>
    </row>
    <row r="4" spans="1:7" ht="14.25" x14ac:dyDescent="0.45">
      <c r="A4" s="194" t="s">
        <v>118</v>
      </c>
      <c r="B4" s="195"/>
      <c r="C4" s="195"/>
      <c r="D4" s="195"/>
      <c r="E4" s="195"/>
      <c r="F4" s="195"/>
      <c r="G4" s="196"/>
    </row>
    <row r="5" spans="1:7" x14ac:dyDescent="0.25">
      <c r="A5" s="220" t="s">
        <v>3281</v>
      </c>
      <c r="B5" s="218" t="str">
        <f>ANIO5R</f>
        <v>2013 ¹ (c)</v>
      </c>
      <c r="C5" s="218" t="str">
        <f>ANIO4R</f>
        <v>2014 ¹ (c)</v>
      </c>
      <c r="D5" s="218" t="str">
        <f>ANIO3R</f>
        <v>2015 ¹ (c)</v>
      </c>
      <c r="E5" s="218" t="str">
        <f>ANIO2R</f>
        <v>2016 ¹ (c)</v>
      </c>
      <c r="F5" s="218" t="str">
        <f>ANIO1R</f>
        <v>2017 ¹ (c)</v>
      </c>
      <c r="G5" s="49">
        <f>ANIO_INFORME</f>
        <v>2018</v>
      </c>
    </row>
    <row r="6" spans="1:7" ht="32.1" customHeight="1" x14ac:dyDescent="0.25">
      <c r="A6" s="221"/>
      <c r="B6" s="219"/>
      <c r="C6" s="219"/>
      <c r="D6" s="219"/>
      <c r="E6" s="219"/>
      <c r="F6" s="219"/>
      <c r="G6" s="77" t="s">
        <v>3287</v>
      </c>
    </row>
    <row r="7" spans="1:7" x14ac:dyDescent="0.25">
      <c r="A7" s="50" t="s">
        <v>460</v>
      </c>
      <c r="B7" s="162">
        <f t="shared" ref="B7:G7" si="0">SUM(B8:B19)</f>
        <v>148844515.38</v>
      </c>
      <c r="C7" s="162">
        <f t="shared" si="0"/>
        <v>162263940.93000001</v>
      </c>
      <c r="D7" s="162">
        <f t="shared" si="0"/>
        <v>154959780.27999997</v>
      </c>
      <c r="E7" s="162">
        <f t="shared" si="0"/>
        <v>175786371.61000001</v>
      </c>
      <c r="F7" s="162">
        <f t="shared" si="0"/>
        <v>187988678.62000003</v>
      </c>
      <c r="G7" s="162">
        <f t="shared" si="0"/>
        <v>107197366.23</v>
      </c>
    </row>
    <row r="8" spans="1:7" x14ac:dyDescent="0.25">
      <c r="A8" s="51" t="s">
        <v>461</v>
      </c>
      <c r="B8" s="167">
        <v>13298126.51</v>
      </c>
      <c r="C8" s="167">
        <v>13176918.470000001</v>
      </c>
      <c r="D8" s="168">
        <v>15001560.93</v>
      </c>
      <c r="E8" s="167">
        <v>15040551.369999999</v>
      </c>
      <c r="F8" s="167">
        <v>17418028.440000001</v>
      </c>
      <c r="G8" s="134">
        <v>15205347.939999999</v>
      </c>
    </row>
    <row r="9" spans="1:7" x14ac:dyDescent="0.25">
      <c r="A9" s="51" t="s">
        <v>462</v>
      </c>
      <c r="B9" s="167">
        <v>0</v>
      </c>
      <c r="C9" s="167">
        <v>0</v>
      </c>
      <c r="D9" s="168">
        <v>0</v>
      </c>
      <c r="E9" s="167">
        <v>0</v>
      </c>
      <c r="F9" s="167">
        <v>0</v>
      </c>
      <c r="G9" s="134">
        <v>0</v>
      </c>
    </row>
    <row r="10" spans="1:7" x14ac:dyDescent="0.25">
      <c r="A10" s="51" t="s">
        <v>463</v>
      </c>
      <c r="B10" s="167">
        <v>710788.17</v>
      </c>
      <c r="C10" s="167">
        <v>385542</v>
      </c>
      <c r="D10" s="168">
        <v>142005</v>
      </c>
      <c r="E10" s="167">
        <v>187717</v>
      </c>
      <c r="F10" s="167">
        <v>304400</v>
      </c>
      <c r="G10" s="134">
        <v>4707547.75</v>
      </c>
    </row>
    <row r="11" spans="1:7" x14ac:dyDescent="0.25">
      <c r="A11" s="51" t="s">
        <v>464</v>
      </c>
      <c r="B11" s="167">
        <v>10444354.550000001</v>
      </c>
      <c r="C11" s="167">
        <v>10209496.880000001</v>
      </c>
      <c r="D11" s="168">
        <v>11396868.09</v>
      </c>
      <c r="E11" s="167">
        <v>20329496.73</v>
      </c>
      <c r="F11" s="167">
        <v>23896599.329999998</v>
      </c>
      <c r="G11" s="134">
        <v>11098576.369999999</v>
      </c>
    </row>
    <row r="12" spans="1:7" x14ac:dyDescent="0.25">
      <c r="A12" s="51" t="s">
        <v>465</v>
      </c>
      <c r="B12" s="167">
        <v>7611388.4400000004</v>
      </c>
      <c r="C12" s="167">
        <v>2843167.21</v>
      </c>
      <c r="D12" s="168">
        <v>2187891.75</v>
      </c>
      <c r="E12" s="167">
        <v>2751825.94</v>
      </c>
      <c r="F12" s="167">
        <v>3596206.82</v>
      </c>
      <c r="G12" s="134">
        <v>2090195.04</v>
      </c>
    </row>
    <row r="13" spans="1:7" x14ac:dyDescent="0.25">
      <c r="A13" s="54" t="s">
        <v>466</v>
      </c>
      <c r="B13" s="167">
        <v>6300906.7699999996</v>
      </c>
      <c r="C13" s="167">
        <v>6199653.6699999999</v>
      </c>
      <c r="D13" s="168">
        <v>2103030.7200000002</v>
      </c>
      <c r="E13" s="167">
        <v>2643629.5099999998</v>
      </c>
      <c r="F13" s="167">
        <v>1771060.76</v>
      </c>
      <c r="G13" s="134">
        <v>841450.37</v>
      </c>
    </row>
    <row r="14" spans="1:7" x14ac:dyDescent="0.25">
      <c r="A14" s="51" t="s">
        <v>467</v>
      </c>
      <c r="B14" s="167">
        <v>0</v>
      </c>
      <c r="C14" s="167">
        <v>0</v>
      </c>
      <c r="D14" s="168">
        <v>0</v>
      </c>
      <c r="E14" s="167">
        <v>0</v>
      </c>
      <c r="F14" s="167">
        <v>0</v>
      </c>
      <c r="G14" s="134">
        <v>0</v>
      </c>
    </row>
    <row r="15" spans="1:7" x14ac:dyDescent="0.25">
      <c r="A15" s="51" t="s">
        <v>468</v>
      </c>
      <c r="B15" s="167">
        <v>96549159.440000013</v>
      </c>
      <c r="C15" s="167">
        <v>103430419.00999999</v>
      </c>
      <c r="D15" s="168">
        <v>108760072.39999999</v>
      </c>
      <c r="E15" s="167">
        <v>123127586.30000001</v>
      </c>
      <c r="F15" s="167">
        <v>133446883.19000001</v>
      </c>
      <c r="G15" s="175">
        <v>70202124.24000001</v>
      </c>
    </row>
    <row r="16" spans="1:7" x14ac:dyDescent="0.25">
      <c r="A16" s="51" t="s">
        <v>469</v>
      </c>
      <c r="B16" s="167">
        <v>1919002.4800000002</v>
      </c>
      <c r="C16" s="167">
        <v>1760768.35</v>
      </c>
      <c r="D16" s="168">
        <v>1951515.7599999998</v>
      </c>
      <c r="E16" s="167">
        <v>2406384.89</v>
      </c>
      <c r="F16" s="167">
        <v>2715618.94</v>
      </c>
      <c r="G16" s="134">
        <v>1587124.52</v>
      </c>
    </row>
    <row r="17" spans="1:7" x14ac:dyDescent="0.25">
      <c r="A17" s="51" t="s">
        <v>3291</v>
      </c>
      <c r="B17" s="167">
        <v>0</v>
      </c>
      <c r="C17" s="167">
        <v>0</v>
      </c>
      <c r="D17" s="168">
        <v>0</v>
      </c>
      <c r="E17" s="167">
        <v>0</v>
      </c>
      <c r="F17" s="167">
        <v>0</v>
      </c>
      <c r="G17" s="134">
        <v>0</v>
      </c>
    </row>
    <row r="18" spans="1:7" x14ac:dyDescent="0.25">
      <c r="A18" s="51" t="s">
        <v>470</v>
      </c>
      <c r="B18" s="167">
        <v>736278</v>
      </c>
      <c r="C18" s="167">
        <v>11054934.279999999</v>
      </c>
      <c r="D18" s="168">
        <v>3936848.66</v>
      </c>
      <c r="E18" s="167">
        <v>2953816.31</v>
      </c>
      <c r="F18" s="167">
        <v>2739878.15</v>
      </c>
      <c r="G18" s="134">
        <v>0</v>
      </c>
    </row>
    <row r="19" spans="1:7" x14ac:dyDescent="0.25">
      <c r="A19" s="51" t="s">
        <v>471</v>
      </c>
      <c r="B19" s="167">
        <v>11274511.02</v>
      </c>
      <c r="C19" s="167">
        <v>13203041.059999999</v>
      </c>
      <c r="D19" s="168">
        <v>9479986.9699999988</v>
      </c>
      <c r="E19" s="167">
        <v>6345363.5600000005</v>
      </c>
      <c r="F19" s="135">
        <v>2100002.9900000002</v>
      </c>
      <c r="G19" s="134">
        <v>1465000</v>
      </c>
    </row>
    <row r="20" spans="1:7" ht="14.25" x14ac:dyDescent="0.45">
      <c r="A20" s="52"/>
      <c r="B20" s="52"/>
      <c r="C20" s="52"/>
      <c r="D20" s="52"/>
      <c r="E20" s="52"/>
      <c r="F20" s="52"/>
      <c r="G20" s="52"/>
    </row>
    <row r="21" spans="1:7" x14ac:dyDescent="0.25">
      <c r="A21" s="53" t="s">
        <v>477</v>
      </c>
      <c r="B21" s="136">
        <f t="shared" ref="B21:G21" si="1">SUM(B22:B26)</f>
        <v>198798029.09999996</v>
      </c>
      <c r="C21" s="136">
        <f t="shared" si="1"/>
        <v>233602705.50999999</v>
      </c>
      <c r="D21" s="136">
        <f t="shared" si="1"/>
        <v>232956323.80000001</v>
      </c>
      <c r="E21" s="136">
        <f t="shared" si="1"/>
        <v>258165757.25999999</v>
      </c>
      <c r="F21" s="136">
        <f t="shared" si="1"/>
        <v>233008331.42000002</v>
      </c>
      <c r="G21" s="136">
        <f t="shared" si="1"/>
        <v>101198153.33</v>
      </c>
    </row>
    <row r="22" spans="1:7" x14ac:dyDescent="0.25">
      <c r="A22" s="51" t="s">
        <v>472</v>
      </c>
      <c r="B22" s="167">
        <v>125559365</v>
      </c>
      <c r="C22" s="167">
        <v>133443569</v>
      </c>
      <c r="D22" s="168">
        <v>134469574</v>
      </c>
      <c r="E22" s="167">
        <v>139626306</v>
      </c>
      <c r="F22" s="167">
        <v>151367358</v>
      </c>
      <c r="G22" s="134">
        <v>86600220</v>
      </c>
    </row>
    <row r="23" spans="1:7" x14ac:dyDescent="0.25">
      <c r="A23" s="51" t="s">
        <v>473</v>
      </c>
      <c r="B23" s="167">
        <v>59685224.709999993</v>
      </c>
      <c r="C23" s="167">
        <v>73192823.769999996</v>
      </c>
      <c r="D23" s="168">
        <v>33020786.050000001</v>
      </c>
      <c r="E23" s="167">
        <v>72269216.909999996</v>
      </c>
      <c r="F23" s="167">
        <v>77474589.400000006</v>
      </c>
      <c r="G23" s="134">
        <v>13338799.58</v>
      </c>
    </row>
    <row r="24" spans="1:7" x14ac:dyDescent="0.25">
      <c r="A24" s="51" t="s">
        <v>474</v>
      </c>
      <c r="B24" s="167">
        <v>0</v>
      </c>
      <c r="C24" s="167">
        <v>0</v>
      </c>
      <c r="D24" s="168">
        <v>0</v>
      </c>
      <c r="E24" s="167">
        <v>0</v>
      </c>
      <c r="F24" s="167">
        <v>0</v>
      </c>
      <c r="G24" s="134">
        <v>0</v>
      </c>
    </row>
    <row r="25" spans="1:7" x14ac:dyDescent="0.25">
      <c r="A25" s="51" t="s">
        <v>475</v>
      </c>
      <c r="B25" s="167">
        <v>0</v>
      </c>
      <c r="C25" s="167">
        <v>0</v>
      </c>
      <c r="D25" s="168">
        <v>0</v>
      </c>
      <c r="E25" s="167">
        <v>0</v>
      </c>
      <c r="F25" s="167">
        <v>0</v>
      </c>
      <c r="G25" s="134">
        <v>0</v>
      </c>
    </row>
    <row r="26" spans="1:7" x14ac:dyDescent="0.25">
      <c r="A26" s="51" t="s">
        <v>476</v>
      </c>
      <c r="B26" s="167">
        <v>13553439.390000001</v>
      </c>
      <c r="C26" s="167">
        <v>26966312.739999998</v>
      </c>
      <c r="D26" s="168">
        <v>65465963.75</v>
      </c>
      <c r="E26" s="167">
        <v>46270234.350000001</v>
      </c>
      <c r="F26" s="167">
        <v>4166384.02</v>
      </c>
      <c r="G26" s="134">
        <v>1259133.75</v>
      </c>
    </row>
    <row r="27" spans="1:7" ht="14.25" x14ac:dyDescent="0.45">
      <c r="A27" s="52"/>
      <c r="B27" s="52"/>
      <c r="C27" s="52"/>
      <c r="D27" s="52"/>
      <c r="E27" s="52"/>
      <c r="F27" s="52"/>
      <c r="G27" s="52"/>
    </row>
    <row r="28" spans="1:7" x14ac:dyDescent="0.25">
      <c r="A28" s="53" t="s">
        <v>478</v>
      </c>
      <c r="B28" s="136">
        <f t="shared" ref="B28:G28" si="2">B29</f>
        <v>0</v>
      </c>
      <c r="C28" s="136">
        <f t="shared" si="2"/>
        <v>0</v>
      </c>
      <c r="D28" s="136">
        <f t="shared" si="2"/>
        <v>0</v>
      </c>
      <c r="E28" s="136">
        <f t="shared" si="2"/>
        <v>0</v>
      </c>
      <c r="F28" s="136">
        <f t="shared" si="2"/>
        <v>76887958.480000004</v>
      </c>
      <c r="G28" s="136">
        <f t="shared" si="2"/>
        <v>108897071.20999999</v>
      </c>
    </row>
    <row r="29" spans="1:7" x14ac:dyDescent="0.25">
      <c r="A29" s="51" t="s">
        <v>269</v>
      </c>
      <c r="B29" s="167">
        <v>0</v>
      </c>
      <c r="C29" s="167">
        <v>0</v>
      </c>
      <c r="D29" s="168">
        <v>0</v>
      </c>
      <c r="E29" s="167">
        <v>0</v>
      </c>
      <c r="F29" s="169">
        <v>76887958.480000004</v>
      </c>
      <c r="G29" s="134">
        <v>108897071.20999999</v>
      </c>
    </row>
    <row r="30" spans="1:7" ht="14.25" x14ac:dyDescent="0.45">
      <c r="A30" s="52"/>
      <c r="B30" s="52"/>
      <c r="C30" s="52"/>
      <c r="D30" s="52"/>
      <c r="E30" s="52"/>
      <c r="F30" s="52"/>
      <c r="G30" s="52"/>
    </row>
    <row r="31" spans="1:7" x14ac:dyDescent="0.25">
      <c r="A31" s="53" t="s">
        <v>479</v>
      </c>
      <c r="B31" s="136">
        <f t="shared" ref="B31:G31" si="3">B7+B21+B28</f>
        <v>347642544.47999996</v>
      </c>
      <c r="C31" s="136">
        <f t="shared" si="3"/>
        <v>395866646.44</v>
      </c>
      <c r="D31" s="136">
        <f t="shared" si="3"/>
        <v>387916104.07999998</v>
      </c>
      <c r="E31" s="136">
        <f t="shared" si="3"/>
        <v>433952128.87</v>
      </c>
      <c r="F31" s="136">
        <f t="shared" si="3"/>
        <v>497884968.5200001</v>
      </c>
      <c r="G31" s="136">
        <f t="shared" si="3"/>
        <v>317292590.76999998</v>
      </c>
    </row>
    <row r="32" spans="1:7" ht="14.25" x14ac:dyDescent="0.45">
      <c r="A32" s="52"/>
      <c r="B32" s="52"/>
      <c r="C32" s="52"/>
      <c r="D32" s="52"/>
      <c r="E32" s="52"/>
      <c r="F32" s="52"/>
      <c r="G32" s="52"/>
    </row>
    <row r="33" spans="1:7" ht="14.25" x14ac:dyDescent="0.45">
      <c r="A33" s="53" t="s">
        <v>271</v>
      </c>
      <c r="B33" s="52"/>
      <c r="C33" s="52"/>
      <c r="D33" s="52"/>
      <c r="E33" s="52"/>
      <c r="F33" s="52"/>
      <c r="G33" s="52"/>
    </row>
    <row r="34" spans="1:7" ht="30" x14ac:dyDescent="0.25">
      <c r="A34" s="55" t="s">
        <v>428</v>
      </c>
      <c r="B34" s="167">
        <v>0</v>
      </c>
      <c r="C34" s="167">
        <v>0</v>
      </c>
      <c r="D34" s="168">
        <v>0</v>
      </c>
      <c r="E34" s="167">
        <v>0</v>
      </c>
      <c r="F34" s="167">
        <v>8024829.0700000003</v>
      </c>
      <c r="G34" s="134">
        <v>7920994.2999999998</v>
      </c>
    </row>
    <row r="35" spans="1:7" ht="30" x14ac:dyDescent="0.25">
      <c r="A35" s="55" t="s">
        <v>480</v>
      </c>
      <c r="B35" s="167">
        <v>0</v>
      </c>
      <c r="C35" s="167">
        <v>0</v>
      </c>
      <c r="D35" s="168">
        <v>0</v>
      </c>
      <c r="E35" s="167">
        <v>0</v>
      </c>
      <c r="F35" s="169">
        <v>68863129.409999996</v>
      </c>
      <c r="G35" s="134">
        <v>100976076.91</v>
      </c>
    </row>
    <row r="36" spans="1:7" x14ac:dyDescent="0.25">
      <c r="A36" s="53" t="s">
        <v>481</v>
      </c>
      <c r="B36" s="136">
        <f t="shared" ref="B36:G36" si="4">B34+B35</f>
        <v>0</v>
      </c>
      <c r="C36" s="136">
        <f t="shared" si="4"/>
        <v>0</v>
      </c>
      <c r="D36" s="136">
        <f t="shared" si="4"/>
        <v>0</v>
      </c>
      <c r="E36" s="136">
        <f t="shared" si="4"/>
        <v>0</v>
      </c>
      <c r="F36" s="136">
        <f t="shared" si="4"/>
        <v>76887958.479999989</v>
      </c>
      <c r="G36" s="136">
        <f t="shared" si="4"/>
        <v>108897071.20999999</v>
      </c>
    </row>
    <row r="37" spans="1:7" x14ac:dyDescent="0.25">
      <c r="A37" s="62"/>
      <c r="B37" s="62"/>
      <c r="C37" s="62"/>
      <c r="D37" s="62"/>
      <c r="E37" s="62"/>
      <c r="F37" s="62"/>
      <c r="G37" s="62"/>
    </row>
    <row r="38" spans="1:7" x14ac:dyDescent="0.25">
      <c r="A38" s="79"/>
    </row>
    <row r="39" spans="1:7" ht="15" customHeight="1" x14ac:dyDescent="0.25">
      <c r="A39" s="217" t="s">
        <v>3285</v>
      </c>
      <c r="B39" s="217"/>
      <c r="C39" s="217"/>
      <c r="D39" s="217"/>
      <c r="E39" s="217"/>
      <c r="F39" s="217"/>
      <c r="G39" s="217"/>
    </row>
    <row r="40" spans="1:7" ht="15" customHeight="1" x14ac:dyDescent="0.25">
      <c r="A40" s="217" t="s">
        <v>3286</v>
      </c>
      <c r="B40" s="217"/>
      <c r="C40" s="217"/>
      <c r="D40" s="217"/>
      <c r="E40" s="217"/>
      <c r="F40" s="217"/>
      <c r="G40" s="217"/>
    </row>
    <row r="41" spans="1:7" ht="14.25" hidden="1" x14ac:dyDescent="0.45"/>
    <row r="42" spans="1:7" ht="15" hidden="1" customHeight="1" x14ac:dyDescent="0.45"/>
    <row r="43" spans="1:7" ht="15" hidden="1" customHeight="1" x14ac:dyDescent="0.45"/>
    <row r="44" spans="1:7" ht="15" hidden="1" customHeight="1" x14ac:dyDescent="0.45"/>
    <row r="45" spans="1:7" ht="15" hidden="1" customHeight="1" x14ac:dyDescent="0.45"/>
    <row r="46" spans="1:7" ht="15" hidden="1" customHeight="1" x14ac:dyDescent="0.45"/>
    <row r="47" spans="1:7" ht="15.75" hidden="1" customHeight="1" x14ac:dyDescent="0.4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3265</v>
      </c>
      <c r="Q1" t="s">
        <v>3264</v>
      </c>
      <c r="R1" t="s">
        <v>3263</v>
      </c>
      <c r="S1" t="s">
        <v>3262</v>
      </c>
      <c r="T1" t="s">
        <v>3261</v>
      </c>
      <c r="U1" t="s">
        <v>3258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148844515.38</v>
      </c>
      <c r="Q2" s="18">
        <f>'Formato 7 c)'!C7</f>
        <v>162263940.93000001</v>
      </c>
      <c r="R2" s="18">
        <f>'Formato 7 c)'!D7</f>
        <v>154959780.27999997</v>
      </c>
      <c r="S2" s="18">
        <f>'Formato 7 c)'!E7</f>
        <v>175786371.61000001</v>
      </c>
      <c r="T2" s="18">
        <f>'Formato 7 c)'!F7</f>
        <v>187988678.62000003</v>
      </c>
      <c r="U2" s="18">
        <f>'Formato 7 c)'!G7</f>
        <v>107197366.23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732</v>
      </c>
      <c r="P3" s="18">
        <f>'Formato 7 c)'!B8</f>
        <v>13298126.51</v>
      </c>
      <c r="Q3" s="18">
        <f>'Formato 7 c)'!C8</f>
        <v>13176918.470000001</v>
      </c>
      <c r="R3" s="18">
        <f>'Formato 7 c)'!D8</f>
        <v>15001560.93</v>
      </c>
      <c r="S3" s="18">
        <f>'Formato 7 c)'!E8</f>
        <v>15040551.369999999</v>
      </c>
      <c r="T3" s="18">
        <f>'Formato 7 c)'!F8</f>
        <v>17418028.440000001</v>
      </c>
      <c r="U3" s="18">
        <f>'Formato 7 c)'!G8</f>
        <v>15205347.939999999</v>
      </c>
    </row>
    <row r="4" spans="1:21" ht="14.25" x14ac:dyDescent="0.45">
      <c r="A4" t="str">
        <f t="shared" si="0"/>
        <v>7,3,1,0,0,0,0</v>
      </c>
      <c r="B4">
        <v>7</v>
      </c>
      <c r="C4">
        <v>3</v>
      </c>
      <c r="D4">
        <v>1</v>
      </c>
      <c r="J4" t="s">
        <v>733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ht="14.25" x14ac:dyDescent="0.45">
      <c r="A5" t="str">
        <f t="shared" si="0"/>
        <v>7,3,1,0,0,0,0</v>
      </c>
      <c r="B5">
        <v>7</v>
      </c>
      <c r="C5">
        <v>3</v>
      </c>
      <c r="D5">
        <v>1</v>
      </c>
      <c r="J5" t="s">
        <v>734</v>
      </c>
      <c r="P5" s="18">
        <f>'Formato 7 c)'!B10</f>
        <v>710788.17</v>
      </c>
      <c r="Q5" s="18">
        <f>'Formato 7 c)'!C10</f>
        <v>385542</v>
      </c>
      <c r="R5" s="18">
        <f>'Formato 7 c)'!D10</f>
        <v>142005</v>
      </c>
      <c r="S5" s="18">
        <f>'Formato 7 c)'!E10</f>
        <v>187717</v>
      </c>
      <c r="T5" s="18">
        <f>'Formato 7 c)'!F10</f>
        <v>304400</v>
      </c>
      <c r="U5" s="18">
        <f>'Formato 7 c)'!G10</f>
        <v>4707547.75</v>
      </c>
    </row>
    <row r="6" spans="1:21" ht="14.25" x14ac:dyDescent="0.45">
      <c r="A6" t="str">
        <f t="shared" si="0"/>
        <v>7,3,1,0,0,0,0</v>
      </c>
      <c r="B6">
        <v>7</v>
      </c>
      <c r="C6">
        <v>3</v>
      </c>
      <c r="D6">
        <v>1</v>
      </c>
      <c r="J6" t="s">
        <v>735</v>
      </c>
      <c r="P6" s="18">
        <f>'Formato 7 c)'!B11</f>
        <v>10444354.550000001</v>
      </c>
      <c r="Q6" s="18">
        <f>'Formato 7 c)'!C11</f>
        <v>10209496.880000001</v>
      </c>
      <c r="R6" s="18">
        <f>'Formato 7 c)'!D11</f>
        <v>11396868.09</v>
      </c>
      <c r="S6" s="18">
        <f>'Formato 7 c)'!E11</f>
        <v>20329496.73</v>
      </c>
      <c r="T6" s="18">
        <f>'Formato 7 c)'!F11</f>
        <v>23896599.329999998</v>
      </c>
      <c r="U6" s="18">
        <f>'Formato 7 c)'!G11</f>
        <v>11098576.369999999</v>
      </c>
    </row>
    <row r="7" spans="1:21" ht="14.25" x14ac:dyDescent="0.45">
      <c r="A7" t="str">
        <f t="shared" si="0"/>
        <v>7,3,1,0,0,0,0</v>
      </c>
      <c r="B7">
        <v>7</v>
      </c>
      <c r="C7">
        <v>3</v>
      </c>
      <c r="D7">
        <v>1</v>
      </c>
      <c r="J7" t="s">
        <v>736</v>
      </c>
      <c r="P7" s="18">
        <f>'Formato 7 c)'!B12</f>
        <v>7611388.4400000004</v>
      </c>
      <c r="Q7" s="18">
        <f>'Formato 7 c)'!C12</f>
        <v>2843167.21</v>
      </c>
      <c r="R7" s="18">
        <f>'Formato 7 c)'!D12</f>
        <v>2187891.75</v>
      </c>
      <c r="S7" s="18">
        <f>'Formato 7 c)'!E12</f>
        <v>2751825.94</v>
      </c>
      <c r="T7" s="18">
        <f>'Formato 7 c)'!F12</f>
        <v>3596206.82</v>
      </c>
      <c r="U7" s="18">
        <f>'Formato 7 c)'!G12</f>
        <v>2090195.04</v>
      </c>
    </row>
    <row r="8" spans="1:21" ht="14.25" x14ac:dyDescent="0.45">
      <c r="A8" t="str">
        <f t="shared" si="0"/>
        <v>7,3,1,0,0,0,0</v>
      </c>
      <c r="B8">
        <v>7</v>
      </c>
      <c r="C8">
        <v>3</v>
      </c>
      <c r="D8">
        <v>1</v>
      </c>
      <c r="J8" t="s">
        <v>737</v>
      </c>
      <c r="P8" s="18">
        <f>'Formato 7 c)'!B13</f>
        <v>6300906.7699999996</v>
      </c>
      <c r="Q8" s="18">
        <f>'Formato 7 c)'!C13</f>
        <v>6199653.6699999999</v>
      </c>
      <c r="R8" s="18">
        <f>'Formato 7 c)'!D13</f>
        <v>2103030.7200000002</v>
      </c>
      <c r="S8" s="18">
        <f>'Formato 7 c)'!E13</f>
        <v>2643629.5099999998</v>
      </c>
      <c r="T8" s="18">
        <f>'Formato 7 c)'!F13</f>
        <v>1771060.76</v>
      </c>
      <c r="U8" s="18">
        <f>'Formato 7 c)'!G13</f>
        <v>841450.37</v>
      </c>
    </row>
    <row r="9" spans="1:21" ht="14.25" x14ac:dyDescent="0.45">
      <c r="A9" t="str">
        <f t="shared" si="0"/>
        <v>7,3,1,0,0,0,0</v>
      </c>
      <c r="B9">
        <v>7</v>
      </c>
      <c r="C9">
        <v>3</v>
      </c>
      <c r="D9">
        <v>1</v>
      </c>
      <c r="J9" t="s">
        <v>738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>
        <f>'Formato 7 c)'!E14</f>
        <v>0</v>
      </c>
      <c r="T9" s="18">
        <f>'Formato 7 c)'!F14</f>
        <v>0</v>
      </c>
      <c r="U9" s="18">
        <f>'Formato 7 c)'!G14</f>
        <v>0</v>
      </c>
    </row>
    <row r="10" spans="1:21" ht="14.25" x14ac:dyDescent="0.45">
      <c r="A10" t="str">
        <f t="shared" si="0"/>
        <v>7,3,1,0,0,0,0</v>
      </c>
      <c r="B10">
        <v>7</v>
      </c>
      <c r="C10">
        <v>3</v>
      </c>
      <c r="D10">
        <v>1</v>
      </c>
      <c r="J10" t="s">
        <v>751</v>
      </c>
      <c r="P10" s="18">
        <f>'Formato 7 c)'!B15</f>
        <v>96549159.440000013</v>
      </c>
      <c r="Q10" s="18">
        <f>'Formato 7 c)'!C15</f>
        <v>103430419.00999999</v>
      </c>
      <c r="R10" s="18">
        <f>'Formato 7 c)'!D15</f>
        <v>108760072.39999999</v>
      </c>
      <c r="S10" s="18">
        <f>'Formato 7 c)'!E15</f>
        <v>123127586.30000001</v>
      </c>
      <c r="T10" s="18">
        <f>'Formato 7 c)'!F15</f>
        <v>133446883.19000001</v>
      </c>
      <c r="U10" s="18">
        <f>'Formato 7 c)'!G15</f>
        <v>70202124.24000001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750</v>
      </c>
      <c r="P11" s="18">
        <f>'Formato 7 c)'!B16</f>
        <v>1919002.4800000002</v>
      </c>
      <c r="Q11" s="18">
        <f>'Formato 7 c)'!C16</f>
        <v>1760768.35</v>
      </c>
      <c r="R11" s="18">
        <f>'Formato 7 c)'!D16</f>
        <v>1951515.7599999998</v>
      </c>
      <c r="S11" s="18">
        <f>'Formato 7 c)'!E16</f>
        <v>2406384.89</v>
      </c>
      <c r="T11" s="18">
        <f>'Formato 7 c)'!F16</f>
        <v>2715618.94</v>
      </c>
      <c r="U11" s="18">
        <f>'Formato 7 c)'!G16</f>
        <v>1587124.52</v>
      </c>
    </row>
    <row r="12" spans="1:21" ht="14.25" x14ac:dyDescent="0.45">
      <c r="A12" t="str">
        <f t="shared" si="0"/>
        <v>7,3,1,0,0,0,0</v>
      </c>
      <c r="B12">
        <v>7</v>
      </c>
      <c r="C12">
        <v>3</v>
      </c>
      <c r="D12">
        <v>1</v>
      </c>
      <c r="J12" t="s">
        <v>3267</v>
      </c>
      <c r="P12" s="18">
        <f>'Formato 7 c)'!B17</f>
        <v>0</v>
      </c>
      <c r="Q12" s="18">
        <f>'Formato 7 c)'!C17</f>
        <v>0</v>
      </c>
      <c r="R12" s="18">
        <f>'Formato 7 c)'!D17</f>
        <v>0</v>
      </c>
      <c r="S12" s="18">
        <f>'Formato 7 c)'!E17</f>
        <v>0</v>
      </c>
      <c r="T12" s="18">
        <f>'Formato 7 c)'!F17</f>
        <v>0</v>
      </c>
      <c r="U12" s="18">
        <f>'Formato 7 c)'!G17</f>
        <v>0</v>
      </c>
    </row>
    <row r="13" spans="1:21" ht="14.25" x14ac:dyDescent="0.45">
      <c r="A13" t="str">
        <f t="shared" si="0"/>
        <v>7,3,1,0,0,0,0</v>
      </c>
      <c r="B13">
        <v>7</v>
      </c>
      <c r="C13">
        <v>3</v>
      </c>
      <c r="D13">
        <v>1</v>
      </c>
      <c r="J13" t="s">
        <v>758</v>
      </c>
      <c r="P13" s="18">
        <f>'Formato 7 c)'!B18</f>
        <v>736278</v>
      </c>
      <c r="Q13" s="18">
        <f>'Formato 7 c)'!C18</f>
        <v>11054934.279999999</v>
      </c>
      <c r="R13" s="18">
        <f>'Formato 7 c)'!D18</f>
        <v>3936848.66</v>
      </c>
      <c r="S13" s="18">
        <f>'Formato 7 c)'!E18</f>
        <v>2953816.31</v>
      </c>
      <c r="T13" s="18">
        <f>'Formato 7 c)'!F18</f>
        <v>2739878.15</v>
      </c>
      <c r="U13" s="18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762</v>
      </c>
      <c r="P14" s="18">
        <f>'Formato 7 c)'!B19</f>
        <v>11274511.02</v>
      </c>
      <c r="Q14" s="18">
        <f>'Formato 7 c)'!C19</f>
        <v>13203041.059999999</v>
      </c>
      <c r="R14" s="18">
        <f>'Formato 7 c)'!D19</f>
        <v>9479986.9699999988</v>
      </c>
      <c r="S14" s="18">
        <f>'Formato 7 c)'!E19</f>
        <v>6345363.5600000005</v>
      </c>
      <c r="T14" s="18">
        <f>'Formato 7 c)'!F19</f>
        <v>2100002.9900000002</v>
      </c>
      <c r="U14" s="18">
        <f>'Formato 7 c)'!G19</f>
        <v>1465000</v>
      </c>
    </row>
    <row r="15" spans="1:21" ht="14.25" x14ac:dyDescent="0.45">
      <c r="A15" t="str">
        <f t="shared" si="0"/>
        <v>7,3,2,0,0,0,0</v>
      </c>
      <c r="B15">
        <v>7</v>
      </c>
      <c r="C15">
        <v>3</v>
      </c>
      <c r="D15">
        <v>2</v>
      </c>
      <c r="I15" t="s">
        <v>700</v>
      </c>
      <c r="P15" s="18">
        <f>'Formato 7 c)'!B21</f>
        <v>198798029.09999996</v>
      </c>
      <c r="Q15" s="18">
        <f>'Formato 7 c)'!C21</f>
        <v>233602705.50999999</v>
      </c>
      <c r="R15" s="18">
        <f>'Formato 7 c)'!D21</f>
        <v>232956323.80000001</v>
      </c>
      <c r="S15" s="18">
        <f>'Formato 7 c)'!E21</f>
        <v>258165757.25999999</v>
      </c>
      <c r="T15" s="18">
        <f>'Formato 7 c)'!F21</f>
        <v>233008331.42000002</v>
      </c>
      <c r="U15" s="18">
        <f>'Formato 7 c)'!G21</f>
        <v>101198153.33</v>
      </c>
    </row>
    <row r="16" spans="1:21" ht="14.25" x14ac:dyDescent="0.45">
      <c r="A16" t="str">
        <f t="shared" si="0"/>
        <v>7,3,2,0,0,0,0</v>
      </c>
      <c r="B16">
        <v>7</v>
      </c>
      <c r="C16">
        <v>3</v>
      </c>
      <c r="D16">
        <v>2</v>
      </c>
      <c r="J16" t="s">
        <v>646</v>
      </c>
      <c r="P16" s="18">
        <f>'Formato 7 c)'!B22</f>
        <v>125559365</v>
      </c>
      <c r="Q16" s="18">
        <f>'Formato 7 c)'!C22</f>
        <v>133443569</v>
      </c>
      <c r="R16" s="18">
        <f>'Formato 7 c)'!D22</f>
        <v>134469574</v>
      </c>
      <c r="S16" s="18">
        <f>'Formato 7 c)'!E22</f>
        <v>139626306</v>
      </c>
      <c r="T16" s="18">
        <f>'Formato 7 c)'!F22</f>
        <v>151367358</v>
      </c>
      <c r="U16" s="18">
        <f>'Formato 7 c)'!G22</f>
        <v>86600220</v>
      </c>
    </row>
    <row r="17" spans="1:21" ht="14.25" x14ac:dyDescent="0.45">
      <c r="A17" t="str">
        <f t="shared" si="0"/>
        <v>7,3,2,0,0,0,0</v>
      </c>
      <c r="B17">
        <v>7</v>
      </c>
      <c r="C17">
        <v>3</v>
      </c>
      <c r="D17">
        <v>2</v>
      </c>
      <c r="J17" t="s">
        <v>758</v>
      </c>
      <c r="P17" s="18">
        <f>'Formato 7 c)'!B23</f>
        <v>59685224.709999993</v>
      </c>
      <c r="Q17" s="18">
        <f>'Formato 7 c)'!C23</f>
        <v>73192823.769999996</v>
      </c>
      <c r="R17" s="18">
        <f>'Formato 7 c)'!D23</f>
        <v>33020786.050000001</v>
      </c>
      <c r="S17" s="18">
        <f>'Formato 7 c)'!E23</f>
        <v>72269216.909999996</v>
      </c>
      <c r="T17" s="18">
        <f>'Formato 7 c)'!F23</f>
        <v>77474589.400000006</v>
      </c>
      <c r="U17" s="18">
        <f>'Formato 7 c)'!G23</f>
        <v>13338799.58</v>
      </c>
    </row>
    <row r="18" spans="1:21" ht="14.25" x14ac:dyDescent="0.45">
      <c r="A18" t="str">
        <f t="shared" si="0"/>
        <v>7,3,2,0,0,0,0</v>
      </c>
      <c r="B18">
        <v>7</v>
      </c>
      <c r="C18">
        <v>3</v>
      </c>
      <c r="D18">
        <v>2</v>
      </c>
      <c r="J18" t="s">
        <v>775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ht="14.25" x14ac:dyDescent="0.45">
      <c r="A19" t="str">
        <f t="shared" si="0"/>
        <v>7,3,2,0,0,0,0</v>
      </c>
      <c r="B19">
        <v>7</v>
      </c>
      <c r="C19">
        <v>3</v>
      </c>
      <c r="D19">
        <v>2</v>
      </c>
      <c r="J19" t="s">
        <v>778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ht="14.25" x14ac:dyDescent="0.45">
      <c r="A20" t="str">
        <f t="shared" si="0"/>
        <v>7,3,2,0,0,0,0</v>
      </c>
      <c r="B20">
        <v>7</v>
      </c>
      <c r="C20">
        <v>3</v>
      </c>
      <c r="D20">
        <v>2</v>
      </c>
      <c r="J20" t="s">
        <v>779</v>
      </c>
      <c r="P20" s="18">
        <f>'Formato 7 c)'!B26</f>
        <v>13553439.390000001</v>
      </c>
      <c r="Q20" s="18">
        <f>'Formato 7 c)'!C26</f>
        <v>26966312.739999998</v>
      </c>
      <c r="R20" s="18">
        <f>'Formato 7 c)'!D26</f>
        <v>65465963.75</v>
      </c>
      <c r="S20" s="18">
        <f>'Formato 7 c)'!E26</f>
        <v>46270234.350000001</v>
      </c>
      <c r="T20" s="18">
        <f>'Formato 7 c)'!F26</f>
        <v>4166384.02</v>
      </c>
      <c r="U20" s="18">
        <f>'Formato 7 c)'!G26</f>
        <v>1259133.75</v>
      </c>
    </row>
    <row r="21" spans="1:21" ht="14.25" x14ac:dyDescent="0.45">
      <c r="A21" t="str">
        <f t="shared" si="0"/>
        <v>7,3,3,0,0,0,0</v>
      </c>
      <c r="B21">
        <v>7</v>
      </c>
      <c r="C21">
        <v>3</v>
      </c>
      <c r="D21">
        <v>3</v>
      </c>
      <c r="I21" t="s">
        <v>781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76887958.480000004</v>
      </c>
      <c r="U21" s="18">
        <f>'Formato 7 c)'!G28</f>
        <v>108897071.20999999</v>
      </c>
    </row>
    <row r="22" spans="1:21" ht="14.25" x14ac:dyDescent="0.45">
      <c r="A22" t="str">
        <f t="shared" si="0"/>
        <v>7,3,3,0,0,0,0</v>
      </c>
      <c r="B22">
        <v>7</v>
      </c>
      <c r="C22">
        <v>3</v>
      </c>
      <c r="D22">
        <v>3</v>
      </c>
      <c r="J22" t="s">
        <v>781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76887958.480000004</v>
      </c>
      <c r="U22" s="18">
        <f>'Formato 7 c)'!G29</f>
        <v>108897071.20999999</v>
      </c>
    </row>
    <row r="23" spans="1:21" ht="14.25" x14ac:dyDescent="0.45">
      <c r="A23" t="str">
        <f t="shared" si="0"/>
        <v>7,3,4,0,0,0,0</v>
      </c>
      <c r="B23">
        <v>7</v>
      </c>
      <c r="C23">
        <v>3</v>
      </c>
      <c r="D23">
        <v>4</v>
      </c>
      <c r="I23" t="s">
        <v>3268</v>
      </c>
      <c r="P23" s="18">
        <f>'Formato 7 c)'!B31</f>
        <v>347642544.47999996</v>
      </c>
      <c r="Q23" s="18">
        <f>'Formato 7 c)'!C31</f>
        <v>395866646.44</v>
      </c>
      <c r="R23" s="18">
        <f>'Formato 7 c)'!D31</f>
        <v>387916104.07999998</v>
      </c>
      <c r="S23" s="18">
        <f>'Formato 7 c)'!E31</f>
        <v>433952128.87</v>
      </c>
      <c r="T23" s="18">
        <f>'Formato 7 c)'!F31</f>
        <v>497884968.5200001</v>
      </c>
      <c r="U23" s="18">
        <f>'Formato 7 c)'!G31</f>
        <v>317292590.76999998</v>
      </c>
    </row>
    <row r="24" spans="1:21" ht="14.25" x14ac:dyDescent="0.4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3256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8024829.0700000003</v>
      </c>
      <c r="U25" s="18">
        <f>'Formato 7 c)'!G34</f>
        <v>7920994.2999999998</v>
      </c>
    </row>
    <row r="26" spans="1:21" ht="14.25" x14ac:dyDescent="0.45">
      <c r="A26" t="str">
        <f t="shared" si="0"/>
        <v>7,3,5,0,0,0,0</v>
      </c>
      <c r="B26">
        <v>7</v>
      </c>
      <c r="C26">
        <v>3</v>
      </c>
      <c r="D26">
        <v>5</v>
      </c>
      <c r="J26" t="s">
        <v>3269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68863129.409999996</v>
      </c>
      <c r="U26" s="18">
        <f>'Formato 7 c)'!G35</f>
        <v>100976076.91</v>
      </c>
    </row>
    <row r="27" spans="1:21" ht="14.25" x14ac:dyDescent="0.45">
      <c r="A27" t="str">
        <f t="shared" si="0"/>
        <v>7,3,5,0,0,0,0</v>
      </c>
      <c r="B27">
        <v>7</v>
      </c>
      <c r="C27">
        <v>3</v>
      </c>
      <c r="D27">
        <v>5</v>
      </c>
      <c r="J27" t="s">
        <v>3270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76887958.479999989</v>
      </c>
      <c r="U27" s="18">
        <f>'Formato 7 c)'!G36</f>
        <v>108897071.20999999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activeCell="A22" sqref="A22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80" customFormat="1" ht="37.5" customHeight="1" x14ac:dyDescent="0.45">
      <c r="A1" s="203" t="s">
        <v>482</v>
      </c>
      <c r="B1" s="203"/>
      <c r="C1" s="203"/>
      <c r="D1" s="203"/>
      <c r="E1" s="203"/>
      <c r="F1" s="203"/>
      <c r="G1" s="203"/>
    </row>
    <row r="2" spans="1:7" ht="14.25" x14ac:dyDescent="0.45">
      <c r="A2" s="185" t="str">
        <f>ENTIDAD</f>
        <v>Municipio de Valle de Santiago, Gobierno del Estado de Guanajuato</v>
      </c>
      <c r="B2" s="186"/>
      <c r="C2" s="186"/>
      <c r="D2" s="186"/>
      <c r="E2" s="186"/>
      <c r="F2" s="186"/>
      <c r="G2" s="187"/>
    </row>
    <row r="3" spans="1:7" ht="14.25" x14ac:dyDescent="0.45">
      <c r="A3" s="188" t="s">
        <v>483</v>
      </c>
      <c r="B3" s="189"/>
      <c r="C3" s="189"/>
      <c r="D3" s="189"/>
      <c r="E3" s="189"/>
      <c r="F3" s="189"/>
      <c r="G3" s="190"/>
    </row>
    <row r="4" spans="1:7" ht="14.25" x14ac:dyDescent="0.45">
      <c r="A4" s="194" t="s">
        <v>118</v>
      </c>
      <c r="B4" s="195"/>
      <c r="C4" s="195"/>
      <c r="D4" s="195"/>
      <c r="E4" s="195"/>
      <c r="F4" s="195"/>
      <c r="G4" s="196"/>
    </row>
    <row r="5" spans="1:7" x14ac:dyDescent="0.25">
      <c r="A5" s="222" t="s">
        <v>3134</v>
      </c>
      <c r="B5" s="218" t="str">
        <f>ANIO5R</f>
        <v>2013 ¹ (c)</v>
      </c>
      <c r="C5" s="218" t="str">
        <f>ANIO4R</f>
        <v>2014 ¹ (c)</v>
      </c>
      <c r="D5" s="218" t="str">
        <f>ANIO3R</f>
        <v>2015 ¹ (c)</v>
      </c>
      <c r="E5" s="218" t="str">
        <f>ANIO2R</f>
        <v>2016 ¹ (c)</v>
      </c>
      <c r="F5" s="218" t="str">
        <f>ANIO1R</f>
        <v>2017 ¹ (c)</v>
      </c>
      <c r="G5" s="49">
        <f>ANIO_INFORME</f>
        <v>2018</v>
      </c>
    </row>
    <row r="6" spans="1:7" ht="32.1" customHeight="1" x14ac:dyDescent="0.25">
      <c r="A6" s="223"/>
      <c r="B6" s="219"/>
      <c r="C6" s="219"/>
      <c r="D6" s="219"/>
      <c r="E6" s="219"/>
      <c r="F6" s="219"/>
      <c r="G6" s="77" t="s">
        <v>3288</v>
      </c>
    </row>
    <row r="7" spans="1:7" x14ac:dyDescent="0.25">
      <c r="A7" s="50" t="s">
        <v>484</v>
      </c>
      <c r="B7" s="162">
        <f>SUM(B8:B16)</f>
        <v>135726606.34999999</v>
      </c>
      <c r="C7" s="162">
        <f t="shared" ref="C7:F7" si="0">SUM(C8:C16)</f>
        <v>147527372.34</v>
      </c>
      <c r="D7" s="162">
        <f t="shared" si="0"/>
        <v>146748803.25</v>
      </c>
      <c r="E7" s="162">
        <f t="shared" si="0"/>
        <v>162402253.96000004</v>
      </c>
      <c r="F7" s="162">
        <f t="shared" si="0"/>
        <v>163729064.36000004</v>
      </c>
      <c r="G7" s="162">
        <f>SUM(G8:G16)</f>
        <v>85291834.569999993</v>
      </c>
    </row>
    <row r="8" spans="1:7" x14ac:dyDescent="0.25">
      <c r="A8" s="51" t="s">
        <v>446</v>
      </c>
      <c r="B8" s="167">
        <v>72036813.400000006</v>
      </c>
      <c r="C8" s="168">
        <v>76721014.570000008</v>
      </c>
      <c r="D8" s="167">
        <v>80808172.530000001</v>
      </c>
      <c r="E8" s="168">
        <v>89710894.700000018</v>
      </c>
      <c r="F8" s="167">
        <v>89376635.75</v>
      </c>
      <c r="G8" s="134">
        <v>39177642.050000004</v>
      </c>
    </row>
    <row r="9" spans="1:7" x14ac:dyDescent="0.25">
      <c r="A9" s="51" t="s">
        <v>447</v>
      </c>
      <c r="B9" s="167">
        <v>10175691.789999999</v>
      </c>
      <c r="C9" s="168">
        <v>9798181.4199999999</v>
      </c>
      <c r="D9" s="167">
        <v>8207350.9600000009</v>
      </c>
      <c r="E9" s="168">
        <v>8935562.6699999999</v>
      </c>
      <c r="F9" s="167">
        <v>6026429.1800000006</v>
      </c>
      <c r="G9" s="134">
        <v>3794180.53</v>
      </c>
    </row>
    <row r="10" spans="1:7" x14ac:dyDescent="0.25">
      <c r="A10" s="51" t="s">
        <v>448</v>
      </c>
      <c r="B10" s="167">
        <v>19317563.18</v>
      </c>
      <c r="C10" s="168">
        <v>16382309.969999999</v>
      </c>
      <c r="D10" s="167">
        <v>13395602.420000002</v>
      </c>
      <c r="E10" s="168">
        <v>21371679.32</v>
      </c>
      <c r="F10" s="167">
        <v>22731103.5</v>
      </c>
      <c r="G10" s="134">
        <v>10640152.68</v>
      </c>
    </row>
    <row r="11" spans="1:7" x14ac:dyDescent="0.25">
      <c r="A11" s="51" t="s">
        <v>449</v>
      </c>
      <c r="B11" s="167">
        <v>23891831.32</v>
      </c>
      <c r="C11" s="168">
        <v>28283852.93</v>
      </c>
      <c r="D11" s="167">
        <v>23134949.119999997</v>
      </c>
      <c r="E11" s="168">
        <v>24090177.52</v>
      </c>
      <c r="F11" s="167">
        <v>30389356.489999998</v>
      </c>
      <c r="G11" s="134">
        <v>24013272.460000001</v>
      </c>
    </row>
    <row r="12" spans="1:7" x14ac:dyDescent="0.25">
      <c r="A12" s="51" t="s">
        <v>450</v>
      </c>
      <c r="B12" s="167">
        <v>6267958.6799999997</v>
      </c>
      <c r="C12" s="168">
        <v>10212638.309999999</v>
      </c>
      <c r="D12" s="167">
        <v>1072223.52</v>
      </c>
      <c r="E12" s="168">
        <v>5036895.2299999995</v>
      </c>
      <c r="F12" s="167">
        <v>2325056.0799999996</v>
      </c>
      <c r="G12" s="134">
        <v>125640.73999999999</v>
      </c>
    </row>
    <row r="13" spans="1:7" x14ac:dyDescent="0.25">
      <c r="A13" s="51" t="s">
        <v>451</v>
      </c>
      <c r="B13" s="143">
        <v>4036747.9799999995</v>
      </c>
      <c r="C13" s="170">
        <v>6129375.1399999997</v>
      </c>
      <c r="D13" s="143">
        <v>20130504.699999999</v>
      </c>
      <c r="E13" s="170">
        <v>13257044.52</v>
      </c>
      <c r="F13" s="143">
        <v>12880483.360000001</v>
      </c>
      <c r="G13" s="134">
        <v>7540946.1100000003</v>
      </c>
    </row>
    <row r="14" spans="1:7" x14ac:dyDescent="0.25">
      <c r="A14" s="51" t="s">
        <v>452</v>
      </c>
      <c r="B14" s="171">
        <v>0</v>
      </c>
      <c r="C14" s="171">
        <v>0</v>
      </c>
      <c r="D14" s="171">
        <v>0</v>
      </c>
      <c r="E14" s="171">
        <v>0</v>
      </c>
      <c r="F14" s="171">
        <v>0</v>
      </c>
      <c r="G14" s="171">
        <v>0</v>
      </c>
    </row>
    <row r="15" spans="1:7" x14ac:dyDescent="0.25">
      <c r="A15" s="51" t="s">
        <v>453</v>
      </c>
      <c r="B15" s="165">
        <v>0</v>
      </c>
      <c r="C15" s="165">
        <v>0</v>
      </c>
      <c r="D15" s="165">
        <v>0</v>
      </c>
      <c r="E15" s="165">
        <v>0</v>
      </c>
      <c r="F15" s="165">
        <v>0</v>
      </c>
      <c r="G15" s="165">
        <v>0</v>
      </c>
    </row>
    <row r="16" spans="1:7" x14ac:dyDescent="0.25">
      <c r="A16" s="51" t="s">
        <v>454</v>
      </c>
      <c r="B16" s="165">
        <v>0</v>
      </c>
      <c r="C16" s="165">
        <v>0</v>
      </c>
      <c r="D16" s="165">
        <v>0</v>
      </c>
      <c r="E16" s="165">
        <v>0</v>
      </c>
      <c r="F16" s="165">
        <v>0</v>
      </c>
      <c r="G16" s="165">
        <v>0</v>
      </c>
    </row>
    <row r="17" spans="1:7" ht="14.25" x14ac:dyDescent="0.45">
      <c r="A17" s="52"/>
      <c r="B17" s="52"/>
      <c r="C17" s="52"/>
      <c r="D17" s="52"/>
      <c r="E17" s="52"/>
      <c r="F17" s="52"/>
      <c r="G17" s="52"/>
    </row>
    <row r="18" spans="1:7" ht="14.25" x14ac:dyDescent="0.45">
      <c r="A18" s="53" t="s">
        <v>485</v>
      </c>
      <c r="B18" s="136">
        <f>SUM(B19:B27)</f>
        <v>144158495.59999996</v>
      </c>
      <c r="C18" s="136">
        <f t="shared" ref="C18:F18" si="1">SUM(C19:C27)</f>
        <v>147525235.77000001</v>
      </c>
      <c r="D18" s="136">
        <f t="shared" si="1"/>
        <v>184542147.68000001</v>
      </c>
      <c r="E18" s="136">
        <f t="shared" si="1"/>
        <v>169055573.24000004</v>
      </c>
      <c r="F18" s="136">
        <f t="shared" si="1"/>
        <v>179716442.11000001</v>
      </c>
      <c r="G18" s="136">
        <f>SUM(G19:G27)</f>
        <v>139069051.72</v>
      </c>
    </row>
    <row r="19" spans="1:7" x14ac:dyDescent="0.25">
      <c r="A19" s="51" t="s">
        <v>446</v>
      </c>
      <c r="B19" s="171">
        <v>43637313.699999996</v>
      </c>
      <c r="C19" s="172">
        <v>41970154.240000002</v>
      </c>
      <c r="D19" s="171">
        <v>39379225.43</v>
      </c>
      <c r="E19" s="172">
        <v>43231190.349999994</v>
      </c>
      <c r="F19" s="173">
        <v>41577663.219999999</v>
      </c>
      <c r="G19" s="134">
        <v>17798800.369999997</v>
      </c>
    </row>
    <row r="20" spans="1:7" x14ac:dyDescent="0.25">
      <c r="A20" s="51" t="s">
        <v>447</v>
      </c>
      <c r="B20" s="171">
        <v>22233667.020000003</v>
      </c>
      <c r="C20" s="172">
        <v>19313170.400000002</v>
      </c>
      <c r="D20" s="171">
        <v>16558980.029999997</v>
      </c>
      <c r="E20" s="172">
        <v>16484195.070000002</v>
      </c>
      <c r="F20" s="173">
        <v>17770863.050000001</v>
      </c>
      <c r="G20" s="134">
        <v>9206369.6899999995</v>
      </c>
    </row>
    <row r="21" spans="1:7" x14ac:dyDescent="0.25">
      <c r="A21" s="51" t="s">
        <v>448</v>
      </c>
      <c r="B21" s="171">
        <v>16341359.289999999</v>
      </c>
      <c r="C21" s="172">
        <v>22956747.800000001</v>
      </c>
      <c r="D21" s="171">
        <v>18282365.699999999</v>
      </c>
      <c r="E21" s="172">
        <v>19829278.929999996</v>
      </c>
      <c r="F21" s="173">
        <v>22855451.009999998</v>
      </c>
      <c r="G21" s="134">
        <v>7214193.1399999997</v>
      </c>
    </row>
    <row r="22" spans="1:7" x14ac:dyDescent="0.25">
      <c r="A22" s="51" t="s">
        <v>449</v>
      </c>
      <c r="B22" s="171">
        <v>312580.06999999995</v>
      </c>
      <c r="C22" s="172">
        <v>278920</v>
      </c>
      <c r="D22" s="171">
        <v>804552.97</v>
      </c>
      <c r="E22" s="172">
        <v>7031.9000000000005</v>
      </c>
      <c r="F22" s="173">
        <v>2813500</v>
      </c>
      <c r="G22" s="134">
        <v>4423784.4000000004</v>
      </c>
    </row>
    <row r="23" spans="1:7" x14ac:dyDescent="0.25">
      <c r="A23" s="51" t="s">
        <v>450</v>
      </c>
      <c r="B23" s="171">
        <v>6927781.9700000007</v>
      </c>
      <c r="C23" s="172">
        <v>2989047.44</v>
      </c>
      <c r="D23" s="171">
        <v>4365269.46</v>
      </c>
      <c r="E23" s="172">
        <v>2549005.4500000002</v>
      </c>
      <c r="F23" s="173">
        <v>9147415.4500000011</v>
      </c>
      <c r="G23" s="134">
        <v>616674.43999999994</v>
      </c>
    </row>
    <row r="24" spans="1:7" x14ac:dyDescent="0.25">
      <c r="A24" s="51" t="s">
        <v>451</v>
      </c>
      <c r="B24" s="171">
        <v>50994365.449999996</v>
      </c>
      <c r="C24" s="172">
        <v>58225462.239999995</v>
      </c>
      <c r="D24" s="171">
        <v>103610504.84</v>
      </c>
      <c r="E24" s="172">
        <v>85012049.140000015</v>
      </c>
      <c r="F24" s="173">
        <v>81950153.140000001</v>
      </c>
      <c r="G24" s="134">
        <v>98885818.459999993</v>
      </c>
    </row>
    <row r="25" spans="1:7" x14ac:dyDescent="0.25">
      <c r="A25" s="51" t="s">
        <v>452</v>
      </c>
      <c r="B25" s="171">
        <v>0</v>
      </c>
      <c r="C25" s="172">
        <v>0</v>
      </c>
      <c r="D25" s="171">
        <v>0</v>
      </c>
      <c r="E25" s="172">
        <v>0</v>
      </c>
      <c r="F25" s="172">
        <v>0</v>
      </c>
      <c r="G25" s="134">
        <v>0</v>
      </c>
    </row>
    <row r="26" spans="1:7" x14ac:dyDescent="0.25">
      <c r="A26" s="51" t="s">
        <v>456</v>
      </c>
      <c r="B26" s="165">
        <v>0</v>
      </c>
      <c r="C26" s="166">
        <v>0</v>
      </c>
      <c r="D26" s="165">
        <v>0</v>
      </c>
      <c r="E26" s="174">
        <v>0</v>
      </c>
      <c r="F26" s="174">
        <v>0</v>
      </c>
      <c r="G26" s="134">
        <v>0</v>
      </c>
    </row>
    <row r="27" spans="1:7" x14ac:dyDescent="0.25">
      <c r="A27" s="51" t="s">
        <v>454</v>
      </c>
      <c r="B27" s="171">
        <v>3711428.1</v>
      </c>
      <c r="C27" s="172">
        <v>1791733.65</v>
      </c>
      <c r="D27" s="171">
        <v>1541249.25</v>
      </c>
      <c r="E27" s="172">
        <v>1942822.4</v>
      </c>
      <c r="F27" s="173">
        <v>3601396.2399999998</v>
      </c>
      <c r="G27" s="134">
        <v>923411.22</v>
      </c>
    </row>
    <row r="28" spans="1:7" ht="14.25" x14ac:dyDescent="0.45">
      <c r="A28" s="52"/>
      <c r="B28" s="52"/>
      <c r="C28" s="52"/>
      <c r="D28" s="52"/>
      <c r="E28" s="52"/>
      <c r="F28" s="52"/>
      <c r="G28" s="52"/>
    </row>
    <row r="29" spans="1:7" x14ac:dyDescent="0.25">
      <c r="A29" s="53" t="s">
        <v>486</v>
      </c>
      <c r="B29" s="135">
        <f t="shared" ref="B29:G29" si="2">B7+B18</f>
        <v>279885101.94999993</v>
      </c>
      <c r="C29" s="135">
        <f t="shared" si="2"/>
        <v>295052608.11000001</v>
      </c>
      <c r="D29" s="135">
        <f t="shared" si="2"/>
        <v>331290950.93000001</v>
      </c>
      <c r="E29" s="135">
        <f t="shared" si="2"/>
        <v>331457827.20000005</v>
      </c>
      <c r="F29" s="135">
        <f t="shared" si="2"/>
        <v>343445506.47000003</v>
      </c>
      <c r="G29" s="135">
        <f t="shared" si="2"/>
        <v>224360886.28999999</v>
      </c>
    </row>
    <row r="30" spans="1:7" ht="14.25" x14ac:dyDescent="0.45">
      <c r="A30" s="56"/>
      <c r="B30" s="56"/>
      <c r="C30" s="56"/>
      <c r="D30" s="56"/>
      <c r="E30" s="56"/>
      <c r="F30" s="56"/>
      <c r="G30" s="56"/>
    </row>
    <row r="31" spans="1:7" ht="14.25" x14ac:dyDescent="0.45">
      <c r="A31" s="79"/>
    </row>
    <row r="32" spans="1:7" ht="14.25" x14ac:dyDescent="0.45">
      <c r="A32" s="217" t="s">
        <v>3285</v>
      </c>
      <c r="B32" s="217"/>
      <c r="C32" s="217"/>
      <c r="D32" s="217"/>
      <c r="E32" s="217"/>
      <c r="F32" s="217"/>
      <c r="G32" s="217"/>
    </row>
    <row r="33" spans="1:7" x14ac:dyDescent="0.25">
      <c r="A33" s="217" t="s">
        <v>3286</v>
      </c>
      <c r="B33" s="217"/>
      <c r="C33" s="217"/>
      <c r="D33" s="217"/>
      <c r="E33" s="217"/>
      <c r="F33" s="217"/>
      <c r="G33" s="217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3265</v>
      </c>
      <c r="Q1" t="s">
        <v>3264</v>
      </c>
      <c r="R1" t="s">
        <v>3263</v>
      </c>
      <c r="S1" t="s">
        <v>3262</v>
      </c>
      <c r="T1" t="s">
        <v>3261</v>
      </c>
      <c r="U1" t="s">
        <v>3258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703</v>
      </c>
      <c r="P2" s="18">
        <f>'Formato 7 d)'!B7</f>
        <v>135726606.34999999</v>
      </c>
      <c r="Q2" s="18">
        <f>'Formato 7 d)'!C7</f>
        <v>147527372.34</v>
      </c>
      <c r="R2" s="18">
        <f>'Formato 7 d)'!D7</f>
        <v>146748803.25</v>
      </c>
      <c r="S2" s="18">
        <f>'Formato 7 d)'!E7</f>
        <v>162402253.96000004</v>
      </c>
      <c r="T2" s="18">
        <f>'Formato 7 d)'!F7</f>
        <v>163729064.36000004</v>
      </c>
      <c r="U2" s="18">
        <f>'Formato 7 d)'!G7</f>
        <v>85291834.569999993</v>
      </c>
    </row>
    <row r="3" spans="1:21" ht="14.25" x14ac:dyDescent="0.4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3143</v>
      </c>
      <c r="P3" s="18">
        <f>'Formato 7 d)'!B8</f>
        <v>72036813.400000006</v>
      </c>
      <c r="Q3" s="18">
        <f>'Formato 7 d)'!C8</f>
        <v>76721014.570000008</v>
      </c>
      <c r="R3" s="18">
        <f>'Formato 7 d)'!D8</f>
        <v>80808172.530000001</v>
      </c>
      <c r="S3" s="18">
        <f>'Formato 7 d)'!E8</f>
        <v>89710894.700000018</v>
      </c>
      <c r="T3" s="18">
        <f>'Formato 7 d)'!F8</f>
        <v>89376635.75</v>
      </c>
      <c r="U3" s="18">
        <f>'Formato 7 d)'!G8</f>
        <v>39177642.050000004</v>
      </c>
    </row>
    <row r="4" spans="1:21" ht="14.25" x14ac:dyDescent="0.4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3151</v>
      </c>
      <c r="P4" s="18">
        <f>'Formato 7 d)'!B9</f>
        <v>10175691.789999999</v>
      </c>
      <c r="Q4" s="18">
        <f>'Formato 7 d)'!C9</f>
        <v>9798181.4199999999</v>
      </c>
      <c r="R4" s="18">
        <f>'Formato 7 d)'!D9</f>
        <v>8207350.9600000009</v>
      </c>
      <c r="S4" s="18">
        <f>'Formato 7 d)'!E9</f>
        <v>8935562.6699999999</v>
      </c>
      <c r="T4" s="18">
        <f>'Formato 7 d)'!F9</f>
        <v>6026429.1800000006</v>
      </c>
      <c r="U4" s="18">
        <f>'Formato 7 d)'!G9</f>
        <v>3794180.53</v>
      </c>
    </row>
    <row r="5" spans="1:21" ht="14.25" x14ac:dyDescent="0.4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3170</v>
      </c>
      <c r="P5" s="18">
        <f>'Formato 7 d)'!B10</f>
        <v>19317563.18</v>
      </c>
      <c r="Q5" s="18">
        <f>'Formato 7 d)'!C10</f>
        <v>16382309.969999999</v>
      </c>
      <c r="R5" s="18">
        <f>'Formato 7 d)'!D10</f>
        <v>13395602.420000002</v>
      </c>
      <c r="S5" s="18">
        <f>'Formato 7 d)'!E10</f>
        <v>21371679.32</v>
      </c>
      <c r="T5" s="18">
        <f>'Formato 7 d)'!F10</f>
        <v>22731103.5</v>
      </c>
      <c r="U5" s="18">
        <f>'Formato 7 d)'!G10</f>
        <v>10640152.68</v>
      </c>
    </row>
    <row r="6" spans="1:21" ht="14.25" x14ac:dyDescent="0.4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3171</v>
      </c>
      <c r="P6" s="18">
        <f>'Formato 7 d)'!B11</f>
        <v>23891831.32</v>
      </c>
      <c r="Q6" s="18">
        <f>'Formato 7 d)'!C11</f>
        <v>28283852.93</v>
      </c>
      <c r="R6" s="18">
        <f>'Formato 7 d)'!D11</f>
        <v>23134949.119999997</v>
      </c>
      <c r="S6" s="18">
        <f>'Formato 7 d)'!E11</f>
        <v>24090177.52</v>
      </c>
      <c r="T6" s="18">
        <f>'Formato 7 d)'!F11</f>
        <v>30389356.489999998</v>
      </c>
      <c r="U6" s="18">
        <f>'Formato 7 d)'!G11</f>
        <v>24013272.460000001</v>
      </c>
    </row>
    <row r="7" spans="1:21" ht="14.25" x14ac:dyDescent="0.4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3190</v>
      </c>
      <c r="P7" s="18">
        <f>'Formato 7 d)'!B12</f>
        <v>6267958.6799999997</v>
      </c>
      <c r="Q7" s="18">
        <f>'Formato 7 d)'!C12</f>
        <v>10212638.309999999</v>
      </c>
      <c r="R7" s="18">
        <f>'Formato 7 d)'!D12</f>
        <v>1072223.52</v>
      </c>
      <c r="S7" s="18">
        <f>'Formato 7 d)'!E12</f>
        <v>5036895.2299999995</v>
      </c>
      <c r="T7" s="18">
        <f>'Formato 7 d)'!F12</f>
        <v>2325056.0799999996</v>
      </c>
      <c r="U7" s="18">
        <f>'Formato 7 d)'!G12</f>
        <v>125640.73999999999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3191</v>
      </c>
      <c r="P8" s="18">
        <f>'Formato 7 d)'!B13</f>
        <v>4036747.9799999995</v>
      </c>
      <c r="Q8" s="18">
        <f>'Formato 7 d)'!C13</f>
        <v>6129375.1399999997</v>
      </c>
      <c r="R8" s="18">
        <f>'Formato 7 d)'!D13</f>
        <v>20130504.699999999</v>
      </c>
      <c r="S8" s="18">
        <f>'Formato 7 d)'!E13</f>
        <v>13257044.52</v>
      </c>
      <c r="T8" s="18">
        <f>'Formato 7 d)'!F13</f>
        <v>12880483.360000001</v>
      </c>
      <c r="U8" s="18">
        <f>'Formato 7 d)'!G13</f>
        <v>7540946.1100000003</v>
      </c>
    </row>
    <row r="9" spans="1:21" ht="14.25" x14ac:dyDescent="0.4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3195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ht="14.25" x14ac:dyDescent="0.4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3259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661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ht="14.25" x14ac:dyDescent="0.4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704</v>
      </c>
      <c r="P12" s="18">
        <f>'Formato 7 d)'!B18</f>
        <v>144158495.59999996</v>
      </c>
      <c r="Q12" s="18">
        <f>'Formato 7 d)'!C18</f>
        <v>147525235.77000001</v>
      </c>
      <c r="R12" s="18">
        <f>'Formato 7 d)'!D18</f>
        <v>184542147.68000001</v>
      </c>
      <c r="S12" s="18">
        <f>'Formato 7 d)'!E18</f>
        <v>169055573.24000004</v>
      </c>
      <c r="T12" s="18">
        <f>'Formato 7 d)'!F18</f>
        <v>179716442.11000001</v>
      </c>
      <c r="U12" s="18">
        <f>'Formato 7 d)'!G18</f>
        <v>139069051.72</v>
      </c>
    </row>
    <row r="13" spans="1:21" ht="14.25" x14ac:dyDescent="0.4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3143</v>
      </c>
      <c r="P13" s="18">
        <f>'Formato 7 d)'!B19</f>
        <v>43637313.699999996</v>
      </c>
      <c r="Q13" s="18">
        <f>'Formato 7 d)'!C19</f>
        <v>41970154.240000002</v>
      </c>
      <c r="R13" s="18">
        <f>'Formato 7 d)'!D19</f>
        <v>39379225.43</v>
      </c>
      <c r="S13" s="18">
        <f>'Formato 7 d)'!E19</f>
        <v>43231190.349999994</v>
      </c>
      <c r="T13" s="18">
        <f>'Formato 7 d)'!F19</f>
        <v>41577663.219999999</v>
      </c>
      <c r="U13" s="18">
        <f>'Formato 7 d)'!G19</f>
        <v>17798800.369999997</v>
      </c>
    </row>
    <row r="14" spans="1:21" ht="14.25" x14ac:dyDescent="0.4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3151</v>
      </c>
      <c r="P14" s="18">
        <f>'Formato 7 d)'!B20</f>
        <v>22233667.020000003</v>
      </c>
      <c r="Q14" s="18">
        <f>'Formato 7 d)'!C20</f>
        <v>19313170.400000002</v>
      </c>
      <c r="R14" s="18">
        <f>'Formato 7 d)'!D20</f>
        <v>16558980.029999997</v>
      </c>
      <c r="S14" s="18">
        <f>'Formato 7 d)'!E20</f>
        <v>16484195.070000002</v>
      </c>
      <c r="T14" s="18">
        <f>'Formato 7 d)'!F20</f>
        <v>17770863.050000001</v>
      </c>
      <c r="U14" s="18">
        <f>'Formato 7 d)'!G20</f>
        <v>9206369.6899999995</v>
      </c>
    </row>
    <row r="15" spans="1:21" ht="14.25" x14ac:dyDescent="0.4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3170</v>
      </c>
      <c r="P15" s="18">
        <f>'Formato 7 d)'!B21</f>
        <v>16341359.289999999</v>
      </c>
      <c r="Q15" s="18">
        <f>'Formato 7 d)'!C21</f>
        <v>22956747.800000001</v>
      </c>
      <c r="R15" s="18">
        <f>'Formato 7 d)'!D21</f>
        <v>18282365.699999999</v>
      </c>
      <c r="S15" s="18">
        <f>'Formato 7 d)'!E21</f>
        <v>19829278.929999996</v>
      </c>
      <c r="T15" s="18">
        <f>'Formato 7 d)'!F21</f>
        <v>22855451.009999998</v>
      </c>
      <c r="U15" s="18">
        <f>'Formato 7 d)'!G21</f>
        <v>7214193.1399999997</v>
      </c>
    </row>
    <row r="16" spans="1:21" ht="14.25" x14ac:dyDescent="0.4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3171</v>
      </c>
      <c r="P16" s="18">
        <f>'Formato 7 d)'!B22</f>
        <v>312580.06999999995</v>
      </c>
      <c r="Q16" s="18">
        <f>'Formato 7 d)'!C22</f>
        <v>278920</v>
      </c>
      <c r="R16" s="18">
        <f>'Formato 7 d)'!D22</f>
        <v>804552.97</v>
      </c>
      <c r="S16" s="18">
        <f>'Formato 7 d)'!E22</f>
        <v>7031.9000000000005</v>
      </c>
      <c r="T16" s="18">
        <f>'Formato 7 d)'!F22</f>
        <v>2813500</v>
      </c>
      <c r="U16" s="18">
        <f>'Formato 7 d)'!G22</f>
        <v>4423784.4000000004</v>
      </c>
    </row>
    <row r="17" spans="1:21" ht="14.25" x14ac:dyDescent="0.4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3190</v>
      </c>
      <c r="P17" s="18">
        <f>'Formato 7 d)'!B23</f>
        <v>6927781.9700000007</v>
      </c>
      <c r="Q17" s="18">
        <f>'Formato 7 d)'!C23</f>
        <v>2989047.44</v>
      </c>
      <c r="R17" s="18">
        <f>'Formato 7 d)'!D23</f>
        <v>4365269.46</v>
      </c>
      <c r="S17" s="18">
        <f>'Formato 7 d)'!E23</f>
        <v>2549005.4500000002</v>
      </c>
      <c r="T17" s="18">
        <f>'Formato 7 d)'!F23</f>
        <v>9147415.4500000011</v>
      </c>
      <c r="U17" s="18">
        <f>'Formato 7 d)'!G23</f>
        <v>616674.43999999994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3191</v>
      </c>
      <c r="P18" s="18">
        <f>'Formato 7 d)'!B24</f>
        <v>50994365.449999996</v>
      </c>
      <c r="Q18" s="18">
        <f>'Formato 7 d)'!C24</f>
        <v>58225462.239999995</v>
      </c>
      <c r="R18" s="18">
        <f>'Formato 7 d)'!D24</f>
        <v>103610504.84</v>
      </c>
      <c r="S18" s="18">
        <f>'Formato 7 d)'!E24</f>
        <v>85012049.140000015</v>
      </c>
      <c r="T18" s="18">
        <f>'Formato 7 d)'!F24</f>
        <v>81950153.140000001</v>
      </c>
      <c r="U18" s="18">
        <f>'Formato 7 d)'!G24</f>
        <v>98885818.459999993</v>
      </c>
    </row>
    <row r="19" spans="1:21" ht="14.25" x14ac:dyDescent="0.4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3195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ht="14.25" x14ac:dyDescent="0.4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3259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661</v>
      </c>
      <c r="P21" s="18">
        <f>'Formato 7 d)'!B27</f>
        <v>3711428.1</v>
      </c>
      <c r="Q21" s="18">
        <f>'Formato 7 d)'!C27</f>
        <v>1791733.65</v>
      </c>
      <c r="R21" s="18">
        <f>'Formato 7 d)'!D27</f>
        <v>1541249.25</v>
      </c>
      <c r="S21" s="18">
        <f>'Formato 7 d)'!E27</f>
        <v>1942822.4</v>
      </c>
      <c r="T21" s="18">
        <f>'Formato 7 d)'!F27</f>
        <v>3601396.2399999998</v>
      </c>
      <c r="U21" s="18">
        <f>'Formato 7 d)'!G27</f>
        <v>923411.22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486</v>
      </c>
      <c r="P22" s="18">
        <f>'Formato 7 d)'!B29</f>
        <v>279885101.94999993</v>
      </c>
      <c r="Q22" s="18">
        <f>'Formato 7 d)'!C29</f>
        <v>295052608.11000001</v>
      </c>
      <c r="R22" s="18">
        <f>'Formato 7 d)'!D29</f>
        <v>331290950.93000001</v>
      </c>
      <c r="S22" s="18">
        <f>'Formato 7 d)'!E29</f>
        <v>331457827.20000005</v>
      </c>
      <c r="T22" s="18">
        <f>'Formato 7 d)'!F29</f>
        <v>343445506.47000003</v>
      </c>
      <c r="U22" s="18">
        <f>'Formato 7 d)'!G29</f>
        <v>224360886.28999999</v>
      </c>
    </row>
    <row r="23" spans="1:21" ht="14.25" x14ac:dyDescent="0.45">
      <c r="P23" s="18"/>
      <c r="Q23" s="18"/>
      <c r="R23" s="18"/>
      <c r="S23" s="18"/>
      <c r="T23" s="18"/>
      <c r="U23" s="18"/>
    </row>
    <row r="24" spans="1:21" ht="14.25" x14ac:dyDescent="0.45">
      <c r="P24" s="18"/>
      <c r="Q24" s="18"/>
      <c r="R24" s="18"/>
      <c r="S24" s="18"/>
      <c r="T24" s="18"/>
      <c r="U24" s="18"/>
    </row>
    <row r="25" spans="1:21" ht="14.25" x14ac:dyDescent="0.4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zoomScale="90" zoomScaleNormal="90" workbookViewId="0">
      <selection activeCell="A38" sqref="A38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80" customFormat="1" ht="34.5" customHeight="1" x14ac:dyDescent="0.25">
      <c r="A1" s="197" t="s">
        <v>487</v>
      </c>
      <c r="B1" s="197"/>
      <c r="C1" s="197"/>
      <c r="D1" s="197"/>
      <c r="E1" s="197"/>
      <c r="F1" s="197"/>
      <c r="G1" s="100"/>
    </row>
    <row r="2" spans="1:7" ht="14.25" x14ac:dyDescent="0.45">
      <c r="A2" s="185" t="str">
        <f>ENTE_PUBLICO</f>
        <v>ORGANISMO, Gobierno del Estado de Guanajuato</v>
      </c>
      <c r="B2" s="186"/>
      <c r="C2" s="186"/>
      <c r="D2" s="186"/>
      <c r="E2" s="186"/>
      <c r="F2" s="187"/>
    </row>
    <row r="3" spans="1:7" ht="14.25" x14ac:dyDescent="0.45">
      <c r="A3" s="194" t="s">
        <v>488</v>
      </c>
      <c r="B3" s="195"/>
      <c r="C3" s="195"/>
      <c r="D3" s="195"/>
      <c r="E3" s="195"/>
      <c r="F3" s="196"/>
    </row>
    <row r="4" spans="1:7" ht="28.5" x14ac:dyDescent="0.45">
      <c r="A4" s="9"/>
      <c r="B4" s="9" t="s">
        <v>489</v>
      </c>
      <c r="C4" s="9" t="s">
        <v>490</v>
      </c>
      <c r="D4" s="9" t="s">
        <v>491</v>
      </c>
      <c r="E4" s="9" t="s">
        <v>492</v>
      </c>
      <c r="F4" s="9" t="s">
        <v>493</v>
      </c>
    </row>
    <row r="5" spans="1:7" ht="14.25" x14ac:dyDescent="0.45">
      <c r="A5" s="122" t="s">
        <v>494</v>
      </c>
      <c r="B5" s="5"/>
      <c r="C5" s="5"/>
      <c r="D5" s="5"/>
      <c r="E5" s="5"/>
      <c r="F5" s="5"/>
    </row>
    <row r="6" spans="1:7" ht="30" x14ac:dyDescent="0.25">
      <c r="A6" s="123" t="s">
        <v>495</v>
      </c>
      <c r="B6" s="57"/>
      <c r="C6" s="57"/>
      <c r="D6" s="57"/>
      <c r="E6" s="57"/>
      <c r="F6" s="57"/>
    </row>
    <row r="7" spans="1:7" x14ac:dyDescent="0.25">
      <c r="A7" s="123" t="s">
        <v>496</v>
      </c>
      <c r="B7" s="57"/>
      <c r="C7" s="57"/>
      <c r="D7" s="57"/>
      <c r="E7" s="57"/>
      <c r="F7" s="57"/>
    </row>
    <row r="8" spans="1:7" ht="14.25" x14ac:dyDescent="0.45">
      <c r="A8" s="124"/>
      <c r="B8" s="52"/>
      <c r="C8" s="52"/>
      <c r="D8" s="52"/>
      <c r="E8" s="52"/>
      <c r="F8" s="52"/>
    </row>
    <row r="9" spans="1:7" x14ac:dyDescent="0.25">
      <c r="A9" s="122" t="s">
        <v>497</v>
      </c>
      <c r="B9" s="52"/>
      <c r="C9" s="52"/>
      <c r="D9" s="52"/>
      <c r="E9" s="52"/>
      <c r="F9" s="52"/>
    </row>
    <row r="10" spans="1:7" ht="14.25" x14ac:dyDescent="0.45">
      <c r="A10" s="123" t="s">
        <v>498</v>
      </c>
      <c r="B10" s="57"/>
      <c r="C10" s="57"/>
      <c r="D10" s="57"/>
      <c r="E10" s="57"/>
      <c r="F10" s="57"/>
    </row>
    <row r="11" spans="1:7" x14ac:dyDescent="0.25">
      <c r="A11" s="125" t="s">
        <v>499</v>
      </c>
      <c r="B11" s="57"/>
      <c r="C11" s="57"/>
      <c r="D11" s="57"/>
      <c r="E11" s="57"/>
      <c r="F11" s="57"/>
    </row>
    <row r="12" spans="1:7" x14ac:dyDescent="0.25">
      <c r="A12" s="125" t="s">
        <v>500</v>
      </c>
      <c r="B12" s="57"/>
      <c r="C12" s="57"/>
      <c r="D12" s="57"/>
      <c r="E12" s="57"/>
      <c r="F12" s="57"/>
    </row>
    <row r="13" spans="1:7" ht="14.25" x14ac:dyDescent="0.45">
      <c r="A13" s="125" t="s">
        <v>501</v>
      </c>
      <c r="B13" s="57"/>
      <c r="C13" s="57"/>
      <c r="D13" s="57"/>
      <c r="E13" s="57"/>
      <c r="F13" s="57"/>
    </row>
    <row r="14" spans="1:7" ht="14.25" x14ac:dyDescent="0.45">
      <c r="A14" s="123" t="s">
        <v>502</v>
      </c>
      <c r="B14" s="57"/>
      <c r="C14" s="57"/>
      <c r="D14" s="57"/>
      <c r="E14" s="57"/>
      <c r="F14" s="57"/>
    </row>
    <row r="15" spans="1:7" x14ac:dyDescent="0.25">
      <c r="A15" s="125" t="s">
        <v>499</v>
      </c>
      <c r="B15" s="57"/>
      <c r="C15" s="57"/>
      <c r="D15" s="57"/>
      <c r="E15" s="57"/>
      <c r="F15" s="57"/>
    </row>
    <row r="16" spans="1:7" x14ac:dyDescent="0.25">
      <c r="A16" s="125" t="s">
        <v>500</v>
      </c>
      <c r="B16" s="57"/>
      <c r="C16" s="57"/>
      <c r="D16" s="57"/>
      <c r="E16" s="57"/>
      <c r="F16" s="57"/>
    </row>
    <row r="17" spans="1:6" ht="14.25" x14ac:dyDescent="0.45">
      <c r="A17" s="125" t="s">
        <v>501</v>
      </c>
      <c r="B17" s="57"/>
      <c r="C17" s="57"/>
      <c r="D17" s="57"/>
      <c r="E17" s="57"/>
      <c r="F17" s="57"/>
    </row>
    <row r="18" spans="1:6" ht="14.25" x14ac:dyDescent="0.45">
      <c r="A18" s="123" t="s">
        <v>503</v>
      </c>
      <c r="B18" s="130"/>
      <c r="C18" s="57"/>
      <c r="D18" s="57"/>
      <c r="E18" s="57"/>
      <c r="F18" s="57"/>
    </row>
    <row r="19" spans="1:6" x14ac:dyDescent="0.25">
      <c r="A19" s="123" t="s">
        <v>504</v>
      </c>
      <c r="B19" s="57"/>
      <c r="C19" s="57"/>
      <c r="D19" s="57"/>
      <c r="E19" s="57"/>
      <c r="F19" s="57"/>
    </row>
    <row r="20" spans="1:6" x14ac:dyDescent="0.25">
      <c r="A20" s="123" t="s">
        <v>505</v>
      </c>
      <c r="B20" s="131"/>
      <c r="C20" s="131"/>
      <c r="D20" s="131"/>
      <c r="E20" s="131"/>
      <c r="F20" s="131"/>
    </row>
    <row r="21" spans="1:6" x14ac:dyDescent="0.25">
      <c r="A21" s="123" t="s">
        <v>506</v>
      </c>
      <c r="B21" s="131"/>
      <c r="C21" s="131"/>
      <c r="D21" s="131"/>
      <c r="E21" s="131"/>
      <c r="F21" s="131"/>
    </row>
    <row r="22" spans="1:6" ht="14.25" x14ac:dyDescent="0.45">
      <c r="A22" s="61" t="s">
        <v>507</v>
      </c>
      <c r="B22" s="131"/>
      <c r="C22" s="131"/>
      <c r="D22" s="131"/>
      <c r="E22" s="131"/>
      <c r="F22" s="131"/>
    </row>
    <row r="23" spans="1:6" ht="14.25" x14ac:dyDescent="0.45">
      <c r="A23" s="61" t="s">
        <v>508</v>
      </c>
      <c r="B23" s="131"/>
      <c r="C23" s="131"/>
      <c r="D23" s="131"/>
      <c r="E23" s="131"/>
      <c r="F23" s="131"/>
    </row>
    <row r="24" spans="1:6" x14ac:dyDescent="0.25">
      <c r="A24" s="61" t="s">
        <v>509</v>
      </c>
      <c r="B24" s="132"/>
      <c r="C24" s="57"/>
      <c r="D24" s="57"/>
      <c r="E24" s="57"/>
      <c r="F24" s="57"/>
    </row>
    <row r="25" spans="1:6" ht="14.25" x14ac:dyDescent="0.45">
      <c r="A25" s="123" t="s">
        <v>510</v>
      </c>
      <c r="B25" s="132"/>
      <c r="C25" s="57"/>
      <c r="D25" s="57"/>
      <c r="E25" s="57"/>
      <c r="F25" s="57"/>
    </row>
    <row r="26" spans="1:6" ht="14.25" x14ac:dyDescent="0.45">
      <c r="A26" s="124"/>
      <c r="B26" s="52"/>
      <c r="C26" s="52"/>
      <c r="D26" s="52"/>
      <c r="E26" s="52"/>
      <c r="F26" s="52"/>
    </row>
    <row r="27" spans="1:6" ht="14.25" x14ac:dyDescent="0.45">
      <c r="A27" s="122" t="s">
        <v>511</v>
      </c>
      <c r="B27" s="52"/>
      <c r="C27" s="52"/>
      <c r="D27" s="52"/>
      <c r="E27" s="52"/>
      <c r="F27" s="52"/>
    </row>
    <row r="28" spans="1:6" ht="14.25" x14ac:dyDescent="0.45">
      <c r="A28" s="123" t="s">
        <v>512</v>
      </c>
      <c r="B28" s="57"/>
      <c r="C28" s="57"/>
      <c r="D28" s="57"/>
      <c r="E28" s="57"/>
      <c r="F28" s="57"/>
    </row>
    <row r="29" spans="1:6" ht="14.25" x14ac:dyDescent="0.45">
      <c r="A29" s="124"/>
      <c r="B29" s="52"/>
      <c r="C29" s="52"/>
      <c r="D29" s="52"/>
      <c r="E29" s="52"/>
      <c r="F29" s="52"/>
    </row>
    <row r="30" spans="1:6" x14ac:dyDescent="0.25">
      <c r="A30" s="122" t="s">
        <v>513</v>
      </c>
      <c r="B30" s="52"/>
      <c r="C30" s="52"/>
      <c r="D30" s="52"/>
      <c r="E30" s="52"/>
      <c r="F30" s="52"/>
    </row>
    <row r="31" spans="1:6" ht="14.25" x14ac:dyDescent="0.45">
      <c r="A31" s="123" t="s">
        <v>498</v>
      </c>
      <c r="B31" s="57"/>
      <c r="C31" s="57"/>
      <c r="D31" s="57"/>
      <c r="E31" s="57"/>
      <c r="F31" s="57"/>
    </row>
    <row r="32" spans="1:6" ht="14.25" x14ac:dyDescent="0.45">
      <c r="A32" s="123" t="s">
        <v>502</v>
      </c>
      <c r="B32" s="57"/>
      <c r="C32" s="57"/>
      <c r="D32" s="57"/>
      <c r="E32" s="57"/>
      <c r="F32" s="57"/>
    </row>
    <row r="33" spans="1:6" ht="14.25" x14ac:dyDescent="0.45">
      <c r="A33" s="123" t="s">
        <v>514</v>
      </c>
      <c r="B33" s="57"/>
      <c r="C33" s="57"/>
      <c r="D33" s="57"/>
      <c r="E33" s="57"/>
      <c r="F33" s="57"/>
    </row>
    <row r="34" spans="1:6" ht="14.25" x14ac:dyDescent="0.45">
      <c r="A34" s="124"/>
      <c r="B34" s="52"/>
      <c r="C34" s="52"/>
      <c r="D34" s="52"/>
      <c r="E34" s="52"/>
      <c r="F34" s="52"/>
    </row>
    <row r="35" spans="1:6" x14ac:dyDescent="0.25">
      <c r="A35" s="122" t="s">
        <v>515</v>
      </c>
      <c r="B35" s="52"/>
      <c r="C35" s="52"/>
      <c r="D35" s="52"/>
      <c r="E35" s="52"/>
      <c r="F35" s="52"/>
    </row>
    <row r="36" spans="1:6" x14ac:dyDescent="0.25">
      <c r="A36" s="123" t="s">
        <v>516</v>
      </c>
      <c r="B36" s="57"/>
      <c r="C36" s="57"/>
      <c r="D36" s="57"/>
      <c r="E36" s="57"/>
      <c r="F36" s="57"/>
    </row>
    <row r="37" spans="1:6" x14ac:dyDescent="0.25">
      <c r="A37" s="123" t="s">
        <v>517</v>
      </c>
      <c r="B37" s="57"/>
      <c r="C37" s="57"/>
      <c r="D37" s="57"/>
      <c r="E37" s="57"/>
      <c r="F37" s="57"/>
    </row>
    <row r="38" spans="1:6" x14ac:dyDescent="0.25">
      <c r="A38" s="123" t="s">
        <v>518</v>
      </c>
      <c r="B38" s="132"/>
      <c r="C38" s="57"/>
      <c r="D38" s="57"/>
      <c r="E38" s="57"/>
      <c r="F38" s="57"/>
    </row>
    <row r="39" spans="1:6" x14ac:dyDescent="0.25">
      <c r="A39" s="124"/>
      <c r="B39" s="52"/>
      <c r="C39" s="52"/>
      <c r="D39" s="52"/>
      <c r="E39" s="52"/>
      <c r="F39" s="52"/>
    </row>
    <row r="40" spans="1:6" x14ac:dyDescent="0.25">
      <c r="A40" s="122" t="s">
        <v>519</v>
      </c>
      <c r="B40" s="57"/>
      <c r="C40" s="57"/>
      <c r="D40" s="57"/>
      <c r="E40" s="57"/>
      <c r="F40" s="57"/>
    </row>
    <row r="41" spans="1:6" x14ac:dyDescent="0.25">
      <c r="A41" s="124"/>
      <c r="B41" s="52"/>
      <c r="C41" s="52"/>
      <c r="D41" s="52"/>
      <c r="E41" s="52"/>
      <c r="F41" s="52"/>
    </row>
    <row r="42" spans="1:6" x14ac:dyDescent="0.25">
      <c r="A42" s="122" t="s">
        <v>520</v>
      </c>
      <c r="B42" s="52"/>
      <c r="C42" s="52"/>
      <c r="D42" s="52"/>
      <c r="E42" s="52"/>
      <c r="F42" s="52"/>
    </row>
    <row r="43" spans="1:6" x14ac:dyDescent="0.25">
      <c r="A43" s="123" t="s">
        <v>521</v>
      </c>
      <c r="B43" s="57"/>
      <c r="C43" s="57"/>
      <c r="D43" s="57"/>
      <c r="E43" s="57"/>
      <c r="F43" s="57"/>
    </row>
    <row r="44" spans="1:6" x14ac:dyDescent="0.25">
      <c r="A44" s="123" t="s">
        <v>522</v>
      </c>
      <c r="B44" s="57"/>
      <c r="C44" s="57"/>
      <c r="D44" s="57"/>
      <c r="E44" s="57"/>
      <c r="F44" s="57"/>
    </row>
    <row r="45" spans="1:6" x14ac:dyDescent="0.25">
      <c r="A45" s="123" t="s">
        <v>523</v>
      </c>
      <c r="B45" s="57"/>
      <c r="C45" s="57"/>
      <c r="D45" s="57"/>
      <c r="E45" s="57"/>
      <c r="F45" s="57"/>
    </row>
    <row r="46" spans="1:6" x14ac:dyDescent="0.25">
      <c r="A46" s="124"/>
      <c r="B46" s="52"/>
      <c r="C46" s="52"/>
      <c r="D46" s="52"/>
      <c r="E46" s="52"/>
      <c r="F46" s="52"/>
    </row>
    <row r="47" spans="1:6" ht="30" x14ac:dyDescent="0.25">
      <c r="A47" s="122" t="s">
        <v>524</v>
      </c>
      <c r="B47" s="52"/>
      <c r="C47" s="52"/>
      <c r="D47" s="52"/>
      <c r="E47" s="52"/>
      <c r="F47" s="52"/>
    </row>
    <row r="48" spans="1:6" x14ac:dyDescent="0.25">
      <c r="A48" s="61" t="s">
        <v>522</v>
      </c>
      <c r="B48" s="131"/>
      <c r="C48" s="131"/>
      <c r="D48" s="131"/>
      <c r="E48" s="131"/>
      <c r="F48" s="131"/>
    </row>
    <row r="49" spans="1:6" x14ac:dyDescent="0.25">
      <c r="A49" s="61" t="s">
        <v>523</v>
      </c>
      <c r="B49" s="131"/>
      <c r="C49" s="131"/>
      <c r="D49" s="131"/>
      <c r="E49" s="131"/>
      <c r="F49" s="131"/>
    </row>
    <row r="50" spans="1:6" x14ac:dyDescent="0.25">
      <c r="A50" s="124"/>
      <c r="B50" s="52"/>
      <c r="C50" s="52"/>
      <c r="D50" s="52"/>
      <c r="E50" s="52"/>
      <c r="F50" s="52"/>
    </row>
    <row r="51" spans="1:6" x14ac:dyDescent="0.25">
      <c r="A51" s="122" t="s">
        <v>525</v>
      </c>
      <c r="B51" s="52"/>
      <c r="C51" s="52"/>
      <c r="D51" s="52"/>
      <c r="E51" s="52"/>
      <c r="F51" s="52"/>
    </row>
    <row r="52" spans="1:6" x14ac:dyDescent="0.25">
      <c r="A52" s="123" t="s">
        <v>522</v>
      </c>
      <c r="B52" s="57"/>
      <c r="C52" s="57"/>
      <c r="D52" s="57"/>
      <c r="E52" s="57"/>
      <c r="F52" s="57"/>
    </row>
    <row r="53" spans="1:6" x14ac:dyDescent="0.25">
      <c r="A53" s="123" t="s">
        <v>523</v>
      </c>
      <c r="B53" s="57"/>
      <c r="C53" s="57"/>
      <c r="D53" s="57"/>
      <c r="E53" s="57"/>
      <c r="F53" s="57"/>
    </row>
    <row r="54" spans="1:6" x14ac:dyDescent="0.25">
      <c r="A54" s="123" t="s">
        <v>526</v>
      </c>
      <c r="B54" s="57"/>
      <c r="C54" s="57"/>
      <c r="D54" s="57"/>
      <c r="E54" s="57"/>
      <c r="F54" s="57"/>
    </row>
    <row r="55" spans="1:6" x14ac:dyDescent="0.25">
      <c r="A55" s="124"/>
      <c r="B55" s="52"/>
      <c r="C55" s="52"/>
      <c r="D55" s="52"/>
      <c r="E55" s="52"/>
      <c r="F55" s="52"/>
    </row>
    <row r="56" spans="1:6" x14ac:dyDescent="0.25">
      <c r="A56" s="122" t="s">
        <v>527</v>
      </c>
      <c r="B56" s="52"/>
      <c r="C56" s="52"/>
      <c r="D56" s="52"/>
      <c r="E56" s="52"/>
      <c r="F56" s="52"/>
    </row>
    <row r="57" spans="1:6" x14ac:dyDescent="0.25">
      <c r="A57" s="123" t="s">
        <v>522</v>
      </c>
      <c r="B57" s="57"/>
      <c r="C57" s="57"/>
      <c r="D57" s="57"/>
      <c r="E57" s="57"/>
      <c r="F57" s="57"/>
    </row>
    <row r="58" spans="1:6" x14ac:dyDescent="0.25">
      <c r="A58" s="123" t="s">
        <v>523</v>
      </c>
      <c r="B58" s="57"/>
      <c r="C58" s="57"/>
      <c r="D58" s="57"/>
      <c r="E58" s="57"/>
      <c r="F58" s="57"/>
    </row>
    <row r="59" spans="1:6" x14ac:dyDescent="0.25">
      <c r="A59" s="124"/>
      <c r="B59" s="52"/>
      <c r="C59" s="52"/>
      <c r="D59" s="52"/>
      <c r="E59" s="52"/>
      <c r="F59" s="52"/>
    </row>
    <row r="60" spans="1:6" x14ac:dyDescent="0.25">
      <c r="A60" s="122" t="s">
        <v>528</v>
      </c>
      <c r="B60" s="52"/>
      <c r="C60" s="52"/>
      <c r="D60" s="52"/>
      <c r="E60" s="52"/>
      <c r="F60" s="52"/>
    </row>
    <row r="61" spans="1:6" x14ac:dyDescent="0.25">
      <c r="A61" s="123" t="s">
        <v>529</v>
      </c>
      <c r="B61" s="57"/>
      <c r="C61" s="57"/>
      <c r="D61" s="57"/>
      <c r="E61" s="57"/>
      <c r="F61" s="57"/>
    </row>
    <row r="62" spans="1:6" x14ac:dyDescent="0.25">
      <c r="A62" s="123" t="s">
        <v>530</v>
      </c>
      <c r="B62" s="132"/>
      <c r="C62" s="57"/>
      <c r="D62" s="57"/>
      <c r="E62" s="57"/>
      <c r="F62" s="57"/>
    </row>
    <row r="63" spans="1:6" x14ac:dyDescent="0.25">
      <c r="A63" s="124"/>
      <c r="B63" s="52"/>
      <c r="C63" s="52"/>
      <c r="D63" s="52"/>
      <c r="E63" s="52"/>
      <c r="F63" s="52"/>
    </row>
    <row r="64" spans="1:6" x14ac:dyDescent="0.25">
      <c r="A64" s="122" t="s">
        <v>531</v>
      </c>
      <c r="B64" s="52"/>
      <c r="C64" s="52"/>
      <c r="D64" s="52"/>
      <c r="E64" s="52"/>
      <c r="F64" s="52"/>
    </row>
    <row r="65" spans="1:6" x14ac:dyDescent="0.25">
      <c r="A65" s="123" t="s">
        <v>532</v>
      </c>
      <c r="B65" s="57"/>
      <c r="C65" s="57"/>
      <c r="D65" s="57"/>
      <c r="E65" s="57"/>
      <c r="F65" s="57"/>
    </row>
    <row r="66" spans="1:6" x14ac:dyDescent="0.25">
      <c r="A66" s="123" t="s">
        <v>533</v>
      </c>
      <c r="B66" s="57"/>
      <c r="C66" s="57"/>
      <c r="D66" s="57"/>
      <c r="E66" s="57"/>
      <c r="F66" s="57"/>
    </row>
    <row r="67" spans="1:6" x14ac:dyDescent="0.25">
      <c r="A67" s="128"/>
      <c r="B67" s="62"/>
      <c r="C67" s="62"/>
      <c r="D67" s="62"/>
      <c r="E67" s="62"/>
      <c r="F67" s="62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ht="14.25" x14ac:dyDescent="0.4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s="35" t="s">
        <v>3271</v>
      </c>
      <c r="Q1" s="35" t="s">
        <v>3272</v>
      </c>
      <c r="R1" s="35" t="s">
        <v>3273</v>
      </c>
      <c r="S1" s="35" t="s">
        <v>3274</v>
      </c>
      <c r="T1" s="35" t="s">
        <v>3275</v>
      </c>
    </row>
    <row r="2" spans="1:20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494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495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496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497</v>
      </c>
      <c r="P5" s="18"/>
      <c r="Q5" s="18"/>
      <c r="R5" s="18"/>
      <c r="S5" s="18"/>
      <c r="T5" s="18"/>
    </row>
    <row r="6" spans="1:20" ht="14.25" x14ac:dyDescent="0.45">
      <c r="A6" t="str">
        <f t="shared" si="0"/>
        <v>8,2,1,0,0,0,0</v>
      </c>
      <c r="B6">
        <v>8</v>
      </c>
      <c r="C6">
        <v>2</v>
      </c>
      <c r="D6">
        <v>1</v>
      </c>
      <c r="J6" t="s">
        <v>498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499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500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ht="14.25" x14ac:dyDescent="0.4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501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ht="14.25" x14ac:dyDescent="0.45">
      <c r="A10" t="str">
        <f t="shared" si="0"/>
        <v>8,2,2,0,0,0,0</v>
      </c>
      <c r="B10">
        <v>8</v>
      </c>
      <c r="C10">
        <v>2</v>
      </c>
      <c r="D10">
        <v>2</v>
      </c>
      <c r="J10" t="s">
        <v>502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499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500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ht="14.25" x14ac:dyDescent="0.4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501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ht="14.25" x14ac:dyDescent="0.45">
      <c r="A14" t="str">
        <f t="shared" si="0"/>
        <v>8,2,3,0,0,0,0</v>
      </c>
      <c r="B14">
        <v>8</v>
      </c>
      <c r="C14">
        <v>2</v>
      </c>
      <c r="D14">
        <v>3</v>
      </c>
      <c r="J14" t="s">
        <v>503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504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505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506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ht="14.25" x14ac:dyDescent="0.45">
      <c r="A18" t="str">
        <f t="shared" si="0"/>
        <v>8,2,7,0,0,0,0</v>
      </c>
      <c r="B18">
        <v>8</v>
      </c>
      <c r="C18">
        <v>2</v>
      </c>
      <c r="D18">
        <v>7</v>
      </c>
      <c r="J18" t="s">
        <v>507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ht="14.25" x14ac:dyDescent="0.45">
      <c r="A19" t="str">
        <f t="shared" si="0"/>
        <v>8,2,8,0,0,0,0</v>
      </c>
      <c r="B19">
        <v>8</v>
      </c>
      <c r="C19">
        <v>2</v>
      </c>
      <c r="D19">
        <v>8</v>
      </c>
      <c r="J19" t="s">
        <v>508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509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ht="14.25" x14ac:dyDescent="0.45">
      <c r="A21" t="str">
        <f t="shared" si="0"/>
        <v>8,2,10,0,0,0,0</v>
      </c>
      <c r="B21">
        <v>8</v>
      </c>
      <c r="C21">
        <v>2</v>
      </c>
      <c r="D21">
        <v>10</v>
      </c>
      <c r="J21" t="s">
        <v>510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ht="14.25" x14ac:dyDescent="0.45">
      <c r="A22" t="str">
        <f t="shared" si="0"/>
        <v>8,3,0,0,0,0,0</v>
      </c>
      <c r="B22">
        <v>8</v>
      </c>
      <c r="C22">
        <v>3</v>
      </c>
      <c r="I22" t="s">
        <v>511</v>
      </c>
      <c r="P22" s="18"/>
      <c r="Q22" s="18"/>
      <c r="R22" s="18"/>
      <c r="S22" s="18"/>
      <c r="T22" s="18"/>
    </row>
    <row r="23" spans="1:20" ht="14.25" x14ac:dyDescent="0.45">
      <c r="A23" t="str">
        <f t="shared" si="0"/>
        <v>8,3,1,0,0,0,0</v>
      </c>
      <c r="B23">
        <v>8</v>
      </c>
      <c r="C23">
        <v>3</v>
      </c>
      <c r="D23">
        <v>1</v>
      </c>
      <c r="J23" t="s">
        <v>512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513</v>
      </c>
      <c r="P24" s="18"/>
      <c r="Q24" s="18"/>
      <c r="R24" s="18"/>
      <c r="S24" s="18"/>
      <c r="T24" s="18"/>
    </row>
    <row r="25" spans="1:20" ht="14.25" x14ac:dyDescent="0.45">
      <c r="A25" t="str">
        <f t="shared" si="0"/>
        <v>8,4,1,0,0,0,0</v>
      </c>
      <c r="B25">
        <v>8</v>
      </c>
      <c r="C25">
        <v>4</v>
      </c>
      <c r="D25">
        <v>1</v>
      </c>
      <c r="J25" t="s">
        <v>498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ht="14.25" x14ac:dyDescent="0.45">
      <c r="A26" t="str">
        <f t="shared" si="0"/>
        <v>8,4,2,0,0,0,0</v>
      </c>
      <c r="B26">
        <v>8</v>
      </c>
      <c r="C26">
        <v>4</v>
      </c>
      <c r="D26">
        <v>2</v>
      </c>
      <c r="J26" t="s">
        <v>502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ht="14.25" x14ac:dyDescent="0.45">
      <c r="A27" t="str">
        <f t="shared" si="0"/>
        <v>8,4,3,0,0,0,0</v>
      </c>
      <c r="B27">
        <v>8</v>
      </c>
      <c r="C27">
        <v>4</v>
      </c>
      <c r="D27">
        <v>3</v>
      </c>
      <c r="J27" t="s">
        <v>514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515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516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517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ht="14.25" x14ac:dyDescent="0.45">
      <c r="A31" t="str">
        <f t="shared" si="0"/>
        <v>8,5,3,0,0,0,0</v>
      </c>
      <c r="B31">
        <v>8</v>
      </c>
      <c r="C31">
        <v>5</v>
      </c>
      <c r="D31">
        <v>3</v>
      </c>
      <c r="J31" t="s">
        <v>518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ht="14.25" x14ac:dyDescent="0.45">
      <c r="A32" t="str">
        <f t="shared" si="0"/>
        <v>8,6,0,0,0,0,0</v>
      </c>
      <c r="B32">
        <v>8</v>
      </c>
      <c r="C32">
        <v>6</v>
      </c>
      <c r="I32" t="s">
        <v>519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ht="14.25" x14ac:dyDescent="0.45">
      <c r="A33" t="str">
        <f t="shared" si="0"/>
        <v>8,7,0,0,0,0,0</v>
      </c>
      <c r="B33">
        <v>8</v>
      </c>
      <c r="C33">
        <v>7</v>
      </c>
      <c r="I33" t="s">
        <v>520</v>
      </c>
      <c r="P33" s="18"/>
      <c r="Q33" s="18"/>
      <c r="R33" s="18"/>
      <c r="S33" s="18"/>
      <c r="T33" s="18"/>
    </row>
    <row r="34" spans="1:20" ht="14.25" x14ac:dyDescent="0.45">
      <c r="A34" t="str">
        <f t="shared" si="0"/>
        <v>8,7,1,0,0,0,0</v>
      </c>
      <c r="B34">
        <v>8</v>
      </c>
      <c r="C34">
        <v>7</v>
      </c>
      <c r="D34">
        <v>1</v>
      </c>
      <c r="J34" t="s">
        <v>521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522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ht="14.25" x14ac:dyDescent="0.45">
      <c r="A36" t="str">
        <f t="shared" si="0"/>
        <v>8,7,3,0,0,0,0</v>
      </c>
      <c r="B36">
        <v>8</v>
      </c>
      <c r="C36">
        <v>7</v>
      </c>
      <c r="D36">
        <v>3</v>
      </c>
      <c r="J36" t="s">
        <v>523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524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522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523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525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522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523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526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527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522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523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528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529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530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531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532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533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202</vt:i4>
      </vt:variant>
    </vt:vector>
  </HeadingPairs>
  <TitlesOfParts>
    <vt:vector size="233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'Formato 6 a)'!Títulos_a_imprimir</vt:lpstr>
      <vt:lpstr>'Formato 6 b)'!Títulos_a_imprimir</vt:lpstr>
      <vt:lpstr>'Formato 6 c)'!Títulos_a_imprimir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Lucero</cp:lastModifiedBy>
  <cp:lastPrinted>2018-07-26T17:52:20Z</cp:lastPrinted>
  <dcterms:created xsi:type="dcterms:W3CDTF">2017-01-19T17:59:06Z</dcterms:created>
  <dcterms:modified xsi:type="dcterms:W3CDTF">2018-07-27T17:49:03Z</dcterms:modified>
</cp:coreProperties>
</file>