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DIGITAL\"/>
    </mc:Choice>
  </mc:AlternateContent>
  <bookViews>
    <workbookView xWindow="0" yWindow="0" windowWidth="13605" windowHeight="757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8" i="63" l="1"/>
  <c r="D15" i="63"/>
  <c r="D8" i="63"/>
  <c r="H3" i="59"/>
  <c r="C72" i="59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D26" i="64" l="1"/>
  <c r="D7" i="64"/>
  <c r="D35" i="64" s="1"/>
  <c r="D21" i="63"/>
  <c r="D217" i="60" l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D60" i="59"/>
  <c r="C60" i="59"/>
  <c r="E60" i="59"/>
</calcChain>
</file>

<file path=xl/sharedStrings.xml><?xml version="1.0" encoding="utf-8"?>
<sst xmlns="http://schemas.openxmlformats.org/spreadsheetml/2006/main" count="876" uniqueCount="637">
  <si>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</si>
  <si>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</si>
  <si>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</si>
  <si>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</si>
  <si>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</si>
  <si>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</si>
  <si>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</si>
  <si>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</si>
  <si>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</si>
  <si>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</si>
  <si>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</si>
  <si>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</si>
  <si>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</si>
  <si>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</si>
  <si>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</si>
  <si>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</si>
  <si>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</si>
  <si>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</si>
  <si>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</si>
  <si>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</si>
  <si>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</si>
  <si>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</si>
  <si>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</si>
  <si>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</si>
  <si>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</si>
  <si>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</si>
  <si>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</si>
  <si>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</si>
  <si>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</si>
  <si>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</si>
  <si>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</si>
  <si>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</si>
  <si>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</si>
  <si>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</si>
  <si>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</si>
  <si>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</si>
  <si>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</si>
  <si>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</si>
  <si>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</si>
  <si>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</si>
  <si>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</si>
  <si>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</si>
  <si>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</si>
  <si>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</si>
  <si>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</si>
  <si>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</si>
  <si>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</si>
  <si>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</si>
  <si>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</si>
  <si>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</si>
  <si>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</si>
  <si>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</si>
  <si>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</si>
  <si>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</si>
  <si>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</si>
  <si>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</si>
  <si>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</si>
  <si>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</si>
  <si>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</si>
  <si>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</si>
  <si>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</si>
  <si>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</si>
  <si>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</si>
  <si>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</si>
  <si>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</si>
  <si>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</si>
  <si>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</si>
  <si>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</si>
  <si>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</si>
  <si>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</si>
  <si>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</si>
  <si>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</si>
  <si>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</si>
  <si>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</si>
  <si>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</si>
  <si>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</si>
  <si>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</si>
  <si>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</si>
  <si>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</si>
  <si>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</si>
  <si>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</si>
  <si>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</si>
  <si>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</si>
  <si>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</si>
  <si>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</si>
  <si>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</si>
  <si>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</si>
  <si>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</si>
  <si>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</si>
  <si>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</si>
  <si>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</si>
  <si>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</si>
  <si>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</si>
  <si>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</si>
  <si>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</si>
  <si>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</si>
  <si>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</si>
  <si>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</si>
  <si>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</si>
  <si>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</si>
  <si>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</si>
  <si>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</si>
  <si>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</si>
  <si>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</si>
  <si>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</si>
  <si>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</si>
  <si>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</si>
  <si>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</si>
  <si>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</si>
  <si>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</si>
  <si>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</si>
  <si>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</si>
  <si>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</si>
  <si>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</si>
  <si>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</si>
  <si>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</si>
  <si>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</si>
  <si>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</si>
  <si>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</si>
  <si>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</si>
  <si>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</si>
  <si>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</si>
  <si>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</si>
  <si>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</si>
  <si>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</si>
  <si>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</si>
  <si>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</si>
  <si>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</si>
  <si>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</si>
  <si>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</si>
  <si>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</si>
  <si>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</si>
  <si>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</si>
  <si>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</si>
  <si>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</si>
  <si>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</si>
  <si>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</si>
  <si>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</si>
  <si>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</si>
  <si>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</si>
  <si>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</si>
  <si>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</si>
  <si>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</si>
  <si>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</si>
  <si>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</si>
  <si>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</si>
  <si>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</si>
  <si>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</si>
  <si>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</si>
  <si>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</si>
  <si>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</si>
  <si>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</si>
  <si>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</si>
  <si>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</si>
  <si>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</si>
  <si>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</si>
  <si>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</si>
  <si>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</si>
  <si>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</si>
  <si>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</si>
  <si>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</si>
  <si>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</si>
  <si>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</si>
  <si>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</si>
  <si>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</si>
  <si>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</si>
  <si>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</si>
  <si>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</si>
  <si>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</si>
  <si>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</si>
  <si>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</si>
  <si>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</si>
  <si>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</si>
  <si>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</si>
  <si>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</si>
  <si>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</si>
  <si>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</si>
  <si>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</si>
  <si>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</si>
  <si>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</si>
  <si>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</si>
  <si>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</si>
  <si>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</si>
  <si>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</si>
  <si>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</si>
  <si>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</si>
  <si>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</si>
  <si>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</si>
  <si>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</si>
  <si>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</si>
  <si>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</si>
  <si>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</si>
  <si>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</si>
  <si>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</si>
  <si>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</si>
  <si>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</si>
  <si>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</si>
  <si>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</si>
  <si>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</si>
  <si>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</si>
  <si>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</si>
  <si>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</si>
  <si>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</si>
  <si>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</si>
  <si>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</si>
  <si>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</si>
  <si>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</si>
  <si>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</si>
  <si>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</si>
  <si>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</si>
  <si>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</si>
  <si>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</si>
  <si>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</si>
  <si>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</si>
  <si>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</si>
  <si>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</si>
  <si>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</si>
  <si>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</si>
  <si>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</si>
  <si>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</si>
  <si>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</si>
  <si>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</si>
  <si>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</si>
  <si>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</si>
  <si>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</si>
  <si>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</si>
  <si>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</si>
  <si>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</si>
  <si>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</si>
  <si>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</si>
  <si>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</si>
  <si>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</si>
  <si>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</si>
  <si>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</si>
  <si>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</si>
  <si>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</si>
  <si>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</si>
  <si>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</si>
  <si>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</si>
  <si>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</si>
  <si>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</si>
  <si>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</si>
  <si>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</si>
  <si>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</si>
  <si>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</si>
  <si>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</si>
  <si>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</si>
  <si>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</si>
  <si>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</si>
  <si>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</si>
  <si>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</si>
  <si>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</si>
  <si>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</si>
  <si>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</si>
  <si>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</si>
  <si>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</si>
  <si>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</si>
  <si>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</si>
  <si>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</si>
  <si>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</si>
  <si>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</si>
  <si>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</si>
  <si>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</si>
  <si>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</si>
  <si>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</si>
  <si>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</si>
  <si>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</si>
  <si>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</si>
  <si>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</si>
  <si>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</si>
  <si>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</si>
  <si>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</si>
  <si>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</si>
  <si>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</si>
  <si>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</si>
  <si>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</si>
  <si>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</si>
  <si>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</si>
  <si>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</si>
  <si>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</si>
  <si>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</si>
  <si>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</si>
  <si>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</si>
  <si>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</si>
  <si>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</si>
  <si>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</si>
  <si>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</si>
  <si>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</si>
  <si>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</si>
  <si>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</si>
  <si>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</si>
  <si>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</si>
  <si>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</si>
  <si>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</si>
  <si>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</si>
  <si>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</si>
  <si>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</si>
  <si>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</si>
  <si>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</si>
  <si>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</si>
  <si>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</si>
  <si>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</si>
  <si>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</si>
  <si>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</si>
  <si>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</si>
  <si>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</si>
  <si>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</si>
  <si>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</si>
  <si>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</si>
  <si>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</si>
  <si>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</si>
  <si>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</si>
  <si>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</si>
  <si>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</si>
  <si>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</si>
  <si>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</si>
  <si>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</si>
  <si>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</si>
  <si>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</si>
  <si>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</si>
  <si>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</si>
  <si>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</si>
  <si>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</si>
  <si>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</si>
  <si>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</si>
  <si>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</si>
  <si>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</si>
  <si>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</si>
  <si>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</si>
  <si>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</si>
  <si>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</si>
  <si>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</si>
  <si>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</si>
  <si>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</si>
  <si>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</si>
  <si>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</si>
  <si>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</si>
  <si>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</si>
  <si>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</si>
  <si>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</si>
  <si>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</si>
  <si>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</si>
  <si>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</si>
  <si>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</si>
  <si>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</si>
  <si>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</si>
  <si>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</si>
  <si>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</si>
  <si>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</si>
  <si>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</si>
  <si>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</si>
  <si>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</si>
  <si>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</si>
  <si>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</si>
  <si>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</si>
  <si>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</si>
  <si>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</si>
  <si>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</si>
  <si>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</si>
  <si>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</si>
  <si>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</si>
  <si>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</si>
  <si>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</si>
  <si>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</si>
  <si>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</si>
  <si>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</si>
  <si>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</si>
  <si>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</si>
  <si>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</si>
  <si>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</si>
  <si>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</si>
  <si>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</si>
  <si>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</si>
  <si>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</si>
  <si>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</si>
  <si>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</si>
  <si>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</si>
  <si>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</si>
  <si>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</si>
  <si>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</si>
  <si>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</si>
  <si>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</si>
  <si>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</si>
  <si>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</si>
  <si>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</si>
  <si>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</si>
  <si>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</si>
  <si>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</si>
  <si>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</si>
  <si>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</si>
  <si>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</si>
  <si>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</si>
  <si>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</si>
  <si>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</si>
  <si>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</si>
  <si>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</si>
  <si>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</si>
  <si>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</si>
  <si>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</si>
  <si>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</si>
  <si>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</si>
  <si>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</si>
  <si>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</si>
  <si>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</si>
  <si>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</si>
  <si>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</si>
  <si>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</si>
  <si>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</si>
  <si>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</si>
  <si>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</si>
  <si>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</si>
  <si>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</si>
  <si>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</si>
  <si>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</si>
  <si>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</si>
  <si>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</si>
  <si>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</si>
  <si>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</si>
  <si>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</si>
  <si>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</si>
  <si>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</si>
  <si>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</si>
  <si>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</si>
  <si>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</si>
  <si>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</si>
  <si>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</si>
  <si>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</si>
  <si>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</si>
  <si>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</si>
  <si>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</si>
  <si>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</si>
  <si>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</si>
  <si>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</si>
  <si>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</si>
  <si>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</si>
  <si>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</si>
  <si>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</si>
  <si>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</si>
  <si>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</si>
  <si>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</si>
  <si>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</si>
  <si>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</si>
  <si>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</si>
  <si>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</si>
  <si>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</si>
  <si>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</si>
  <si>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</si>
  <si>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</si>
  <si>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</si>
  <si>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</si>
  <si>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</si>
  <si>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</si>
  <si>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</si>
  <si>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</si>
  <si>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</si>
  <si>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</si>
  <si>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</si>
  <si>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</si>
  <si>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</si>
  <si>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</si>
  <si>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</si>
  <si>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</si>
  <si>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</si>
  <si>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</si>
  <si>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</si>
  <si>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</si>
  <si>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</si>
  <si>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</si>
  <si>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</si>
  <si>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</si>
  <si>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</si>
  <si>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</si>
  <si>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</si>
  <si>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</si>
  <si>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</si>
  <si>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</si>
  <si>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</si>
  <si>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</si>
  <si>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</si>
  <si>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</si>
  <si>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</si>
  <si>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</si>
  <si>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</si>
  <si>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</si>
  <si>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</si>
  <si>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</si>
  <si>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</si>
  <si>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</si>
  <si>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</si>
  <si>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</si>
  <si>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</si>
  <si>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</si>
  <si>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</si>
  <si>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</si>
  <si>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</si>
  <si>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</si>
  <si>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</si>
  <si>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</si>
  <si>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</si>
  <si>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</si>
  <si>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</si>
  <si>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</si>
  <si>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</si>
  <si>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</si>
  <si>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</si>
  <si>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</si>
  <si>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</si>
  <si>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</si>
  <si>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</si>
  <si>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</si>
  <si>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</si>
  <si>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</si>
  <si>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</si>
  <si>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</si>
  <si>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</si>
  <si>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</si>
  <si>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</si>
  <si>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</si>
  <si>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</si>
  <si>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</si>
  <si>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</si>
  <si>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</si>
  <si>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</si>
  <si>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</si>
  <si>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</si>
  <si>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</si>
  <si>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</si>
  <si>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</si>
  <si>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</si>
  <si>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</si>
  <si>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</si>
  <si>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</si>
  <si>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</si>
  <si>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</si>
  <si>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</si>
  <si>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</si>
  <si>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</si>
  <si>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</si>
  <si>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</si>
  <si>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</si>
  <si>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</si>
  <si>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</si>
  <si>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</si>
  <si>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</si>
  <si>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</si>
  <si>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</si>
  <si>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</si>
  <si>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</si>
  <si>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</si>
  <si>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</si>
  <si>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</si>
  <si>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</si>
  <si>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</si>
  <si>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</si>
  <si>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</si>
  <si>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</si>
  <si>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</si>
  <si>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</si>
  <si>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</si>
  <si>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</si>
  <si>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</si>
  <si>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</si>
  <si>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</si>
  <si>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</si>
  <si>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</si>
  <si>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</si>
  <si>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</si>
  <si>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</si>
  <si>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</si>
  <si>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</si>
  <si>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</si>
  <si>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</si>
  <si>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</si>
  <si>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</si>
  <si>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</si>
  <si>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</si>
  <si>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</si>
  <si>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</si>
  <si>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</si>
  <si>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</si>
  <si>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</si>
  <si>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</si>
  <si>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</si>
  <si>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</si>
  <si>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</si>
  <si>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</si>
  <si>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</si>
  <si>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</si>
  <si>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</si>
  <si>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</si>
  <si>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</si>
  <si>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</si>
  <si>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</si>
  <si>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</si>
  <si>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</si>
  <si>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</si>
  <si>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</si>
  <si>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</si>
  <si>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</si>
  <si>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</si>
  <si>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</si>
  <si>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</si>
  <si>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</si>
  <si>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</si>
  <si>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</si>
  <si>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</si>
  <si>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</si>
  <si>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</si>
  <si>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</si>
  <si>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</si>
  <si>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</si>
  <si>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</si>
  <si>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</si>
  <si>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</si>
  <si>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</si>
  <si>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</si>
  <si>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</si>
  <si>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</si>
  <si>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Notas de Memoria</t>
  </si>
  <si>
    <t>MUNICIPIO DE VALLE DE SANTIAGO GTO</t>
  </si>
  <si>
    <t>Correspondiente del 1 de Enero al AL 30 DE SEPTIEMBRE DEL 2018</t>
  </si>
  <si>
    <t xml:space="preserve">NOTAS DE DESGLOSE ESTADO DE SITUACION FINANCIERA </t>
  </si>
  <si>
    <t>CORRESPONDIENTES DEL 1 DE ENERO  AL 30 DE SEPTIEMBRE DEL 2018</t>
  </si>
  <si>
    <t>TRIMESTRAL</t>
  </si>
  <si>
    <t>PERIODICIDAD:</t>
  </si>
  <si>
    <t>EJERCICIO:</t>
  </si>
  <si>
    <t>CORTE:</t>
  </si>
  <si>
    <t>MUNICIPIO DE VALLE DE SANTIAGO, GTO</t>
  </si>
  <si>
    <t xml:space="preserve">NOTAS DE DESGLOSE ESTADO DE ACTIVIDADES </t>
  </si>
  <si>
    <t>CORRESPONDIENTE DEL 1 DE ENERO AL 30 DE SEPTIEMBRE DEL 2018</t>
  </si>
  <si>
    <t>NOTAS DE DESGLOSE ESTADO DE ESTADO DE VARIACIÓN EN LA HACIENDA PÚBLICA</t>
  </si>
  <si>
    <t xml:space="preserve">NOTAS DE DESGLOSE ESTADO DE FLUJOS DE EFECTIVO </t>
  </si>
  <si>
    <t xml:space="preserve">CONCILIACIÓN ENTRE LOS INGRESOS PRESUPUESTARIOS Y CONTABLES </t>
  </si>
  <si>
    <t>(CIFRAS EN PESOS)</t>
  </si>
  <si>
    <t xml:space="preserve">CONCILIACIÓN ENTRE LOS EGRESOS PRESUPUESTARIOS  Y LOS GASTOS CONTABLES </t>
  </si>
  <si>
    <t xml:space="preserve">NOTAS DE DESGLOSE Y MEMORIA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</si>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</sst>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2" fillId="5" borderId="0" xfId="8" applyFont="1" applyFill="1" applyAlignment="1">
      <alignment vertical="center"/>
    </xf>
    <xf numFmtId="0" fontId="2" fillId="0" borderId="0" xfId="8" applyFont="1" applyFill="1" applyAlignment="1">
      <alignment vertic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 2" xfId="1"/>
    <cellStyle name="Millares 3" xfId="12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1" t="s">
        <v>619</v>
      </c>
      <c r="B1" s="151"/>
      <c r="C1" s="73"/>
      <c r="D1" s="70" t="s">
        <v>625</v>
      </c>
      <c r="E1" s="71">
        <v>2018</v>
      </c>
    </row>
    <row r="2" spans="1:5" ht="18.95" customHeight="1" x14ac:dyDescent="0.2">
      <c r="A2" s="152" t="s">
        <v>635</v>
      </c>
      <c r="B2" s="152"/>
      <c r="C2" s="93"/>
      <c r="D2" s="70" t="s">
        <v>624</v>
      </c>
      <c r="E2" s="73" t="s">
        <v>623</v>
      </c>
    </row>
    <row r="3" spans="1:5" ht="18.95" customHeight="1" x14ac:dyDescent="0.2">
      <c r="A3" s="153" t="s">
        <v>622</v>
      </c>
      <c r="B3" s="153"/>
      <c r="C3" s="73"/>
      <c r="D3" s="70" t="s">
        <v>626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  <row r="41" spans="1:2" x14ac:dyDescent="0.2">
      <c r="A41" s="37" t="s">
        <v>636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7" t="s">
        <v>619</v>
      </c>
      <c r="B1" s="157"/>
      <c r="C1" s="157"/>
      <c r="D1" s="157"/>
    </row>
    <row r="2" spans="1:4" s="94" customFormat="1" ht="18.95" customHeight="1" x14ac:dyDescent="0.25">
      <c r="A2" s="157" t="s">
        <v>632</v>
      </c>
      <c r="B2" s="157"/>
      <c r="C2" s="157"/>
      <c r="D2" s="157"/>
    </row>
    <row r="3" spans="1:4" s="94" customFormat="1" ht="18.95" customHeight="1" x14ac:dyDescent="0.25">
      <c r="A3" s="157" t="s">
        <v>622</v>
      </c>
      <c r="B3" s="157"/>
      <c r="C3" s="157"/>
      <c r="D3" s="157"/>
    </row>
    <row r="4" spans="1:4" s="97" customFormat="1" ht="18.95" customHeight="1" x14ac:dyDescent="0.2">
      <c r="A4" s="158" t="s">
        <v>633</v>
      </c>
      <c r="B4" s="158"/>
      <c r="C4" s="158"/>
      <c r="D4" s="158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459389417.07999998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144451775.91</v>
      </c>
    </row>
    <row r="16" spans="1:4" x14ac:dyDescent="0.2">
      <c r="A16" s="110"/>
      <c r="B16" s="111" t="s">
        <v>138</v>
      </c>
      <c r="C16" s="112"/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20">
        <f>129451775.91+15000000</f>
        <v>144451775.91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314937641.16999996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H18" sqref="H18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9" t="s">
        <v>619</v>
      </c>
      <c r="B1" s="159"/>
      <c r="C1" s="159"/>
      <c r="D1" s="159"/>
    </row>
    <row r="2" spans="1:4" s="124" customFormat="1" ht="18.95" customHeight="1" x14ac:dyDescent="0.25">
      <c r="A2" s="159" t="s">
        <v>634</v>
      </c>
      <c r="B2" s="159"/>
      <c r="C2" s="159"/>
      <c r="D2" s="159"/>
    </row>
    <row r="3" spans="1:4" s="124" customFormat="1" ht="18.95" customHeight="1" x14ac:dyDescent="0.25">
      <c r="A3" s="159" t="s">
        <v>622</v>
      </c>
      <c r="B3" s="159"/>
      <c r="C3" s="159"/>
      <c r="D3" s="159"/>
    </row>
    <row r="4" spans="1:4" s="125" customFormat="1" x14ac:dyDescent="0.2">
      <c r="A4" s="160"/>
      <c r="B4" s="160"/>
      <c r="C4" s="160"/>
      <c r="D4" s="160"/>
    </row>
    <row r="5" spans="1:4" x14ac:dyDescent="0.2">
      <c r="A5" s="126" t="s">
        <v>168</v>
      </c>
      <c r="B5" s="127"/>
      <c r="C5" s="128"/>
      <c r="D5" s="129">
        <v>314236015.17000002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130570503.09</v>
      </c>
    </row>
    <row r="8" spans="1:4" x14ac:dyDescent="0.2">
      <c r="A8" s="110"/>
      <c r="B8" s="135" t="s">
        <v>166</v>
      </c>
      <c r="C8" s="112">
        <v>631193.39</v>
      </c>
      <c r="D8" s="136"/>
    </row>
    <row r="9" spans="1:4" x14ac:dyDescent="0.2">
      <c r="A9" s="110"/>
      <c r="B9" s="135" t="s">
        <v>165</v>
      </c>
      <c r="C9" s="112">
        <v>457949.36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25990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71198.39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128460760.73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923411.22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183665512.08000001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49" sqref="F4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6" t="s">
        <v>619</v>
      </c>
      <c r="B1" s="161"/>
      <c r="C1" s="161"/>
      <c r="D1" s="161"/>
      <c r="E1" s="161"/>
      <c r="F1" s="161"/>
      <c r="G1" s="84" t="s">
        <v>288</v>
      </c>
      <c r="H1" s="85">
        <f>'Notas a los Edos Financieros'!E1</f>
        <v>2018</v>
      </c>
    </row>
    <row r="2" spans="1:10" ht="18.95" customHeight="1" x14ac:dyDescent="0.2">
      <c r="A2" s="156" t="s">
        <v>618</v>
      </c>
      <c r="B2" s="161"/>
      <c r="C2" s="161"/>
      <c r="D2" s="161"/>
      <c r="E2" s="161"/>
      <c r="F2" s="161"/>
      <c r="G2" s="84" t="s">
        <v>289</v>
      </c>
      <c r="H2" s="85" t="str">
        <f>'Notas a los Edos Financieros'!E2</f>
        <v>TRIMESTRAL</v>
      </c>
    </row>
    <row r="3" spans="1:10" ht="18.95" customHeight="1" x14ac:dyDescent="0.2">
      <c r="A3" s="162" t="s">
        <v>620</v>
      </c>
      <c r="B3" s="163"/>
      <c r="C3" s="163"/>
      <c r="D3" s="163"/>
      <c r="E3" s="163"/>
      <c r="F3" s="163"/>
      <c r="G3" s="84" t="s">
        <v>290</v>
      </c>
      <c r="H3" s="85">
        <f>'Notas a los Edos Financieros'!E3</f>
        <v>1</v>
      </c>
    </row>
    <row r="4" spans="1:10" x14ac:dyDescent="0.2">
      <c r="A4" s="87" t="s">
        <v>291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615</v>
      </c>
      <c r="C7" s="89" t="s">
        <v>270</v>
      </c>
      <c r="D7" s="89" t="s">
        <v>616</v>
      </c>
      <c r="E7" s="89" t="s">
        <v>617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4" t="s">
        <v>40</v>
      </c>
      <c r="B5" s="164"/>
      <c r="C5" s="164"/>
      <c r="D5" s="164"/>
      <c r="E5" s="16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5" t="s">
        <v>44</v>
      </c>
      <c r="C10" s="165"/>
      <c r="D10" s="165"/>
      <c r="E10" s="165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5" t="s">
        <v>48</v>
      </c>
      <c r="C12" s="165"/>
      <c r="D12" s="165"/>
      <c r="E12" s="165"/>
    </row>
    <row r="13" spans="1:8" s="11" customFormat="1" ht="26.1" customHeight="1" x14ac:dyDescent="0.2">
      <c r="A13" s="29" t="s">
        <v>49</v>
      </c>
      <c r="B13" s="165" t="s">
        <v>50</v>
      </c>
      <c r="C13" s="165"/>
      <c r="D13" s="165"/>
      <c r="E13" s="16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6" t="s">
        <v>56</v>
      </c>
      <c r="C22" s="166"/>
      <c r="D22" s="166"/>
      <c r="E22" s="166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G1" sqref="G1:H3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4" t="s">
        <v>627</v>
      </c>
      <c r="B1" s="155"/>
      <c r="C1" s="155"/>
      <c r="D1" s="155"/>
      <c r="E1" s="155"/>
      <c r="F1" s="155"/>
      <c r="G1" s="70" t="s">
        <v>625</v>
      </c>
      <c r="H1" s="81">
        <v>2018</v>
      </c>
    </row>
    <row r="2" spans="1:8" s="72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70" t="s">
        <v>624</v>
      </c>
      <c r="H2" s="81" t="s">
        <v>623</v>
      </c>
    </row>
    <row r="3" spans="1:8" s="72" customFormat="1" ht="18.95" customHeight="1" x14ac:dyDescent="0.25">
      <c r="A3" s="154" t="s">
        <v>622</v>
      </c>
      <c r="B3" s="155"/>
      <c r="C3" s="155"/>
      <c r="D3" s="155"/>
      <c r="E3" s="155"/>
      <c r="F3" s="155"/>
      <c r="G3" s="70" t="s">
        <v>626</v>
      </c>
      <c r="H3" s="81">
        <f>'Notas a los Edos Financieros'!E3</f>
        <v>1</v>
      </c>
    </row>
    <row r="4" spans="1:8" x14ac:dyDescent="0.2">
      <c r="A4" s="74" t="s">
        <v>291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292</v>
      </c>
      <c r="C8" s="80">
        <v>102046976.22</v>
      </c>
    </row>
    <row r="9" spans="1:8" x14ac:dyDescent="0.2">
      <c r="A9" s="78">
        <v>1115</v>
      </c>
      <c r="B9" s="76" t="s">
        <v>293</v>
      </c>
      <c r="C9" s="80">
        <v>19202003</v>
      </c>
    </row>
    <row r="10" spans="1:8" x14ac:dyDescent="0.2">
      <c r="A10" s="78">
        <v>1121</v>
      </c>
      <c r="B10" s="76" t="s">
        <v>294</v>
      </c>
      <c r="C10" s="80">
        <v>0</v>
      </c>
    </row>
    <row r="11" spans="1:8" x14ac:dyDescent="0.2">
      <c r="A11" s="78">
        <v>1211</v>
      </c>
      <c r="B11" s="76" t="s">
        <v>295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296</v>
      </c>
      <c r="C15" s="80">
        <v>950754.99</v>
      </c>
      <c r="D15" s="80">
        <v>944512.65</v>
      </c>
      <c r="E15" s="80">
        <v>935747.47</v>
      </c>
      <c r="F15" s="80">
        <v>948700.24</v>
      </c>
      <c r="G15" s="80">
        <v>0</v>
      </c>
    </row>
    <row r="16" spans="1:8" x14ac:dyDescent="0.2">
      <c r="A16" s="78">
        <v>1124</v>
      </c>
      <c r="B16" s="76" t="s">
        <v>297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298</v>
      </c>
      <c r="E19" s="77" t="s">
        <v>299</v>
      </c>
      <c r="F19" s="77" t="s">
        <v>300</v>
      </c>
      <c r="G19" s="77" t="s">
        <v>301</v>
      </c>
      <c r="H19" s="77" t="s">
        <v>302</v>
      </c>
    </row>
    <row r="20" spans="1:8" x14ac:dyDescent="0.2">
      <c r="A20" s="78">
        <v>1123</v>
      </c>
      <c r="B20" s="76" t="s">
        <v>303</v>
      </c>
      <c r="C20" s="80">
        <v>466643.1</v>
      </c>
      <c r="D20" s="80">
        <v>466643.1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304</v>
      </c>
      <c r="C21" s="80">
        <v>108561.02</v>
      </c>
      <c r="D21" s="80">
        <v>108561.02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305</v>
      </c>
      <c r="C22" s="80">
        <v>6067802.8099999996</v>
      </c>
      <c r="D22" s="80">
        <v>6067802.8099999996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306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307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308</v>
      </c>
      <c r="C25" s="80">
        <v>21717374.390000001</v>
      </c>
      <c r="D25" s="80">
        <v>21717374.390000001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309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310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311</v>
      </c>
      <c r="G29" s="77" t="s">
        <v>249</v>
      </c>
      <c r="H29" s="77"/>
    </row>
    <row r="30" spans="1:8" x14ac:dyDescent="0.2">
      <c r="A30" s="78">
        <v>1140</v>
      </c>
      <c r="B30" s="76" t="s">
        <v>312</v>
      </c>
      <c r="C30" s="80">
        <f>SUM(C31:C35)</f>
        <v>0</v>
      </c>
    </row>
    <row r="31" spans="1:8" x14ac:dyDescent="0.2">
      <c r="A31" s="78">
        <v>1141</v>
      </c>
      <c r="B31" s="76" t="s">
        <v>313</v>
      </c>
      <c r="C31" s="80">
        <v>0</v>
      </c>
    </row>
    <row r="32" spans="1:8" x14ac:dyDescent="0.2">
      <c r="A32" s="78">
        <v>1142</v>
      </c>
      <c r="B32" s="76" t="s">
        <v>314</v>
      </c>
      <c r="C32" s="80">
        <v>0</v>
      </c>
    </row>
    <row r="33" spans="1:8" x14ac:dyDescent="0.2">
      <c r="A33" s="78">
        <v>1143</v>
      </c>
      <c r="B33" s="76" t="s">
        <v>315</v>
      </c>
      <c r="C33" s="80">
        <v>0</v>
      </c>
    </row>
    <row r="34" spans="1:8" x14ac:dyDescent="0.2">
      <c r="A34" s="78">
        <v>1144</v>
      </c>
      <c r="B34" s="76" t="s">
        <v>316</v>
      </c>
      <c r="C34" s="80">
        <v>0</v>
      </c>
    </row>
    <row r="35" spans="1:8" x14ac:dyDescent="0.2">
      <c r="A35" s="78">
        <v>1145</v>
      </c>
      <c r="B35" s="76" t="s">
        <v>317</v>
      </c>
      <c r="C35" s="80">
        <v>0</v>
      </c>
    </row>
    <row r="37" spans="1:8" x14ac:dyDescent="0.2">
      <c r="A37" s="75" t="s">
        <v>318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319</v>
      </c>
      <c r="G38" s="77"/>
      <c r="H38" s="77"/>
    </row>
    <row r="39" spans="1:8" x14ac:dyDescent="0.2">
      <c r="A39" s="78">
        <v>1150</v>
      </c>
      <c r="B39" s="76" t="s">
        <v>320</v>
      </c>
      <c r="C39" s="80">
        <f>SUM(C40)</f>
        <v>0</v>
      </c>
    </row>
    <row r="40" spans="1:8" x14ac:dyDescent="0.2">
      <c r="A40" s="78">
        <v>1151</v>
      </c>
      <c r="B40" s="76" t="s">
        <v>321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302</v>
      </c>
      <c r="F43" s="77"/>
      <c r="G43" s="77"/>
      <c r="H43" s="77"/>
    </row>
    <row r="44" spans="1:8" x14ac:dyDescent="0.2">
      <c r="A44" s="78">
        <v>1213</v>
      </c>
      <c r="B44" s="76" t="s">
        <v>322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323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324</v>
      </c>
      <c r="H51" s="77" t="s">
        <v>254</v>
      </c>
      <c r="I51" s="77" t="s">
        <v>325</v>
      </c>
    </row>
    <row r="52" spans="1:9" x14ac:dyDescent="0.2">
      <c r="A52" s="78">
        <v>1230</v>
      </c>
      <c r="B52" s="76" t="s">
        <v>326</v>
      </c>
      <c r="C52" s="80">
        <f>SUM(C53:C59)</f>
        <v>192509360.61000001</v>
      </c>
      <c r="D52" s="80">
        <f t="shared" ref="D52:E52" si="0">SUM(D53:D59)</f>
        <v>-13433.91</v>
      </c>
      <c r="E52" s="80">
        <f t="shared" si="0"/>
        <v>-13433.91</v>
      </c>
    </row>
    <row r="53" spans="1:9" x14ac:dyDescent="0.2">
      <c r="A53" s="78">
        <v>1231</v>
      </c>
      <c r="B53" s="76" t="s">
        <v>327</v>
      </c>
      <c r="C53" s="80">
        <v>18977650.859999999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328</v>
      </c>
      <c r="C54" s="80">
        <v>0</v>
      </c>
      <c r="D54" s="80">
        <v>0</v>
      </c>
      <c r="E54" s="80">
        <v>-13433.91</v>
      </c>
    </row>
    <row r="55" spans="1:9" x14ac:dyDescent="0.2">
      <c r="A55" s="78">
        <v>1233</v>
      </c>
      <c r="B55" s="76" t="s">
        <v>329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330</v>
      </c>
      <c r="C56" s="80">
        <v>0</v>
      </c>
      <c r="D56" s="80">
        <v>-13433.91</v>
      </c>
      <c r="E56" s="80">
        <v>0</v>
      </c>
    </row>
    <row r="57" spans="1:9" x14ac:dyDescent="0.2">
      <c r="A57" s="78">
        <v>1235</v>
      </c>
      <c r="B57" s="76" t="s">
        <v>331</v>
      </c>
      <c r="C57" s="80">
        <v>170611167.75999999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332</v>
      </c>
      <c r="C58" s="80">
        <v>2920541.99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333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334</v>
      </c>
      <c r="C60" s="80">
        <f ca="1">SUM(C60:C68)</f>
        <v>0</v>
      </c>
      <c r="D60" s="80">
        <f t="shared" ref="D60:E60" ca="1" si="1">SUM(D60:D68)</f>
        <v>0</v>
      </c>
      <c r="E60" s="80">
        <f t="shared" ca="1" si="1"/>
        <v>0</v>
      </c>
    </row>
    <row r="61" spans="1:9" x14ac:dyDescent="0.2">
      <c r="A61" s="78">
        <v>1241</v>
      </c>
      <c r="B61" s="76" t="s">
        <v>335</v>
      </c>
      <c r="C61" s="80">
        <v>9940971.8699999992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336</v>
      </c>
      <c r="C62" s="80">
        <v>1604667.85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337</v>
      </c>
      <c r="C63" s="80">
        <v>217961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338</v>
      </c>
      <c r="C64" s="80">
        <v>47658342.539999999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339</v>
      </c>
      <c r="C65" s="80">
        <v>3804472.75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340</v>
      </c>
      <c r="C66" s="80">
        <v>8052567.46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341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342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343</v>
      </c>
      <c r="F71" s="77" t="s">
        <v>245</v>
      </c>
      <c r="G71" s="77" t="s">
        <v>324</v>
      </c>
      <c r="H71" s="77" t="s">
        <v>254</v>
      </c>
      <c r="I71" s="77" t="s">
        <v>325</v>
      </c>
    </row>
    <row r="72" spans="1:9" x14ac:dyDescent="0.2">
      <c r="A72" s="78">
        <v>1250</v>
      </c>
      <c r="B72" s="76" t="s">
        <v>344</v>
      </c>
      <c r="C72" s="80">
        <f>SUM(C73:C77)</f>
        <v>109817.91</v>
      </c>
      <c r="D72" s="80">
        <f t="shared" ref="D72:E72" si="2">SUM(D73:D77)</f>
        <v>0</v>
      </c>
      <c r="E72" s="80">
        <f t="shared" si="2"/>
        <v>0</v>
      </c>
    </row>
    <row r="73" spans="1:9" x14ac:dyDescent="0.2">
      <c r="A73" s="78">
        <v>1251</v>
      </c>
      <c r="B73" s="76" t="s">
        <v>345</v>
      </c>
      <c r="C73" s="80">
        <v>78877.91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346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347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348</v>
      </c>
      <c r="C76" s="80">
        <v>30940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349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350</v>
      </c>
      <c r="C78" s="80">
        <f>SUM(C79:C84)</f>
        <v>777794.22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351</v>
      </c>
      <c r="C79" s="80">
        <v>777794.22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352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353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354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355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356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357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358</v>
      </c>
      <c r="C88" s="80">
        <f>SUM(C89:C90)</f>
        <v>0</v>
      </c>
    </row>
    <row r="89" spans="1:8" x14ac:dyDescent="0.2">
      <c r="A89" s="78">
        <v>1161</v>
      </c>
      <c r="B89" s="76" t="s">
        <v>359</v>
      </c>
      <c r="C89" s="80">
        <v>0</v>
      </c>
    </row>
    <row r="90" spans="1:8" x14ac:dyDescent="0.2">
      <c r="A90" s="78">
        <v>1162</v>
      </c>
      <c r="B90" s="76" t="s">
        <v>360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302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361</v>
      </c>
      <c r="C94" s="80">
        <f>SUM(C95:C97)</f>
        <v>0</v>
      </c>
    </row>
    <row r="95" spans="1:8" x14ac:dyDescent="0.2">
      <c r="A95" s="78">
        <v>1291</v>
      </c>
      <c r="B95" s="76" t="s">
        <v>362</v>
      </c>
      <c r="C95" s="80">
        <v>0</v>
      </c>
    </row>
    <row r="96" spans="1:8" x14ac:dyDescent="0.2">
      <c r="A96" s="78">
        <v>1292</v>
      </c>
      <c r="B96" s="76" t="s">
        <v>363</v>
      </c>
      <c r="C96" s="80">
        <v>0</v>
      </c>
    </row>
    <row r="97" spans="1:8" x14ac:dyDescent="0.2">
      <c r="A97" s="78">
        <v>1293</v>
      </c>
      <c r="B97" s="76" t="s">
        <v>364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298</v>
      </c>
      <c r="E100" s="77" t="s">
        <v>299</v>
      </c>
      <c r="F100" s="77" t="s">
        <v>300</v>
      </c>
      <c r="G100" s="77" t="s">
        <v>365</v>
      </c>
      <c r="H100" s="77" t="s">
        <v>366</v>
      </c>
    </row>
    <row r="101" spans="1:8" x14ac:dyDescent="0.2">
      <c r="A101" s="78">
        <v>2110</v>
      </c>
      <c r="B101" s="76" t="s">
        <v>367</v>
      </c>
      <c r="C101" s="80">
        <f>SUM(C102:C110)</f>
        <v>19889987.469999999</v>
      </c>
      <c r="D101" s="80">
        <f t="shared" ref="D101:E101" si="4">SUM(D102:D110)</f>
        <v>0</v>
      </c>
      <c r="E101" s="80">
        <f t="shared" si="4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368</v>
      </c>
      <c r="C102" s="80">
        <v>177541.21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369</v>
      </c>
      <c r="C103" s="80">
        <v>5941943.7800000003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370</v>
      </c>
      <c r="C104" s="80">
        <v>6381836.6900000004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371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372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373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374</v>
      </c>
      <c r="C108" s="80">
        <v>5080720.8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375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376</v>
      </c>
      <c r="C110" s="80">
        <v>2307944.9900000002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377</v>
      </c>
      <c r="C111" s="80">
        <f>SUM(C112:C114)</f>
        <v>0</v>
      </c>
      <c r="D111" s="80">
        <f t="shared" ref="D111:E111" si="5">SUM(D112:D114)</f>
        <v>0</v>
      </c>
      <c r="E111" s="80">
        <f t="shared" si="5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378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379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302</v>
      </c>
      <c r="F117" s="77"/>
      <c r="G117" s="77"/>
      <c r="H117" s="77"/>
    </row>
    <row r="118" spans="1:8" x14ac:dyDescent="0.2">
      <c r="A118" s="78">
        <v>2160</v>
      </c>
      <c r="B118" s="76" t="s">
        <v>381</v>
      </c>
      <c r="C118" s="80">
        <f>SUM(C119:C124)</f>
        <v>0</v>
      </c>
    </row>
    <row r="119" spans="1:8" x14ac:dyDescent="0.2">
      <c r="A119" s="78">
        <v>2161</v>
      </c>
      <c r="B119" s="76" t="s">
        <v>382</v>
      </c>
      <c r="C119" s="80">
        <v>0</v>
      </c>
    </row>
    <row r="120" spans="1:8" x14ac:dyDescent="0.2">
      <c r="A120" s="78">
        <v>2162</v>
      </c>
      <c r="B120" s="76" t="s">
        <v>383</v>
      </c>
      <c r="C120" s="80">
        <v>0</v>
      </c>
    </row>
    <row r="121" spans="1:8" x14ac:dyDescent="0.2">
      <c r="A121" s="78">
        <v>2163</v>
      </c>
      <c r="B121" s="76" t="s">
        <v>384</v>
      </c>
      <c r="C121" s="80">
        <v>0</v>
      </c>
    </row>
    <row r="122" spans="1:8" x14ac:dyDescent="0.2">
      <c r="A122" s="78">
        <v>2164</v>
      </c>
      <c r="B122" s="76" t="s">
        <v>385</v>
      </c>
      <c r="C122" s="80">
        <v>0</v>
      </c>
    </row>
    <row r="123" spans="1:8" x14ac:dyDescent="0.2">
      <c r="A123" s="78">
        <v>2165</v>
      </c>
      <c r="B123" s="76" t="s">
        <v>386</v>
      </c>
      <c r="C123" s="80">
        <v>0</v>
      </c>
    </row>
    <row r="124" spans="1:8" x14ac:dyDescent="0.2">
      <c r="A124" s="78">
        <v>2166</v>
      </c>
      <c r="B124" s="76" t="s">
        <v>387</v>
      </c>
      <c r="C124" s="80">
        <v>0</v>
      </c>
    </row>
    <row r="125" spans="1:8" x14ac:dyDescent="0.2">
      <c r="A125" s="78">
        <v>2250</v>
      </c>
      <c r="B125" s="76" t="s">
        <v>388</v>
      </c>
      <c r="C125" s="80">
        <f>SUM(C126:C131)</f>
        <v>0</v>
      </c>
    </row>
    <row r="126" spans="1:8" x14ac:dyDescent="0.2">
      <c r="A126" s="78">
        <v>2251</v>
      </c>
      <c r="B126" s="76" t="s">
        <v>389</v>
      </c>
      <c r="C126" s="80">
        <v>0</v>
      </c>
    </row>
    <row r="127" spans="1:8" x14ac:dyDescent="0.2">
      <c r="A127" s="78">
        <v>2252</v>
      </c>
      <c r="B127" s="76" t="s">
        <v>390</v>
      </c>
      <c r="C127" s="80">
        <v>0</v>
      </c>
    </row>
    <row r="128" spans="1:8" x14ac:dyDescent="0.2">
      <c r="A128" s="78">
        <v>2253</v>
      </c>
      <c r="B128" s="76" t="s">
        <v>391</v>
      </c>
      <c r="C128" s="80">
        <v>0</v>
      </c>
    </row>
    <row r="129" spans="1:8" x14ac:dyDescent="0.2">
      <c r="A129" s="78">
        <v>2254</v>
      </c>
      <c r="B129" s="76" t="s">
        <v>392</v>
      </c>
      <c r="C129" s="80">
        <v>0</v>
      </c>
    </row>
    <row r="130" spans="1:8" x14ac:dyDescent="0.2">
      <c r="A130" s="78">
        <v>2255</v>
      </c>
      <c r="B130" s="76" t="s">
        <v>393</v>
      </c>
      <c r="C130" s="80">
        <v>0</v>
      </c>
    </row>
    <row r="131" spans="1:8" x14ac:dyDescent="0.2">
      <c r="A131" s="78">
        <v>2256</v>
      </c>
      <c r="B131" s="76" t="s">
        <v>394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302</v>
      </c>
      <c r="F134" s="79"/>
      <c r="G134" s="79"/>
      <c r="H134" s="79"/>
    </row>
    <row r="135" spans="1:8" x14ac:dyDescent="0.2">
      <c r="A135" s="78">
        <v>2159</v>
      </c>
      <c r="B135" s="76" t="s">
        <v>395</v>
      </c>
      <c r="C135" s="80">
        <v>0</v>
      </c>
    </row>
    <row r="136" spans="1:8" x14ac:dyDescent="0.2">
      <c r="A136" s="78">
        <v>2199</v>
      </c>
      <c r="B136" s="76" t="s">
        <v>396</v>
      </c>
      <c r="C136" s="80">
        <v>0</v>
      </c>
    </row>
    <row r="137" spans="1:8" x14ac:dyDescent="0.2">
      <c r="A137" s="78">
        <v>2240</v>
      </c>
      <c r="B137" s="76" t="s">
        <v>397</v>
      </c>
      <c r="C137" s="80">
        <f>SUM(C138:C140)</f>
        <v>0</v>
      </c>
    </row>
    <row r="138" spans="1:8" x14ac:dyDescent="0.2">
      <c r="A138" s="78">
        <v>2241</v>
      </c>
      <c r="B138" s="76" t="s">
        <v>398</v>
      </c>
      <c r="C138" s="80">
        <v>0</v>
      </c>
    </row>
    <row r="139" spans="1:8" x14ac:dyDescent="0.2">
      <c r="A139" s="78">
        <v>2242</v>
      </c>
      <c r="B139" s="76" t="s">
        <v>399</v>
      </c>
      <c r="C139" s="80">
        <v>0</v>
      </c>
    </row>
    <row r="140" spans="1:8" x14ac:dyDescent="0.2">
      <c r="A140" s="78">
        <v>2249</v>
      </c>
      <c r="B140" s="76" t="s">
        <v>400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D1" sqref="D1:E3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2" t="s">
        <v>619</v>
      </c>
      <c r="B1" s="152"/>
      <c r="C1" s="152"/>
      <c r="D1" s="70" t="s">
        <v>625</v>
      </c>
      <c r="E1" s="81">
        <v>2018</v>
      </c>
    </row>
    <row r="2" spans="1:5" s="72" customFormat="1" ht="18.95" customHeight="1" x14ac:dyDescent="0.25">
      <c r="A2" s="152" t="s">
        <v>628</v>
      </c>
      <c r="B2" s="152"/>
      <c r="C2" s="152"/>
      <c r="D2" s="70" t="s">
        <v>624</v>
      </c>
      <c r="E2" s="81" t="s">
        <v>623</v>
      </c>
    </row>
    <row r="3" spans="1:5" s="72" customFormat="1" ht="18.95" customHeight="1" x14ac:dyDescent="0.25">
      <c r="A3" s="152" t="s">
        <v>629</v>
      </c>
      <c r="B3" s="152"/>
      <c r="C3" s="152"/>
      <c r="D3" s="70" t="s">
        <v>626</v>
      </c>
      <c r="E3" s="81">
        <v>1</v>
      </c>
    </row>
    <row r="4" spans="1:5" x14ac:dyDescent="0.2">
      <c r="A4" s="74" t="s">
        <v>291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401</v>
      </c>
      <c r="E7" s="77"/>
    </row>
    <row r="8" spans="1:5" x14ac:dyDescent="0.2">
      <c r="A8" s="78">
        <v>4100</v>
      </c>
      <c r="B8" s="76" t="s">
        <v>402</v>
      </c>
      <c r="C8" s="80">
        <f>SUM(C9+C18+C24+C26+C32+C37+C47+C52)</f>
        <v>42483004.539999999</v>
      </c>
    </row>
    <row r="9" spans="1:5" x14ac:dyDescent="0.2">
      <c r="A9" s="78">
        <v>4110</v>
      </c>
      <c r="B9" s="76" t="s">
        <v>403</v>
      </c>
      <c r="C9" s="80">
        <f>SUM(C10:C17)</f>
        <v>16438679.23</v>
      </c>
    </row>
    <row r="10" spans="1:5" x14ac:dyDescent="0.2">
      <c r="A10" s="78">
        <v>4111</v>
      </c>
      <c r="B10" s="76" t="s">
        <v>404</v>
      </c>
      <c r="C10" s="80">
        <v>0</v>
      </c>
    </row>
    <row r="11" spans="1:5" x14ac:dyDescent="0.2">
      <c r="A11" s="78">
        <v>4112</v>
      </c>
      <c r="B11" s="76" t="s">
        <v>405</v>
      </c>
      <c r="C11" s="80">
        <v>16249400.890000001</v>
      </c>
    </row>
    <row r="12" spans="1:5" x14ac:dyDescent="0.2">
      <c r="A12" s="78">
        <v>4113</v>
      </c>
      <c r="B12" s="76" t="s">
        <v>406</v>
      </c>
      <c r="C12" s="80">
        <v>161464.92000000001</v>
      </c>
    </row>
    <row r="13" spans="1:5" x14ac:dyDescent="0.2">
      <c r="A13" s="78">
        <v>4114</v>
      </c>
      <c r="B13" s="76" t="s">
        <v>407</v>
      </c>
      <c r="C13" s="80">
        <v>0</v>
      </c>
    </row>
    <row r="14" spans="1:5" x14ac:dyDescent="0.2">
      <c r="A14" s="78">
        <v>4115</v>
      </c>
      <c r="B14" s="76" t="s">
        <v>408</v>
      </c>
      <c r="C14" s="80">
        <v>0</v>
      </c>
    </row>
    <row r="15" spans="1:5" x14ac:dyDescent="0.2">
      <c r="A15" s="78">
        <v>4116</v>
      </c>
      <c r="B15" s="76" t="s">
        <v>409</v>
      </c>
      <c r="C15" s="80">
        <v>27813.42</v>
      </c>
    </row>
    <row r="16" spans="1:5" x14ac:dyDescent="0.2">
      <c r="A16" s="78">
        <v>4117</v>
      </c>
      <c r="B16" s="76" t="s">
        <v>410</v>
      </c>
      <c r="C16" s="80">
        <v>0</v>
      </c>
    </row>
    <row r="17" spans="1:3" x14ac:dyDescent="0.2">
      <c r="A17" s="78">
        <v>4119</v>
      </c>
      <c r="B17" s="76" t="s">
        <v>411</v>
      </c>
      <c r="C17" s="80">
        <v>0</v>
      </c>
    </row>
    <row r="18" spans="1:3" x14ac:dyDescent="0.2">
      <c r="A18" s="78">
        <v>4120</v>
      </c>
      <c r="B18" s="76" t="s">
        <v>412</v>
      </c>
      <c r="C18" s="80">
        <f>SUM(C19:C23)</f>
        <v>0</v>
      </c>
    </row>
    <row r="19" spans="1:3" x14ac:dyDescent="0.2">
      <c r="A19" s="78">
        <v>4121</v>
      </c>
      <c r="B19" s="76" t="s">
        <v>413</v>
      </c>
      <c r="C19" s="80">
        <v>0</v>
      </c>
    </row>
    <row r="20" spans="1:3" x14ac:dyDescent="0.2">
      <c r="A20" s="78">
        <v>4122</v>
      </c>
      <c r="B20" s="76" t="s">
        <v>414</v>
      </c>
      <c r="C20" s="80">
        <v>0</v>
      </c>
    </row>
    <row r="21" spans="1:3" x14ac:dyDescent="0.2">
      <c r="A21" s="78">
        <v>4123</v>
      </c>
      <c r="B21" s="76" t="s">
        <v>415</v>
      </c>
      <c r="C21" s="80">
        <v>0</v>
      </c>
    </row>
    <row r="22" spans="1:3" x14ac:dyDescent="0.2">
      <c r="A22" s="78">
        <v>4124</v>
      </c>
      <c r="B22" s="76" t="s">
        <v>416</v>
      </c>
      <c r="C22" s="80">
        <v>0</v>
      </c>
    </row>
    <row r="23" spans="1:3" x14ac:dyDescent="0.2">
      <c r="A23" s="78">
        <v>4129</v>
      </c>
      <c r="B23" s="76" t="s">
        <v>417</v>
      </c>
      <c r="C23" s="80">
        <v>0</v>
      </c>
    </row>
    <row r="24" spans="1:3" x14ac:dyDescent="0.2">
      <c r="A24" s="78">
        <v>4130</v>
      </c>
      <c r="B24" s="76" t="s">
        <v>418</v>
      </c>
      <c r="C24" s="80">
        <f>SUM(C25)</f>
        <v>5262130.46</v>
      </c>
    </row>
    <row r="25" spans="1:3" x14ac:dyDescent="0.2">
      <c r="A25" s="78">
        <v>4131</v>
      </c>
      <c r="B25" s="76" t="s">
        <v>419</v>
      </c>
      <c r="C25" s="80">
        <v>5262130.46</v>
      </c>
    </row>
    <row r="26" spans="1:3" x14ac:dyDescent="0.2">
      <c r="A26" s="78">
        <v>4140</v>
      </c>
      <c r="B26" s="76" t="s">
        <v>420</v>
      </c>
      <c r="C26" s="80">
        <f>SUM(C27:C31)</f>
        <v>16542201.880000001</v>
      </c>
    </row>
    <row r="27" spans="1:3" x14ac:dyDescent="0.2">
      <c r="A27" s="78">
        <v>4141</v>
      </c>
      <c r="B27" s="76" t="s">
        <v>421</v>
      </c>
      <c r="C27" s="80">
        <v>0</v>
      </c>
    </row>
    <row r="28" spans="1:3" x14ac:dyDescent="0.2">
      <c r="A28" s="78">
        <v>4142</v>
      </c>
      <c r="B28" s="76" t="s">
        <v>422</v>
      </c>
      <c r="C28" s="80">
        <v>0</v>
      </c>
    </row>
    <row r="29" spans="1:3" x14ac:dyDescent="0.2">
      <c r="A29" s="78">
        <v>4143</v>
      </c>
      <c r="B29" s="76" t="s">
        <v>423</v>
      </c>
      <c r="C29" s="80">
        <v>16434346.880000001</v>
      </c>
    </row>
    <row r="30" spans="1:3" x14ac:dyDescent="0.2">
      <c r="A30" s="78">
        <v>4144</v>
      </c>
      <c r="B30" s="76" t="s">
        <v>424</v>
      </c>
      <c r="C30" s="80">
        <v>0</v>
      </c>
    </row>
    <row r="31" spans="1:3" x14ac:dyDescent="0.2">
      <c r="A31" s="78">
        <v>4149</v>
      </c>
      <c r="B31" s="76" t="s">
        <v>425</v>
      </c>
      <c r="C31" s="80">
        <v>107855</v>
      </c>
    </row>
    <row r="32" spans="1:3" x14ac:dyDescent="0.2">
      <c r="A32" s="78">
        <v>4150</v>
      </c>
      <c r="B32" s="76" t="s">
        <v>426</v>
      </c>
      <c r="C32" s="80">
        <f>SUM(C33:C36)</f>
        <v>3201186.06</v>
      </c>
    </row>
    <row r="33" spans="1:3" x14ac:dyDescent="0.2">
      <c r="A33" s="78">
        <v>4151</v>
      </c>
      <c r="B33" s="76" t="s">
        <v>427</v>
      </c>
      <c r="C33" s="80">
        <v>3201186.06</v>
      </c>
    </row>
    <row r="34" spans="1:3" x14ac:dyDescent="0.2">
      <c r="A34" s="78">
        <v>4152</v>
      </c>
      <c r="B34" s="76" t="s">
        <v>428</v>
      </c>
      <c r="C34" s="80">
        <v>0</v>
      </c>
    </row>
    <row r="35" spans="1:3" x14ac:dyDescent="0.2">
      <c r="A35" s="78">
        <v>4153</v>
      </c>
      <c r="B35" s="76" t="s">
        <v>429</v>
      </c>
      <c r="C35" s="80">
        <v>0</v>
      </c>
    </row>
    <row r="36" spans="1:3" x14ac:dyDescent="0.2">
      <c r="A36" s="78">
        <v>4159</v>
      </c>
      <c r="B36" s="76" t="s">
        <v>430</v>
      </c>
      <c r="C36" s="80">
        <v>0</v>
      </c>
    </row>
    <row r="37" spans="1:3" x14ac:dyDescent="0.2">
      <c r="A37" s="78">
        <v>4160</v>
      </c>
      <c r="B37" s="76" t="s">
        <v>431</v>
      </c>
      <c r="C37" s="80">
        <f>SUM(C38:C46)</f>
        <v>1038806.91</v>
      </c>
    </row>
    <row r="38" spans="1:3" x14ac:dyDescent="0.2">
      <c r="A38" s="78">
        <v>4161</v>
      </c>
      <c r="B38" s="76" t="s">
        <v>432</v>
      </c>
      <c r="C38" s="80">
        <v>201301</v>
      </c>
    </row>
    <row r="39" spans="1:3" x14ac:dyDescent="0.2">
      <c r="A39" s="78">
        <v>4162</v>
      </c>
      <c r="B39" s="76" t="s">
        <v>433</v>
      </c>
      <c r="C39" s="80">
        <v>701256.06</v>
      </c>
    </row>
    <row r="40" spans="1:3" x14ac:dyDescent="0.2">
      <c r="A40" s="78">
        <v>4163</v>
      </c>
      <c r="B40" s="76" t="s">
        <v>434</v>
      </c>
      <c r="C40" s="80">
        <v>0</v>
      </c>
    </row>
    <row r="41" spans="1:3" x14ac:dyDescent="0.2">
      <c r="A41" s="78">
        <v>4164</v>
      </c>
      <c r="B41" s="76" t="s">
        <v>435</v>
      </c>
      <c r="C41" s="80">
        <v>112003.11</v>
      </c>
    </row>
    <row r="42" spans="1:3" x14ac:dyDescent="0.2">
      <c r="A42" s="78">
        <v>4165</v>
      </c>
      <c r="B42" s="76" t="s">
        <v>436</v>
      </c>
      <c r="C42" s="80">
        <v>0</v>
      </c>
    </row>
    <row r="43" spans="1:3" x14ac:dyDescent="0.2">
      <c r="A43" s="78">
        <v>4166</v>
      </c>
      <c r="B43" s="76" t="s">
        <v>437</v>
      </c>
      <c r="C43" s="80">
        <v>0</v>
      </c>
    </row>
    <row r="44" spans="1:3" x14ac:dyDescent="0.2">
      <c r="A44" s="78">
        <v>4167</v>
      </c>
      <c r="B44" s="76" t="s">
        <v>438</v>
      </c>
      <c r="C44" s="80">
        <v>16456.11</v>
      </c>
    </row>
    <row r="45" spans="1:3" x14ac:dyDescent="0.2">
      <c r="A45" s="78">
        <v>4168</v>
      </c>
      <c r="B45" s="76" t="s">
        <v>439</v>
      </c>
      <c r="C45" s="80">
        <v>0</v>
      </c>
    </row>
    <row r="46" spans="1:3" x14ac:dyDescent="0.2">
      <c r="A46" s="78">
        <v>4169</v>
      </c>
      <c r="B46" s="76" t="s">
        <v>440</v>
      </c>
      <c r="C46" s="80">
        <v>7790.63</v>
      </c>
    </row>
    <row r="47" spans="1:3" x14ac:dyDescent="0.2">
      <c r="A47" s="78">
        <v>4170</v>
      </c>
      <c r="B47" s="76" t="s">
        <v>441</v>
      </c>
      <c r="C47" s="80">
        <f>SUM(C48:C51)</f>
        <v>0</v>
      </c>
    </row>
    <row r="48" spans="1:3" x14ac:dyDescent="0.2">
      <c r="A48" s="78">
        <v>4171</v>
      </c>
      <c r="B48" s="76" t="s">
        <v>442</v>
      </c>
      <c r="C48" s="80">
        <v>0</v>
      </c>
    </row>
    <row r="49" spans="1:3" x14ac:dyDescent="0.2">
      <c r="A49" s="78">
        <v>4172</v>
      </c>
      <c r="B49" s="76" t="s">
        <v>443</v>
      </c>
      <c r="C49" s="80">
        <v>0</v>
      </c>
    </row>
    <row r="50" spans="1:3" x14ac:dyDescent="0.2">
      <c r="A50" s="78">
        <v>4173</v>
      </c>
      <c r="B50" s="76" t="s">
        <v>444</v>
      </c>
      <c r="C50" s="80">
        <v>0</v>
      </c>
    </row>
    <row r="51" spans="1:3" x14ac:dyDescent="0.2">
      <c r="A51" s="78">
        <v>4174</v>
      </c>
      <c r="B51" s="76" t="s">
        <v>445</v>
      </c>
      <c r="C51" s="80">
        <v>0</v>
      </c>
    </row>
    <row r="52" spans="1:3" x14ac:dyDescent="0.2">
      <c r="A52" s="78">
        <v>4190</v>
      </c>
      <c r="B52" s="76" t="s">
        <v>446</v>
      </c>
      <c r="C52" s="80">
        <f>SUM(C53:C54)</f>
        <v>0</v>
      </c>
    </row>
    <row r="53" spans="1:3" x14ac:dyDescent="0.2">
      <c r="A53" s="78">
        <v>4191</v>
      </c>
      <c r="B53" s="76" t="s">
        <v>447</v>
      </c>
      <c r="C53" s="80">
        <v>0</v>
      </c>
    </row>
    <row r="54" spans="1:3" x14ac:dyDescent="0.2">
      <c r="A54" s="78">
        <v>4192</v>
      </c>
      <c r="B54" s="76" t="s">
        <v>448</v>
      </c>
      <c r="C54" s="80">
        <v>0</v>
      </c>
    </row>
    <row r="55" spans="1:3" x14ac:dyDescent="0.2">
      <c r="A55" s="78">
        <v>4200</v>
      </c>
      <c r="B55" s="76" t="s">
        <v>449</v>
      </c>
      <c r="C55" s="80">
        <f>SUM(C56+C60)</f>
        <v>272454636.63</v>
      </c>
    </row>
    <row r="56" spans="1:3" x14ac:dyDescent="0.2">
      <c r="A56" s="78">
        <v>4210</v>
      </c>
      <c r="B56" s="76" t="s">
        <v>450</v>
      </c>
      <c r="C56" s="80">
        <f>SUM(C57:C59)</f>
        <v>272454636.63</v>
      </c>
    </row>
    <row r="57" spans="1:3" x14ac:dyDescent="0.2">
      <c r="A57" s="78">
        <v>4211</v>
      </c>
      <c r="B57" s="76" t="s">
        <v>451</v>
      </c>
      <c r="C57" s="80">
        <v>110249664.25</v>
      </c>
    </row>
    <row r="58" spans="1:3" x14ac:dyDescent="0.2">
      <c r="A58" s="78">
        <v>4212</v>
      </c>
      <c r="B58" s="76" t="s">
        <v>452</v>
      </c>
      <c r="C58" s="80">
        <v>131999619.75</v>
      </c>
    </row>
    <row r="59" spans="1:3" x14ac:dyDescent="0.2">
      <c r="A59" s="78">
        <v>4213</v>
      </c>
      <c r="B59" s="76" t="s">
        <v>453</v>
      </c>
      <c r="C59" s="80">
        <v>30205352.629999999</v>
      </c>
    </row>
    <row r="60" spans="1:3" x14ac:dyDescent="0.2">
      <c r="A60" s="78">
        <v>4220</v>
      </c>
      <c r="B60" s="76" t="s">
        <v>454</v>
      </c>
      <c r="C60" s="80">
        <f>SUM(C61:C66)</f>
        <v>0</v>
      </c>
    </row>
    <row r="61" spans="1:3" x14ac:dyDescent="0.2">
      <c r="A61" s="78">
        <v>4221</v>
      </c>
      <c r="B61" s="76" t="s">
        <v>455</v>
      </c>
      <c r="C61" s="80">
        <v>0</v>
      </c>
    </row>
    <row r="62" spans="1:3" x14ac:dyDescent="0.2">
      <c r="A62" s="78">
        <v>4222</v>
      </c>
      <c r="B62" s="76" t="s">
        <v>456</v>
      </c>
      <c r="C62" s="80">
        <v>0</v>
      </c>
    </row>
    <row r="63" spans="1:3" x14ac:dyDescent="0.2">
      <c r="A63" s="78">
        <v>4223</v>
      </c>
      <c r="B63" s="76" t="s">
        <v>457</v>
      </c>
      <c r="C63" s="80">
        <v>0</v>
      </c>
    </row>
    <row r="64" spans="1:3" x14ac:dyDescent="0.2">
      <c r="A64" s="78">
        <v>4224</v>
      </c>
      <c r="B64" s="76" t="s">
        <v>458</v>
      </c>
      <c r="C64" s="80">
        <v>0</v>
      </c>
    </row>
    <row r="65" spans="1:5" x14ac:dyDescent="0.2">
      <c r="A65" s="78">
        <v>4225</v>
      </c>
      <c r="B65" s="76" t="s">
        <v>459</v>
      </c>
      <c r="C65" s="80">
        <v>0</v>
      </c>
    </row>
    <row r="66" spans="1:5" x14ac:dyDescent="0.2">
      <c r="A66" s="78">
        <v>4226</v>
      </c>
      <c r="B66" s="76" t="s">
        <v>460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302</v>
      </c>
    </row>
    <row r="70" spans="1:5" x14ac:dyDescent="0.2">
      <c r="A70" s="78">
        <v>4300</v>
      </c>
      <c r="B70" s="76" t="s">
        <v>461</v>
      </c>
      <c r="C70" s="80">
        <f>SUM(C71+C74+C80+C82+C84)</f>
        <v>0</v>
      </c>
    </row>
    <row r="71" spans="1:5" x14ac:dyDescent="0.2">
      <c r="A71" s="78">
        <v>4310</v>
      </c>
      <c r="B71" s="76" t="s">
        <v>462</v>
      </c>
      <c r="C71" s="80">
        <f>SUM(C72:C73)</f>
        <v>0</v>
      </c>
    </row>
    <row r="72" spans="1:5" x14ac:dyDescent="0.2">
      <c r="A72" s="78">
        <v>4311</v>
      </c>
      <c r="B72" s="76" t="s">
        <v>463</v>
      </c>
      <c r="C72" s="80">
        <v>0</v>
      </c>
    </row>
    <row r="73" spans="1:5" x14ac:dyDescent="0.2">
      <c r="A73" s="78">
        <v>4319</v>
      </c>
      <c r="B73" s="76" t="s">
        <v>464</v>
      </c>
      <c r="C73" s="80">
        <v>0</v>
      </c>
    </row>
    <row r="74" spans="1:5" x14ac:dyDescent="0.2">
      <c r="A74" s="78">
        <v>4320</v>
      </c>
      <c r="B74" s="76" t="s">
        <v>465</v>
      </c>
      <c r="C74" s="80">
        <f>SUM(C75:C79)</f>
        <v>0</v>
      </c>
    </row>
    <row r="75" spans="1:5" x14ac:dyDescent="0.2">
      <c r="A75" s="78">
        <v>4321</v>
      </c>
      <c r="B75" s="76" t="s">
        <v>466</v>
      </c>
      <c r="C75" s="80">
        <v>0</v>
      </c>
    </row>
    <row r="76" spans="1:5" x14ac:dyDescent="0.2">
      <c r="A76" s="78">
        <v>4322</v>
      </c>
      <c r="B76" s="76" t="s">
        <v>467</v>
      </c>
      <c r="C76" s="80">
        <v>0</v>
      </c>
    </row>
    <row r="77" spans="1:5" x14ac:dyDescent="0.2">
      <c r="A77" s="78">
        <v>4323</v>
      </c>
      <c r="B77" s="76" t="s">
        <v>468</v>
      </c>
      <c r="C77" s="80">
        <v>0</v>
      </c>
    </row>
    <row r="78" spans="1:5" x14ac:dyDescent="0.2">
      <c r="A78" s="78">
        <v>4324</v>
      </c>
      <c r="B78" s="76" t="s">
        <v>469</v>
      </c>
      <c r="C78" s="80">
        <v>0</v>
      </c>
    </row>
    <row r="79" spans="1:5" x14ac:dyDescent="0.2">
      <c r="A79" s="78">
        <v>4325</v>
      </c>
      <c r="B79" s="76" t="s">
        <v>470</v>
      </c>
      <c r="C79" s="80">
        <v>0</v>
      </c>
    </row>
    <row r="80" spans="1:5" x14ac:dyDescent="0.2">
      <c r="A80" s="78">
        <v>4330</v>
      </c>
      <c r="B80" s="76" t="s">
        <v>471</v>
      </c>
      <c r="C80" s="80">
        <f>SUM(C81)</f>
        <v>0</v>
      </c>
    </row>
    <row r="81" spans="1:5" x14ac:dyDescent="0.2">
      <c r="A81" s="78">
        <v>4331</v>
      </c>
      <c r="B81" s="76" t="s">
        <v>471</v>
      </c>
      <c r="C81" s="80">
        <v>0</v>
      </c>
    </row>
    <row r="82" spans="1:5" x14ac:dyDescent="0.2">
      <c r="A82" s="78">
        <v>4340</v>
      </c>
      <c r="B82" s="76" t="s">
        <v>472</v>
      </c>
      <c r="C82" s="80">
        <f>SUM(C83)</f>
        <v>0</v>
      </c>
    </row>
    <row r="83" spans="1:5" x14ac:dyDescent="0.2">
      <c r="A83" s="78">
        <v>4341</v>
      </c>
      <c r="B83" s="76" t="s">
        <v>473</v>
      </c>
      <c r="C83" s="80">
        <v>0</v>
      </c>
    </row>
    <row r="84" spans="1:5" x14ac:dyDescent="0.2">
      <c r="A84" s="78">
        <v>4390</v>
      </c>
      <c r="B84" s="76" t="s">
        <v>474</v>
      </c>
      <c r="C84" s="80">
        <f>SUM(C85:C91)</f>
        <v>0</v>
      </c>
    </row>
    <row r="85" spans="1:5" x14ac:dyDescent="0.2">
      <c r="A85" s="78">
        <v>4391</v>
      </c>
      <c r="B85" s="76" t="s">
        <v>475</v>
      </c>
      <c r="C85" s="80">
        <v>0</v>
      </c>
    </row>
    <row r="86" spans="1:5" x14ac:dyDescent="0.2">
      <c r="A86" s="78">
        <v>4392</v>
      </c>
      <c r="B86" s="76" t="s">
        <v>476</v>
      </c>
      <c r="C86" s="80">
        <v>0</v>
      </c>
    </row>
    <row r="87" spans="1:5" x14ac:dyDescent="0.2">
      <c r="A87" s="78">
        <v>4393</v>
      </c>
      <c r="B87" s="76" t="s">
        <v>477</v>
      </c>
      <c r="C87" s="80">
        <v>0</v>
      </c>
    </row>
    <row r="88" spans="1:5" x14ac:dyDescent="0.2">
      <c r="A88" s="78">
        <v>4394</v>
      </c>
      <c r="B88" s="76" t="s">
        <v>478</v>
      </c>
      <c r="C88" s="80">
        <v>0</v>
      </c>
    </row>
    <row r="89" spans="1:5" x14ac:dyDescent="0.2">
      <c r="A89" s="78">
        <v>4395</v>
      </c>
      <c r="B89" s="76" t="s">
        <v>479</v>
      </c>
      <c r="C89" s="80">
        <v>0</v>
      </c>
    </row>
    <row r="90" spans="1:5" x14ac:dyDescent="0.2">
      <c r="A90" s="78">
        <v>4396</v>
      </c>
      <c r="B90" s="76" t="s">
        <v>480</v>
      </c>
      <c r="C90" s="80">
        <v>0</v>
      </c>
    </row>
    <row r="91" spans="1:5" x14ac:dyDescent="0.2">
      <c r="A91" s="78">
        <v>4399</v>
      </c>
      <c r="B91" s="76" t="s">
        <v>474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481</v>
      </c>
      <c r="E95" s="77" t="s">
        <v>302</v>
      </c>
    </row>
    <row r="96" spans="1:5" x14ac:dyDescent="0.2">
      <c r="A96" s="78">
        <v>5000</v>
      </c>
      <c r="B96" s="76" t="s">
        <v>482</v>
      </c>
      <c r="C96" s="80">
        <f>SUM(C97+C125+C158+C168+C183+C215)</f>
        <v>185935355.66999999</v>
      </c>
      <c r="D96" s="83">
        <f>C96/C96</f>
        <v>1</v>
      </c>
    </row>
    <row r="97" spans="1:4" x14ac:dyDescent="0.2">
      <c r="A97" s="78">
        <v>5100</v>
      </c>
      <c r="B97" s="76" t="s">
        <v>483</v>
      </c>
      <c r="C97" s="80">
        <f>SUM(C98+C105+C115)</f>
        <v>144316555.31999999</v>
      </c>
      <c r="D97" s="83">
        <f>C97/$C$96</f>
        <v>0.77616521505535785</v>
      </c>
    </row>
    <row r="98" spans="1:4" x14ac:dyDescent="0.2">
      <c r="A98" s="78">
        <v>5110</v>
      </c>
      <c r="B98" s="76" t="s">
        <v>484</v>
      </c>
      <c r="C98" s="80">
        <f>SUM(C99:C104)</f>
        <v>88334252.650000006</v>
      </c>
      <c r="D98" s="83">
        <f t="shared" ref="D98:D161" si="0">C98/$C$96</f>
        <v>0.47508045111536806</v>
      </c>
    </row>
    <row r="99" spans="1:4" x14ac:dyDescent="0.2">
      <c r="A99" s="78">
        <v>5111</v>
      </c>
      <c r="B99" s="76" t="s">
        <v>485</v>
      </c>
      <c r="C99" s="80">
        <v>63048009.539999999</v>
      </c>
      <c r="D99" s="83">
        <f t="shared" si="0"/>
        <v>0.33908564249554701</v>
      </c>
    </row>
    <row r="100" spans="1:4" x14ac:dyDescent="0.2">
      <c r="A100" s="78">
        <v>5112</v>
      </c>
      <c r="B100" s="76" t="s">
        <v>486</v>
      </c>
      <c r="C100" s="80">
        <v>2976967</v>
      </c>
      <c r="D100" s="83">
        <f t="shared" si="0"/>
        <v>1.6010763468156924E-2</v>
      </c>
    </row>
    <row r="101" spans="1:4" x14ac:dyDescent="0.2">
      <c r="A101" s="78">
        <v>5113</v>
      </c>
      <c r="B101" s="76" t="s">
        <v>487</v>
      </c>
      <c r="C101" s="80">
        <v>2833291.89</v>
      </c>
      <c r="D101" s="83">
        <f t="shared" si="0"/>
        <v>1.5238048082843137E-2</v>
      </c>
    </row>
    <row r="102" spans="1:4" x14ac:dyDescent="0.2">
      <c r="A102" s="78">
        <v>5114</v>
      </c>
      <c r="B102" s="76" t="s">
        <v>488</v>
      </c>
      <c r="C102" s="80">
        <v>4494278.57</v>
      </c>
      <c r="D102" s="83">
        <f t="shared" si="0"/>
        <v>2.4171188711287879E-2</v>
      </c>
    </row>
    <row r="103" spans="1:4" x14ac:dyDescent="0.2">
      <c r="A103" s="78">
        <v>5115</v>
      </c>
      <c r="B103" s="76" t="s">
        <v>489</v>
      </c>
      <c r="C103" s="80">
        <v>14966705.65</v>
      </c>
      <c r="D103" s="83">
        <f t="shared" si="0"/>
        <v>8.0494135158259331E-2</v>
      </c>
    </row>
    <row r="104" spans="1:4" x14ac:dyDescent="0.2">
      <c r="A104" s="78">
        <v>5116</v>
      </c>
      <c r="B104" s="76" t="s">
        <v>490</v>
      </c>
      <c r="C104" s="80">
        <v>15000</v>
      </c>
      <c r="D104" s="83">
        <f t="shared" si="0"/>
        <v>8.0673199273741976E-5</v>
      </c>
    </row>
    <row r="105" spans="1:4" x14ac:dyDescent="0.2">
      <c r="A105" s="78">
        <v>5120</v>
      </c>
      <c r="B105" s="76" t="s">
        <v>491</v>
      </c>
      <c r="C105" s="80">
        <f>SUM(C106:C114)</f>
        <v>25904766.5</v>
      </c>
      <c r="D105" s="83">
        <f t="shared" si="0"/>
        <v>0.13932135933295037</v>
      </c>
    </row>
    <row r="106" spans="1:4" x14ac:dyDescent="0.2">
      <c r="A106" s="78">
        <v>5121</v>
      </c>
      <c r="B106" s="76" t="s">
        <v>492</v>
      </c>
      <c r="C106" s="80">
        <v>1822128.39</v>
      </c>
      <c r="D106" s="83">
        <f t="shared" si="0"/>
        <v>9.7997951139208433E-3</v>
      </c>
    </row>
    <row r="107" spans="1:4" x14ac:dyDescent="0.2">
      <c r="A107" s="78">
        <v>5122</v>
      </c>
      <c r="B107" s="76" t="s">
        <v>493</v>
      </c>
      <c r="C107" s="80">
        <v>576859.19999999995</v>
      </c>
      <c r="D107" s="83">
        <f t="shared" si="0"/>
        <v>3.1024718129660919E-3</v>
      </c>
    </row>
    <row r="108" spans="1:4" x14ac:dyDescent="0.2">
      <c r="A108" s="78">
        <v>5123</v>
      </c>
      <c r="B108" s="76" t="s">
        <v>494</v>
      </c>
      <c r="C108" s="80">
        <v>59.86</v>
      </c>
      <c r="D108" s="83">
        <f t="shared" si="0"/>
        <v>3.2193984723507966E-7</v>
      </c>
    </row>
    <row r="109" spans="1:4" x14ac:dyDescent="0.2">
      <c r="A109" s="78">
        <v>5124</v>
      </c>
      <c r="B109" s="76" t="s">
        <v>495</v>
      </c>
      <c r="C109" s="80">
        <v>8060842.1299999999</v>
      </c>
      <c r="D109" s="83">
        <f t="shared" si="0"/>
        <v>4.3352928231177652E-2</v>
      </c>
    </row>
    <row r="110" spans="1:4" x14ac:dyDescent="0.2">
      <c r="A110" s="78">
        <v>5125</v>
      </c>
      <c r="B110" s="76" t="s">
        <v>496</v>
      </c>
      <c r="C110" s="80">
        <v>333960.94</v>
      </c>
      <c r="D110" s="83">
        <f t="shared" si="0"/>
        <v>1.7961131641510792E-3</v>
      </c>
    </row>
    <row r="111" spans="1:4" x14ac:dyDescent="0.2">
      <c r="A111" s="78">
        <v>5126</v>
      </c>
      <c r="B111" s="76" t="s">
        <v>497</v>
      </c>
      <c r="C111" s="80">
        <v>9195297.4900000002</v>
      </c>
      <c r="D111" s="83">
        <f t="shared" si="0"/>
        <v>4.9454271119473966E-2</v>
      </c>
    </row>
    <row r="112" spans="1:4" x14ac:dyDescent="0.2">
      <c r="A112" s="78">
        <v>5127</v>
      </c>
      <c r="B112" s="76" t="s">
        <v>498</v>
      </c>
      <c r="C112" s="80">
        <v>2605222.5299999998</v>
      </c>
      <c r="D112" s="83">
        <f t="shared" si="0"/>
        <v>1.4011442421008815E-2</v>
      </c>
    </row>
    <row r="113" spans="1:4" x14ac:dyDescent="0.2">
      <c r="A113" s="78">
        <v>5128</v>
      </c>
      <c r="B113" s="76" t="s">
        <v>499</v>
      </c>
      <c r="C113" s="80">
        <v>1683980.7</v>
      </c>
      <c r="D113" s="83">
        <f t="shared" si="0"/>
        <v>9.0568073722823682E-3</v>
      </c>
    </row>
    <row r="114" spans="1:4" x14ac:dyDescent="0.2">
      <c r="A114" s="78">
        <v>5129</v>
      </c>
      <c r="B114" s="76" t="s">
        <v>500</v>
      </c>
      <c r="C114" s="80">
        <v>1626415.26</v>
      </c>
      <c r="D114" s="83">
        <f t="shared" si="0"/>
        <v>8.7472081581223254E-3</v>
      </c>
    </row>
    <row r="115" spans="1:4" x14ac:dyDescent="0.2">
      <c r="A115" s="78">
        <v>5130</v>
      </c>
      <c r="B115" s="76" t="s">
        <v>501</v>
      </c>
      <c r="C115" s="80">
        <f>SUM(C116:C124)</f>
        <v>30077536.169999998</v>
      </c>
      <c r="D115" s="83">
        <f t="shared" si="0"/>
        <v>0.16176340460703947</v>
      </c>
    </row>
    <row r="116" spans="1:4" x14ac:dyDescent="0.2">
      <c r="A116" s="78">
        <v>5131</v>
      </c>
      <c r="B116" s="76" t="s">
        <v>502</v>
      </c>
      <c r="C116" s="80">
        <v>8043314.4699999997</v>
      </c>
      <c r="D116" s="83">
        <f t="shared" si="0"/>
        <v>4.325866073731216E-2</v>
      </c>
    </row>
    <row r="117" spans="1:4" x14ac:dyDescent="0.2">
      <c r="A117" s="78">
        <v>5132</v>
      </c>
      <c r="B117" s="76" t="s">
        <v>503</v>
      </c>
      <c r="C117" s="80">
        <v>289617.34999999998</v>
      </c>
      <c r="D117" s="83">
        <f t="shared" si="0"/>
        <v>1.557623879312205E-3</v>
      </c>
    </row>
    <row r="118" spans="1:4" x14ac:dyDescent="0.2">
      <c r="A118" s="78">
        <v>5133</v>
      </c>
      <c r="B118" s="76" t="s">
        <v>504</v>
      </c>
      <c r="C118" s="80">
        <v>4600107.8600000003</v>
      </c>
      <c r="D118" s="83">
        <f t="shared" si="0"/>
        <v>2.4740361204699121E-2</v>
      </c>
    </row>
    <row r="119" spans="1:4" x14ac:dyDescent="0.2">
      <c r="A119" s="78">
        <v>5134</v>
      </c>
      <c r="B119" s="76" t="s">
        <v>505</v>
      </c>
      <c r="C119" s="80">
        <v>900282.07</v>
      </c>
      <c r="D119" s="83">
        <f t="shared" si="0"/>
        <v>4.8419089890457947E-3</v>
      </c>
    </row>
    <row r="120" spans="1:4" x14ac:dyDescent="0.2">
      <c r="A120" s="78">
        <v>5135</v>
      </c>
      <c r="B120" s="76" t="s">
        <v>506</v>
      </c>
      <c r="C120" s="80">
        <v>901873.75</v>
      </c>
      <c r="D120" s="83">
        <f t="shared" si="0"/>
        <v>4.8504693835671308E-3</v>
      </c>
    </row>
    <row r="121" spans="1:4" x14ac:dyDescent="0.2">
      <c r="A121" s="78">
        <v>5136</v>
      </c>
      <c r="B121" s="76" t="s">
        <v>507</v>
      </c>
      <c r="C121" s="80">
        <v>1149065.81</v>
      </c>
      <c r="D121" s="83">
        <f t="shared" si="0"/>
        <v>6.1799210045849163E-3</v>
      </c>
    </row>
    <row r="122" spans="1:4" x14ac:dyDescent="0.2">
      <c r="A122" s="78">
        <v>5137</v>
      </c>
      <c r="B122" s="76" t="s">
        <v>508</v>
      </c>
      <c r="C122" s="80">
        <v>102339.19</v>
      </c>
      <c r="D122" s="83">
        <f t="shared" si="0"/>
        <v>5.5040199122555623E-4</v>
      </c>
    </row>
    <row r="123" spans="1:4" x14ac:dyDescent="0.2">
      <c r="A123" s="78">
        <v>5138</v>
      </c>
      <c r="B123" s="76" t="s">
        <v>509</v>
      </c>
      <c r="C123" s="80">
        <v>1316722.06</v>
      </c>
      <c r="D123" s="83">
        <f t="shared" si="0"/>
        <v>7.0816120756341371E-3</v>
      </c>
    </row>
    <row r="124" spans="1:4" x14ac:dyDescent="0.2">
      <c r="A124" s="78">
        <v>5139</v>
      </c>
      <c r="B124" s="76" t="s">
        <v>510</v>
      </c>
      <c r="C124" s="80">
        <v>12774213.609999999</v>
      </c>
      <c r="D124" s="83">
        <f t="shared" si="0"/>
        <v>6.8702445341658452E-2</v>
      </c>
    </row>
    <row r="125" spans="1:4" x14ac:dyDescent="0.2">
      <c r="A125" s="78">
        <v>5200</v>
      </c>
      <c r="B125" s="76" t="s">
        <v>511</v>
      </c>
      <c r="C125" s="80">
        <f>SUM(C126+C129+C132+C135+C140+C144+C147+C149+C155)</f>
        <v>39348956.759999998</v>
      </c>
      <c r="D125" s="83">
        <f t="shared" si="0"/>
        <v>0.21162708199422242</v>
      </c>
    </row>
    <row r="126" spans="1:4" x14ac:dyDescent="0.2">
      <c r="A126" s="78">
        <v>5210</v>
      </c>
      <c r="B126" s="76" t="s">
        <v>512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513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514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515</v>
      </c>
      <c r="C129" s="80">
        <f>SUM(C130:C131)</f>
        <v>9986457.4000000004</v>
      </c>
      <c r="D129" s="83">
        <f t="shared" si="0"/>
        <v>5.3709297857929016E-2</v>
      </c>
    </row>
    <row r="130" spans="1:4" x14ac:dyDescent="0.2">
      <c r="A130" s="78">
        <v>5221</v>
      </c>
      <c r="B130" s="76" t="s">
        <v>516</v>
      </c>
      <c r="C130" s="80">
        <v>9986457.4000000004</v>
      </c>
      <c r="D130" s="83">
        <f t="shared" si="0"/>
        <v>5.3709297857929016E-2</v>
      </c>
    </row>
    <row r="131" spans="1:4" x14ac:dyDescent="0.2">
      <c r="A131" s="78">
        <v>5222</v>
      </c>
      <c r="B131" s="76" t="s">
        <v>517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457</v>
      </c>
      <c r="C132" s="80">
        <f>SUM(C133:C134)</f>
        <v>12876040.76</v>
      </c>
      <c r="D132" s="83">
        <f t="shared" si="0"/>
        <v>6.9250093472553606E-2</v>
      </c>
    </row>
    <row r="133" spans="1:4" x14ac:dyDescent="0.2">
      <c r="A133" s="78">
        <v>5231</v>
      </c>
      <c r="B133" s="76" t="s">
        <v>518</v>
      </c>
      <c r="C133" s="80">
        <v>12876040.76</v>
      </c>
      <c r="D133" s="83">
        <f t="shared" si="0"/>
        <v>6.9250093472553606E-2</v>
      </c>
    </row>
    <row r="134" spans="1:4" x14ac:dyDescent="0.2">
      <c r="A134" s="78">
        <v>5232</v>
      </c>
      <c r="B134" s="76" t="s">
        <v>519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458</v>
      </c>
      <c r="C135" s="80">
        <f>SUM(C136:C139)</f>
        <v>12954197.609999999</v>
      </c>
      <c r="D135" s="83">
        <f t="shared" si="0"/>
        <v>6.9670437681530806E-2</v>
      </c>
    </row>
    <row r="136" spans="1:4" x14ac:dyDescent="0.2">
      <c r="A136" s="78">
        <v>5241</v>
      </c>
      <c r="B136" s="76" t="s">
        <v>520</v>
      </c>
      <c r="C136" s="80">
        <v>8156387.6100000003</v>
      </c>
      <c r="D136" s="83">
        <f t="shared" si="0"/>
        <v>4.3866792201027342E-2</v>
      </c>
    </row>
    <row r="137" spans="1:4" x14ac:dyDescent="0.2">
      <c r="A137" s="78">
        <v>5242</v>
      </c>
      <c r="B137" s="76" t="s">
        <v>521</v>
      </c>
      <c r="C137" s="80">
        <v>4064340</v>
      </c>
      <c r="D137" s="83">
        <f t="shared" si="0"/>
        <v>2.1858887382416033E-2</v>
      </c>
    </row>
    <row r="138" spans="1:4" x14ac:dyDescent="0.2">
      <c r="A138" s="78">
        <v>5243</v>
      </c>
      <c r="B138" s="76" t="s">
        <v>522</v>
      </c>
      <c r="C138" s="80">
        <v>733470</v>
      </c>
      <c r="D138" s="83">
        <f t="shared" si="0"/>
        <v>3.9447580980874353E-3</v>
      </c>
    </row>
    <row r="139" spans="1:4" x14ac:dyDescent="0.2">
      <c r="A139" s="78">
        <v>5244</v>
      </c>
      <c r="B139" s="76" t="s">
        <v>523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459</v>
      </c>
      <c r="C140" s="80">
        <f>SUM(C141:C143)</f>
        <v>3372260.99</v>
      </c>
      <c r="D140" s="83">
        <f t="shared" si="0"/>
        <v>1.8136738856622429E-2</v>
      </c>
    </row>
    <row r="141" spans="1:4" x14ac:dyDescent="0.2">
      <c r="A141" s="78">
        <v>5251</v>
      </c>
      <c r="B141" s="76" t="s">
        <v>524</v>
      </c>
      <c r="C141" s="80">
        <v>8017.5</v>
      </c>
      <c r="D141" s="83">
        <f t="shared" si="0"/>
        <v>4.3119825011815088E-5</v>
      </c>
    </row>
    <row r="142" spans="1:4" x14ac:dyDescent="0.2">
      <c r="A142" s="78">
        <v>5252</v>
      </c>
      <c r="B142" s="76" t="s">
        <v>525</v>
      </c>
      <c r="C142" s="80">
        <v>3364243.49</v>
      </c>
      <c r="D142" s="83">
        <f t="shared" si="0"/>
        <v>1.8093619031610615E-2</v>
      </c>
    </row>
    <row r="143" spans="1:4" x14ac:dyDescent="0.2">
      <c r="A143" s="78">
        <v>5259</v>
      </c>
      <c r="B143" s="76" t="s">
        <v>526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527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528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529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530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531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532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533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534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535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536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537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538</v>
      </c>
      <c r="C155" s="80">
        <f>SUM(C156:C157)</f>
        <v>160000</v>
      </c>
      <c r="D155" s="83">
        <f t="shared" si="0"/>
        <v>8.6051412558658111E-4</v>
      </c>
    </row>
    <row r="156" spans="1:4" x14ac:dyDescent="0.2">
      <c r="A156" s="78">
        <v>5291</v>
      </c>
      <c r="B156" s="76" t="s">
        <v>539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540</v>
      </c>
      <c r="C157" s="80">
        <v>160000</v>
      </c>
      <c r="D157" s="83">
        <f t="shared" si="0"/>
        <v>8.6051412558658111E-4</v>
      </c>
    </row>
    <row r="158" spans="1:4" x14ac:dyDescent="0.2">
      <c r="A158" s="78">
        <v>5300</v>
      </c>
      <c r="B158" s="76" t="s">
        <v>541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451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542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543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452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544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545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453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546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547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548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549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550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551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552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553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554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555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556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557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558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558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559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560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561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562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563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564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565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566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567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568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569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570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571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572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573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574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575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576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577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578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579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579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580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580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581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582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583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584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585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586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479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587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588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2269843.59</v>
      </c>
      <c r="D215" s="83">
        <f t="shared" si="1"/>
        <v>1.2207702950419725E-2</v>
      </c>
    </row>
    <row r="216" spans="1:4" x14ac:dyDescent="0.2">
      <c r="A216" s="78">
        <v>5610</v>
      </c>
      <c r="B216" s="76" t="s">
        <v>589</v>
      </c>
      <c r="C216" s="80">
        <f>SUM(C217)</f>
        <v>2269843.59</v>
      </c>
      <c r="D216" s="83">
        <f t="shared" si="1"/>
        <v>1.2207702950419725E-2</v>
      </c>
    </row>
    <row r="217" spans="1:4" x14ac:dyDescent="0.2">
      <c r="A217" s="78">
        <v>5611</v>
      </c>
      <c r="B217" s="76" t="s">
        <v>590</v>
      </c>
      <c r="C217" s="80">
        <v>2269843.59</v>
      </c>
      <c r="D217" s="83">
        <f t="shared" si="1"/>
        <v>1.2207702950419725E-2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M15" sqref="M15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6" t="s">
        <v>619</v>
      </c>
      <c r="B1" s="156"/>
      <c r="C1" s="156"/>
      <c r="D1" s="70" t="s">
        <v>625</v>
      </c>
      <c r="E1" s="81">
        <v>2018</v>
      </c>
    </row>
    <row r="2" spans="1:5" ht="18.95" customHeight="1" x14ac:dyDescent="0.2">
      <c r="A2" s="156" t="s">
        <v>630</v>
      </c>
      <c r="B2" s="156"/>
      <c r="C2" s="156"/>
      <c r="D2" s="70" t="s">
        <v>624</v>
      </c>
      <c r="E2" s="81" t="s">
        <v>623</v>
      </c>
    </row>
    <row r="3" spans="1:5" ht="18.95" customHeight="1" x14ac:dyDescent="0.2">
      <c r="A3" s="152" t="s">
        <v>629</v>
      </c>
      <c r="B3" s="152"/>
      <c r="C3" s="152"/>
      <c r="D3" s="70" t="s">
        <v>626</v>
      </c>
      <c r="E3" s="81">
        <v>1</v>
      </c>
    </row>
    <row r="5" spans="1:5" x14ac:dyDescent="0.2">
      <c r="A5" s="87" t="s">
        <v>291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452</v>
      </c>
      <c r="C8" s="91">
        <v>22098794.239999998</v>
      </c>
    </row>
    <row r="9" spans="1:5" x14ac:dyDescent="0.2">
      <c r="A9" s="90">
        <v>3120</v>
      </c>
      <c r="B9" s="86" t="s">
        <v>591</v>
      </c>
      <c r="C9" s="91">
        <v>362896.68</v>
      </c>
    </row>
    <row r="10" spans="1:5" x14ac:dyDescent="0.2">
      <c r="A10" s="90">
        <v>3130</v>
      </c>
      <c r="B10" s="86" t="s">
        <v>592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593</v>
      </c>
      <c r="E13" s="89"/>
    </row>
    <row r="14" spans="1:5" x14ac:dyDescent="0.2">
      <c r="A14" s="90">
        <v>3210</v>
      </c>
      <c r="B14" s="86" t="s">
        <v>594</v>
      </c>
      <c r="C14" s="91">
        <v>129002285.5</v>
      </c>
    </row>
    <row r="15" spans="1:5" x14ac:dyDescent="0.2">
      <c r="A15" s="90">
        <v>3220</v>
      </c>
      <c r="B15" s="86" t="s">
        <v>595</v>
      </c>
      <c r="C15" s="91">
        <v>265968679.62</v>
      </c>
    </row>
    <row r="16" spans="1:5" x14ac:dyDescent="0.2">
      <c r="A16" s="90">
        <v>3230</v>
      </c>
      <c r="B16" s="86" t="s">
        <v>596</v>
      </c>
      <c r="C16" s="91">
        <f>SUM(C17:C20)</f>
        <v>0</v>
      </c>
    </row>
    <row r="17" spans="1:3" x14ac:dyDescent="0.2">
      <c r="A17" s="90">
        <v>3231</v>
      </c>
      <c r="B17" s="86" t="s">
        <v>597</v>
      </c>
      <c r="C17" s="91">
        <v>0</v>
      </c>
    </row>
    <row r="18" spans="1:3" x14ac:dyDescent="0.2">
      <c r="A18" s="90">
        <v>3232</v>
      </c>
      <c r="B18" s="86" t="s">
        <v>598</v>
      </c>
      <c r="C18" s="91">
        <v>0</v>
      </c>
    </row>
    <row r="19" spans="1:3" x14ac:dyDescent="0.2">
      <c r="A19" s="90">
        <v>3233</v>
      </c>
      <c r="B19" s="86" t="s">
        <v>599</v>
      </c>
      <c r="C19" s="91">
        <v>0</v>
      </c>
    </row>
    <row r="20" spans="1:3" x14ac:dyDescent="0.2">
      <c r="A20" s="90">
        <v>3239</v>
      </c>
      <c r="B20" s="86" t="s">
        <v>600</v>
      </c>
      <c r="C20" s="91">
        <v>0</v>
      </c>
    </row>
    <row r="21" spans="1:3" x14ac:dyDescent="0.2">
      <c r="A21" s="90">
        <v>3240</v>
      </c>
      <c r="B21" s="86" t="s">
        <v>601</v>
      </c>
      <c r="C21" s="91">
        <f>SUM(C22:C24)</f>
        <v>0</v>
      </c>
    </row>
    <row r="22" spans="1:3" x14ac:dyDescent="0.2">
      <c r="A22" s="90">
        <v>3241</v>
      </c>
      <c r="B22" s="86" t="s">
        <v>602</v>
      </c>
      <c r="C22" s="91">
        <v>0</v>
      </c>
    </row>
    <row r="23" spans="1:3" x14ac:dyDescent="0.2">
      <c r="A23" s="90">
        <v>3242</v>
      </c>
      <c r="B23" s="86" t="s">
        <v>603</v>
      </c>
      <c r="C23" s="91">
        <v>0</v>
      </c>
    </row>
    <row r="24" spans="1:3" x14ac:dyDescent="0.2">
      <c r="A24" s="90">
        <v>3243</v>
      </c>
      <c r="B24" s="86" t="s">
        <v>604</v>
      </c>
      <c r="C24" s="91">
        <v>0</v>
      </c>
    </row>
    <row r="25" spans="1:3" x14ac:dyDescent="0.2">
      <c r="A25" s="90">
        <v>3250</v>
      </c>
      <c r="B25" s="86" t="s">
        <v>605</v>
      </c>
      <c r="C25" s="91">
        <f>SUM(C26:C27)</f>
        <v>67111.3</v>
      </c>
    </row>
    <row r="26" spans="1:3" x14ac:dyDescent="0.2">
      <c r="A26" s="90">
        <v>3251</v>
      </c>
      <c r="B26" s="86" t="s">
        <v>606</v>
      </c>
      <c r="C26" s="91">
        <v>0</v>
      </c>
    </row>
    <row r="27" spans="1:3" x14ac:dyDescent="0.2">
      <c r="A27" s="90">
        <v>3252</v>
      </c>
      <c r="B27" s="86" t="s">
        <v>607</v>
      </c>
      <c r="C27" s="9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6" s="92" customFormat="1" ht="18.95" customHeight="1" x14ac:dyDescent="0.25">
      <c r="A1" s="156" t="s">
        <v>619</v>
      </c>
      <c r="B1" s="156"/>
      <c r="C1" s="156"/>
      <c r="D1" s="70" t="s">
        <v>625</v>
      </c>
      <c r="E1" s="81">
        <v>2018</v>
      </c>
    </row>
    <row r="2" spans="1:6" s="92" customFormat="1" ht="18.95" customHeight="1" x14ac:dyDescent="0.25">
      <c r="A2" s="156" t="s">
        <v>631</v>
      </c>
      <c r="B2" s="156"/>
      <c r="C2" s="156"/>
      <c r="D2" s="70" t="s">
        <v>624</v>
      </c>
      <c r="E2" s="81" t="s">
        <v>623</v>
      </c>
    </row>
    <row r="3" spans="1:6" s="92" customFormat="1" ht="18.95" customHeight="1" x14ac:dyDescent="0.25">
      <c r="A3" s="154" t="s">
        <v>622</v>
      </c>
      <c r="B3" s="154"/>
      <c r="C3" s="154"/>
      <c r="D3" s="149"/>
      <c r="E3" s="149"/>
      <c r="F3" s="150"/>
    </row>
    <row r="4" spans="1:6" x14ac:dyDescent="0.2">
      <c r="A4" s="87" t="s">
        <v>291</v>
      </c>
      <c r="B4" s="88"/>
      <c r="C4" s="88"/>
      <c r="D4" s="88"/>
      <c r="E4" s="88"/>
    </row>
    <row r="6" spans="1:6" x14ac:dyDescent="0.2">
      <c r="A6" s="88" t="s">
        <v>267</v>
      </c>
      <c r="B6" s="88"/>
      <c r="C6" s="88"/>
      <c r="D6" s="88"/>
      <c r="E6" s="88"/>
    </row>
    <row r="7" spans="1:6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6" x14ac:dyDescent="0.2">
      <c r="A8" s="90">
        <v>1111</v>
      </c>
      <c r="B8" s="86" t="s">
        <v>608</v>
      </c>
      <c r="C8" s="91">
        <v>0</v>
      </c>
      <c r="D8" s="91">
        <v>0</v>
      </c>
    </row>
    <row r="9" spans="1:6" x14ac:dyDescent="0.2">
      <c r="A9" s="90">
        <v>1112</v>
      </c>
      <c r="B9" s="86" t="s">
        <v>609</v>
      </c>
      <c r="C9" s="91">
        <v>56448409.130000003</v>
      </c>
      <c r="D9" s="91">
        <v>13747463.57</v>
      </c>
    </row>
    <row r="10" spans="1:6" x14ac:dyDescent="0.2">
      <c r="A10" s="90">
        <v>1113</v>
      </c>
      <c r="B10" s="86" t="s">
        <v>610</v>
      </c>
      <c r="C10" s="91">
        <v>0</v>
      </c>
      <c r="D10" s="91">
        <v>0</v>
      </c>
    </row>
    <row r="11" spans="1:6" x14ac:dyDescent="0.2">
      <c r="A11" s="90">
        <v>1114</v>
      </c>
      <c r="B11" s="86" t="s">
        <v>292</v>
      </c>
      <c r="C11" s="91">
        <v>102046976.22</v>
      </c>
      <c r="D11" s="91">
        <v>119652802.16</v>
      </c>
    </row>
    <row r="12" spans="1:6" x14ac:dyDescent="0.2">
      <c r="A12" s="90">
        <v>1115</v>
      </c>
      <c r="B12" s="86" t="s">
        <v>293</v>
      </c>
      <c r="C12" s="91">
        <v>19202003</v>
      </c>
      <c r="D12" s="91">
        <v>39018233.020000003</v>
      </c>
    </row>
    <row r="13" spans="1:6" x14ac:dyDescent="0.2">
      <c r="A13" s="90">
        <v>1116</v>
      </c>
      <c r="B13" s="86" t="s">
        <v>611</v>
      </c>
      <c r="C13" s="91">
        <v>213523.18</v>
      </c>
      <c r="D13" s="91">
        <v>375444.49</v>
      </c>
    </row>
    <row r="14" spans="1:6" x14ac:dyDescent="0.2">
      <c r="A14" s="90">
        <v>1119</v>
      </c>
      <c r="B14" s="86" t="s">
        <v>612</v>
      </c>
      <c r="C14" s="91">
        <v>0</v>
      </c>
      <c r="D14" s="91">
        <v>0</v>
      </c>
    </row>
    <row r="15" spans="1:6" x14ac:dyDescent="0.2">
      <c r="A15" s="90">
        <v>1110</v>
      </c>
      <c r="B15" s="86" t="s">
        <v>613</v>
      </c>
      <c r="C15" s="91">
        <f>SUM(C8:C14)</f>
        <v>177910911.53</v>
      </c>
      <c r="D15" s="91">
        <f>SUM(D8:D14)</f>
        <v>172793943.24000001</v>
      </c>
    </row>
    <row r="16" spans="1:6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614</v>
      </c>
      <c r="E19" s="89" t="s">
        <v>271</v>
      </c>
    </row>
    <row r="20" spans="1:5" x14ac:dyDescent="0.2">
      <c r="A20" s="90">
        <v>1230</v>
      </c>
      <c r="B20" s="86" t="s">
        <v>326</v>
      </c>
      <c r="C20" s="91">
        <f>SUM(C21:C27)</f>
        <v>192509360.61000001</v>
      </c>
    </row>
    <row r="21" spans="1:5" x14ac:dyDescent="0.2">
      <c r="A21" s="90">
        <v>1231</v>
      </c>
      <c r="B21" s="86" t="s">
        <v>327</v>
      </c>
      <c r="C21" s="91">
        <v>18977650.859999999</v>
      </c>
    </row>
    <row r="22" spans="1:5" x14ac:dyDescent="0.2">
      <c r="A22" s="90">
        <v>1232</v>
      </c>
      <c r="B22" s="86" t="s">
        <v>328</v>
      </c>
      <c r="C22" s="91">
        <v>0</v>
      </c>
    </row>
    <row r="23" spans="1:5" x14ac:dyDescent="0.2">
      <c r="A23" s="90">
        <v>1233</v>
      </c>
      <c r="B23" s="86" t="s">
        <v>329</v>
      </c>
      <c r="C23" s="91">
        <v>0</v>
      </c>
    </row>
    <row r="24" spans="1:5" x14ac:dyDescent="0.2">
      <c r="A24" s="90">
        <v>1234</v>
      </c>
      <c r="B24" s="86" t="s">
        <v>330</v>
      </c>
      <c r="C24" s="91">
        <v>0</v>
      </c>
    </row>
    <row r="25" spans="1:5" x14ac:dyDescent="0.2">
      <c r="A25" s="90">
        <v>1235</v>
      </c>
      <c r="B25" s="86" t="s">
        <v>331</v>
      </c>
      <c r="C25" s="91">
        <v>170611167.75999999</v>
      </c>
    </row>
    <row r="26" spans="1:5" x14ac:dyDescent="0.2">
      <c r="A26" s="90">
        <v>1236</v>
      </c>
      <c r="B26" s="86" t="s">
        <v>332</v>
      </c>
      <c r="C26" s="91">
        <v>2920541.99</v>
      </c>
    </row>
    <row r="27" spans="1:5" x14ac:dyDescent="0.2">
      <c r="A27" s="90">
        <v>1239</v>
      </c>
      <c r="B27" s="86" t="s">
        <v>333</v>
      </c>
      <c r="C27" s="91">
        <v>0</v>
      </c>
    </row>
    <row r="28" spans="1:5" x14ac:dyDescent="0.2">
      <c r="A28" s="90">
        <v>1240</v>
      </c>
      <c r="B28" s="86" t="s">
        <v>334</v>
      </c>
      <c r="C28" s="91">
        <f>SUM(C29:C36)</f>
        <v>71278983.469999999</v>
      </c>
    </row>
    <row r="29" spans="1:5" x14ac:dyDescent="0.2">
      <c r="A29" s="90">
        <v>1241</v>
      </c>
      <c r="B29" s="86" t="s">
        <v>335</v>
      </c>
      <c r="C29" s="91">
        <v>9940971.8699999992</v>
      </c>
    </row>
    <row r="30" spans="1:5" x14ac:dyDescent="0.2">
      <c r="A30" s="90">
        <v>1242</v>
      </c>
      <c r="B30" s="86" t="s">
        <v>336</v>
      </c>
      <c r="C30" s="91">
        <v>1604667.85</v>
      </c>
    </row>
    <row r="31" spans="1:5" x14ac:dyDescent="0.2">
      <c r="A31" s="90">
        <v>1243</v>
      </c>
      <c r="B31" s="86" t="s">
        <v>337</v>
      </c>
      <c r="C31" s="91">
        <v>217961</v>
      </c>
    </row>
    <row r="32" spans="1:5" x14ac:dyDescent="0.2">
      <c r="A32" s="90">
        <v>1244</v>
      </c>
      <c r="B32" s="86" t="s">
        <v>338</v>
      </c>
      <c r="C32" s="91">
        <v>47658342.539999999</v>
      </c>
    </row>
    <row r="33" spans="1:5" x14ac:dyDescent="0.2">
      <c r="A33" s="90">
        <v>1245</v>
      </c>
      <c r="B33" s="86" t="s">
        <v>339</v>
      </c>
      <c r="C33" s="91">
        <v>3804472.75</v>
      </c>
    </row>
    <row r="34" spans="1:5" x14ac:dyDescent="0.2">
      <c r="A34" s="90">
        <v>1246</v>
      </c>
      <c r="B34" s="86" t="s">
        <v>340</v>
      </c>
      <c r="C34" s="91">
        <v>8052567.46</v>
      </c>
    </row>
    <row r="35" spans="1:5" x14ac:dyDescent="0.2">
      <c r="A35" s="90">
        <v>1247</v>
      </c>
      <c r="B35" s="86" t="s">
        <v>341</v>
      </c>
      <c r="C35" s="91">
        <v>0</v>
      </c>
    </row>
    <row r="36" spans="1:5" x14ac:dyDescent="0.2">
      <c r="A36" s="90">
        <v>1248</v>
      </c>
      <c r="B36" s="86" t="s">
        <v>342</v>
      </c>
      <c r="C36" s="91">
        <v>0</v>
      </c>
    </row>
    <row r="37" spans="1:5" x14ac:dyDescent="0.2">
      <c r="A37" s="90">
        <v>1250</v>
      </c>
      <c r="B37" s="86" t="s">
        <v>344</v>
      </c>
      <c r="C37" s="91">
        <f>SUM(C38:C42)</f>
        <v>109817.91</v>
      </c>
    </row>
    <row r="38" spans="1:5" x14ac:dyDescent="0.2">
      <c r="A38" s="90">
        <v>1251</v>
      </c>
      <c r="B38" s="86" t="s">
        <v>345</v>
      </c>
      <c r="C38" s="91">
        <v>78877.91</v>
      </c>
    </row>
    <row r="39" spans="1:5" x14ac:dyDescent="0.2">
      <c r="A39" s="90">
        <v>1252</v>
      </c>
      <c r="B39" s="86" t="s">
        <v>346</v>
      </c>
      <c r="C39" s="91">
        <v>0</v>
      </c>
    </row>
    <row r="40" spans="1:5" x14ac:dyDescent="0.2">
      <c r="A40" s="90">
        <v>1253</v>
      </c>
      <c r="B40" s="86" t="s">
        <v>347</v>
      </c>
      <c r="C40" s="91">
        <v>0</v>
      </c>
    </row>
    <row r="41" spans="1:5" x14ac:dyDescent="0.2">
      <c r="A41" s="90">
        <v>1254</v>
      </c>
      <c r="B41" s="86" t="s">
        <v>348</v>
      </c>
      <c r="C41" s="91">
        <v>30940</v>
      </c>
    </row>
    <row r="42" spans="1:5" x14ac:dyDescent="0.2">
      <c r="A42" s="90">
        <v>1259</v>
      </c>
      <c r="B42" s="86" t="s">
        <v>349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562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563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564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565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566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567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568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569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570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571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572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573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574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575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576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577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578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579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579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580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580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581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582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583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584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585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586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479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587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588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2269843.59</v>
      </c>
      <c r="D78" s="91">
        <v>0</v>
      </c>
    </row>
    <row r="79" spans="1:4" x14ac:dyDescent="0.2">
      <c r="A79" s="90">
        <v>5610</v>
      </c>
      <c r="B79" s="86" t="s">
        <v>589</v>
      </c>
      <c r="C79" s="91">
        <f>SUM(C80)</f>
        <v>2269843.59</v>
      </c>
      <c r="D79" s="91">
        <v>0</v>
      </c>
    </row>
    <row r="80" spans="1:4" x14ac:dyDescent="0.2">
      <c r="A80" s="90">
        <v>5611</v>
      </c>
      <c r="B80" s="86" t="s">
        <v>590</v>
      </c>
      <c r="C80" s="91">
        <v>2269843.59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2018-03-08T17:54:20Z</cp:lastPrinted>
  <dcterms:created xsi:type="dcterms:W3CDTF">2012-12-11T20:36:24Z</dcterms:created>
  <dcterms:modified xsi:type="dcterms:W3CDTF">2018-10-07T21:17:06Z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