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digital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22" i="4" l="1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61" i="4" l="1"/>
  <c r="F61" i="4"/>
  <c r="D61" i="4"/>
  <c r="H59" i="4"/>
  <c r="H55" i="4"/>
  <c r="H51" i="4"/>
  <c r="H47" i="4"/>
  <c r="E59" i="4"/>
  <c r="E57" i="4"/>
  <c r="H57" i="4" s="1"/>
  <c r="E55" i="4"/>
  <c r="E53" i="4"/>
  <c r="H53" i="4" s="1"/>
  <c r="E51" i="4"/>
  <c r="E49" i="4"/>
  <c r="H49" i="4" s="1"/>
  <c r="E47" i="4"/>
  <c r="C61" i="4"/>
  <c r="G39" i="4"/>
  <c r="F39" i="4"/>
  <c r="H37" i="4"/>
  <c r="H35" i="4"/>
  <c r="E37" i="4"/>
  <c r="E36" i="4"/>
  <c r="H36" i="4" s="1"/>
  <c r="E35" i="4"/>
  <c r="E34" i="4"/>
  <c r="H34" i="4" s="1"/>
  <c r="H39" i="4" s="1"/>
  <c r="D39" i="4"/>
  <c r="C39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5" i="4"/>
  <c r="F25" i="4"/>
  <c r="D25" i="4"/>
  <c r="C25" i="4"/>
  <c r="H61" i="4" l="1"/>
  <c r="E39" i="4"/>
  <c r="E61" i="4"/>
  <c r="H25" i="4"/>
  <c r="E25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E12" i="6"/>
  <c r="H12" i="6" s="1"/>
  <c r="H74" i="6"/>
  <c r="H70" i="6"/>
  <c r="H62" i="6"/>
  <c r="H58" i="6"/>
  <c r="H50" i="6"/>
  <c r="H46" i="6"/>
  <c r="H30" i="6"/>
  <c r="H11" i="6"/>
  <c r="H9" i="6"/>
  <c r="H7" i="6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E68" i="6"/>
  <c r="H68" i="6" s="1"/>
  <c r="E67" i="6"/>
  <c r="H67" i="6" s="1"/>
  <c r="E66" i="6"/>
  <c r="H66" i="6" s="1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H54" i="6" s="1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C57" i="6"/>
  <c r="E57" i="6" s="1"/>
  <c r="H57" i="6" s="1"/>
  <c r="C53" i="6"/>
  <c r="C43" i="6"/>
  <c r="C33" i="6"/>
  <c r="C23" i="6"/>
  <c r="C13" i="6"/>
  <c r="C5" i="6"/>
  <c r="C42" i="5" l="1"/>
  <c r="E43" i="6"/>
  <c r="H43" i="6" s="1"/>
  <c r="E23" i="6"/>
  <c r="H23" i="6" s="1"/>
  <c r="F77" i="6"/>
  <c r="C77" i="6"/>
  <c r="E5" i="6"/>
  <c r="E13" i="6"/>
  <c r="H13" i="6" s="1"/>
  <c r="E33" i="6"/>
  <c r="H33" i="6" s="1"/>
  <c r="E53" i="6"/>
  <c r="H53" i="6" s="1"/>
  <c r="E65" i="6"/>
  <c r="H65" i="6" s="1"/>
  <c r="E16" i="8"/>
  <c r="H6" i="8"/>
  <c r="H16" i="8" s="1"/>
  <c r="H16" i="5"/>
  <c r="H25" i="5"/>
  <c r="E6" i="5"/>
  <c r="H13" i="5"/>
  <c r="H6" i="5" s="1"/>
  <c r="D77" i="6"/>
  <c r="G77" i="6"/>
  <c r="D42" i="5"/>
  <c r="F42" i="5"/>
  <c r="G42" i="5"/>
  <c r="E36" i="5"/>
  <c r="H38" i="5"/>
  <c r="H36" i="5" s="1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<sst xmlns="http://schemas.openxmlformats.org/spreadsheetml/2006/main" count="213" uniqueCount="155">
  <si>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</si>
  <si>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</si>
  <si>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</si>
  <si>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</si>
  <si>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</si>
  <si>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</si>
  <si>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</si>
  <si>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</si>
  <si>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</si>
  <si>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</si>
  <si>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</si>
  <si>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</si>
  <si>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</si>
  <si>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</si>
  <si>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</si>
  <si>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</si>
  <si>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</si>
  <si>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</si>
  <si>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</si>
  <si>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</si>
  <si>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</si>
  <si>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</si>
  <si>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</si>
  <si>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</si>
  <si>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</si>
  <si>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</si>
  <si>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</si>
  <si>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</si>
  <si>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</si>
  <si>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</si>
  <si>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</si>
  <si>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</si>
  <si>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</si>
  <si>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</si>
  <si>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</si>
  <si>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</si>
  <si>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</si>
  <si>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</si>
  <si>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</si>
  <si>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</si>
  <si>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</si>
  <si>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</si>
  <si>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</si>
  <si>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</si>
  <si>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</si>
  <si>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</si>
  <si>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</si>
  <si>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</si>
  <si>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</si>
  <si>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</si>
  <si>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</si>
  <si>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</si>
  <si>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</si>
  <si>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</si>
  <si>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</si>
  <si>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</si>
  <si>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</si>
  <si>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</si>
  <si>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</si>
  <si>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</si>
  <si>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</si>
  <si>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</si>
  <si>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</si>
  <si>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</si>
  <si>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</si>
  <si>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</si>
  <si>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</si>
  <si>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</si>
  <si>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</si>
  <si>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</si>
  <si>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</si>
  <si>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</si>
  <si>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</si>
  <si>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</si>
  <si>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</si>
  <si>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</si>
  <si>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</si>
  <si>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</si>
  <si>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</si>
  <si>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</si>
  <si>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</si>
  <si>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</si>
  <si>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</si>
  <si>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</si>
  <si>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</si>
  <si>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</si>
  <si>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</si>
  <si>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</si>
  <si>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</si>
  <si>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</si>
  <si>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</si>
  <si>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</si>
  <si>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</si>
  <si>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</si>
  <si>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</si>
  <si>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</si>
  <si>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</si>
  <si>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</si>
  <si>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</si>
  <si>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</si>
  <si>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</si>
  <si>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</si>
  <si>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</si>
  <si>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</si>
  <si>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</si>
  <si>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</si>
  <si>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</si>
  <si>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</si>
  <si>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</si>
  <si>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</si>
  <si>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</si>
  <si>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</si>
  <si>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</si>
  <si>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</si>
  <si>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</si>
  <si>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</si>
  <si>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</si>
  <si>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</si>
  <si>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</si>
  <si>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</si>
  <si>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</si>
  <si>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</si>
  <si>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</si>
  <si>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</si>
  <si>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</si>
  <si>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</si>
  <si>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</si>
  <si>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</si>
  <si>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VALLE DE SANTIAGO, GTO.
ESTADO ANALÍTICO DEL EJERCICIO DEL PRESUPUESTO DE EGRESOS
Clasificación por Objeto del Gasto (Capítulo y Concepto)
Del 1 de Enero al AL 31 DE DICIEMBRE DEL 2018</t>
  </si>
  <si>
    <t>SISTEMA PARA EL DESARROLLO INTEGRAL DE LA FAMILIA DEL MUNICIPIO DE VALLE DE SANTIAGO, GTO.
ESTADO ANALÍTICO DEL EJERCICIO DEL PRESUPUESTO DE EGRESOS
Clasificación Económica (por Tipo de Gasto)
Del 1 de Enero al AL 31 DE DICIEMBRE DEL 2018</t>
  </si>
  <si>
    <t>DIRECCION GENERAL</t>
  </si>
  <si>
    <t>COORDINACION ADMINISTRATIVA Y FINANCIERA</t>
  </si>
  <si>
    <t>CONSULTORIO MEDICO Y REHABILITACION</t>
  </si>
  <si>
    <t>ASISTENCIA ALIMENTARIA</t>
  </si>
  <si>
    <t>MI CASA DIFERENTE Y RED MOVIL</t>
  </si>
  <si>
    <t>ADULTOS MAYORES</t>
  </si>
  <si>
    <t>COMUNICACIÓN SOCIAL</t>
  </si>
  <si>
    <t>PARQUE VEHICULAR</t>
  </si>
  <si>
    <t>DIRECCION DE CEMAIV</t>
  </si>
  <si>
    <t>SECRETARIADO EJECUTIVO DE SISTEMA MUNICI</t>
  </si>
  <si>
    <t>PROCURADURIA</t>
  </si>
  <si>
    <t>REHABILITACION</t>
  </si>
  <si>
    <t>TRABAJO SOCIAL</t>
  </si>
  <si>
    <t>ATENCION A NIÑOS, NIÑAS Y ADOLESCENTES E</t>
  </si>
  <si>
    <t>CENTRO DE ASISTENCIA INFANTIL COMUNITARI</t>
  </si>
  <si>
    <t>PREVENCION DE RIESGOS PSICOSOCIALES</t>
  </si>
  <si>
    <t>SISTEMA PARA EL DESARROLLO INTEGRAL DE LA FAMILIA DEL MUNICIPIO DE VALLE DE SANTIAGO, GTO.
ESTADO ANALÍTICO DEL EJERCICIO DEL PRESUPUESTO DE EGRESOS
Clasificación Administrativa
Del 1 de Enero al AL 31 DE DICIEMBRE DEL 2018</t>
  </si>
  <si>
    <t>Gobierno (Federal/Estatal/Municipal) de SISTEMA PARA EL DESARROLLO INTEGRAL DE LA FAMILIA DEL MUNICIPIO DE VALLE DE SANTIAGO, GTO.
Estado Analítico del Ejercicio del Presupuesto de Egresos
Clasificación Administrativa
Del 1 de Enero al AL 31 DE DICIEMBRE DEL 2018</t>
  </si>
  <si>
    <t>Sector Paraestatal del Gobierno (Federal/Estatal/Municipal) de SISTEMA PARA EL DESARROLLO INTEGRAL DE LA FAMILIA DEL MUNICIPIO DE VALLE DE SANTIAGO, GTO.
Estado Analítico del Ejercicio del Presupuesto de Egresos
Clasificación Administrativa
Del 1 de Enero al AL 31 DE DICIEMBRE DEL 2018</t>
  </si>
  <si>
    <t>Bajo protesta de decir verdad declaramos que los Estados Financieros y sus notas, son razonablemente correctos y son responsabilidad del emisor.</t>
  </si>
  <si>
    <t>_______________________________</t>
  </si>
  <si>
    <t>__________________________________</t>
  </si>
  <si>
    <t xml:space="preserve">              Contador
C.P. Magdalena Ledesma García</t>
  </si>
  <si>
    <t xml:space="preserve">   Director General
LCC Martha Elba Ríos Esquivias</t>
  </si>
  <si>
    <t>SISTEMA PARA EL DESARROLLO INTEGRAL DE LA FAMILIA DEL MUNICIPIO DE VALLE DE SANTIAGO, GTO.
ESTADO ANALÍTICO DEL EJERCICIO DEL PRESUPUESTO DE EGRESOS
Clasificación Funcional (Finalidad y Función)
Del 1 de Enero al 31 de Dicicembre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</si>
</sst>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0" fillId="0" borderId="0" xfId="0"/>
    <xf numFmtId="0" fontId="0" fillId="0" borderId="0" xfId="0" applyFont="1" applyFill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3" t="s">
        <v>128</v>
      </c>
      <c r="B1" s="64"/>
      <c r="C1" s="64"/>
      <c r="D1" s="64"/>
      <c r="E1" s="64"/>
      <c r="F1" s="64"/>
      <c r="G1" s="64"/>
      <c r="H1" s="65"/>
    </row>
    <row r="2" spans="1:8" x14ac:dyDescent="0.2">
      <c r="A2" s="68" t="s">
        <v>54</v>
      </c>
      <c r="B2" s="69"/>
      <c r="C2" s="63" t="s">
        <v>60</v>
      </c>
      <c r="D2" s="64"/>
      <c r="E2" s="64"/>
      <c r="F2" s="64"/>
      <c r="G2" s="65"/>
      <c r="H2" s="66" t="s">
        <v>59</v>
      </c>
    </row>
    <row r="3" spans="1:8" ht="24.95" customHeight="1" x14ac:dyDescent="0.2">
      <c r="A3" s="70"/>
      <c r="B3" s="7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7"/>
    </row>
    <row r="4" spans="1:8" x14ac:dyDescent="0.2">
      <c r="A4" s="72"/>
      <c r="B4" s="7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8060202.9799999995</v>
      </c>
      <c r="D5" s="14">
        <f>SUM(D6:D12)</f>
        <v>600818.53</v>
      </c>
      <c r="E5" s="14">
        <f>C5+D5</f>
        <v>8661021.5099999998</v>
      </c>
      <c r="F5" s="14">
        <f>SUM(F6:F12)</f>
        <v>8386236.9400000004</v>
      </c>
      <c r="G5" s="14">
        <f>SUM(G6:G12)</f>
        <v>8324665.79</v>
      </c>
      <c r="H5" s="14">
        <f>E5-F5</f>
        <v>274784.56999999937</v>
      </c>
    </row>
    <row r="6" spans="1:8" x14ac:dyDescent="0.2">
      <c r="A6" s="49">
        <v>1100</v>
      </c>
      <c r="B6" s="11" t="s">
        <v>70</v>
      </c>
      <c r="C6" s="15">
        <v>5233176.04</v>
      </c>
      <c r="D6" s="15">
        <v>148183.19</v>
      </c>
      <c r="E6" s="15">
        <f t="shared" ref="E6:E69" si="0">C6+D6</f>
        <v>5381359.2300000004</v>
      </c>
      <c r="F6" s="15">
        <v>5227040.3099999996</v>
      </c>
      <c r="G6" s="15">
        <v>5227040.3099999996</v>
      </c>
      <c r="H6" s="15">
        <f t="shared" ref="H6:H69" si="1">E6-F6</f>
        <v>154318.92000000086</v>
      </c>
    </row>
    <row r="7" spans="1:8" x14ac:dyDescent="0.2">
      <c r="A7" s="49">
        <v>1200</v>
      </c>
      <c r="B7" s="11" t="s">
        <v>71</v>
      </c>
      <c r="C7" s="15">
        <v>0</v>
      </c>
      <c r="D7" s="15">
        <v>34800</v>
      </c>
      <c r="E7" s="15">
        <f t="shared" si="0"/>
        <v>34800</v>
      </c>
      <c r="F7" s="15">
        <v>34674.199999999997</v>
      </c>
      <c r="G7" s="15">
        <v>34674.199999999997</v>
      </c>
      <c r="H7" s="15">
        <f t="shared" si="1"/>
        <v>125.80000000000291</v>
      </c>
    </row>
    <row r="8" spans="1:8" x14ac:dyDescent="0.2">
      <c r="A8" s="49">
        <v>1300</v>
      </c>
      <c r="B8" s="11" t="s">
        <v>72</v>
      </c>
      <c r="C8" s="15">
        <v>1113642.3</v>
      </c>
      <c r="D8" s="15">
        <v>342206.38</v>
      </c>
      <c r="E8" s="15">
        <f t="shared" si="0"/>
        <v>1455848.6800000002</v>
      </c>
      <c r="F8" s="15">
        <v>1415906.61</v>
      </c>
      <c r="G8" s="15">
        <v>1358744.78</v>
      </c>
      <c r="H8" s="15">
        <f t="shared" si="1"/>
        <v>39942.070000000065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73</v>
      </c>
      <c r="C10" s="15">
        <v>1088714.8799999999</v>
      </c>
      <c r="D10" s="15">
        <v>57256.32</v>
      </c>
      <c r="E10" s="15">
        <f t="shared" si="0"/>
        <v>1145971.2</v>
      </c>
      <c r="F10" s="15">
        <v>1097102.74</v>
      </c>
      <c r="G10" s="15">
        <v>1092693.42</v>
      </c>
      <c r="H10" s="15">
        <f t="shared" si="1"/>
        <v>48868.459999999963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624669.76</v>
      </c>
      <c r="D12" s="15">
        <v>18372.64</v>
      </c>
      <c r="E12" s="15">
        <f t="shared" si="0"/>
        <v>643042.4</v>
      </c>
      <c r="F12" s="15">
        <v>611513.07999999996</v>
      </c>
      <c r="G12" s="15">
        <v>611513.07999999996</v>
      </c>
      <c r="H12" s="15">
        <f t="shared" si="1"/>
        <v>31529.320000000065</v>
      </c>
    </row>
    <row r="13" spans="1:8" x14ac:dyDescent="0.2">
      <c r="A13" s="48" t="s">
        <v>62</v>
      </c>
      <c r="B13" s="7"/>
      <c r="C13" s="15">
        <f>SUM(C14:C22)</f>
        <v>1107040</v>
      </c>
      <c r="D13" s="15">
        <f>SUM(D14:D22)</f>
        <v>154659.62</v>
      </c>
      <c r="E13" s="15">
        <f t="shared" si="0"/>
        <v>1261699.6200000001</v>
      </c>
      <c r="F13" s="15">
        <f>SUM(F14:F22)</f>
        <v>985046.55</v>
      </c>
      <c r="G13" s="15">
        <f>SUM(G14:G22)</f>
        <v>984951.55</v>
      </c>
      <c r="H13" s="15">
        <f t="shared" si="1"/>
        <v>276653.07000000007</v>
      </c>
    </row>
    <row r="14" spans="1:8" x14ac:dyDescent="0.2">
      <c r="A14" s="49">
        <v>2100</v>
      </c>
      <c r="B14" s="11" t="s">
        <v>75</v>
      </c>
      <c r="C14" s="15">
        <v>207450</v>
      </c>
      <c r="D14" s="15">
        <v>6312.01</v>
      </c>
      <c r="E14" s="15">
        <f t="shared" si="0"/>
        <v>213762.01</v>
      </c>
      <c r="F14" s="15">
        <v>145311.62</v>
      </c>
      <c r="G14" s="15">
        <v>145216.62</v>
      </c>
      <c r="H14" s="15">
        <f t="shared" si="1"/>
        <v>68450.390000000014</v>
      </c>
    </row>
    <row r="15" spans="1:8" x14ac:dyDescent="0.2">
      <c r="A15" s="49">
        <v>2200</v>
      </c>
      <c r="B15" s="11" t="s">
        <v>76</v>
      </c>
      <c r="C15" s="15">
        <v>16050</v>
      </c>
      <c r="D15" s="15">
        <v>6000</v>
      </c>
      <c r="E15" s="15">
        <f t="shared" si="0"/>
        <v>22050</v>
      </c>
      <c r="F15" s="15">
        <v>11995.35</v>
      </c>
      <c r="G15" s="15">
        <v>11995.35</v>
      </c>
      <c r="H15" s="15">
        <f t="shared" si="1"/>
        <v>10054.65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36090</v>
      </c>
      <c r="D17" s="15">
        <v>9499.61</v>
      </c>
      <c r="E17" s="15">
        <f t="shared" si="0"/>
        <v>45589.61</v>
      </c>
      <c r="F17" s="15">
        <v>13531.5</v>
      </c>
      <c r="G17" s="15">
        <v>13531.5</v>
      </c>
      <c r="H17" s="15">
        <f t="shared" si="1"/>
        <v>32058.11</v>
      </c>
    </row>
    <row r="18" spans="1:8" x14ac:dyDescent="0.2">
      <c r="A18" s="49">
        <v>2500</v>
      </c>
      <c r="B18" s="11" t="s">
        <v>79</v>
      </c>
      <c r="C18" s="15">
        <v>28000</v>
      </c>
      <c r="D18" s="15">
        <v>6000</v>
      </c>
      <c r="E18" s="15">
        <f t="shared" si="0"/>
        <v>34000</v>
      </c>
      <c r="F18" s="15">
        <v>13003.36</v>
      </c>
      <c r="G18" s="15">
        <v>13003.36</v>
      </c>
      <c r="H18" s="15">
        <f t="shared" si="1"/>
        <v>20996.639999999999</v>
      </c>
    </row>
    <row r="19" spans="1:8" x14ac:dyDescent="0.2">
      <c r="A19" s="49">
        <v>2600</v>
      </c>
      <c r="B19" s="11" t="s">
        <v>80</v>
      </c>
      <c r="C19" s="15">
        <v>698000</v>
      </c>
      <c r="D19" s="15">
        <v>120000</v>
      </c>
      <c r="E19" s="15">
        <f t="shared" si="0"/>
        <v>818000</v>
      </c>
      <c r="F19" s="15">
        <v>699752.44</v>
      </c>
      <c r="G19" s="15">
        <v>699752.44</v>
      </c>
      <c r="H19" s="15">
        <f t="shared" si="1"/>
        <v>118247.56000000006</v>
      </c>
    </row>
    <row r="20" spans="1:8" x14ac:dyDescent="0.2">
      <c r="A20" s="49">
        <v>2700</v>
      </c>
      <c r="B20" s="11" t="s">
        <v>81</v>
      </c>
      <c r="C20" s="15">
        <v>8500</v>
      </c>
      <c r="D20" s="15">
        <v>-3000</v>
      </c>
      <c r="E20" s="15">
        <f t="shared" si="0"/>
        <v>5500</v>
      </c>
      <c r="F20" s="15">
        <v>1888.25</v>
      </c>
      <c r="G20" s="15">
        <v>1888.25</v>
      </c>
      <c r="H20" s="15">
        <f t="shared" si="1"/>
        <v>3611.75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112950</v>
      </c>
      <c r="D22" s="15">
        <v>9848</v>
      </c>
      <c r="E22" s="15">
        <f t="shared" si="0"/>
        <v>122798</v>
      </c>
      <c r="F22" s="15">
        <v>99564.03</v>
      </c>
      <c r="G22" s="15">
        <v>99564.03</v>
      </c>
      <c r="H22" s="15">
        <f t="shared" si="1"/>
        <v>23233.97</v>
      </c>
    </row>
    <row r="23" spans="1:8" x14ac:dyDescent="0.2">
      <c r="A23" s="48" t="s">
        <v>63</v>
      </c>
      <c r="B23" s="7"/>
      <c r="C23" s="15">
        <f>SUM(C24:C32)</f>
        <v>682544.49</v>
      </c>
      <c r="D23" s="15">
        <f>SUM(D24:D32)</f>
        <v>-95912</v>
      </c>
      <c r="E23" s="15">
        <f t="shared" si="0"/>
        <v>586632.49</v>
      </c>
      <c r="F23" s="15">
        <f>SUM(F24:F32)</f>
        <v>427221.96</v>
      </c>
      <c r="G23" s="15">
        <f>SUM(G24:G32)</f>
        <v>427221.96</v>
      </c>
      <c r="H23" s="15">
        <f t="shared" si="1"/>
        <v>159410.52999999997</v>
      </c>
    </row>
    <row r="24" spans="1:8" x14ac:dyDescent="0.2">
      <c r="A24" s="49">
        <v>3100</v>
      </c>
      <c r="B24" s="11" t="s">
        <v>84</v>
      </c>
      <c r="C24" s="15">
        <v>110400</v>
      </c>
      <c r="D24" s="15">
        <v>-5000</v>
      </c>
      <c r="E24" s="15">
        <f t="shared" si="0"/>
        <v>105400</v>
      </c>
      <c r="F24" s="15">
        <v>93491</v>
      </c>
      <c r="G24" s="15">
        <v>93491</v>
      </c>
      <c r="H24" s="15">
        <f t="shared" si="1"/>
        <v>11909</v>
      </c>
    </row>
    <row r="25" spans="1:8" x14ac:dyDescent="0.2">
      <c r="A25" s="49">
        <v>3200</v>
      </c>
      <c r="B25" s="11" t="s">
        <v>85</v>
      </c>
      <c r="C25" s="15">
        <v>51900</v>
      </c>
      <c r="D25" s="15">
        <v>9000</v>
      </c>
      <c r="E25" s="15">
        <f t="shared" si="0"/>
        <v>60900</v>
      </c>
      <c r="F25" s="15">
        <v>48076.78</v>
      </c>
      <c r="G25" s="15">
        <v>48076.78</v>
      </c>
      <c r="H25" s="15">
        <f t="shared" si="1"/>
        <v>12823.220000000001</v>
      </c>
    </row>
    <row r="26" spans="1:8" x14ac:dyDescent="0.2">
      <c r="A26" s="49">
        <v>3300</v>
      </c>
      <c r="B26" s="11" t="s">
        <v>86</v>
      </c>
      <c r="C26" s="15">
        <v>99000</v>
      </c>
      <c r="D26" s="15">
        <v>-58912</v>
      </c>
      <c r="E26" s="15">
        <f t="shared" si="0"/>
        <v>40088</v>
      </c>
      <c r="F26" s="15">
        <v>7888</v>
      </c>
      <c r="G26" s="15">
        <v>7888</v>
      </c>
      <c r="H26" s="15">
        <f t="shared" si="1"/>
        <v>32200</v>
      </c>
    </row>
    <row r="27" spans="1:8" x14ac:dyDescent="0.2">
      <c r="A27" s="49">
        <v>3400</v>
      </c>
      <c r="B27" s="11" t="s">
        <v>87</v>
      </c>
      <c r="C27" s="15">
        <v>251000</v>
      </c>
      <c r="D27" s="15">
        <v>-10000</v>
      </c>
      <c r="E27" s="15">
        <f t="shared" si="0"/>
        <v>241000</v>
      </c>
      <c r="F27" s="15">
        <v>208335.76</v>
      </c>
      <c r="G27" s="15">
        <v>208335.76</v>
      </c>
      <c r="H27" s="15">
        <f t="shared" si="1"/>
        <v>32664.239999999991</v>
      </c>
    </row>
    <row r="28" spans="1:8" x14ac:dyDescent="0.2">
      <c r="A28" s="49">
        <v>3500</v>
      </c>
      <c r="B28" s="11" t="s">
        <v>88</v>
      </c>
      <c r="C28" s="15">
        <v>38000</v>
      </c>
      <c r="D28" s="15">
        <v>4000</v>
      </c>
      <c r="E28" s="15">
        <f t="shared" si="0"/>
        <v>42000</v>
      </c>
      <c r="F28" s="15">
        <v>31484.12</v>
      </c>
      <c r="G28" s="15">
        <v>31484.12</v>
      </c>
      <c r="H28" s="15">
        <f t="shared" si="1"/>
        <v>10515.880000000001</v>
      </c>
    </row>
    <row r="29" spans="1:8" x14ac:dyDescent="0.2">
      <c r="A29" s="49">
        <v>3600</v>
      </c>
      <c r="B29" s="11" t="s">
        <v>89</v>
      </c>
      <c r="C29" s="15">
        <v>25084.49</v>
      </c>
      <c r="D29" s="15">
        <v>0</v>
      </c>
      <c r="E29" s="15">
        <f t="shared" si="0"/>
        <v>25084.49</v>
      </c>
      <c r="F29" s="15">
        <v>8919.18</v>
      </c>
      <c r="G29" s="15">
        <v>8919.18</v>
      </c>
      <c r="H29" s="15">
        <f t="shared" si="1"/>
        <v>16165.310000000001</v>
      </c>
    </row>
    <row r="30" spans="1:8" x14ac:dyDescent="0.2">
      <c r="A30" s="49">
        <v>3700</v>
      </c>
      <c r="B30" s="11" t="s">
        <v>90</v>
      </c>
      <c r="C30" s="15">
        <v>0</v>
      </c>
      <c r="D30" s="15">
        <v>0</v>
      </c>
      <c r="E30" s="15">
        <f t="shared" si="0"/>
        <v>0</v>
      </c>
      <c r="F30" s="15">
        <v>0</v>
      </c>
      <c r="G30" s="15">
        <v>0</v>
      </c>
      <c r="H30" s="15">
        <f t="shared" si="1"/>
        <v>0</v>
      </c>
    </row>
    <row r="31" spans="1:8" x14ac:dyDescent="0.2">
      <c r="A31" s="49">
        <v>3800</v>
      </c>
      <c r="B31" s="11" t="s">
        <v>91</v>
      </c>
      <c r="C31" s="15">
        <v>67660</v>
      </c>
      <c r="D31" s="15">
        <v>-28000</v>
      </c>
      <c r="E31" s="15">
        <f t="shared" si="0"/>
        <v>39660</v>
      </c>
      <c r="F31" s="15">
        <v>25900.52</v>
      </c>
      <c r="G31" s="15">
        <v>25900.52</v>
      </c>
      <c r="H31" s="15">
        <f t="shared" si="1"/>
        <v>13759.48</v>
      </c>
    </row>
    <row r="32" spans="1:8" x14ac:dyDescent="0.2">
      <c r="A32" s="49">
        <v>3900</v>
      </c>
      <c r="B32" s="11" t="s">
        <v>19</v>
      </c>
      <c r="C32" s="15">
        <v>39500</v>
      </c>
      <c r="D32" s="15">
        <v>-7000</v>
      </c>
      <c r="E32" s="15">
        <f t="shared" si="0"/>
        <v>32500</v>
      </c>
      <c r="F32" s="15">
        <v>3126.6</v>
      </c>
      <c r="G32" s="15">
        <v>3126.6</v>
      </c>
      <c r="H32" s="15">
        <f t="shared" si="1"/>
        <v>29373.4</v>
      </c>
    </row>
    <row r="33" spans="1:8" x14ac:dyDescent="0.2">
      <c r="A33" s="48" t="s">
        <v>64</v>
      </c>
      <c r="B33" s="7"/>
      <c r="C33" s="15">
        <f>SUM(C34:C42)</f>
        <v>1633973.23</v>
      </c>
      <c r="D33" s="15">
        <f>SUM(D34:D42)</f>
        <v>247791.77</v>
      </c>
      <c r="E33" s="15">
        <f t="shared" si="0"/>
        <v>1881765</v>
      </c>
      <c r="F33" s="15">
        <f>SUM(F34:F42)</f>
        <v>1445632.84</v>
      </c>
      <c r="G33" s="15">
        <f>SUM(G34:G42)</f>
        <v>1444440.84</v>
      </c>
      <c r="H33" s="15">
        <f t="shared" si="1"/>
        <v>436132.15999999992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1633973.23</v>
      </c>
      <c r="D37" s="15">
        <v>247791.77</v>
      </c>
      <c r="E37" s="15">
        <f t="shared" si="0"/>
        <v>1881765</v>
      </c>
      <c r="F37" s="15">
        <v>1445632.84</v>
      </c>
      <c r="G37" s="15">
        <v>1444440.84</v>
      </c>
      <c r="H37" s="15">
        <f t="shared" si="1"/>
        <v>436132.15999999992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12500</v>
      </c>
      <c r="D43" s="15">
        <f>SUM(D44:D52)</f>
        <v>122426.11</v>
      </c>
      <c r="E43" s="15">
        <f t="shared" si="0"/>
        <v>134926.10999999999</v>
      </c>
      <c r="F43" s="15">
        <f>SUM(F44:F52)</f>
        <v>121046.11</v>
      </c>
      <c r="G43" s="15">
        <f>SUM(G44:G52)</f>
        <v>121046.11</v>
      </c>
      <c r="H43" s="15">
        <f t="shared" si="1"/>
        <v>13879.999999999985</v>
      </c>
    </row>
    <row r="44" spans="1:8" x14ac:dyDescent="0.2">
      <c r="A44" s="49">
        <v>5100</v>
      </c>
      <c r="B44" s="11" t="s">
        <v>99</v>
      </c>
      <c r="C44" s="15">
        <v>0</v>
      </c>
      <c r="D44" s="15">
        <v>2598.4</v>
      </c>
      <c r="E44" s="15">
        <f t="shared" si="0"/>
        <v>2598.4</v>
      </c>
      <c r="F44" s="15">
        <v>2598.4</v>
      </c>
      <c r="G44" s="15">
        <v>2598.4</v>
      </c>
      <c r="H44" s="15">
        <f t="shared" si="1"/>
        <v>0</v>
      </c>
    </row>
    <row r="45" spans="1:8" x14ac:dyDescent="0.2">
      <c r="A45" s="49">
        <v>5200</v>
      </c>
      <c r="B45" s="11" t="s">
        <v>100</v>
      </c>
      <c r="C45" s="15">
        <v>8000</v>
      </c>
      <c r="D45" s="15">
        <v>112327.71</v>
      </c>
      <c r="E45" s="15">
        <f t="shared" si="0"/>
        <v>120327.71</v>
      </c>
      <c r="F45" s="15">
        <v>118447.71</v>
      </c>
      <c r="G45" s="15">
        <v>118447.71</v>
      </c>
      <c r="H45" s="15">
        <f t="shared" si="1"/>
        <v>1880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4500</v>
      </c>
      <c r="D49" s="15">
        <v>7500</v>
      </c>
      <c r="E49" s="15">
        <f t="shared" si="0"/>
        <v>12000</v>
      </c>
      <c r="F49" s="15">
        <v>0</v>
      </c>
      <c r="G49" s="15">
        <v>0</v>
      </c>
      <c r="H49" s="15">
        <f t="shared" si="1"/>
        <v>12000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11496260.700000001</v>
      </c>
      <c r="D77" s="17">
        <f t="shared" si="4"/>
        <v>1029784.03</v>
      </c>
      <c r="E77" s="17">
        <f t="shared" si="4"/>
        <v>12526044.729999999</v>
      </c>
      <c r="F77" s="17">
        <f t="shared" si="4"/>
        <v>11365184.4</v>
      </c>
      <c r="G77" s="17">
        <f t="shared" si="4"/>
        <v>11302326.25</v>
      </c>
      <c r="H77" s="17">
        <f t="shared" si="4"/>
        <v>1160860.3299999994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3" t="s">
        <v>129</v>
      </c>
      <c r="B1" s="64"/>
      <c r="C1" s="64"/>
      <c r="D1" s="64"/>
      <c r="E1" s="64"/>
      <c r="F1" s="64"/>
      <c r="G1" s="64"/>
      <c r="H1" s="65"/>
    </row>
    <row r="2" spans="1:8" x14ac:dyDescent="0.2">
      <c r="A2" s="68" t="s">
        <v>54</v>
      </c>
      <c r="B2" s="69"/>
      <c r="C2" s="63" t="s">
        <v>60</v>
      </c>
      <c r="D2" s="64"/>
      <c r="E2" s="64"/>
      <c r="F2" s="64"/>
      <c r="G2" s="65"/>
      <c r="H2" s="66" t="s">
        <v>59</v>
      </c>
    </row>
    <row r="3" spans="1:8" ht="24.95" customHeight="1" x14ac:dyDescent="0.2">
      <c r="A3" s="70"/>
      <c r="B3" s="7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7"/>
    </row>
    <row r="4" spans="1:8" x14ac:dyDescent="0.2">
      <c r="A4" s="72"/>
      <c r="B4" s="7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11483760.699999999</v>
      </c>
      <c r="D6" s="50">
        <v>907357.92</v>
      </c>
      <c r="E6" s="50">
        <f>C6+D6</f>
        <v>12391118.619999999</v>
      </c>
      <c r="F6" s="50">
        <v>11244138.289999999</v>
      </c>
      <c r="G6" s="50">
        <v>11181280.140000001</v>
      </c>
      <c r="H6" s="50">
        <f>E6-F6</f>
        <v>1146980.33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12500</v>
      </c>
      <c r="D8" s="50">
        <v>122426.11</v>
      </c>
      <c r="E8" s="50">
        <f>C8+D8</f>
        <v>134926.10999999999</v>
      </c>
      <c r="F8" s="50">
        <v>121046.11</v>
      </c>
      <c r="G8" s="50">
        <v>121046.11</v>
      </c>
      <c r="H8" s="50">
        <f>E8-F8</f>
        <v>13879.999999999985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11496260.699999999</v>
      </c>
      <c r="D16" s="17">
        <f>SUM(D6+D8+D10+D12+D14)</f>
        <v>1029784.03</v>
      </c>
      <c r="E16" s="17">
        <f>SUM(E6+E8+E10+E12+E14)</f>
        <v>12526044.729999999</v>
      </c>
      <c r="F16" s="17">
        <f t="shared" ref="F16:H16" si="0">SUM(F6+F8+F10+F12+F14)</f>
        <v>11365184.399999999</v>
      </c>
      <c r="G16" s="17">
        <f t="shared" si="0"/>
        <v>11302326.25</v>
      </c>
      <c r="H16" s="17">
        <f t="shared" si="0"/>
        <v>1160860.33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opLeftCell="A17" workbookViewId="0">
      <selection activeCell="A22" sqref="A22:J2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3" t="s">
        <v>146</v>
      </c>
      <c r="B1" s="64"/>
      <c r="C1" s="64"/>
      <c r="D1" s="64"/>
      <c r="E1" s="64"/>
      <c r="F1" s="64"/>
      <c r="G1" s="64"/>
      <c r="H1" s="65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8" t="s">
        <v>54</v>
      </c>
      <c r="B3" s="69"/>
      <c r="C3" s="63" t="s">
        <v>60</v>
      </c>
      <c r="D3" s="64"/>
      <c r="E3" s="64"/>
      <c r="F3" s="64"/>
      <c r="G3" s="65"/>
      <c r="H3" s="66" t="s">
        <v>59</v>
      </c>
    </row>
    <row r="4" spans="1:8" ht="24.95" customHeight="1" x14ac:dyDescent="0.2">
      <c r="A4" s="70"/>
      <c r="B4" s="7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7"/>
    </row>
    <row r="5" spans="1:8" x14ac:dyDescent="0.2">
      <c r="A5" s="72"/>
      <c r="B5" s="7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432363.76</v>
      </c>
      <c r="D7" s="15">
        <v>0</v>
      </c>
      <c r="E7" s="15">
        <f>C7+D7</f>
        <v>432363.76</v>
      </c>
      <c r="F7" s="15">
        <v>430170.08</v>
      </c>
      <c r="G7" s="15">
        <v>430170.08</v>
      </c>
      <c r="H7" s="15">
        <f>E7-F7</f>
        <v>2193.679999999993</v>
      </c>
    </row>
    <row r="8" spans="1:8" x14ac:dyDescent="0.2">
      <c r="A8" s="4" t="s">
        <v>131</v>
      </c>
      <c r="B8" s="22"/>
      <c r="C8" s="15">
        <v>1774035.57</v>
      </c>
      <c r="D8" s="15">
        <v>20998.12</v>
      </c>
      <c r="E8" s="15">
        <f t="shared" ref="E8:E13" si="0">C8+D8</f>
        <v>1795033.6900000002</v>
      </c>
      <c r="F8" s="15">
        <v>1634917.32</v>
      </c>
      <c r="G8" s="15">
        <v>1602921.17</v>
      </c>
      <c r="H8" s="15">
        <f t="shared" ref="H8:H13" si="1">E8-F8</f>
        <v>160116.37000000011</v>
      </c>
    </row>
    <row r="9" spans="1:8" x14ac:dyDescent="0.2">
      <c r="A9" s="4" t="s">
        <v>132</v>
      </c>
      <c r="B9" s="22"/>
      <c r="C9" s="15">
        <v>338960.65</v>
      </c>
      <c r="D9" s="15">
        <v>0.48</v>
      </c>
      <c r="E9" s="15">
        <f t="shared" si="0"/>
        <v>338961.13</v>
      </c>
      <c r="F9" s="15">
        <v>287214.78000000003</v>
      </c>
      <c r="G9" s="15">
        <v>287214.78000000003</v>
      </c>
      <c r="H9" s="15">
        <f t="shared" si="1"/>
        <v>51746.349999999977</v>
      </c>
    </row>
    <row r="10" spans="1:8" x14ac:dyDescent="0.2">
      <c r="A10" s="4" t="s">
        <v>133</v>
      </c>
      <c r="B10" s="22"/>
      <c r="C10" s="15">
        <v>261048.19</v>
      </c>
      <c r="D10" s="15">
        <v>579458.34</v>
      </c>
      <c r="E10" s="15">
        <f t="shared" si="0"/>
        <v>840506.53</v>
      </c>
      <c r="F10" s="15">
        <v>510492.2</v>
      </c>
      <c r="G10" s="15">
        <v>510492.2</v>
      </c>
      <c r="H10" s="15">
        <f t="shared" si="1"/>
        <v>330014.33</v>
      </c>
    </row>
    <row r="11" spans="1:8" x14ac:dyDescent="0.2">
      <c r="A11" s="4" t="s">
        <v>134</v>
      </c>
      <c r="B11" s="22"/>
      <c r="C11" s="15">
        <v>459736.9</v>
      </c>
      <c r="D11" s="15">
        <v>0</v>
      </c>
      <c r="E11" s="15">
        <f t="shared" si="0"/>
        <v>459736.9</v>
      </c>
      <c r="F11" s="15">
        <v>398939.77</v>
      </c>
      <c r="G11" s="15">
        <v>398939.77</v>
      </c>
      <c r="H11" s="15">
        <f t="shared" si="1"/>
        <v>60797.130000000005</v>
      </c>
    </row>
    <row r="12" spans="1:8" x14ac:dyDescent="0.2">
      <c r="A12" s="4" t="s">
        <v>135</v>
      </c>
      <c r="B12" s="22"/>
      <c r="C12" s="15">
        <v>406871.79</v>
      </c>
      <c r="D12" s="15">
        <v>1686.99</v>
      </c>
      <c r="E12" s="15">
        <f t="shared" si="0"/>
        <v>408558.77999999997</v>
      </c>
      <c r="F12" s="15">
        <v>405524.86</v>
      </c>
      <c r="G12" s="15">
        <v>405524.86</v>
      </c>
      <c r="H12" s="15">
        <f t="shared" si="1"/>
        <v>3033.9199999999837</v>
      </c>
    </row>
    <row r="13" spans="1:8" x14ac:dyDescent="0.2">
      <c r="A13" s="4" t="s">
        <v>136</v>
      </c>
      <c r="B13" s="22"/>
      <c r="C13" s="15">
        <v>179122.97</v>
      </c>
      <c r="D13" s="15">
        <v>-10000</v>
      </c>
      <c r="E13" s="15">
        <f t="shared" si="0"/>
        <v>169122.97</v>
      </c>
      <c r="F13" s="15">
        <v>146947.67000000001</v>
      </c>
      <c r="G13" s="15">
        <v>146947.67000000001</v>
      </c>
      <c r="H13" s="15">
        <f t="shared" si="1"/>
        <v>22175.299999999988</v>
      </c>
    </row>
    <row r="14" spans="1:8" x14ac:dyDescent="0.2">
      <c r="A14" s="4" t="s">
        <v>137</v>
      </c>
      <c r="B14" s="22"/>
      <c r="C14" s="15">
        <v>1981106.5</v>
      </c>
      <c r="D14" s="15">
        <v>127500.04</v>
      </c>
      <c r="E14" s="15">
        <f t="shared" ref="E14" si="2">C14+D14</f>
        <v>2108606.54</v>
      </c>
      <c r="F14" s="15">
        <v>1949542.37</v>
      </c>
      <c r="G14" s="15">
        <v>1949542.37</v>
      </c>
      <c r="H14" s="15">
        <f t="shared" ref="H14" si="3">E14-F14</f>
        <v>159064.16999999993</v>
      </c>
    </row>
    <row r="15" spans="1:8" x14ac:dyDescent="0.2">
      <c r="A15" s="4" t="s">
        <v>138</v>
      </c>
      <c r="B15" s="22"/>
      <c r="C15" s="15">
        <v>620132.05000000005</v>
      </c>
      <c r="D15" s="15">
        <v>204018.73</v>
      </c>
      <c r="E15" s="15">
        <f t="shared" ref="E15" si="4">C15+D15</f>
        <v>824150.78</v>
      </c>
      <c r="F15" s="15">
        <v>783297.35</v>
      </c>
      <c r="G15" s="15">
        <v>783297.35</v>
      </c>
      <c r="H15" s="15">
        <f t="shared" ref="H15" si="5">E15-F15</f>
        <v>40853.430000000051</v>
      </c>
    </row>
    <row r="16" spans="1:8" x14ac:dyDescent="0.2">
      <c r="A16" s="4" t="s">
        <v>139</v>
      </c>
      <c r="B16" s="22"/>
      <c r="C16" s="15">
        <v>292239.76</v>
      </c>
      <c r="D16" s="15">
        <v>-30001.75</v>
      </c>
      <c r="E16" s="15">
        <f t="shared" ref="E16" si="6">C16+D16</f>
        <v>262238.01</v>
      </c>
      <c r="F16" s="15">
        <v>214017.68</v>
      </c>
      <c r="G16" s="15">
        <v>214017.68</v>
      </c>
      <c r="H16" s="15">
        <f t="shared" ref="H16" si="7">E16-F16</f>
        <v>48220.330000000016</v>
      </c>
    </row>
    <row r="17" spans="1:8" x14ac:dyDescent="0.2">
      <c r="A17" s="4" t="s">
        <v>140</v>
      </c>
      <c r="B17" s="22"/>
      <c r="C17" s="15">
        <v>453849.65</v>
      </c>
      <c r="D17" s="15">
        <v>100031.21</v>
      </c>
      <c r="E17" s="15">
        <f t="shared" ref="E17" si="8">C17+D17</f>
        <v>553880.86</v>
      </c>
      <c r="F17" s="15">
        <v>551243.43000000005</v>
      </c>
      <c r="G17" s="15">
        <v>536558.43000000005</v>
      </c>
      <c r="H17" s="15">
        <f t="shared" ref="H17" si="9">E17-F17</f>
        <v>2637.4299999999348</v>
      </c>
    </row>
    <row r="18" spans="1:8" x14ac:dyDescent="0.2">
      <c r="A18" s="4" t="s">
        <v>141</v>
      </c>
      <c r="B18" s="22"/>
      <c r="C18" s="15">
        <v>309558.69</v>
      </c>
      <c r="D18" s="15">
        <v>135.09</v>
      </c>
      <c r="E18" s="15">
        <f t="shared" ref="E18" si="10">C18+D18</f>
        <v>309693.78000000003</v>
      </c>
      <c r="F18" s="15">
        <v>292444.08</v>
      </c>
      <c r="G18" s="15">
        <v>292444.08</v>
      </c>
      <c r="H18" s="15">
        <f t="shared" ref="H18" si="11">E18-F18</f>
        <v>17249.700000000012</v>
      </c>
    </row>
    <row r="19" spans="1:8" x14ac:dyDescent="0.2">
      <c r="A19" s="4" t="s">
        <v>142</v>
      </c>
      <c r="B19" s="22"/>
      <c r="C19" s="15">
        <v>2126151.2200000002</v>
      </c>
      <c r="D19" s="15">
        <v>-219747.73</v>
      </c>
      <c r="E19" s="15">
        <f t="shared" ref="E19" si="12">C19+D19</f>
        <v>1906403.4900000002</v>
      </c>
      <c r="F19" s="15">
        <v>1719311.51</v>
      </c>
      <c r="G19" s="15">
        <v>1718119.51</v>
      </c>
      <c r="H19" s="15">
        <f t="shared" ref="H19" si="13">E19-F19</f>
        <v>187091.98000000021</v>
      </c>
    </row>
    <row r="20" spans="1:8" x14ac:dyDescent="0.2">
      <c r="A20" s="4" t="s">
        <v>143</v>
      </c>
      <c r="B20" s="22"/>
      <c r="C20" s="15">
        <v>642598.06999999995</v>
      </c>
      <c r="D20" s="15">
        <v>170079.47</v>
      </c>
      <c r="E20" s="15">
        <f t="shared" ref="E20" si="14">C20+D20</f>
        <v>812677.53999999992</v>
      </c>
      <c r="F20" s="15">
        <v>777769.65</v>
      </c>
      <c r="G20" s="15">
        <v>777769.65</v>
      </c>
      <c r="H20" s="15">
        <f t="shared" ref="H20" si="15">E20-F20</f>
        <v>34907.889999999898</v>
      </c>
    </row>
    <row r="21" spans="1:8" x14ac:dyDescent="0.2">
      <c r="A21" s="4" t="s">
        <v>144</v>
      </c>
      <c r="B21" s="22"/>
      <c r="C21" s="15">
        <v>732120.29</v>
      </c>
      <c r="D21" s="15">
        <v>85625.04</v>
      </c>
      <c r="E21" s="15">
        <f t="shared" ref="E21" si="16">C21+D21</f>
        <v>817745.33000000007</v>
      </c>
      <c r="F21" s="15">
        <v>789621.22</v>
      </c>
      <c r="G21" s="15">
        <v>774636.22</v>
      </c>
      <c r="H21" s="15">
        <f t="shared" ref="H21" si="17">E21-F21</f>
        <v>28124.110000000102</v>
      </c>
    </row>
    <row r="22" spans="1:8" x14ac:dyDescent="0.2">
      <c r="A22" s="4" t="s">
        <v>145</v>
      </c>
      <c r="B22" s="22"/>
      <c r="C22" s="15">
        <v>486364.64</v>
      </c>
      <c r="D22" s="15">
        <v>0</v>
      </c>
      <c r="E22" s="15">
        <f t="shared" ref="E22" si="18">C22+D22</f>
        <v>486364.64</v>
      </c>
      <c r="F22" s="15">
        <v>473730.43</v>
      </c>
      <c r="G22" s="15">
        <v>473730.43</v>
      </c>
      <c r="H22" s="15">
        <f t="shared" ref="H22" si="19">E22-F22</f>
        <v>12634.210000000021</v>
      </c>
    </row>
    <row r="23" spans="1:8" x14ac:dyDescent="0.2">
      <c r="A23" s="4"/>
      <c r="B23" s="22"/>
      <c r="C23" s="15"/>
      <c r="D23" s="15"/>
      <c r="E23" s="15"/>
      <c r="F23" s="15"/>
      <c r="G23" s="15"/>
      <c r="H23" s="15"/>
    </row>
    <row r="24" spans="1:8" x14ac:dyDescent="0.2">
      <c r="A24" s="4"/>
      <c r="B24" s="25"/>
      <c r="C24" s="16"/>
      <c r="D24" s="16"/>
      <c r="E24" s="16"/>
      <c r="F24" s="16"/>
      <c r="G24" s="16"/>
      <c r="H24" s="16"/>
    </row>
    <row r="25" spans="1:8" x14ac:dyDescent="0.2">
      <c r="A25" s="26"/>
      <c r="B25" s="47" t="s">
        <v>53</v>
      </c>
      <c r="C25" s="23">
        <f t="shared" ref="C25:H25" si="20">SUM(C7:C24)</f>
        <v>11496260.700000003</v>
      </c>
      <c r="D25" s="23">
        <f t="shared" si="20"/>
        <v>1029784.0299999999</v>
      </c>
      <c r="E25" s="23">
        <f t="shared" si="20"/>
        <v>12526044.73</v>
      </c>
      <c r="F25" s="23">
        <f t="shared" si="20"/>
        <v>11365184.4</v>
      </c>
      <c r="G25" s="23">
        <f t="shared" si="20"/>
        <v>11302326.25</v>
      </c>
      <c r="H25" s="23">
        <f t="shared" si="20"/>
        <v>1160860.33</v>
      </c>
    </row>
    <row r="28" spans="1:8" ht="45" customHeight="1" x14ac:dyDescent="0.2">
      <c r="A28" s="63" t="s">
        <v>147</v>
      </c>
      <c r="B28" s="64"/>
      <c r="C28" s="64"/>
      <c r="D28" s="64"/>
      <c r="E28" s="64"/>
      <c r="F28" s="64"/>
      <c r="G28" s="64"/>
      <c r="H28" s="65"/>
    </row>
    <row r="30" spans="1:8" x14ac:dyDescent="0.2">
      <c r="A30" s="68" t="s">
        <v>54</v>
      </c>
      <c r="B30" s="69"/>
      <c r="C30" s="63" t="s">
        <v>60</v>
      </c>
      <c r="D30" s="64"/>
      <c r="E30" s="64"/>
      <c r="F30" s="64"/>
      <c r="G30" s="65"/>
      <c r="H30" s="66" t="s">
        <v>59</v>
      </c>
    </row>
    <row r="31" spans="1:8" ht="22.5" x14ac:dyDescent="0.2">
      <c r="A31" s="70"/>
      <c r="B31" s="71"/>
      <c r="C31" s="9" t="s">
        <v>55</v>
      </c>
      <c r="D31" s="9" t="s">
        <v>125</v>
      </c>
      <c r="E31" s="9" t="s">
        <v>56</v>
      </c>
      <c r="F31" s="9" t="s">
        <v>57</v>
      </c>
      <c r="G31" s="9" t="s">
        <v>58</v>
      </c>
      <c r="H31" s="67"/>
    </row>
    <row r="32" spans="1:8" x14ac:dyDescent="0.2">
      <c r="A32" s="72"/>
      <c r="B32" s="73"/>
      <c r="C32" s="10">
        <v>1</v>
      </c>
      <c r="D32" s="10">
        <v>2</v>
      </c>
      <c r="E32" s="10" t="s">
        <v>126</v>
      </c>
      <c r="F32" s="10">
        <v>4</v>
      </c>
      <c r="G32" s="10">
        <v>5</v>
      </c>
      <c r="H32" s="10" t="s">
        <v>127</v>
      </c>
    </row>
    <row r="33" spans="1:8" x14ac:dyDescent="0.2">
      <c r="A33" s="28"/>
      <c r="B33" s="29"/>
      <c r="C33" s="33"/>
      <c r="D33" s="33"/>
      <c r="E33" s="33"/>
      <c r="F33" s="33"/>
      <c r="G33" s="33"/>
      <c r="H33" s="33"/>
    </row>
    <row r="34" spans="1:8" x14ac:dyDescent="0.2">
      <c r="A34" s="4" t="s">
        <v>8</v>
      </c>
      <c r="B34" s="2"/>
      <c r="C34" s="34">
        <v>0</v>
      </c>
      <c r="D34" s="34">
        <v>0</v>
      </c>
      <c r="E34" s="34">
        <f>C34+D34</f>
        <v>0</v>
      </c>
      <c r="F34" s="34">
        <v>0</v>
      </c>
      <c r="G34" s="34">
        <v>0</v>
      </c>
      <c r="H34" s="34">
        <f>E34-F34</f>
        <v>0</v>
      </c>
    </row>
    <row r="35" spans="1:8" x14ac:dyDescent="0.2">
      <c r="A35" s="4" t="s">
        <v>9</v>
      </c>
      <c r="B35" s="2"/>
      <c r="C35" s="34">
        <v>0</v>
      </c>
      <c r="D35" s="34">
        <v>0</v>
      </c>
      <c r="E35" s="34">
        <f t="shared" ref="E35:E37" si="21">C35+D35</f>
        <v>0</v>
      </c>
      <c r="F35" s="34">
        <v>0</v>
      </c>
      <c r="G35" s="34">
        <v>0</v>
      </c>
      <c r="H35" s="34">
        <f t="shared" ref="H35:H37" si="22">E35-F35</f>
        <v>0</v>
      </c>
    </row>
    <row r="36" spans="1:8" x14ac:dyDescent="0.2">
      <c r="A36" s="4" t="s">
        <v>10</v>
      </c>
      <c r="B36" s="2"/>
      <c r="C36" s="34">
        <v>0</v>
      </c>
      <c r="D36" s="34">
        <v>0</v>
      </c>
      <c r="E36" s="34">
        <f t="shared" si="21"/>
        <v>0</v>
      </c>
      <c r="F36" s="34">
        <v>0</v>
      </c>
      <c r="G36" s="34">
        <v>0</v>
      </c>
      <c r="H36" s="34">
        <f t="shared" si="22"/>
        <v>0</v>
      </c>
    </row>
    <row r="37" spans="1:8" x14ac:dyDescent="0.2">
      <c r="A37" s="4" t="s">
        <v>11</v>
      </c>
      <c r="B37" s="2"/>
      <c r="C37" s="34">
        <v>0</v>
      </c>
      <c r="D37" s="34">
        <v>0</v>
      </c>
      <c r="E37" s="34">
        <f t="shared" si="21"/>
        <v>0</v>
      </c>
      <c r="F37" s="34">
        <v>0</v>
      </c>
      <c r="G37" s="34">
        <v>0</v>
      </c>
      <c r="H37" s="34">
        <f t="shared" si="22"/>
        <v>0</v>
      </c>
    </row>
    <row r="38" spans="1:8" x14ac:dyDescent="0.2">
      <c r="A38" s="4"/>
      <c r="B38" s="2"/>
      <c r="C38" s="35"/>
      <c r="D38" s="35"/>
      <c r="E38" s="35"/>
      <c r="F38" s="35"/>
      <c r="G38" s="35"/>
      <c r="H38" s="35"/>
    </row>
    <row r="39" spans="1:8" x14ac:dyDescent="0.2">
      <c r="A39" s="26"/>
      <c r="B39" s="47" t="s">
        <v>53</v>
      </c>
      <c r="C39" s="23">
        <f>SUM(C34:C38)</f>
        <v>0</v>
      </c>
      <c r="D39" s="23">
        <f>SUM(D34:D38)</f>
        <v>0</v>
      </c>
      <c r="E39" s="23">
        <f>SUM(E34:E37)</f>
        <v>0</v>
      </c>
      <c r="F39" s="23">
        <f>SUM(F34:F37)</f>
        <v>0</v>
      </c>
      <c r="G39" s="23">
        <f>SUM(G34:G37)</f>
        <v>0</v>
      </c>
      <c r="H39" s="23">
        <f>SUM(H34:H37)</f>
        <v>0</v>
      </c>
    </row>
    <row r="42" spans="1:8" ht="45" customHeight="1" x14ac:dyDescent="0.2">
      <c r="A42" s="63" t="s">
        <v>148</v>
      </c>
      <c r="B42" s="64"/>
      <c r="C42" s="64"/>
      <c r="D42" s="64"/>
      <c r="E42" s="64"/>
      <c r="F42" s="64"/>
      <c r="G42" s="64"/>
      <c r="H42" s="65"/>
    </row>
    <row r="43" spans="1:8" x14ac:dyDescent="0.2">
      <c r="A43" s="68" t="s">
        <v>54</v>
      </c>
      <c r="B43" s="69"/>
      <c r="C43" s="63" t="s">
        <v>60</v>
      </c>
      <c r="D43" s="64"/>
      <c r="E43" s="64"/>
      <c r="F43" s="64"/>
      <c r="G43" s="65"/>
      <c r="H43" s="66" t="s">
        <v>59</v>
      </c>
    </row>
    <row r="44" spans="1:8" ht="22.5" x14ac:dyDescent="0.2">
      <c r="A44" s="70"/>
      <c r="B44" s="71"/>
      <c r="C44" s="9" t="s">
        <v>55</v>
      </c>
      <c r="D44" s="9" t="s">
        <v>125</v>
      </c>
      <c r="E44" s="9" t="s">
        <v>56</v>
      </c>
      <c r="F44" s="9" t="s">
        <v>57</v>
      </c>
      <c r="G44" s="9" t="s">
        <v>58</v>
      </c>
      <c r="H44" s="67"/>
    </row>
    <row r="45" spans="1:8" x14ac:dyDescent="0.2">
      <c r="A45" s="72"/>
      <c r="B45" s="73"/>
      <c r="C45" s="10">
        <v>1</v>
      </c>
      <c r="D45" s="10">
        <v>2</v>
      </c>
      <c r="E45" s="10" t="s">
        <v>126</v>
      </c>
      <c r="F45" s="10">
        <v>4</v>
      </c>
      <c r="G45" s="10">
        <v>5</v>
      </c>
      <c r="H45" s="10" t="s">
        <v>127</v>
      </c>
    </row>
    <row r="46" spans="1:8" x14ac:dyDescent="0.2">
      <c r="A46" s="28"/>
      <c r="B46" s="29"/>
      <c r="C46" s="33"/>
      <c r="D46" s="33"/>
      <c r="E46" s="33"/>
      <c r="F46" s="33"/>
      <c r="G46" s="33"/>
      <c r="H46" s="33"/>
    </row>
    <row r="47" spans="1:8" ht="22.5" x14ac:dyDescent="0.2">
      <c r="A47" s="4"/>
      <c r="B47" s="31" t="s">
        <v>13</v>
      </c>
      <c r="C47" s="34">
        <v>0</v>
      </c>
      <c r="D47" s="34">
        <v>0</v>
      </c>
      <c r="E47" s="34">
        <f>C47+D47</f>
        <v>0</v>
      </c>
      <c r="F47" s="34">
        <v>0</v>
      </c>
      <c r="G47" s="34">
        <v>0</v>
      </c>
      <c r="H47" s="34">
        <f>E47-F47</f>
        <v>0</v>
      </c>
    </row>
    <row r="48" spans="1:8" x14ac:dyDescent="0.2">
      <c r="A48" s="4"/>
      <c r="B48" s="31"/>
      <c r="C48" s="34"/>
      <c r="D48" s="34"/>
      <c r="E48" s="34"/>
      <c r="F48" s="34"/>
      <c r="G48" s="34"/>
      <c r="H48" s="34"/>
    </row>
    <row r="49" spans="1:8" x14ac:dyDescent="0.2">
      <c r="A49" s="4"/>
      <c r="B49" s="31" t="s">
        <v>12</v>
      </c>
      <c r="C49" s="34">
        <v>0</v>
      </c>
      <c r="D49" s="34">
        <v>0</v>
      </c>
      <c r="E49" s="34">
        <f>C49+D49</f>
        <v>0</v>
      </c>
      <c r="F49" s="34">
        <v>0</v>
      </c>
      <c r="G49" s="34">
        <v>0</v>
      </c>
      <c r="H49" s="34">
        <f>E49-F49</f>
        <v>0</v>
      </c>
    </row>
    <row r="50" spans="1:8" x14ac:dyDescent="0.2">
      <c r="A50" s="4"/>
      <c r="B50" s="31"/>
      <c r="C50" s="34"/>
      <c r="D50" s="34"/>
      <c r="E50" s="34"/>
      <c r="F50" s="34"/>
      <c r="G50" s="34"/>
      <c r="H50" s="34"/>
    </row>
    <row r="51" spans="1:8" ht="22.5" x14ac:dyDescent="0.2">
      <c r="A51" s="4"/>
      <c r="B51" s="31" t="s">
        <v>14</v>
      </c>
      <c r="C51" s="34">
        <v>0</v>
      </c>
      <c r="D51" s="34">
        <v>0</v>
      </c>
      <c r="E51" s="34">
        <f>C51+D51</f>
        <v>0</v>
      </c>
      <c r="F51" s="34">
        <v>0</v>
      </c>
      <c r="G51" s="34">
        <v>0</v>
      </c>
      <c r="H51" s="34">
        <f>E51-F51</f>
        <v>0</v>
      </c>
    </row>
    <row r="52" spans="1:8" x14ac:dyDescent="0.2">
      <c r="A52" s="4"/>
      <c r="B52" s="31"/>
      <c r="C52" s="34"/>
      <c r="D52" s="34"/>
      <c r="E52" s="34"/>
      <c r="F52" s="34"/>
      <c r="G52" s="34"/>
      <c r="H52" s="34"/>
    </row>
    <row r="53" spans="1:8" ht="22.5" x14ac:dyDescent="0.2">
      <c r="A53" s="4"/>
      <c r="B53" s="31" t="s">
        <v>26</v>
      </c>
      <c r="C53" s="34">
        <v>0</v>
      </c>
      <c r="D53" s="34">
        <v>0</v>
      </c>
      <c r="E53" s="34">
        <f>C53+D53</f>
        <v>0</v>
      </c>
      <c r="F53" s="34">
        <v>0</v>
      </c>
      <c r="G53" s="34">
        <v>0</v>
      </c>
      <c r="H53" s="34">
        <f>E53-F53</f>
        <v>0</v>
      </c>
    </row>
    <row r="54" spans="1:8" x14ac:dyDescent="0.2">
      <c r="A54" s="4"/>
      <c r="B54" s="31"/>
      <c r="C54" s="34"/>
      <c r="D54" s="34"/>
      <c r="E54" s="34"/>
      <c r="F54" s="34"/>
      <c r="G54" s="34"/>
      <c r="H54" s="34"/>
    </row>
    <row r="55" spans="1:8" ht="22.5" x14ac:dyDescent="0.2">
      <c r="A55" s="4"/>
      <c r="B55" s="31" t="s">
        <v>27</v>
      </c>
      <c r="C55" s="34">
        <v>0</v>
      </c>
      <c r="D55" s="34">
        <v>0</v>
      </c>
      <c r="E55" s="34">
        <f>C55+D55</f>
        <v>0</v>
      </c>
      <c r="F55" s="34">
        <v>0</v>
      </c>
      <c r="G55" s="34">
        <v>0</v>
      </c>
      <c r="H55" s="34">
        <f>E55-F55</f>
        <v>0</v>
      </c>
    </row>
    <row r="56" spans="1:8" x14ac:dyDescent="0.2">
      <c r="A56" s="4"/>
      <c r="B56" s="31"/>
      <c r="C56" s="34"/>
      <c r="D56" s="34"/>
      <c r="E56" s="34"/>
      <c r="F56" s="34"/>
      <c r="G56" s="34"/>
      <c r="H56" s="34"/>
    </row>
    <row r="57" spans="1:8" ht="22.5" x14ac:dyDescent="0.2">
      <c r="A57" s="4"/>
      <c r="B57" s="31" t="s">
        <v>34</v>
      </c>
      <c r="C57" s="34">
        <v>0</v>
      </c>
      <c r="D57" s="34">
        <v>0</v>
      </c>
      <c r="E57" s="34">
        <f>C57+D57</f>
        <v>0</v>
      </c>
      <c r="F57" s="34">
        <v>0</v>
      </c>
      <c r="G57" s="34">
        <v>0</v>
      </c>
      <c r="H57" s="34">
        <f>E57-F57</f>
        <v>0</v>
      </c>
    </row>
    <row r="58" spans="1:8" x14ac:dyDescent="0.2">
      <c r="A58" s="4"/>
      <c r="B58" s="31"/>
      <c r="C58" s="34"/>
      <c r="D58" s="34"/>
      <c r="E58" s="34"/>
      <c r="F58" s="34"/>
      <c r="G58" s="34"/>
      <c r="H58" s="34"/>
    </row>
    <row r="59" spans="1:8" x14ac:dyDescent="0.2">
      <c r="A59" s="4"/>
      <c r="B59" s="31" t="s">
        <v>15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30"/>
      <c r="B60" s="32"/>
      <c r="C60" s="35"/>
      <c r="D60" s="35"/>
      <c r="E60" s="35"/>
      <c r="F60" s="35"/>
      <c r="G60" s="35"/>
      <c r="H60" s="35"/>
    </row>
    <row r="61" spans="1:8" x14ac:dyDescent="0.2">
      <c r="A61" s="26"/>
      <c r="B61" s="47" t="s">
        <v>53</v>
      </c>
      <c r="C61" s="23">
        <f t="shared" ref="C61:H61" si="23">SUM(C47:C59)</f>
        <v>0</v>
      </c>
      <c r="D61" s="23">
        <f t="shared" si="23"/>
        <v>0</v>
      </c>
      <c r="E61" s="23">
        <f t="shared" si="23"/>
        <v>0</v>
      </c>
      <c r="F61" s="23">
        <f t="shared" si="23"/>
        <v>0</v>
      </c>
      <c r="G61" s="23">
        <f t="shared" si="23"/>
        <v>0</v>
      </c>
      <c r="H61" s="23">
        <f t="shared" si="23"/>
        <v>0</v>
      </c>
    </row>
  </sheetData>
  <sheetProtection formatCells="0" formatColumns="0" formatRows="0" insertRows="0" deleteRows="0" autoFilter="0"/>
  <mergeCells count="12">
    <mergeCell ref="A42:H42"/>
    <mergeCell ref="A43:B45"/>
    <mergeCell ref="C43:G43"/>
    <mergeCell ref="H43:H44"/>
    <mergeCell ref="C30:G30"/>
    <mergeCell ref="H30:H31"/>
    <mergeCell ref="A1:H1"/>
    <mergeCell ref="A3:B5"/>
    <mergeCell ref="A28:H28"/>
    <mergeCell ref="A30:B32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workbookViewId="0">
      <selection activeCell="A2" sqref="A2:B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3" t="s">
        <v>154</v>
      </c>
      <c r="B1" s="64"/>
      <c r="C1" s="64"/>
      <c r="D1" s="64"/>
      <c r="E1" s="64"/>
      <c r="F1" s="64"/>
      <c r="G1" s="64"/>
      <c r="H1" s="65"/>
    </row>
    <row r="2" spans="1:8" x14ac:dyDescent="0.2">
      <c r="A2" s="68" t="s">
        <v>54</v>
      </c>
      <c r="B2" s="69"/>
      <c r="C2" s="63" t="s">
        <v>60</v>
      </c>
      <c r="D2" s="64"/>
      <c r="E2" s="64"/>
      <c r="F2" s="64"/>
      <c r="G2" s="65"/>
      <c r="H2" s="66" t="s">
        <v>59</v>
      </c>
    </row>
    <row r="3" spans="1:8" ht="24.95" customHeight="1" x14ac:dyDescent="0.2">
      <c r="A3" s="70"/>
      <c r="B3" s="7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7"/>
    </row>
    <row r="4" spans="1:8" x14ac:dyDescent="0.2">
      <c r="A4" s="72"/>
      <c r="B4" s="7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4366628.8</v>
      </c>
      <c r="D6" s="15">
        <f t="shared" si="0"/>
        <v>138498.16</v>
      </c>
      <c r="E6" s="15">
        <f t="shared" si="0"/>
        <v>4505126.96</v>
      </c>
      <c r="F6" s="15">
        <f t="shared" si="0"/>
        <v>4161577.44</v>
      </c>
      <c r="G6" s="15">
        <f t="shared" si="0"/>
        <v>4129581.29</v>
      </c>
      <c r="H6" s="15">
        <f t="shared" si="0"/>
        <v>343549.52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432363.76</v>
      </c>
      <c r="D9" s="15">
        <v>0</v>
      </c>
      <c r="E9" s="15">
        <f t="shared" si="1"/>
        <v>432363.76</v>
      </c>
      <c r="F9" s="15">
        <v>430170.08</v>
      </c>
      <c r="G9" s="15">
        <v>430170.08</v>
      </c>
      <c r="H9" s="15">
        <f t="shared" si="2"/>
        <v>2193.679999999993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3755142.07</v>
      </c>
      <c r="D11" s="15">
        <v>148498.16</v>
      </c>
      <c r="E11" s="15">
        <f t="shared" si="1"/>
        <v>3903640.23</v>
      </c>
      <c r="F11" s="15">
        <v>3584459.69</v>
      </c>
      <c r="G11" s="15">
        <v>3552463.54</v>
      </c>
      <c r="H11" s="15">
        <f t="shared" si="2"/>
        <v>319180.54000000004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179122.97</v>
      </c>
      <c r="D14" s="15">
        <v>-10000</v>
      </c>
      <c r="E14" s="15">
        <f t="shared" si="1"/>
        <v>169122.97</v>
      </c>
      <c r="F14" s="15">
        <v>146947.67000000001</v>
      </c>
      <c r="G14" s="15">
        <v>146947.67000000001</v>
      </c>
      <c r="H14" s="15">
        <f t="shared" si="2"/>
        <v>22175.299999999988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7129631.8999999994</v>
      </c>
      <c r="D16" s="15">
        <f t="shared" si="3"/>
        <v>891285.86999999988</v>
      </c>
      <c r="E16" s="15">
        <f t="shared" si="3"/>
        <v>8020917.7699999996</v>
      </c>
      <c r="F16" s="15">
        <f t="shared" si="3"/>
        <v>7203606.96</v>
      </c>
      <c r="G16" s="15">
        <f t="shared" si="3"/>
        <v>7172744.96</v>
      </c>
      <c r="H16" s="15">
        <f t="shared" si="3"/>
        <v>817310.80999999971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459736.9</v>
      </c>
      <c r="D18" s="15">
        <v>0</v>
      </c>
      <c r="E18" s="15">
        <f t="shared" ref="E18:E23" si="5">C18+D18</f>
        <v>459736.9</v>
      </c>
      <c r="F18" s="15">
        <v>398939.77</v>
      </c>
      <c r="G18" s="15">
        <v>398939.77</v>
      </c>
      <c r="H18" s="15">
        <f t="shared" si="4"/>
        <v>60797.130000000005</v>
      </c>
    </row>
    <row r="19" spans="1:8" x14ac:dyDescent="0.2">
      <c r="A19" s="38"/>
      <c r="B19" s="42" t="s">
        <v>21</v>
      </c>
      <c r="C19" s="15">
        <v>2774670.56</v>
      </c>
      <c r="D19" s="15">
        <v>-219612.16</v>
      </c>
      <c r="E19" s="15">
        <f t="shared" si="5"/>
        <v>2555058.4</v>
      </c>
      <c r="F19" s="15">
        <v>2298970.37</v>
      </c>
      <c r="G19" s="15">
        <v>2297778.37</v>
      </c>
      <c r="H19" s="15">
        <f t="shared" si="4"/>
        <v>256088.0299999998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2529002.98</v>
      </c>
      <c r="D22" s="15">
        <v>836849.84</v>
      </c>
      <c r="E22" s="15">
        <f t="shared" si="5"/>
        <v>3365852.82</v>
      </c>
      <c r="F22" s="15">
        <v>2957138.36</v>
      </c>
      <c r="G22" s="15">
        <v>2942153.36</v>
      </c>
      <c r="H22" s="15">
        <f t="shared" si="4"/>
        <v>408714.45999999996</v>
      </c>
    </row>
    <row r="23" spans="1:8" x14ac:dyDescent="0.2">
      <c r="A23" s="38"/>
      <c r="B23" s="42" t="s">
        <v>4</v>
      </c>
      <c r="C23" s="15">
        <v>1366221.46</v>
      </c>
      <c r="D23" s="15">
        <v>274048.19</v>
      </c>
      <c r="E23" s="15">
        <f t="shared" si="5"/>
        <v>1640269.65</v>
      </c>
      <c r="F23" s="15">
        <v>1548558.46</v>
      </c>
      <c r="G23" s="15">
        <v>1533873.46</v>
      </c>
      <c r="H23" s="15">
        <f t="shared" si="4"/>
        <v>91711.189999999944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11496260.699999999</v>
      </c>
      <c r="D42" s="23">
        <f t="shared" si="12"/>
        <v>1029784.0299999999</v>
      </c>
      <c r="E42" s="23">
        <f t="shared" si="12"/>
        <v>12526044.73</v>
      </c>
      <c r="F42" s="23">
        <f t="shared" si="12"/>
        <v>11365184.4</v>
      </c>
      <c r="G42" s="23">
        <f t="shared" si="12"/>
        <v>11302326.25</v>
      </c>
      <c r="H42" s="23">
        <f t="shared" si="12"/>
        <v>1160860.3299999996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54" t="s">
        <v>149</v>
      </c>
      <c r="C44" s="55"/>
      <c r="D44" s="55"/>
      <c r="E44" s="56"/>
      <c r="F44" s="53"/>
      <c r="G44" s="53"/>
      <c r="H44" s="53"/>
    </row>
    <row r="45" spans="1:8" x14ac:dyDescent="0.2">
      <c r="A45" s="37"/>
      <c r="B45" s="57"/>
      <c r="C45" s="55"/>
      <c r="D45" s="55"/>
      <c r="E45" s="56"/>
      <c r="F45" s="53"/>
      <c r="G45" s="53"/>
      <c r="H45" s="53"/>
    </row>
    <row r="46" spans="1:8" x14ac:dyDescent="0.2">
      <c r="B46" s="58"/>
      <c r="C46" s="59"/>
      <c r="D46" s="58"/>
      <c r="E46" s="58"/>
      <c r="F46" s="52"/>
      <c r="G46" s="52"/>
      <c r="H46" s="53"/>
    </row>
    <row r="47" spans="1:8" x14ac:dyDescent="0.2">
      <c r="B47" s="60"/>
      <c r="C47" s="58"/>
      <c r="D47" s="58"/>
      <c r="E47" s="58"/>
      <c r="F47" s="52"/>
      <c r="G47" s="52"/>
      <c r="H47" s="52"/>
    </row>
    <row r="48" spans="1:8" x14ac:dyDescent="0.2">
      <c r="B48" s="58" t="s">
        <v>150</v>
      </c>
      <c r="C48" s="52"/>
      <c r="D48" s="60"/>
      <c r="E48" s="60" t="s">
        <v>151</v>
      </c>
      <c r="F48" s="52"/>
      <c r="G48" s="52"/>
      <c r="H48" s="52"/>
    </row>
    <row r="49" spans="2:8" ht="22.5" x14ac:dyDescent="0.2">
      <c r="B49" s="61" t="s">
        <v>152</v>
      </c>
      <c r="C49" s="52"/>
      <c r="D49" s="62"/>
      <c r="E49" s="74" t="s">
        <v>153</v>
      </c>
      <c r="F49" s="74"/>
      <c r="G49" s="52"/>
      <c r="H49" s="52"/>
    </row>
  </sheetData>
  <sheetProtection formatCells="0" formatColumns="0" formatRows="0" autoFilter="0"/>
  <mergeCells count="5">
    <mergeCell ref="A1:H1"/>
    <mergeCell ref="A2:B4"/>
    <mergeCell ref="C2:G2"/>
    <mergeCell ref="H2:H3"/>
    <mergeCell ref="E49:F4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2019-02-26T16:59:13Z</cp:lastPrinted>
  <dcterms:created xsi:type="dcterms:W3CDTF">2014-02-10T03:37:14Z</dcterms:created>
  <dcterms:modified xsi:type="dcterms:W3CDTF">2019-02-27T19:26:45Z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