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3" i="5"/>
  <c r="H22" i="5"/>
  <c r="H21" i="5"/>
  <c r="H19" i="5"/>
  <c r="H18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E22" i="5"/>
  <c r="E21" i="5"/>
  <c r="E20" i="5"/>
  <c r="H20" i="5" s="1"/>
  <c r="H16" i="5" s="1"/>
  <c r="E19" i="5"/>
  <c r="E18" i="5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42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2" i="6"/>
  <c r="H41" i="6"/>
  <c r="H40" i="6"/>
  <c r="H39" i="6"/>
  <c r="H38" i="6"/>
  <c r="H37" i="6"/>
  <c r="H36" i="6"/>
  <c r="H35" i="6"/>
  <c r="H34" i="6"/>
  <c r="H33" i="6"/>
  <c r="H26" i="6"/>
  <c r="H25" i="6"/>
  <c r="H21" i="6"/>
  <c r="H17" i="6"/>
  <c r="H16" i="6"/>
  <c r="H12" i="6"/>
  <c r="H11" i="6"/>
  <c r="H9" i="6"/>
  <c r="H8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H45" i="6" s="1"/>
  <c r="E44" i="6"/>
  <c r="H44" i="6" s="1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G42" i="5" l="1"/>
  <c r="F42" i="5"/>
  <c r="D42" i="5"/>
  <c r="E16" i="8"/>
  <c r="H6" i="8"/>
  <c r="H16" i="8" s="1"/>
  <c r="E43" i="6"/>
  <c r="H43" i="6" s="1"/>
  <c r="E23" i="6"/>
  <c r="H23" i="6" s="1"/>
  <c r="F77" i="6"/>
  <c r="G77" i="6"/>
  <c r="E13" i="6"/>
  <c r="H13" i="6" s="1"/>
  <c r="D77" i="6"/>
  <c r="C77" i="6"/>
  <c r="E5" i="6"/>
  <c r="H42" i="5"/>
  <c r="E25" i="5"/>
  <c r="E16" i="5"/>
  <c r="E42" i="5" s="1"/>
  <c r="E77" i="6" l="1"/>
  <c r="H5" i="6"/>
  <c r="H77" i="6" s="1"/>
</calcChain>
</file>

<file path=xl/sharedStrings.xml><?xml version="1.0" encoding="utf-8"?>
<sst xmlns="http://schemas.openxmlformats.org/spreadsheetml/2006/main" count="206" uniqueCount="148">
  <si>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</si>
  <si>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</si>
  <si>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</si>
  <si>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</si>
  <si>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</si>
  <si>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</si>
  <si>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</si>
  <si>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</si>
  <si>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</si>
  <si>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</si>
  <si>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</si>
  <si>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</si>
  <si>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</si>
  <si>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</si>
  <si>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</si>
  <si>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</si>
  <si>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</si>
  <si>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</si>
  <si>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</si>
  <si>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</si>
  <si>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</si>
  <si>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</si>
  <si>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</si>
  <si>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</si>
  <si>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</si>
  <si>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</si>
  <si>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</si>
  <si>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</si>
  <si>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</si>
  <si>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</si>
  <si>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</si>
  <si>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</si>
  <si>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</si>
  <si>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</si>
  <si>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</si>
  <si>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</si>
  <si>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</si>
  <si>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</si>
  <si>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</si>
  <si>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</si>
  <si>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</si>
  <si>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</si>
  <si>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</si>
  <si>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</si>
  <si>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</si>
  <si>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</si>
  <si>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</si>
  <si>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</si>
  <si>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</si>
  <si>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</si>
  <si>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</si>
  <si>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</si>
  <si>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</si>
  <si>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</si>
  <si>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</si>
  <si>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</si>
  <si>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</si>
  <si>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</si>
  <si>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</si>
  <si>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</si>
  <si>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</si>
  <si>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</si>
  <si>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</si>
  <si>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</si>
  <si>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</si>
  <si>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</si>
  <si>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</si>
  <si>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</si>
  <si>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</si>
  <si>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</si>
  <si>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</si>
  <si>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</si>
  <si>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</si>
  <si>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</si>
  <si>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</si>
  <si>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</si>
  <si>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</si>
  <si>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</si>
  <si>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</si>
  <si>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</si>
  <si>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</si>
  <si>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</si>
  <si>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</si>
  <si>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</si>
  <si>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</si>
  <si>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</si>
  <si>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</si>
  <si>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</si>
  <si>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</si>
  <si>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</si>
  <si>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</si>
  <si>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</si>
  <si>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</si>
  <si>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</si>
  <si>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</si>
  <si>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</si>
  <si>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</si>
  <si>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</si>
  <si>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</si>
  <si>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</si>
  <si>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</si>
  <si>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</si>
  <si>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</si>
  <si>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</si>
  <si>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</si>
  <si>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</si>
  <si>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</si>
  <si>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</si>
  <si>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</si>
  <si>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</si>
  <si>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</si>
  <si>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</si>
  <si>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</si>
  <si>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</si>
  <si>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</si>
  <si>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</si>
  <si>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</si>
  <si>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</si>
  <si>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</si>
  <si>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</si>
  <si>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</si>
  <si>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</si>
  <si>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</si>
  <si>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</si>
  <si>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</si>
  <si>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</si>
  <si>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</si>
  <si>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</si>
  <si>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</si>
  <si>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</si>
  <si>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</si>
  <si>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</si>
  <si>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CASA DE LA CULTURA DEL MUNICIPIO DE VALLE DE SANTIAGO, GTO.
ESTADO ANALÍTICO DEL EJERCICIO DEL PRESUPUESTO DE EGRESOS
Clasificación por Objeto del Gasto (Capítulo y Concepto)
Del 1 de Enero al AL 31 DE DICIEMBRE DEL 2019</t>
  </si>
  <si>
    <t>CASA DE LA CULTURA DEL MUNICIPIO DE VALLE DE SANTIAGO, GTO.
ESTADO ANALÍTICO DEL EJERCICIO DEL PRESUPUESTO DE EGRESOS
Clasificación Económica (por Tipo de Gasto)
Del 1 de Enero al AL 31 DE DICIEMBRE DEL 2019</t>
  </si>
  <si>
    <t>ADMINISTRACION DE GOBIERNO</t>
  </si>
  <si>
    <t>TALLERES</t>
  </si>
  <si>
    <t>ADMINISTRACION DE TALLERES</t>
  </si>
  <si>
    <t>CASA DE LA CULTURA DEL MUNICIPIO DE VALLE DE SANTIAGO, GTO.
ESTADO ANALÍTICO DEL EJERCICIO DEL PRESUPUESTO DE EGRESOS
Clasificación Administrativa
Del 1 de Enero al AL 31 DE DICIEMBRE DEL 2019</t>
  </si>
  <si>
    <t>Gobierno (Federal/Estatal/Municipal) de CASA DE LA CULTURA DEL MUNICIPIO DE VALLE DE SANTIAGO, GTO.
Estado Analítico del Ejercicio del Presupuesto de Egresos
Clasificación Administrativa
Del 1 de Enero al AL 31 DE DICIEMBRE DEL 2019</t>
  </si>
  <si>
    <t>Sector Paraestatal del Gobierno (Federal/Estatal/Municipal) de CASA DE LA CULTURA DEL MUNICIPIO DE VALLE DE SANTIAGO, GTO.
Estado Analítico del Ejercicio del Presupuesto de Egresos
Clasificación Administrativa
Del 1 de Enero al AL 31 DE DICIEMBRE DEL 2019</t>
  </si>
  <si>
    <t>CASA DE LA CULTURA DEL MUNICIPIO DE VALLE DE SANTIAGO, GTO.
ESTADO ANALÍTICO DEL EJERCICIO DEL PRESUPUESTO DE EGRESOS
Clasificación Funcional (Finalidad y Función)
Del 1 de Enero al AL 31 DE DICIEMBRE DEL 2019</t>
  </si>
  <si>
    <t>Bajo protesta de decir verdad declaramos que los Estados Financieros y sus notas, son razonablemente correctos y son responsabilidad del emisor.</t>
  </si>
  <si>
    <t>_____________________________________________</t>
  </si>
  <si>
    <t>DIRECTORA DE CASA DE LA CULTURA</t>
  </si>
  <si>
    <t>LIC. IRENE BORJA PIMENTEL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</si>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</sst>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58</v>
      </c>
      <c r="B2" s="58"/>
      <c r="C2" s="52" t="s">
        <v>64</v>
      </c>
      <c r="D2" s="53"/>
      <c r="E2" s="53"/>
      <c r="F2" s="53"/>
      <c r="G2" s="54"/>
      <c r="H2" s="55" t="s">
        <v>63</v>
      </c>
    </row>
    <row r="3" spans="1:8" ht="24.95" customHeight="1" x14ac:dyDescent="0.2">
      <c r="A3" s="59"/>
      <c r="B3" s="60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48" t="s">
        <v>65</v>
      </c>
      <c r="B5" s="7"/>
      <c r="C5" s="14">
        <f>SUM(C6:C12)</f>
        <v>1961586.4</v>
      </c>
      <c r="D5" s="14">
        <f>SUM(D6:D12)</f>
        <v>8000</v>
      </c>
      <c r="E5" s="14">
        <f>C5+D5</f>
        <v>1969586.4</v>
      </c>
      <c r="F5" s="14">
        <f>SUM(F6:F12)</f>
        <v>1847321.3399999999</v>
      </c>
      <c r="G5" s="14">
        <f>SUM(G6:G12)</f>
        <v>1847321.3399999999</v>
      </c>
      <c r="H5" s="14">
        <f>E5-F5</f>
        <v>122265.06000000006</v>
      </c>
    </row>
    <row r="6" spans="1:8" x14ac:dyDescent="0.2">
      <c r="A6" s="49">
        <v>1100</v>
      </c>
      <c r="B6" s="11" t="s">
        <v>74</v>
      </c>
      <c r="C6" s="15">
        <v>1125384</v>
      </c>
      <c r="D6" s="15">
        <v>0</v>
      </c>
      <c r="E6" s="15">
        <f t="shared" ref="E6:E69" si="0">C6+D6</f>
        <v>1125384</v>
      </c>
      <c r="F6" s="15">
        <v>1094005.69</v>
      </c>
      <c r="G6" s="15">
        <v>1094005.69</v>
      </c>
      <c r="H6" s="15">
        <f t="shared" ref="H6:H69" si="1">E6-F6</f>
        <v>31378.310000000056</v>
      </c>
    </row>
    <row r="7" spans="1:8" x14ac:dyDescent="0.2">
      <c r="A7" s="49">
        <v>1200</v>
      </c>
      <c r="B7" s="11" t="s">
        <v>75</v>
      </c>
      <c r="C7" s="15">
        <v>302386.40000000002</v>
      </c>
      <c r="D7" s="15">
        <v>8000</v>
      </c>
      <c r="E7" s="15">
        <f t="shared" si="0"/>
        <v>310386.40000000002</v>
      </c>
      <c r="F7" s="15">
        <v>290357.77</v>
      </c>
      <c r="G7" s="15">
        <v>290357.77</v>
      </c>
      <c r="H7" s="15">
        <f t="shared" si="1"/>
        <v>20028.630000000005</v>
      </c>
    </row>
    <row r="8" spans="1:8" x14ac:dyDescent="0.2">
      <c r="A8" s="49">
        <v>1300</v>
      </c>
      <c r="B8" s="11" t="s">
        <v>76</v>
      </c>
      <c r="C8" s="15">
        <v>234200</v>
      </c>
      <c r="D8" s="15">
        <v>0</v>
      </c>
      <c r="E8" s="15">
        <f t="shared" si="0"/>
        <v>234200</v>
      </c>
      <c r="F8" s="15">
        <v>223458.72</v>
      </c>
      <c r="G8" s="15">
        <v>223458.72</v>
      </c>
      <c r="H8" s="15">
        <f t="shared" si="1"/>
        <v>10741.279999999999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77</v>
      </c>
      <c r="C10" s="15">
        <v>203520</v>
      </c>
      <c r="D10" s="15">
        <v>0</v>
      </c>
      <c r="E10" s="15">
        <f t="shared" si="0"/>
        <v>203520</v>
      </c>
      <c r="F10" s="15">
        <v>149611.74</v>
      </c>
      <c r="G10" s="15">
        <v>149611.74</v>
      </c>
      <c r="H10" s="15">
        <f t="shared" si="1"/>
        <v>53908.260000000009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78</v>
      </c>
      <c r="C12" s="15">
        <v>96096</v>
      </c>
      <c r="D12" s="15">
        <v>0</v>
      </c>
      <c r="E12" s="15">
        <f t="shared" si="0"/>
        <v>96096</v>
      </c>
      <c r="F12" s="15">
        <v>89887.42</v>
      </c>
      <c r="G12" s="15">
        <v>89887.42</v>
      </c>
      <c r="H12" s="15">
        <f t="shared" si="1"/>
        <v>6208.5800000000017</v>
      </c>
    </row>
    <row r="13" spans="1:8" x14ac:dyDescent="0.2">
      <c r="A13" s="48" t="s">
        <v>66</v>
      </c>
      <c r="B13" s="7"/>
      <c r="C13" s="15">
        <f>SUM(C14:C22)</f>
        <v>245000</v>
      </c>
      <c r="D13" s="15">
        <f>SUM(D14:D22)</f>
        <v>8000</v>
      </c>
      <c r="E13" s="15">
        <f t="shared" si="0"/>
        <v>253000</v>
      </c>
      <c r="F13" s="15">
        <f>SUM(F14:F22)</f>
        <v>215859.12999999998</v>
      </c>
      <c r="G13" s="15">
        <f>SUM(G14:G22)</f>
        <v>215859.12999999998</v>
      </c>
      <c r="H13" s="15">
        <f t="shared" si="1"/>
        <v>37140.870000000024</v>
      </c>
    </row>
    <row r="14" spans="1:8" x14ac:dyDescent="0.2">
      <c r="A14" s="49">
        <v>2100</v>
      </c>
      <c r="B14" s="11" t="s">
        <v>79</v>
      </c>
      <c r="C14" s="15">
        <v>65000</v>
      </c>
      <c r="D14" s="15">
        <v>-2000</v>
      </c>
      <c r="E14" s="15">
        <f t="shared" si="0"/>
        <v>63000</v>
      </c>
      <c r="F14" s="15">
        <v>47482.77</v>
      </c>
      <c r="G14" s="15">
        <v>47482.77</v>
      </c>
      <c r="H14" s="15">
        <f t="shared" si="1"/>
        <v>15517.230000000003</v>
      </c>
    </row>
    <row r="15" spans="1:8" x14ac:dyDescent="0.2">
      <c r="A15" s="49">
        <v>2200</v>
      </c>
      <c r="B15" s="11" t="s">
        <v>80</v>
      </c>
      <c r="C15" s="15">
        <v>50000</v>
      </c>
      <c r="D15" s="15">
        <v>0</v>
      </c>
      <c r="E15" s="15">
        <f t="shared" si="0"/>
        <v>50000</v>
      </c>
      <c r="F15" s="15">
        <v>37504.18</v>
      </c>
      <c r="G15" s="15">
        <v>37504.18</v>
      </c>
      <c r="H15" s="15">
        <f t="shared" si="1"/>
        <v>12495.82</v>
      </c>
    </row>
    <row r="16" spans="1:8" x14ac:dyDescent="0.2">
      <c r="A16" s="49">
        <v>2300</v>
      </c>
      <c r="B16" s="11" t="s">
        <v>81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82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83</v>
      </c>
      <c r="C18" s="15">
        <v>15000</v>
      </c>
      <c r="D18" s="15">
        <v>0</v>
      </c>
      <c r="E18" s="15">
        <f t="shared" si="0"/>
        <v>15000</v>
      </c>
      <c r="F18" s="15">
        <v>11982.7</v>
      </c>
      <c r="G18" s="15">
        <v>11982.7</v>
      </c>
      <c r="H18" s="15">
        <f t="shared" si="1"/>
        <v>3017.2999999999993</v>
      </c>
    </row>
    <row r="19" spans="1:8" x14ac:dyDescent="0.2">
      <c r="A19" s="49">
        <v>2600</v>
      </c>
      <c r="B19" s="11" t="s">
        <v>84</v>
      </c>
      <c r="C19" s="15">
        <v>70000</v>
      </c>
      <c r="D19" s="15">
        <v>10000</v>
      </c>
      <c r="E19" s="15">
        <f t="shared" si="0"/>
        <v>80000</v>
      </c>
      <c r="F19" s="15">
        <v>74578.33</v>
      </c>
      <c r="G19" s="15">
        <v>74578.33</v>
      </c>
      <c r="H19" s="15">
        <f t="shared" si="1"/>
        <v>5421.6699999999983</v>
      </c>
    </row>
    <row r="20" spans="1:8" x14ac:dyDescent="0.2">
      <c r="A20" s="49">
        <v>2700</v>
      </c>
      <c r="B20" s="11" t="s">
        <v>85</v>
      </c>
      <c r="C20" s="15">
        <v>35000</v>
      </c>
      <c r="D20" s="15">
        <v>0</v>
      </c>
      <c r="E20" s="15">
        <f t="shared" si="0"/>
        <v>35000</v>
      </c>
      <c r="F20" s="15">
        <v>34594.129999999997</v>
      </c>
      <c r="G20" s="15">
        <v>34594.129999999997</v>
      </c>
      <c r="H20" s="15">
        <f t="shared" si="1"/>
        <v>405.87000000000262</v>
      </c>
    </row>
    <row r="21" spans="1:8" x14ac:dyDescent="0.2">
      <c r="A21" s="49">
        <v>2800</v>
      </c>
      <c r="B21" s="11" t="s">
        <v>86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87</v>
      </c>
      <c r="C22" s="15">
        <v>10000</v>
      </c>
      <c r="D22" s="15">
        <v>0</v>
      </c>
      <c r="E22" s="15">
        <f t="shared" si="0"/>
        <v>10000</v>
      </c>
      <c r="F22" s="15">
        <v>9717.02</v>
      </c>
      <c r="G22" s="15">
        <v>9717.02</v>
      </c>
      <c r="H22" s="15">
        <f t="shared" si="1"/>
        <v>282.97999999999956</v>
      </c>
    </row>
    <row r="23" spans="1:8" x14ac:dyDescent="0.2">
      <c r="A23" s="48" t="s">
        <v>67</v>
      </c>
      <c r="B23" s="7"/>
      <c r="C23" s="15">
        <f>SUM(C24:C32)</f>
        <v>539161.76</v>
      </c>
      <c r="D23" s="15">
        <f>SUM(D24:D32)</f>
        <v>-16000</v>
      </c>
      <c r="E23" s="15">
        <f t="shared" si="0"/>
        <v>523161.76</v>
      </c>
      <c r="F23" s="15">
        <f>SUM(F24:F32)</f>
        <v>496932.24</v>
      </c>
      <c r="G23" s="15">
        <f>SUM(G24:G32)</f>
        <v>496932.24</v>
      </c>
      <c r="H23" s="15">
        <f t="shared" si="1"/>
        <v>26229.520000000019</v>
      </c>
    </row>
    <row r="24" spans="1:8" x14ac:dyDescent="0.2">
      <c r="A24" s="49">
        <v>3100</v>
      </c>
      <c r="B24" s="11" t="s">
        <v>88</v>
      </c>
      <c r="C24" s="15">
        <v>50000</v>
      </c>
      <c r="D24" s="15">
        <v>-10000</v>
      </c>
      <c r="E24" s="15">
        <f t="shared" si="0"/>
        <v>40000</v>
      </c>
      <c r="F24" s="15">
        <v>35558</v>
      </c>
      <c r="G24" s="15">
        <v>35558</v>
      </c>
      <c r="H24" s="15">
        <f t="shared" si="1"/>
        <v>4442</v>
      </c>
    </row>
    <row r="25" spans="1:8" x14ac:dyDescent="0.2">
      <c r="A25" s="49">
        <v>3200</v>
      </c>
      <c r="B25" s="11" t="s">
        <v>89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90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91</v>
      </c>
      <c r="C27" s="15">
        <v>23000</v>
      </c>
      <c r="D27" s="15">
        <v>-1000</v>
      </c>
      <c r="E27" s="15">
        <f t="shared" si="0"/>
        <v>22000</v>
      </c>
      <c r="F27" s="15">
        <v>17472.22</v>
      </c>
      <c r="G27" s="15">
        <v>17472.22</v>
      </c>
      <c r="H27" s="15">
        <f t="shared" si="1"/>
        <v>4527.7799999999988</v>
      </c>
    </row>
    <row r="28" spans="1:8" x14ac:dyDescent="0.2">
      <c r="A28" s="49">
        <v>3500</v>
      </c>
      <c r="B28" s="11" t="s">
        <v>92</v>
      </c>
      <c r="C28" s="15">
        <v>55000</v>
      </c>
      <c r="D28" s="15">
        <v>0</v>
      </c>
      <c r="E28" s="15">
        <f t="shared" si="0"/>
        <v>55000</v>
      </c>
      <c r="F28" s="15">
        <v>47652.33</v>
      </c>
      <c r="G28" s="15">
        <v>47652.33</v>
      </c>
      <c r="H28" s="15">
        <f t="shared" si="1"/>
        <v>7347.6699999999983</v>
      </c>
    </row>
    <row r="29" spans="1:8" x14ac:dyDescent="0.2">
      <c r="A29" s="49">
        <v>3600</v>
      </c>
      <c r="B29" s="11" t="s">
        <v>93</v>
      </c>
      <c r="C29" s="15">
        <v>15000</v>
      </c>
      <c r="D29" s="15">
        <v>0</v>
      </c>
      <c r="E29" s="15">
        <f t="shared" si="0"/>
        <v>15000</v>
      </c>
      <c r="F29" s="15">
        <v>11785.6</v>
      </c>
      <c r="G29" s="15">
        <v>11785.6</v>
      </c>
      <c r="H29" s="15">
        <f t="shared" si="1"/>
        <v>3214.3999999999996</v>
      </c>
    </row>
    <row r="30" spans="1:8" x14ac:dyDescent="0.2">
      <c r="A30" s="49">
        <v>3700</v>
      </c>
      <c r="B30" s="11" t="s">
        <v>94</v>
      </c>
      <c r="C30" s="15">
        <v>10000</v>
      </c>
      <c r="D30" s="15">
        <v>-5000</v>
      </c>
      <c r="E30" s="15">
        <f t="shared" si="0"/>
        <v>5000</v>
      </c>
      <c r="F30" s="15">
        <v>4853.07</v>
      </c>
      <c r="G30" s="15">
        <v>4853.07</v>
      </c>
      <c r="H30" s="15">
        <f t="shared" si="1"/>
        <v>146.93000000000029</v>
      </c>
    </row>
    <row r="31" spans="1:8" x14ac:dyDescent="0.2">
      <c r="A31" s="49">
        <v>3800</v>
      </c>
      <c r="B31" s="11" t="s">
        <v>95</v>
      </c>
      <c r="C31" s="15">
        <v>354161.76</v>
      </c>
      <c r="D31" s="15">
        <v>0</v>
      </c>
      <c r="E31" s="15">
        <f t="shared" si="0"/>
        <v>354161.76</v>
      </c>
      <c r="F31" s="15">
        <v>349789.02</v>
      </c>
      <c r="G31" s="15">
        <v>349789.02</v>
      </c>
      <c r="H31" s="15">
        <f t="shared" si="1"/>
        <v>4372.7399999999907</v>
      </c>
    </row>
    <row r="32" spans="1:8" x14ac:dyDescent="0.2">
      <c r="A32" s="49">
        <v>3900</v>
      </c>
      <c r="B32" s="11" t="s">
        <v>19</v>
      </c>
      <c r="C32" s="15">
        <v>32000</v>
      </c>
      <c r="D32" s="15">
        <v>0</v>
      </c>
      <c r="E32" s="15">
        <f t="shared" si="0"/>
        <v>32000</v>
      </c>
      <c r="F32" s="15">
        <v>29822</v>
      </c>
      <c r="G32" s="15">
        <v>29822</v>
      </c>
      <c r="H32" s="15">
        <f t="shared" si="1"/>
        <v>2178</v>
      </c>
    </row>
    <row r="33" spans="1:8" x14ac:dyDescent="0.2">
      <c r="A33" s="48" t="s">
        <v>68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96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97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98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99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100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101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102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69</v>
      </c>
      <c r="B43" s="7"/>
      <c r="C43" s="15">
        <f>SUM(C44:C52)</f>
        <v>127664.2</v>
      </c>
      <c r="D43" s="15">
        <f>SUM(D44:D52)</f>
        <v>0</v>
      </c>
      <c r="E43" s="15">
        <f t="shared" si="0"/>
        <v>127664.2</v>
      </c>
      <c r="F43" s="15">
        <f>SUM(F44:F52)</f>
        <v>124737</v>
      </c>
      <c r="G43" s="15">
        <f>SUM(G44:G52)</f>
        <v>124737</v>
      </c>
      <c r="H43" s="15">
        <f t="shared" si="1"/>
        <v>2927.1999999999971</v>
      </c>
    </row>
    <row r="44" spans="1:8" x14ac:dyDescent="0.2">
      <c r="A44" s="49">
        <v>5100</v>
      </c>
      <c r="B44" s="11" t="s">
        <v>103</v>
      </c>
      <c r="C44" s="15">
        <v>28000</v>
      </c>
      <c r="D44" s="15">
        <v>0</v>
      </c>
      <c r="E44" s="15">
        <f t="shared" si="0"/>
        <v>28000</v>
      </c>
      <c r="F44" s="15">
        <v>26836</v>
      </c>
      <c r="G44" s="15">
        <v>26836</v>
      </c>
      <c r="H44" s="15">
        <f t="shared" si="1"/>
        <v>1164</v>
      </c>
    </row>
    <row r="45" spans="1:8" x14ac:dyDescent="0.2">
      <c r="A45" s="49">
        <v>5200</v>
      </c>
      <c r="B45" s="11" t="s">
        <v>104</v>
      </c>
      <c r="C45" s="15">
        <v>99664.2</v>
      </c>
      <c r="D45" s="15">
        <v>0</v>
      </c>
      <c r="E45" s="15">
        <f t="shared" si="0"/>
        <v>99664.2</v>
      </c>
      <c r="F45" s="15">
        <v>97901</v>
      </c>
      <c r="G45" s="15">
        <v>97901</v>
      </c>
      <c r="H45" s="15">
        <f t="shared" si="1"/>
        <v>1763.1999999999971</v>
      </c>
    </row>
    <row r="46" spans="1:8" x14ac:dyDescent="0.2">
      <c r="A46" s="49">
        <v>5300</v>
      </c>
      <c r="B46" s="11" t="s">
        <v>105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106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107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108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109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110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111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70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112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113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114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71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115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116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117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118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119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120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121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72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73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122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123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124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125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126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127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128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57</v>
      </c>
      <c r="C77" s="17">
        <f t="shared" ref="C77:H77" si="4">SUM(C5+C13+C23+C33+C43+C53+C57+C65+C69)</f>
        <v>2873412.3600000003</v>
      </c>
      <c r="D77" s="17">
        <f t="shared" si="4"/>
        <v>0</v>
      </c>
      <c r="E77" s="17">
        <f t="shared" si="4"/>
        <v>2873412.3600000003</v>
      </c>
      <c r="F77" s="17">
        <f t="shared" si="4"/>
        <v>2684849.71</v>
      </c>
      <c r="G77" s="17">
        <f t="shared" si="4"/>
        <v>2684849.71</v>
      </c>
      <c r="H77" s="17">
        <f t="shared" si="4"/>
        <v>188562.65000000008</v>
      </c>
    </row>
    <row r="78" spans="1:8" x14ac:dyDescent="0.2">
      <c r="A78" s="63" t="s">
        <v>141</v>
      </c>
      <c r="B78"/>
      <c r="C78"/>
      <c r="D78"/>
      <c r="E78"/>
    </row>
    <row r="88" spans="2:8" x14ac:dyDescent="0.2">
      <c r="B88" s="64" t="s">
        <v>142</v>
      </c>
      <c r="F88" s="65" t="s">
        <v>145</v>
      </c>
      <c r="G88" s="65"/>
      <c r="H88" s="65"/>
    </row>
    <row r="89" spans="2:8" x14ac:dyDescent="0.2">
      <c r="B89" s="64" t="s">
        <v>143</v>
      </c>
      <c r="F89" s="65" t="s">
        <v>146</v>
      </c>
      <c r="G89" s="65"/>
      <c r="H89" s="65"/>
    </row>
    <row r="90" spans="2:8" x14ac:dyDescent="0.2">
      <c r="B90" s="64" t="s">
        <v>144</v>
      </c>
      <c r="F90" s="65" t="s">
        <v>147</v>
      </c>
      <c r="G90" s="65"/>
      <c r="H90" s="65"/>
    </row>
  </sheetData>
  <sheetProtection formatCells="0" formatColumns="0" formatRows="0" autoFilter="0"/>
  <mergeCells count="7">
    <mergeCell ref="F89:H89"/>
    <mergeCell ref="F90:H90"/>
    <mergeCell ref="A1:H1"/>
    <mergeCell ref="C2:G2"/>
    <mergeCell ref="H2:H3"/>
    <mergeCell ref="A2:B4"/>
    <mergeCell ref="F88:H8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133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58</v>
      </c>
      <c r="B2" s="58"/>
      <c r="C2" s="52" t="s">
        <v>64</v>
      </c>
      <c r="D2" s="53"/>
      <c r="E2" s="53"/>
      <c r="F2" s="53"/>
      <c r="G2" s="54"/>
      <c r="H2" s="55" t="s">
        <v>63</v>
      </c>
    </row>
    <row r="3" spans="1:8" ht="24.95" customHeight="1" x14ac:dyDescent="0.2">
      <c r="A3" s="59"/>
      <c r="B3" s="60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2745748.16</v>
      </c>
      <c r="D6" s="50">
        <v>0</v>
      </c>
      <c r="E6" s="50">
        <f>C6+D6</f>
        <v>2745748.16</v>
      </c>
      <c r="F6" s="50">
        <v>2560112.71</v>
      </c>
      <c r="G6" s="50">
        <v>2560112.71</v>
      </c>
      <c r="H6" s="50">
        <f>E6-F6</f>
        <v>185635.45000000019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127664.2</v>
      </c>
      <c r="D8" s="50">
        <v>0</v>
      </c>
      <c r="E8" s="50">
        <f>C8+D8</f>
        <v>127664.2</v>
      </c>
      <c r="F8" s="50">
        <v>124737</v>
      </c>
      <c r="G8" s="50">
        <v>124737</v>
      </c>
      <c r="H8" s="50">
        <f>E8-F8</f>
        <v>2927.1999999999971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57</v>
      </c>
      <c r="C16" s="17">
        <f>SUM(C6+C8+C10+C12+C14)</f>
        <v>2873412.3600000003</v>
      </c>
      <c r="D16" s="17">
        <f>SUM(D6+D8+D10+D12+D14)</f>
        <v>0</v>
      </c>
      <c r="E16" s="17">
        <f>SUM(E6+E8+E10+E12+E14)</f>
        <v>2873412.3600000003</v>
      </c>
      <c r="F16" s="17">
        <f t="shared" ref="F16:H16" si="0">SUM(F6+F8+F10+F12+F14)</f>
        <v>2684849.71</v>
      </c>
      <c r="G16" s="17">
        <f t="shared" si="0"/>
        <v>2684849.71</v>
      </c>
      <c r="H16" s="17">
        <f t="shared" si="0"/>
        <v>188562.6500000002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58</v>
      </c>
      <c r="B3" s="58"/>
      <c r="C3" s="52" t="s">
        <v>64</v>
      </c>
      <c r="D3" s="53"/>
      <c r="E3" s="53"/>
      <c r="F3" s="53"/>
      <c r="G3" s="54"/>
      <c r="H3" s="55" t="s">
        <v>63</v>
      </c>
    </row>
    <row r="4" spans="1:8" ht="24.95" customHeight="1" x14ac:dyDescent="0.2">
      <c r="A4" s="59"/>
      <c r="B4" s="60"/>
      <c r="C4" s="9" t="s">
        <v>59</v>
      </c>
      <c r="D4" s="9" t="s">
        <v>129</v>
      </c>
      <c r="E4" s="9" t="s">
        <v>60</v>
      </c>
      <c r="F4" s="9" t="s">
        <v>61</v>
      </c>
      <c r="G4" s="9" t="s">
        <v>62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130</v>
      </c>
      <c r="F5" s="10">
        <v>4</v>
      </c>
      <c r="G5" s="10">
        <v>5</v>
      </c>
      <c r="H5" s="10" t="s">
        <v>131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134</v>
      </c>
      <c r="B7" s="22"/>
      <c r="C7" s="15">
        <v>2350955</v>
      </c>
      <c r="D7" s="15">
        <v>0</v>
      </c>
      <c r="E7" s="15">
        <f>C7+D7</f>
        <v>2350955</v>
      </c>
      <c r="F7" s="15">
        <v>2197422.98</v>
      </c>
      <c r="G7" s="15">
        <v>2197422.98</v>
      </c>
      <c r="H7" s="15">
        <f>E7-F7</f>
        <v>153532.02000000002</v>
      </c>
    </row>
    <row r="8" spans="1:8" x14ac:dyDescent="0.2">
      <c r="A8" s="4" t="s">
        <v>135</v>
      </c>
      <c r="B8" s="22"/>
      <c r="C8" s="15">
        <v>181548.16</v>
      </c>
      <c r="D8" s="15">
        <v>0</v>
      </c>
      <c r="E8" s="15">
        <f t="shared" ref="E8:E13" si="0">C8+D8</f>
        <v>181548.16</v>
      </c>
      <c r="F8" s="15">
        <v>166437.09</v>
      </c>
      <c r="G8" s="15">
        <v>166437.09</v>
      </c>
      <c r="H8" s="15">
        <f t="shared" ref="H8:H13" si="1">E8-F8</f>
        <v>15111.070000000007</v>
      </c>
    </row>
    <row r="9" spans="1:8" x14ac:dyDescent="0.2">
      <c r="A9" s="4" t="s">
        <v>136</v>
      </c>
      <c r="B9" s="22"/>
      <c r="C9" s="15">
        <v>340909.2</v>
      </c>
      <c r="D9" s="15">
        <v>0</v>
      </c>
      <c r="E9" s="15">
        <f t="shared" si="0"/>
        <v>340909.2</v>
      </c>
      <c r="F9" s="15">
        <v>320989.64</v>
      </c>
      <c r="G9" s="15">
        <v>320989.64</v>
      </c>
      <c r="H9" s="15">
        <f t="shared" si="1"/>
        <v>19919.559999999998</v>
      </c>
    </row>
    <row r="10" spans="1:8" x14ac:dyDescent="0.2">
      <c r="A10" s="4" t="s">
        <v>53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54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55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56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57</v>
      </c>
      <c r="C16" s="23">
        <f t="shared" ref="C16:H16" si="2">SUM(C7:C15)</f>
        <v>2873412.3600000003</v>
      </c>
      <c r="D16" s="23">
        <f t="shared" si="2"/>
        <v>0</v>
      </c>
      <c r="E16" s="23">
        <f t="shared" si="2"/>
        <v>2873412.3600000003</v>
      </c>
      <c r="F16" s="23">
        <f t="shared" si="2"/>
        <v>2684849.71</v>
      </c>
      <c r="G16" s="23">
        <f t="shared" si="2"/>
        <v>2684849.71</v>
      </c>
      <c r="H16" s="23">
        <f t="shared" si="2"/>
        <v>188562.65000000002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58</v>
      </c>
      <c r="B21" s="58"/>
      <c r="C21" s="52" t="s">
        <v>64</v>
      </c>
      <c r="D21" s="53"/>
      <c r="E21" s="53"/>
      <c r="F21" s="53"/>
      <c r="G21" s="54"/>
      <c r="H21" s="55" t="s">
        <v>63</v>
      </c>
    </row>
    <row r="22" spans="1:8" ht="22.5" x14ac:dyDescent="0.2">
      <c r="A22" s="59"/>
      <c r="B22" s="60"/>
      <c r="C22" s="9" t="s">
        <v>59</v>
      </c>
      <c r="D22" s="9" t="s">
        <v>129</v>
      </c>
      <c r="E22" s="9" t="s">
        <v>60</v>
      </c>
      <c r="F22" s="9" t="s">
        <v>61</v>
      </c>
      <c r="G22" s="9" t="s">
        <v>62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130</v>
      </c>
      <c r="F23" s="10">
        <v>4</v>
      </c>
      <c r="G23" s="10">
        <v>5</v>
      </c>
      <c r="H23" s="10" t="s">
        <v>131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57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58</v>
      </c>
      <c r="B34" s="58"/>
      <c r="C34" s="52" t="s">
        <v>64</v>
      </c>
      <c r="D34" s="53"/>
      <c r="E34" s="53"/>
      <c r="F34" s="53"/>
      <c r="G34" s="54"/>
      <c r="H34" s="55" t="s">
        <v>63</v>
      </c>
    </row>
    <row r="35" spans="1:8" ht="22.5" x14ac:dyDescent="0.2">
      <c r="A35" s="59"/>
      <c r="B35" s="60"/>
      <c r="C35" s="9" t="s">
        <v>59</v>
      </c>
      <c r="D35" s="9" t="s">
        <v>129</v>
      </c>
      <c r="E35" s="9" t="s">
        <v>60</v>
      </c>
      <c r="F35" s="9" t="s">
        <v>61</v>
      </c>
      <c r="G35" s="9" t="s">
        <v>62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130</v>
      </c>
      <c r="F36" s="10">
        <v>4</v>
      </c>
      <c r="G36" s="10">
        <v>5</v>
      </c>
      <c r="H36" s="10" t="s">
        <v>131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57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58</v>
      </c>
      <c r="B2" s="58"/>
      <c r="C2" s="52" t="s">
        <v>64</v>
      </c>
      <c r="D2" s="53"/>
      <c r="E2" s="53"/>
      <c r="F2" s="53"/>
      <c r="G2" s="54"/>
      <c r="H2" s="55" t="s">
        <v>63</v>
      </c>
    </row>
    <row r="3" spans="1:8" ht="24.95" customHeight="1" x14ac:dyDescent="0.2">
      <c r="A3" s="59"/>
      <c r="B3" s="60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2873412.36</v>
      </c>
      <c r="D16" s="15">
        <f t="shared" si="3"/>
        <v>0</v>
      </c>
      <c r="E16" s="15">
        <f t="shared" si="3"/>
        <v>2873412.36</v>
      </c>
      <c r="F16" s="15">
        <f t="shared" si="3"/>
        <v>2684849.71</v>
      </c>
      <c r="G16" s="15">
        <f t="shared" si="3"/>
        <v>2684849.71</v>
      </c>
      <c r="H16" s="15">
        <f t="shared" si="3"/>
        <v>188562.64999999991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2873412.36</v>
      </c>
      <c r="D20" s="15">
        <v>0</v>
      </c>
      <c r="E20" s="15">
        <f t="shared" si="5"/>
        <v>2873412.36</v>
      </c>
      <c r="F20" s="15">
        <v>2684849.71</v>
      </c>
      <c r="G20" s="15">
        <v>2684849.71</v>
      </c>
      <c r="H20" s="15">
        <f t="shared" si="4"/>
        <v>188562.64999999991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57</v>
      </c>
      <c r="C42" s="23">
        <f t="shared" ref="C42:H42" si="12">SUM(C36+C25+C16+C6)</f>
        <v>2873412.36</v>
      </c>
      <c r="D42" s="23">
        <f t="shared" si="12"/>
        <v>0</v>
      </c>
      <c r="E42" s="23">
        <f t="shared" si="12"/>
        <v>2873412.36</v>
      </c>
      <c r="F42" s="23">
        <f t="shared" si="12"/>
        <v>2684849.71</v>
      </c>
      <c r="G42" s="23">
        <f t="shared" si="12"/>
        <v>2684849.71</v>
      </c>
      <c r="H42" s="23">
        <f t="shared" si="12"/>
        <v>188562.64999999991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2020-01-23T20:06:49Z</cp:lastPrinted>
  <dcterms:created xsi:type="dcterms:W3CDTF">2014-02-10T03:37:14Z</dcterms:created>
  <dcterms:modified xsi:type="dcterms:W3CDTF">2020-01-23T20:06:52Z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