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COMPU AZUL2019\"/>
    </mc:Choice>
  </mc:AlternateContent>
  <bookViews>
    <workbookView xWindow="0" yWindow="0" windowWidth="28800" windowHeight="1083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22" i="4" l="1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61" i="4" l="1"/>
  <c r="F61" i="4"/>
  <c r="D61" i="4"/>
  <c r="H57" i="4"/>
  <c r="H55" i="4"/>
  <c r="H49" i="4"/>
  <c r="H47" i="4"/>
  <c r="E59" i="4"/>
  <c r="H59" i="4" s="1"/>
  <c r="E57" i="4"/>
  <c r="E55" i="4"/>
  <c r="E53" i="4"/>
  <c r="H53" i="4" s="1"/>
  <c r="E51" i="4"/>
  <c r="H51" i="4" s="1"/>
  <c r="E49" i="4"/>
  <c r="E47" i="4"/>
  <c r="C61" i="4"/>
  <c r="G39" i="4"/>
  <c r="F39" i="4"/>
  <c r="H37" i="4"/>
  <c r="E37" i="4"/>
  <c r="E36" i="4"/>
  <c r="H36" i="4" s="1"/>
  <c r="E35" i="4"/>
  <c r="H35" i="4" s="1"/>
  <c r="E34" i="4"/>
  <c r="E39" i="4" s="1"/>
  <c r="D39" i="4"/>
  <c r="C39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5" i="4"/>
  <c r="F25" i="4"/>
  <c r="D25" i="4"/>
  <c r="C25" i="4"/>
  <c r="H61" i="4" l="1"/>
  <c r="H34" i="4"/>
  <c r="H39" i="4" s="1"/>
  <c r="E61" i="4"/>
  <c r="H25" i="4"/>
  <c r="E25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1" i="6"/>
  <c r="H50" i="6"/>
  <c r="H47" i="6"/>
  <c r="H46" i="6"/>
  <c r="H42" i="6"/>
  <c r="H39" i="6"/>
  <c r="H38" i="6"/>
  <c r="H35" i="6"/>
  <c r="H34" i="6"/>
  <c r="H18" i="6"/>
  <c r="H11" i="6"/>
  <c r="H9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C42" i="5" l="1"/>
  <c r="E16" i="8"/>
  <c r="E53" i="6"/>
  <c r="H53" i="6" s="1"/>
  <c r="E43" i="6"/>
  <c r="H43" i="6" s="1"/>
  <c r="E33" i="6"/>
  <c r="H33" i="6" s="1"/>
  <c r="E23" i="6"/>
  <c r="H23" i="6" s="1"/>
  <c r="E13" i="6"/>
  <c r="H13" i="6" s="1"/>
  <c r="F77" i="6"/>
  <c r="H25" i="5"/>
  <c r="H16" i="5"/>
  <c r="G77" i="6"/>
  <c r="C77" i="6"/>
  <c r="H6" i="8"/>
  <c r="H16" i="8" s="1"/>
  <c r="E6" i="5"/>
  <c r="H13" i="5"/>
  <c r="H6" i="5" s="1"/>
  <c r="E36" i="5"/>
  <c r="H38" i="5"/>
  <c r="H36" i="5" s="1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<sst xmlns="http://schemas.openxmlformats.org/spreadsheetml/2006/main" count="208" uniqueCount="150">
  <si>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</si>
  <si>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</si>
  <si>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</si>
  <si>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</si>
  <si>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</si>
  <si>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</si>
  <si>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</si>
  <si>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</si>
  <si>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</si>
  <si>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</si>
  <si>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</si>
  <si>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</si>
  <si>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</si>
  <si>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</si>
  <si>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</si>
  <si>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</si>
  <si>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</si>
  <si>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</si>
  <si>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</si>
  <si>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</si>
  <si>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</si>
  <si>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</si>
  <si>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</si>
  <si>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</si>
  <si>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</si>
  <si>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</si>
  <si>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</si>
  <si>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</si>
  <si>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</si>
  <si>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</si>
  <si>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</si>
  <si>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</si>
  <si>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</si>
  <si>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</si>
  <si>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</si>
  <si>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</si>
  <si>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</si>
  <si>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</si>
  <si>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</si>
  <si>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</si>
  <si>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</si>
  <si>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</si>
  <si>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</si>
  <si>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</si>
  <si>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</si>
  <si>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</si>
  <si>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</si>
  <si>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</si>
  <si>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</si>
  <si>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</si>
  <si>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</si>
  <si>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</si>
  <si>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</si>
  <si>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</si>
  <si>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</si>
  <si>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</si>
  <si>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</si>
  <si>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</si>
  <si>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</si>
  <si>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</si>
  <si>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</si>
  <si>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</si>
  <si>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</si>
  <si>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</si>
  <si>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</si>
  <si>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</si>
  <si>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</si>
  <si>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</si>
  <si>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</si>
  <si>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</si>
  <si>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</si>
  <si>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</si>
  <si>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</si>
  <si>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</si>
  <si>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</si>
  <si>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</si>
  <si>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</si>
  <si>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</si>
  <si>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</si>
  <si>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</si>
  <si>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</si>
  <si>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</si>
  <si>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</si>
  <si>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</si>
  <si>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</si>
  <si>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</si>
  <si>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</si>
  <si>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</si>
  <si>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</si>
  <si>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</si>
  <si>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</si>
  <si>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</si>
  <si>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</si>
  <si>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</si>
  <si>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</si>
  <si>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</si>
  <si>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</si>
  <si>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</si>
  <si>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</si>
  <si>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</si>
  <si>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</si>
  <si>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</si>
  <si>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</si>
  <si>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</si>
  <si>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</si>
  <si>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</si>
  <si>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</si>
  <si>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</si>
  <si>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</si>
  <si>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</si>
  <si>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</si>
  <si>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</si>
  <si>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</si>
  <si>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</si>
  <si>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</si>
  <si>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</si>
  <si>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</si>
  <si>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</si>
  <si>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</si>
  <si>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</si>
  <si>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</si>
  <si>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</si>
  <si>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</si>
  <si>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</si>
  <si>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</si>
  <si>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</si>
  <si>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</si>
  <si>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</si>
  <si>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VALLE DE SANTIAGO, GTO.
ESTADO ANALÍTICO DEL EJERCICIO DEL PRESUPUESTO DE EGRESOS
Clasificación por Objeto del Gasto (Capítulo y Concepto)
Del 1 de Enero al AL 31 DE DICIEMBRE DEL 2019</t>
  </si>
  <si>
    <t>SISTEMA PARA EL DESARROLLO INTEGRAL DE LA FAMILIA DEL MUNICIPIO DE VALLE DE SANTIAGO, GTO.
ESTADO ANALÍTICO DEL EJERCICIO DEL PRESUPUESTO DE EGRESOS
Clasificación Económica (por Tipo de Gasto)
Del 1 de Enero al AL 31 DE DICIEMBRE DEL 2019</t>
  </si>
  <si>
    <t>DIRECCION GENERAL</t>
  </si>
  <si>
    <t>COORDINACION ADMINISTRATIVA Y FINANCIERA</t>
  </si>
  <si>
    <t>CONSULTORIO MEDICO Y REHABILITACION</t>
  </si>
  <si>
    <t>ASISTENCIA ALIMENTARIA</t>
  </si>
  <si>
    <t>MI CASA DIFERENTE Y RED MOVIL</t>
  </si>
  <si>
    <t>ADULTOS MAYORES</t>
  </si>
  <si>
    <t>COMUNICACIÓN SOCIAL</t>
  </si>
  <si>
    <t>PARQUE VEHICULAR</t>
  </si>
  <si>
    <t>DIRECCION DE CEMAIV</t>
  </si>
  <si>
    <t>SECRETARIADO EJECUTIVO DE SISTEMA MUNICI</t>
  </si>
  <si>
    <t>PROCURADURIA</t>
  </si>
  <si>
    <t>REHABILITACION</t>
  </si>
  <si>
    <t>TRABAJO SOCIAL</t>
  </si>
  <si>
    <t>ATENCION A NIÑOS, NIÑAS Y ADOLESCENTES E</t>
  </si>
  <si>
    <t>CENTRO DE ASISTENCIA INFANTIL COMUNITARI</t>
  </si>
  <si>
    <t>PREVENCION DE RIESGOS PSICOSOCIALES</t>
  </si>
  <si>
    <t>SISTEMA PARA EL DESARROLLO INTEGRAL DE LA FAMILIA DEL MUNICIPIO DE VALLE DE SANTIAGO, GTO.
ESTADO ANALÍTICO DEL EJERCICIO DEL PRESUPUESTO DE EGRESOS
Clasificación Administrativa
Del 1 de Enero al AL 31 DE DICIEMBRE DEL 2019</t>
  </si>
  <si>
    <t>Gobierno (Federal/Estatal/Municipal) de SISTEMA PARA EL DESARROLLO INTEGRAL DE LA FAMILIA DEL MUNICIPIO DE VALLE DE SANTIAGO, GTO.
Estado Analítico del Ejercicio del Presupuesto de Egresos
Clasificación Administrativa
Del 1 de Enero al AL 31 DE DICIEMBRE DEL 2019</t>
  </si>
  <si>
    <t>Sector Paraestatal del Gobierno (Federal/Estatal/Municipal) de SISTEMA PARA EL DESARROLLO INTEGRAL DE LA FAMILIA DEL MUNICIPIO DE VALLE DE SANTIAGO, GTO.
Estado Analítico del Ejercicio del Presupuesto de Egresos
Clasificación Administrativa
Del 1 de Enero al AL 31 DE DICIEMBRE DEL 2019</t>
  </si>
  <si>
    <t>SISTEMA PARA EL DESARROLLO INTEGRAL DE LA FAMILIA DEL MUNICIPIO DE VALLE DE SANTIAGO, GTO.
ESTADO ANALÍTICO DEL EJERCICIO DEL PRESUPUESTO DE EGRESOS
Clasificación Funcional (Finalidad y Función)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</si>
</sst>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8748749.1600000001</v>
      </c>
      <c r="D5" s="14">
        <f>SUM(D6:D12)</f>
        <v>55164.270000000011</v>
      </c>
      <c r="E5" s="14">
        <f>C5+D5</f>
        <v>8803913.4299999997</v>
      </c>
      <c r="F5" s="14">
        <f>SUM(F6:F12)</f>
        <v>8593892.2100000009</v>
      </c>
      <c r="G5" s="14">
        <f>SUM(G6:G12)</f>
        <v>8513124.620000001</v>
      </c>
      <c r="H5" s="14">
        <f>E5-F5</f>
        <v>210021.21999999881</v>
      </c>
    </row>
    <row r="6" spans="1:8" x14ac:dyDescent="0.2">
      <c r="A6" s="49">
        <v>1100</v>
      </c>
      <c r="B6" s="11" t="s">
        <v>70</v>
      </c>
      <c r="C6" s="15">
        <v>6394267.8799999999</v>
      </c>
      <c r="D6" s="15">
        <v>-156529.54999999999</v>
      </c>
      <c r="E6" s="15">
        <f t="shared" ref="E6:E69" si="0">C6+D6</f>
        <v>6237738.3300000001</v>
      </c>
      <c r="F6" s="15">
        <v>6178030.6299999999</v>
      </c>
      <c r="G6" s="15">
        <v>6177251.6200000001</v>
      </c>
      <c r="H6" s="15">
        <f t="shared" ref="H6:H69" si="1">E6-F6</f>
        <v>59707.700000000186</v>
      </c>
    </row>
    <row r="7" spans="1:8" x14ac:dyDescent="0.2">
      <c r="A7" s="49">
        <v>1200</v>
      </c>
      <c r="B7" s="11" t="s">
        <v>71</v>
      </c>
      <c r="C7" s="15">
        <v>80000</v>
      </c>
      <c r="D7" s="15">
        <v>103076.94</v>
      </c>
      <c r="E7" s="15">
        <f t="shared" si="0"/>
        <v>183076.94</v>
      </c>
      <c r="F7" s="15">
        <v>142230.91</v>
      </c>
      <c r="G7" s="15">
        <v>142230.91</v>
      </c>
      <c r="H7" s="15">
        <f t="shared" si="1"/>
        <v>40846.03</v>
      </c>
    </row>
    <row r="8" spans="1:8" x14ac:dyDescent="0.2">
      <c r="A8" s="49">
        <v>1300</v>
      </c>
      <c r="B8" s="11" t="s">
        <v>72</v>
      </c>
      <c r="C8" s="15">
        <v>1218189.76</v>
      </c>
      <c r="D8" s="15">
        <v>97976.7</v>
      </c>
      <c r="E8" s="15">
        <f t="shared" si="0"/>
        <v>1316166.46</v>
      </c>
      <c r="F8" s="15">
        <v>1242738.07</v>
      </c>
      <c r="G8" s="15">
        <v>1189740.28</v>
      </c>
      <c r="H8" s="15">
        <f t="shared" si="1"/>
        <v>73428.389999999898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73</v>
      </c>
      <c r="C10" s="15">
        <v>1056291.52</v>
      </c>
      <c r="D10" s="15">
        <v>10640.18</v>
      </c>
      <c r="E10" s="15">
        <f t="shared" si="0"/>
        <v>1066931.7</v>
      </c>
      <c r="F10" s="15">
        <v>1030892.6</v>
      </c>
      <c r="G10" s="15">
        <v>1003901.81</v>
      </c>
      <c r="H10" s="15">
        <f t="shared" si="1"/>
        <v>36039.099999999977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1315121.3999999999</v>
      </c>
      <c r="D13" s="15">
        <f>SUM(D14:D22)</f>
        <v>38151.600000000006</v>
      </c>
      <c r="E13" s="15">
        <f t="shared" si="0"/>
        <v>1353273</v>
      </c>
      <c r="F13" s="15">
        <f>SUM(F14:F22)</f>
        <v>1130468.25</v>
      </c>
      <c r="G13" s="15">
        <f>SUM(G14:G22)</f>
        <v>1128371.25</v>
      </c>
      <c r="H13" s="15">
        <f t="shared" si="1"/>
        <v>222804.75</v>
      </c>
    </row>
    <row r="14" spans="1:8" x14ac:dyDescent="0.2">
      <c r="A14" s="49">
        <v>2100</v>
      </c>
      <c r="B14" s="11" t="s">
        <v>75</v>
      </c>
      <c r="C14" s="15">
        <v>222500</v>
      </c>
      <c r="D14" s="15">
        <v>74564.740000000005</v>
      </c>
      <c r="E14" s="15">
        <f t="shared" si="0"/>
        <v>297064.74</v>
      </c>
      <c r="F14" s="15">
        <v>230357.04</v>
      </c>
      <c r="G14" s="15">
        <v>228260.04</v>
      </c>
      <c r="H14" s="15">
        <f t="shared" si="1"/>
        <v>66707.699999999983</v>
      </c>
    </row>
    <row r="15" spans="1:8" x14ac:dyDescent="0.2">
      <c r="A15" s="49">
        <v>2200</v>
      </c>
      <c r="B15" s="11" t="s">
        <v>76</v>
      </c>
      <c r="C15" s="15">
        <v>34000</v>
      </c>
      <c r="D15" s="15">
        <v>15300</v>
      </c>
      <c r="E15" s="15">
        <f t="shared" si="0"/>
        <v>49300</v>
      </c>
      <c r="F15" s="15">
        <v>43400.83</v>
      </c>
      <c r="G15" s="15">
        <v>43400.83</v>
      </c>
      <c r="H15" s="15">
        <f t="shared" si="1"/>
        <v>5899.1699999999983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92021.4</v>
      </c>
      <c r="D17" s="15">
        <v>37909.919999999998</v>
      </c>
      <c r="E17" s="15">
        <f t="shared" si="0"/>
        <v>129931.31999999999</v>
      </c>
      <c r="F17" s="15">
        <v>106074.11</v>
      </c>
      <c r="G17" s="15">
        <v>106074.11</v>
      </c>
      <c r="H17" s="15">
        <f t="shared" si="1"/>
        <v>23857.209999999992</v>
      </c>
    </row>
    <row r="18" spans="1:8" x14ac:dyDescent="0.2">
      <c r="A18" s="49">
        <v>2500</v>
      </c>
      <c r="B18" s="11" t="s">
        <v>79</v>
      </c>
      <c r="C18" s="15">
        <v>46000</v>
      </c>
      <c r="D18" s="15">
        <v>500</v>
      </c>
      <c r="E18" s="15">
        <f t="shared" si="0"/>
        <v>46500</v>
      </c>
      <c r="F18" s="15">
        <v>22539.46</v>
      </c>
      <c r="G18" s="15">
        <v>22539.46</v>
      </c>
      <c r="H18" s="15">
        <f t="shared" si="1"/>
        <v>23960.54</v>
      </c>
    </row>
    <row r="19" spans="1:8" x14ac:dyDescent="0.2">
      <c r="A19" s="49">
        <v>2600</v>
      </c>
      <c r="B19" s="11" t="s">
        <v>80</v>
      </c>
      <c r="C19" s="15">
        <v>800000</v>
      </c>
      <c r="D19" s="15">
        <v>-121573.06</v>
      </c>
      <c r="E19" s="15">
        <f t="shared" si="0"/>
        <v>678426.94</v>
      </c>
      <c r="F19" s="15">
        <v>627943.53</v>
      </c>
      <c r="G19" s="15">
        <v>627943.53</v>
      </c>
      <c r="H19" s="15">
        <f t="shared" si="1"/>
        <v>50483.409999999916</v>
      </c>
    </row>
    <row r="20" spans="1:8" x14ac:dyDescent="0.2">
      <c r="A20" s="49">
        <v>2700</v>
      </c>
      <c r="B20" s="11" t="s">
        <v>81</v>
      </c>
      <c r="C20" s="15">
        <v>28500</v>
      </c>
      <c r="D20" s="15">
        <v>0</v>
      </c>
      <c r="E20" s="15">
        <f t="shared" si="0"/>
        <v>28500</v>
      </c>
      <c r="F20" s="15">
        <v>24040.6</v>
      </c>
      <c r="G20" s="15">
        <v>24040.6</v>
      </c>
      <c r="H20" s="15">
        <f t="shared" si="1"/>
        <v>4459.4000000000015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92100</v>
      </c>
      <c r="D22" s="15">
        <v>31450</v>
      </c>
      <c r="E22" s="15">
        <f t="shared" si="0"/>
        <v>123550</v>
      </c>
      <c r="F22" s="15">
        <v>76112.679999999993</v>
      </c>
      <c r="G22" s="15">
        <v>76112.679999999993</v>
      </c>
      <c r="H22" s="15">
        <f t="shared" si="1"/>
        <v>47437.320000000007</v>
      </c>
    </row>
    <row r="23" spans="1:8" x14ac:dyDescent="0.2">
      <c r="A23" s="48" t="s">
        <v>63</v>
      </c>
      <c r="B23" s="7"/>
      <c r="C23" s="15">
        <f>SUM(C24:C32)</f>
        <v>677244.49</v>
      </c>
      <c r="D23" s="15">
        <f>SUM(D24:D32)</f>
        <v>109333.8</v>
      </c>
      <c r="E23" s="15">
        <f t="shared" si="0"/>
        <v>786578.29</v>
      </c>
      <c r="F23" s="15">
        <f>SUM(F24:F32)</f>
        <v>588453.35</v>
      </c>
      <c r="G23" s="15">
        <f>SUM(G24:G32)</f>
        <v>588453.35</v>
      </c>
      <c r="H23" s="15">
        <f t="shared" si="1"/>
        <v>198124.94000000006</v>
      </c>
    </row>
    <row r="24" spans="1:8" x14ac:dyDescent="0.2">
      <c r="A24" s="49">
        <v>3100</v>
      </c>
      <c r="B24" s="11" t="s">
        <v>84</v>
      </c>
      <c r="C24" s="15">
        <v>108000</v>
      </c>
      <c r="D24" s="15">
        <v>-8144</v>
      </c>
      <c r="E24" s="15">
        <f t="shared" si="0"/>
        <v>99856</v>
      </c>
      <c r="F24" s="15">
        <v>96170</v>
      </c>
      <c r="G24" s="15">
        <v>96170</v>
      </c>
      <c r="H24" s="15">
        <f t="shared" si="1"/>
        <v>3686</v>
      </c>
    </row>
    <row r="25" spans="1:8" x14ac:dyDescent="0.2">
      <c r="A25" s="49">
        <v>3200</v>
      </c>
      <c r="B25" s="11" t="s">
        <v>85</v>
      </c>
      <c r="C25" s="15">
        <v>61000</v>
      </c>
      <c r="D25" s="15">
        <v>416</v>
      </c>
      <c r="E25" s="15">
        <f t="shared" si="0"/>
        <v>61416</v>
      </c>
      <c r="F25" s="15">
        <v>46885.04</v>
      </c>
      <c r="G25" s="15">
        <v>46885.04</v>
      </c>
      <c r="H25" s="15">
        <f t="shared" si="1"/>
        <v>14530.96</v>
      </c>
    </row>
    <row r="26" spans="1:8" x14ac:dyDescent="0.2">
      <c r="A26" s="49">
        <v>3300</v>
      </c>
      <c r="B26" s="11" t="s">
        <v>86</v>
      </c>
      <c r="C26" s="15">
        <v>39000</v>
      </c>
      <c r="D26" s="15">
        <v>11359.6</v>
      </c>
      <c r="E26" s="15">
        <f t="shared" si="0"/>
        <v>50359.6</v>
      </c>
      <c r="F26" s="15">
        <v>11358.6</v>
      </c>
      <c r="G26" s="15">
        <v>11358.6</v>
      </c>
      <c r="H26" s="15">
        <f t="shared" si="1"/>
        <v>39001</v>
      </c>
    </row>
    <row r="27" spans="1:8" x14ac:dyDescent="0.2">
      <c r="A27" s="49">
        <v>3400</v>
      </c>
      <c r="B27" s="11" t="s">
        <v>87</v>
      </c>
      <c r="C27" s="15">
        <v>216000</v>
      </c>
      <c r="D27" s="15">
        <v>-22895.8</v>
      </c>
      <c r="E27" s="15">
        <f t="shared" si="0"/>
        <v>193104.2</v>
      </c>
      <c r="F27" s="15">
        <v>132460.48000000001</v>
      </c>
      <c r="G27" s="15">
        <v>132460.48000000001</v>
      </c>
      <c r="H27" s="15">
        <f t="shared" si="1"/>
        <v>60643.72</v>
      </c>
    </row>
    <row r="28" spans="1:8" x14ac:dyDescent="0.2">
      <c r="A28" s="49">
        <v>3500</v>
      </c>
      <c r="B28" s="11" t="s">
        <v>88</v>
      </c>
      <c r="C28" s="15">
        <v>35000</v>
      </c>
      <c r="D28" s="15">
        <v>-9000</v>
      </c>
      <c r="E28" s="15">
        <f t="shared" si="0"/>
        <v>26000</v>
      </c>
      <c r="F28" s="15">
        <v>24678.73</v>
      </c>
      <c r="G28" s="15">
        <v>24678.73</v>
      </c>
      <c r="H28" s="15">
        <f t="shared" si="1"/>
        <v>1321.2700000000004</v>
      </c>
    </row>
    <row r="29" spans="1:8" x14ac:dyDescent="0.2">
      <c r="A29" s="49">
        <v>3600</v>
      </c>
      <c r="B29" s="11" t="s">
        <v>89</v>
      </c>
      <c r="C29" s="15">
        <v>43584.49</v>
      </c>
      <c r="D29" s="15">
        <v>0</v>
      </c>
      <c r="E29" s="15">
        <f t="shared" si="0"/>
        <v>43584.49</v>
      </c>
      <c r="F29" s="15">
        <v>30719.13</v>
      </c>
      <c r="G29" s="15">
        <v>30719.13</v>
      </c>
      <c r="H29" s="15">
        <f t="shared" si="1"/>
        <v>12865.359999999997</v>
      </c>
    </row>
    <row r="30" spans="1:8" x14ac:dyDescent="0.2">
      <c r="A30" s="49">
        <v>3700</v>
      </c>
      <c r="B30" s="11" t="s">
        <v>90</v>
      </c>
      <c r="C30" s="15">
        <v>5000</v>
      </c>
      <c r="D30" s="15">
        <v>0</v>
      </c>
      <c r="E30" s="15">
        <f t="shared" si="0"/>
        <v>5000</v>
      </c>
      <c r="F30" s="15">
        <v>1520</v>
      </c>
      <c r="G30" s="15">
        <v>1520</v>
      </c>
      <c r="H30" s="15">
        <f t="shared" si="1"/>
        <v>3480</v>
      </c>
    </row>
    <row r="31" spans="1:8" x14ac:dyDescent="0.2">
      <c r="A31" s="49">
        <v>3800</v>
      </c>
      <c r="B31" s="11" t="s">
        <v>91</v>
      </c>
      <c r="C31" s="15">
        <v>51660</v>
      </c>
      <c r="D31" s="15">
        <v>0</v>
      </c>
      <c r="E31" s="15">
        <f t="shared" si="0"/>
        <v>51660</v>
      </c>
      <c r="F31" s="15">
        <v>34414.370000000003</v>
      </c>
      <c r="G31" s="15">
        <v>34414.370000000003</v>
      </c>
      <c r="H31" s="15">
        <f t="shared" si="1"/>
        <v>17245.629999999997</v>
      </c>
    </row>
    <row r="32" spans="1:8" x14ac:dyDescent="0.2">
      <c r="A32" s="49">
        <v>3900</v>
      </c>
      <c r="B32" s="11" t="s">
        <v>19</v>
      </c>
      <c r="C32" s="15">
        <v>118000</v>
      </c>
      <c r="D32" s="15">
        <v>137598</v>
      </c>
      <c r="E32" s="15">
        <f t="shared" si="0"/>
        <v>255598</v>
      </c>
      <c r="F32" s="15">
        <v>210247</v>
      </c>
      <c r="G32" s="15">
        <v>210247</v>
      </c>
      <c r="H32" s="15">
        <f t="shared" si="1"/>
        <v>45351</v>
      </c>
    </row>
    <row r="33" spans="1:8" x14ac:dyDescent="0.2">
      <c r="A33" s="48" t="s">
        <v>64</v>
      </c>
      <c r="B33" s="7"/>
      <c r="C33" s="15">
        <f>SUM(C34:C42)</f>
        <v>1664356.43</v>
      </c>
      <c r="D33" s="15">
        <f>SUM(D34:D42)</f>
        <v>461297.66</v>
      </c>
      <c r="E33" s="15">
        <f t="shared" si="0"/>
        <v>2125654.09</v>
      </c>
      <c r="F33" s="15">
        <f>SUM(F34:F42)</f>
        <v>1832581.53</v>
      </c>
      <c r="G33" s="15">
        <f>SUM(G34:G42)</f>
        <v>1832581.53</v>
      </c>
      <c r="H33" s="15">
        <f t="shared" si="1"/>
        <v>293072.55999999982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1664356.43</v>
      </c>
      <c r="D37" s="15">
        <v>461297.66</v>
      </c>
      <c r="E37" s="15">
        <f t="shared" si="0"/>
        <v>2125654.09</v>
      </c>
      <c r="F37" s="15">
        <v>1832581.53</v>
      </c>
      <c r="G37" s="15">
        <v>1832581.53</v>
      </c>
      <c r="H37" s="15">
        <f t="shared" si="1"/>
        <v>293072.55999999982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45880.959999999999</v>
      </c>
      <c r="D43" s="15">
        <f>SUM(D44:D52)</f>
        <v>161659.74</v>
      </c>
      <c r="E43" s="15">
        <f t="shared" si="0"/>
        <v>207540.69999999998</v>
      </c>
      <c r="F43" s="15">
        <f>SUM(F44:F52)</f>
        <v>177607.03999999998</v>
      </c>
      <c r="G43" s="15">
        <f>SUM(G44:G52)</f>
        <v>177607.03999999998</v>
      </c>
      <c r="H43" s="15">
        <f t="shared" si="1"/>
        <v>29933.660000000003</v>
      </c>
    </row>
    <row r="44" spans="1:8" x14ac:dyDescent="0.2">
      <c r="A44" s="49">
        <v>5100</v>
      </c>
      <c r="B44" s="11" t="s">
        <v>99</v>
      </c>
      <c r="C44" s="15">
        <v>8880.9599999999991</v>
      </c>
      <c r="D44" s="15">
        <v>119088.74</v>
      </c>
      <c r="E44" s="15">
        <f t="shared" si="0"/>
        <v>127969.70000000001</v>
      </c>
      <c r="F44" s="15">
        <v>112637.04</v>
      </c>
      <c r="G44" s="15">
        <v>112637.04</v>
      </c>
      <c r="H44" s="15">
        <f t="shared" si="1"/>
        <v>15332.660000000018</v>
      </c>
    </row>
    <row r="45" spans="1:8" x14ac:dyDescent="0.2">
      <c r="A45" s="49">
        <v>5200</v>
      </c>
      <c r="B45" s="11" t="s">
        <v>100</v>
      </c>
      <c r="C45" s="15">
        <v>14000</v>
      </c>
      <c r="D45" s="15">
        <v>49149</v>
      </c>
      <c r="E45" s="15">
        <f t="shared" si="0"/>
        <v>63149</v>
      </c>
      <c r="F45" s="15">
        <v>61548</v>
      </c>
      <c r="G45" s="15">
        <v>61548</v>
      </c>
      <c r="H45" s="15">
        <f t="shared" si="1"/>
        <v>1601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23000</v>
      </c>
      <c r="D49" s="15">
        <v>-6578</v>
      </c>
      <c r="E49" s="15">
        <f t="shared" si="0"/>
        <v>16422</v>
      </c>
      <c r="F49" s="15">
        <v>3422</v>
      </c>
      <c r="G49" s="15">
        <v>3422</v>
      </c>
      <c r="H49" s="15">
        <f t="shared" si="1"/>
        <v>13000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300000</v>
      </c>
      <c r="E53" s="15">
        <f t="shared" si="0"/>
        <v>300000</v>
      </c>
      <c r="F53" s="15">
        <f>SUM(F54:F56)</f>
        <v>0</v>
      </c>
      <c r="G53" s="15">
        <f>SUM(G54:G56)</f>
        <v>0</v>
      </c>
      <c r="H53" s="15">
        <f t="shared" si="1"/>
        <v>300000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300000</v>
      </c>
      <c r="E54" s="15">
        <f t="shared" si="0"/>
        <v>300000</v>
      </c>
      <c r="F54" s="15">
        <v>0</v>
      </c>
      <c r="G54" s="15">
        <v>0</v>
      </c>
      <c r="H54" s="15">
        <f t="shared" si="1"/>
        <v>300000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12451352.440000001</v>
      </c>
      <c r="D77" s="17">
        <f t="shared" si="4"/>
        <v>1125607.07</v>
      </c>
      <c r="E77" s="17">
        <f t="shared" si="4"/>
        <v>13576959.509999998</v>
      </c>
      <c r="F77" s="17">
        <f t="shared" si="4"/>
        <v>12323002.379999999</v>
      </c>
      <c r="G77" s="17">
        <f t="shared" si="4"/>
        <v>12240137.789999999</v>
      </c>
      <c r="H77" s="17">
        <f t="shared" si="4"/>
        <v>1253957.1299999987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12405471.48</v>
      </c>
      <c r="D6" s="50">
        <v>663947.32999999996</v>
      </c>
      <c r="E6" s="50">
        <f>C6+D6</f>
        <v>13069418.810000001</v>
      </c>
      <c r="F6" s="50">
        <v>12145395.34</v>
      </c>
      <c r="G6" s="50">
        <v>12062530.75</v>
      </c>
      <c r="H6" s="50">
        <f>E6-F6</f>
        <v>924023.47000000067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45880.959999999999</v>
      </c>
      <c r="D8" s="50">
        <v>461659.74</v>
      </c>
      <c r="E8" s="50">
        <f>C8+D8</f>
        <v>507540.7</v>
      </c>
      <c r="F8" s="50">
        <v>177607.04000000001</v>
      </c>
      <c r="G8" s="50">
        <v>177607.04000000001</v>
      </c>
      <c r="H8" s="50">
        <f>E8-F8</f>
        <v>329933.66000000003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12451352.440000001</v>
      </c>
      <c r="D16" s="17">
        <f>SUM(D6+D8+D10+D12+D14)</f>
        <v>1125607.0699999998</v>
      </c>
      <c r="E16" s="17">
        <f>SUM(E6+E8+E10+E12+E14)</f>
        <v>13576959.51</v>
      </c>
      <c r="F16" s="17">
        <f t="shared" ref="F16:H16" si="0">SUM(F6+F8+F10+F12+F14)</f>
        <v>12323002.379999999</v>
      </c>
      <c r="G16" s="17">
        <f t="shared" si="0"/>
        <v>12240137.789999999</v>
      </c>
      <c r="H16" s="17">
        <f t="shared" si="0"/>
        <v>1253957.1300000008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opLeftCell="A6" workbookViewId="0">
      <selection activeCell="A22" sqref="A22:J2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146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467920.8</v>
      </c>
      <c r="D7" s="15">
        <v>-59855.54</v>
      </c>
      <c r="E7" s="15">
        <f>C7+D7</f>
        <v>408065.26</v>
      </c>
      <c r="F7" s="15">
        <v>369602.89</v>
      </c>
      <c r="G7" s="15">
        <v>369602.89</v>
      </c>
      <c r="H7" s="15">
        <f>E7-F7</f>
        <v>38462.369999999995</v>
      </c>
    </row>
    <row r="8" spans="1:8" x14ac:dyDescent="0.2">
      <c r="A8" s="4" t="s">
        <v>131</v>
      </c>
      <c r="B8" s="22"/>
      <c r="C8" s="15">
        <v>1981862</v>
      </c>
      <c r="D8" s="15">
        <v>316484.23</v>
      </c>
      <c r="E8" s="15">
        <f t="shared" ref="E8:E13" si="0">C8+D8</f>
        <v>2298346.23</v>
      </c>
      <c r="F8" s="15">
        <v>2103008.7999999998</v>
      </c>
      <c r="G8" s="15">
        <v>2036040.01</v>
      </c>
      <c r="H8" s="15">
        <f t="shared" ref="H8:H13" si="1">E8-F8</f>
        <v>195337.43000000017</v>
      </c>
    </row>
    <row r="9" spans="1:8" x14ac:dyDescent="0.2">
      <c r="A9" s="4" t="s">
        <v>132</v>
      </c>
      <c r="B9" s="22"/>
      <c r="C9" s="15">
        <v>352651.4</v>
      </c>
      <c r="D9" s="15">
        <v>0</v>
      </c>
      <c r="E9" s="15">
        <f t="shared" si="0"/>
        <v>352651.4</v>
      </c>
      <c r="F9" s="15">
        <v>338534.25</v>
      </c>
      <c r="G9" s="15">
        <v>338534.25</v>
      </c>
      <c r="H9" s="15">
        <f t="shared" si="1"/>
        <v>14117.150000000023</v>
      </c>
    </row>
    <row r="10" spans="1:8" x14ac:dyDescent="0.2">
      <c r="A10" s="4" t="s">
        <v>133</v>
      </c>
      <c r="B10" s="22"/>
      <c r="C10" s="15">
        <v>657080.23</v>
      </c>
      <c r="D10" s="15">
        <v>493964.41</v>
      </c>
      <c r="E10" s="15">
        <f t="shared" si="0"/>
        <v>1151044.6399999999</v>
      </c>
      <c r="F10" s="15">
        <v>885717.07</v>
      </c>
      <c r="G10" s="15">
        <v>885717.07</v>
      </c>
      <c r="H10" s="15">
        <f t="shared" si="1"/>
        <v>265327.56999999995</v>
      </c>
    </row>
    <row r="11" spans="1:8" x14ac:dyDescent="0.2">
      <c r="A11" s="4" t="s">
        <v>134</v>
      </c>
      <c r="B11" s="22"/>
      <c r="C11" s="15">
        <v>475162.8</v>
      </c>
      <c r="D11" s="15">
        <v>-80911.25</v>
      </c>
      <c r="E11" s="15">
        <f t="shared" si="0"/>
        <v>394251.55</v>
      </c>
      <c r="F11" s="15">
        <v>392561.71</v>
      </c>
      <c r="G11" s="15">
        <v>392561.71</v>
      </c>
      <c r="H11" s="15">
        <f t="shared" si="1"/>
        <v>1689.8399999999674</v>
      </c>
    </row>
    <row r="12" spans="1:8" x14ac:dyDescent="0.2">
      <c r="A12" s="4" t="s">
        <v>135</v>
      </c>
      <c r="B12" s="22"/>
      <c r="C12" s="15">
        <v>534224.6</v>
      </c>
      <c r="D12" s="15">
        <v>303500</v>
      </c>
      <c r="E12" s="15">
        <f t="shared" si="0"/>
        <v>837724.6</v>
      </c>
      <c r="F12" s="15">
        <v>503716.55</v>
      </c>
      <c r="G12" s="15">
        <v>503716.55</v>
      </c>
      <c r="H12" s="15">
        <f t="shared" si="1"/>
        <v>334008.05</v>
      </c>
    </row>
    <row r="13" spans="1:8" x14ac:dyDescent="0.2">
      <c r="A13" s="4" t="s">
        <v>136</v>
      </c>
      <c r="B13" s="22"/>
      <c r="C13" s="15">
        <v>218764.49</v>
      </c>
      <c r="D13" s="15">
        <v>0.5</v>
      </c>
      <c r="E13" s="15">
        <f t="shared" si="0"/>
        <v>218764.99</v>
      </c>
      <c r="F13" s="15">
        <v>195935.58</v>
      </c>
      <c r="G13" s="15">
        <v>195935.58</v>
      </c>
      <c r="H13" s="15">
        <f t="shared" si="1"/>
        <v>22829.410000000003</v>
      </c>
    </row>
    <row r="14" spans="1:8" x14ac:dyDescent="0.2">
      <c r="A14" s="4" t="s">
        <v>137</v>
      </c>
      <c r="B14" s="22"/>
      <c r="C14" s="15">
        <v>2111561</v>
      </c>
      <c r="D14" s="15">
        <v>-125572.74</v>
      </c>
      <c r="E14" s="15">
        <f t="shared" ref="E14" si="2">C14+D14</f>
        <v>1985988.26</v>
      </c>
      <c r="F14" s="15">
        <v>1833454.53</v>
      </c>
      <c r="G14" s="15">
        <v>1832558.73</v>
      </c>
      <c r="H14" s="15">
        <f t="shared" ref="H14" si="3">E14-F14</f>
        <v>152533.72999999998</v>
      </c>
    </row>
    <row r="15" spans="1:8" x14ac:dyDescent="0.2">
      <c r="A15" s="4" t="s">
        <v>138</v>
      </c>
      <c r="B15" s="22"/>
      <c r="C15" s="15">
        <v>671291.8</v>
      </c>
      <c r="D15" s="15">
        <v>-113797.01</v>
      </c>
      <c r="E15" s="15">
        <f t="shared" ref="E15" si="4">C15+D15</f>
        <v>557494.79</v>
      </c>
      <c r="F15" s="15">
        <v>538292.18999999994</v>
      </c>
      <c r="G15" s="15">
        <v>538292.18999999994</v>
      </c>
      <c r="H15" s="15">
        <f t="shared" ref="H15" si="5">E15-F15</f>
        <v>19202.600000000093</v>
      </c>
    </row>
    <row r="16" spans="1:8" x14ac:dyDescent="0.2">
      <c r="A16" s="4" t="s">
        <v>139</v>
      </c>
      <c r="B16" s="22"/>
      <c r="C16" s="15">
        <v>245964.79999999999</v>
      </c>
      <c r="D16" s="15">
        <v>6090</v>
      </c>
      <c r="E16" s="15">
        <f t="shared" ref="E16" si="6">C16+D16</f>
        <v>252054.8</v>
      </c>
      <c r="F16" s="15">
        <v>248902.07</v>
      </c>
      <c r="G16" s="15">
        <v>248902.07</v>
      </c>
      <c r="H16" s="15">
        <f t="shared" ref="H16" si="7">E16-F16</f>
        <v>3152.7299999999814</v>
      </c>
    </row>
    <row r="17" spans="1:8" x14ac:dyDescent="0.2">
      <c r="A17" s="4" t="s">
        <v>140</v>
      </c>
      <c r="B17" s="22"/>
      <c r="C17" s="15">
        <v>412707.76</v>
      </c>
      <c r="D17" s="15">
        <v>228429.97</v>
      </c>
      <c r="E17" s="15">
        <f t="shared" ref="E17" si="8">C17+D17</f>
        <v>641137.73</v>
      </c>
      <c r="F17" s="15">
        <v>579754.41</v>
      </c>
      <c r="G17" s="15">
        <v>564754.41</v>
      </c>
      <c r="H17" s="15">
        <f t="shared" ref="H17" si="9">E17-F17</f>
        <v>61383.319999999949</v>
      </c>
    </row>
    <row r="18" spans="1:8" x14ac:dyDescent="0.2">
      <c r="A18" s="4" t="s">
        <v>141</v>
      </c>
      <c r="B18" s="22"/>
      <c r="C18" s="15">
        <v>349066</v>
      </c>
      <c r="D18" s="15">
        <v>720.5</v>
      </c>
      <c r="E18" s="15">
        <f t="shared" ref="E18" si="10">C18+D18</f>
        <v>349786.5</v>
      </c>
      <c r="F18" s="15">
        <v>330523.71999999997</v>
      </c>
      <c r="G18" s="15">
        <v>330523.71999999997</v>
      </c>
      <c r="H18" s="15">
        <f t="shared" ref="H18" si="11">E18-F18</f>
        <v>19262.780000000028</v>
      </c>
    </row>
    <row r="19" spans="1:8" x14ac:dyDescent="0.2">
      <c r="A19" s="4" t="s">
        <v>142</v>
      </c>
      <c r="B19" s="22"/>
      <c r="C19" s="15">
        <v>1904995.4</v>
      </c>
      <c r="D19" s="15">
        <v>-14956</v>
      </c>
      <c r="E19" s="15">
        <f t="shared" ref="E19" si="12">C19+D19</f>
        <v>1890039.4</v>
      </c>
      <c r="F19" s="15">
        <v>1875658.38</v>
      </c>
      <c r="G19" s="15">
        <v>1875658.38</v>
      </c>
      <c r="H19" s="15">
        <f t="shared" ref="H19" si="13">E19-F19</f>
        <v>14381.020000000019</v>
      </c>
    </row>
    <row r="20" spans="1:8" x14ac:dyDescent="0.2">
      <c r="A20" s="4" t="s">
        <v>143</v>
      </c>
      <c r="B20" s="22"/>
      <c r="C20" s="15">
        <v>768574.6</v>
      </c>
      <c r="D20" s="15">
        <v>100000</v>
      </c>
      <c r="E20" s="15">
        <f t="shared" ref="E20" si="14">C20+D20</f>
        <v>868574.6</v>
      </c>
      <c r="F20" s="15">
        <v>852765.9</v>
      </c>
      <c r="G20" s="15">
        <v>852765.9</v>
      </c>
      <c r="H20" s="15">
        <f t="shared" ref="H20" si="15">E20-F20</f>
        <v>15808.699999999953</v>
      </c>
    </row>
    <row r="21" spans="1:8" x14ac:dyDescent="0.2">
      <c r="A21" s="4" t="s">
        <v>144</v>
      </c>
      <c r="B21" s="22"/>
      <c r="C21" s="15">
        <v>791548.2</v>
      </c>
      <c r="D21" s="15">
        <v>71510</v>
      </c>
      <c r="E21" s="15">
        <f t="shared" ref="E21" si="16">C21+D21</f>
        <v>863058.2</v>
      </c>
      <c r="F21" s="15">
        <v>781523.16</v>
      </c>
      <c r="G21" s="15">
        <v>781523.16</v>
      </c>
      <c r="H21" s="15">
        <f t="shared" ref="H21" si="17">E21-F21</f>
        <v>81535.039999999921</v>
      </c>
    </row>
    <row r="22" spans="1:8" x14ac:dyDescent="0.2">
      <c r="A22" s="4" t="s">
        <v>145</v>
      </c>
      <c r="B22" s="22"/>
      <c r="C22" s="15">
        <v>507976.56</v>
      </c>
      <c r="D22" s="15">
        <v>0</v>
      </c>
      <c r="E22" s="15">
        <f t="shared" ref="E22" si="18">C22+D22</f>
        <v>507976.56</v>
      </c>
      <c r="F22" s="15">
        <v>493051.17</v>
      </c>
      <c r="G22" s="15">
        <v>493051.17</v>
      </c>
      <c r="H22" s="15">
        <f t="shared" ref="H22" si="19">E22-F22</f>
        <v>14925.390000000014</v>
      </c>
    </row>
    <row r="23" spans="1:8" x14ac:dyDescent="0.2">
      <c r="A23" s="4"/>
      <c r="B23" s="22"/>
      <c r="C23" s="15"/>
      <c r="D23" s="15"/>
      <c r="E23" s="15"/>
      <c r="F23" s="15"/>
      <c r="G23" s="15"/>
      <c r="H23" s="15"/>
    </row>
    <row r="24" spans="1:8" x14ac:dyDescent="0.2">
      <c r="A24" s="4"/>
      <c r="B24" s="25"/>
      <c r="C24" s="16"/>
      <c r="D24" s="16"/>
      <c r="E24" s="16"/>
      <c r="F24" s="16"/>
      <c r="G24" s="16"/>
      <c r="H24" s="16"/>
    </row>
    <row r="25" spans="1:8" x14ac:dyDescent="0.2">
      <c r="A25" s="26"/>
      <c r="B25" s="47" t="s">
        <v>53</v>
      </c>
      <c r="C25" s="23">
        <f t="shared" ref="C25:H25" si="20">SUM(C7:C24)</f>
        <v>12451352.439999999</v>
      </c>
      <c r="D25" s="23">
        <f t="shared" si="20"/>
        <v>1125607.0699999998</v>
      </c>
      <c r="E25" s="23">
        <f t="shared" si="20"/>
        <v>13576959.51</v>
      </c>
      <c r="F25" s="23">
        <f t="shared" si="20"/>
        <v>12323002.380000001</v>
      </c>
      <c r="G25" s="23">
        <f t="shared" si="20"/>
        <v>12240137.789999999</v>
      </c>
      <c r="H25" s="23">
        <f t="shared" si="20"/>
        <v>1253957.1300000004</v>
      </c>
    </row>
    <row r="28" spans="1:8" ht="45" customHeight="1" x14ac:dyDescent="0.2">
      <c r="A28" s="52" t="s">
        <v>147</v>
      </c>
      <c r="B28" s="53"/>
      <c r="C28" s="53"/>
      <c r="D28" s="53"/>
      <c r="E28" s="53"/>
      <c r="F28" s="53"/>
      <c r="G28" s="53"/>
      <c r="H28" s="54"/>
    </row>
    <row r="30" spans="1:8" x14ac:dyDescent="0.2">
      <c r="A30" s="57" t="s">
        <v>54</v>
      </c>
      <c r="B30" s="58"/>
      <c r="C30" s="52" t="s">
        <v>60</v>
      </c>
      <c r="D30" s="53"/>
      <c r="E30" s="53"/>
      <c r="F30" s="53"/>
      <c r="G30" s="54"/>
      <c r="H30" s="55" t="s">
        <v>59</v>
      </c>
    </row>
    <row r="31" spans="1:8" ht="22.5" x14ac:dyDescent="0.2">
      <c r="A31" s="59"/>
      <c r="B31" s="60"/>
      <c r="C31" s="9" t="s">
        <v>55</v>
      </c>
      <c r="D31" s="9" t="s">
        <v>125</v>
      </c>
      <c r="E31" s="9" t="s">
        <v>56</v>
      </c>
      <c r="F31" s="9" t="s">
        <v>57</v>
      </c>
      <c r="G31" s="9" t="s">
        <v>58</v>
      </c>
      <c r="H31" s="56"/>
    </row>
    <row r="32" spans="1:8" x14ac:dyDescent="0.2">
      <c r="A32" s="61"/>
      <c r="B32" s="62"/>
      <c r="C32" s="10">
        <v>1</v>
      </c>
      <c r="D32" s="10">
        <v>2</v>
      </c>
      <c r="E32" s="10" t="s">
        <v>126</v>
      </c>
      <c r="F32" s="10">
        <v>4</v>
      </c>
      <c r="G32" s="10">
        <v>5</v>
      </c>
      <c r="H32" s="10" t="s">
        <v>127</v>
      </c>
    </row>
    <row r="33" spans="1:8" x14ac:dyDescent="0.2">
      <c r="A33" s="28"/>
      <c r="B33" s="29"/>
      <c r="C33" s="33"/>
      <c r="D33" s="33"/>
      <c r="E33" s="33"/>
      <c r="F33" s="33"/>
      <c r="G33" s="33"/>
      <c r="H33" s="33"/>
    </row>
    <row r="34" spans="1:8" x14ac:dyDescent="0.2">
      <c r="A34" s="4" t="s">
        <v>8</v>
      </c>
      <c r="B34" s="2"/>
      <c r="C34" s="34">
        <v>0</v>
      </c>
      <c r="D34" s="34">
        <v>0</v>
      </c>
      <c r="E34" s="34">
        <f>C34+D34</f>
        <v>0</v>
      </c>
      <c r="F34" s="34">
        <v>0</v>
      </c>
      <c r="G34" s="34">
        <v>0</v>
      </c>
      <c r="H34" s="34">
        <f>E34-F34</f>
        <v>0</v>
      </c>
    </row>
    <row r="35" spans="1:8" x14ac:dyDescent="0.2">
      <c r="A35" s="4" t="s">
        <v>9</v>
      </c>
      <c r="B35" s="2"/>
      <c r="C35" s="34">
        <v>0</v>
      </c>
      <c r="D35" s="34">
        <v>0</v>
      </c>
      <c r="E35" s="34">
        <f t="shared" ref="E35:E37" si="21">C35+D35</f>
        <v>0</v>
      </c>
      <c r="F35" s="34">
        <v>0</v>
      </c>
      <c r="G35" s="34">
        <v>0</v>
      </c>
      <c r="H35" s="34">
        <f t="shared" ref="H35:H37" si="22">E35-F35</f>
        <v>0</v>
      </c>
    </row>
    <row r="36" spans="1:8" x14ac:dyDescent="0.2">
      <c r="A36" s="4" t="s">
        <v>10</v>
      </c>
      <c r="B36" s="2"/>
      <c r="C36" s="34">
        <v>0</v>
      </c>
      <c r="D36" s="34">
        <v>0</v>
      </c>
      <c r="E36" s="34">
        <f t="shared" si="21"/>
        <v>0</v>
      </c>
      <c r="F36" s="34">
        <v>0</v>
      </c>
      <c r="G36" s="34">
        <v>0</v>
      </c>
      <c r="H36" s="34">
        <f t="shared" si="22"/>
        <v>0</v>
      </c>
    </row>
    <row r="37" spans="1:8" x14ac:dyDescent="0.2">
      <c r="A37" s="4" t="s">
        <v>11</v>
      </c>
      <c r="B37" s="2"/>
      <c r="C37" s="34">
        <v>0</v>
      </c>
      <c r="D37" s="34">
        <v>0</v>
      </c>
      <c r="E37" s="34">
        <f t="shared" si="21"/>
        <v>0</v>
      </c>
      <c r="F37" s="34">
        <v>0</v>
      </c>
      <c r="G37" s="34">
        <v>0</v>
      </c>
      <c r="H37" s="34">
        <f t="shared" si="22"/>
        <v>0</v>
      </c>
    </row>
    <row r="38" spans="1:8" x14ac:dyDescent="0.2">
      <c r="A38" s="4"/>
      <c r="B38" s="2"/>
      <c r="C38" s="35"/>
      <c r="D38" s="35"/>
      <c r="E38" s="35"/>
      <c r="F38" s="35"/>
      <c r="G38" s="35"/>
      <c r="H38" s="35"/>
    </row>
    <row r="39" spans="1:8" x14ac:dyDescent="0.2">
      <c r="A39" s="26"/>
      <c r="B39" s="47" t="s">
        <v>53</v>
      </c>
      <c r="C39" s="23">
        <f>SUM(C34:C38)</f>
        <v>0</v>
      </c>
      <c r="D39" s="23">
        <f>SUM(D34:D38)</f>
        <v>0</v>
      </c>
      <c r="E39" s="23">
        <f>SUM(E34:E37)</f>
        <v>0</v>
      </c>
      <c r="F39" s="23">
        <f>SUM(F34:F37)</f>
        <v>0</v>
      </c>
      <c r="G39" s="23">
        <f>SUM(G34:G37)</f>
        <v>0</v>
      </c>
      <c r="H39" s="23">
        <f>SUM(H34:H37)</f>
        <v>0</v>
      </c>
    </row>
    <row r="42" spans="1:8" ht="45" customHeight="1" x14ac:dyDescent="0.2">
      <c r="A42" s="52" t="s">
        <v>148</v>
      </c>
      <c r="B42" s="53"/>
      <c r="C42" s="53"/>
      <c r="D42" s="53"/>
      <c r="E42" s="53"/>
      <c r="F42" s="53"/>
      <c r="G42" s="53"/>
      <c r="H42" s="54"/>
    </row>
    <row r="43" spans="1:8" x14ac:dyDescent="0.2">
      <c r="A43" s="57" t="s">
        <v>54</v>
      </c>
      <c r="B43" s="58"/>
      <c r="C43" s="52" t="s">
        <v>60</v>
      </c>
      <c r="D43" s="53"/>
      <c r="E43" s="53"/>
      <c r="F43" s="53"/>
      <c r="G43" s="54"/>
      <c r="H43" s="55" t="s">
        <v>59</v>
      </c>
    </row>
    <row r="44" spans="1:8" ht="22.5" x14ac:dyDescent="0.2">
      <c r="A44" s="59"/>
      <c r="B44" s="60"/>
      <c r="C44" s="9" t="s">
        <v>55</v>
      </c>
      <c r="D44" s="9" t="s">
        <v>125</v>
      </c>
      <c r="E44" s="9" t="s">
        <v>56</v>
      </c>
      <c r="F44" s="9" t="s">
        <v>57</v>
      </c>
      <c r="G44" s="9" t="s">
        <v>58</v>
      </c>
      <c r="H44" s="56"/>
    </row>
    <row r="45" spans="1:8" x14ac:dyDescent="0.2">
      <c r="A45" s="61"/>
      <c r="B45" s="62"/>
      <c r="C45" s="10">
        <v>1</v>
      </c>
      <c r="D45" s="10">
        <v>2</v>
      </c>
      <c r="E45" s="10" t="s">
        <v>126</v>
      </c>
      <c r="F45" s="10">
        <v>4</v>
      </c>
      <c r="G45" s="10">
        <v>5</v>
      </c>
      <c r="H45" s="10" t="s">
        <v>127</v>
      </c>
    </row>
    <row r="46" spans="1:8" x14ac:dyDescent="0.2">
      <c r="A46" s="28"/>
      <c r="B46" s="29"/>
      <c r="C46" s="33"/>
      <c r="D46" s="33"/>
      <c r="E46" s="33"/>
      <c r="F46" s="33"/>
      <c r="G46" s="33"/>
      <c r="H46" s="33"/>
    </row>
    <row r="47" spans="1:8" ht="22.5" x14ac:dyDescent="0.2">
      <c r="A47" s="4"/>
      <c r="B47" s="31" t="s">
        <v>13</v>
      </c>
      <c r="C47" s="34">
        <v>0</v>
      </c>
      <c r="D47" s="34">
        <v>0</v>
      </c>
      <c r="E47" s="34">
        <f>C47+D47</f>
        <v>0</v>
      </c>
      <c r="F47" s="34">
        <v>0</v>
      </c>
      <c r="G47" s="34">
        <v>0</v>
      </c>
      <c r="H47" s="34">
        <f>E47-F47</f>
        <v>0</v>
      </c>
    </row>
    <row r="48" spans="1:8" x14ac:dyDescent="0.2">
      <c r="A48" s="4"/>
      <c r="B48" s="31"/>
      <c r="C48" s="34"/>
      <c r="D48" s="34"/>
      <c r="E48" s="34"/>
      <c r="F48" s="34"/>
      <c r="G48" s="34"/>
      <c r="H48" s="34"/>
    </row>
    <row r="49" spans="1:8" x14ac:dyDescent="0.2">
      <c r="A49" s="4"/>
      <c r="B49" s="31" t="s">
        <v>12</v>
      </c>
      <c r="C49" s="34">
        <v>0</v>
      </c>
      <c r="D49" s="34">
        <v>0</v>
      </c>
      <c r="E49" s="34">
        <f>C49+D49</f>
        <v>0</v>
      </c>
      <c r="F49" s="34">
        <v>0</v>
      </c>
      <c r="G49" s="34">
        <v>0</v>
      </c>
      <c r="H49" s="34">
        <f>E49-F49</f>
        <v>0</v>
      </c>
    </row>
    <row r="50" spans="1:8" x14ac:dyDescent="0.2">
      <c r="A50" s="4"/>
      <c r="B50" s="31"/>
      <c r="C50" s="34"/>
      <c r="D50" s="34"/>
      <c r="E50" s="34"/>
      <c r="F50" s="34"/>
      <c r="G50" s="34"/>
      <c r="H50" s="34"/>
    </row>
    <row r="51" spans="1:8" ht="22.5" x14ac:dyDescent="0.2">
      <c r="A51" s="4"/>
      <c r="B51" s="31" t="s">
        <v>14</v>
      </c>
      <c r="C51" s="34">
        <v>0</v>
      </c>
      <c r="D51" s="34">
        <v>0</v>
      </c>
      <c r="E51" s="34">
        <f>C51+D51</f>
        <v>0</v>
      </c>
      <c r="F51" s="34">
        <v>0</v>
      </c>
      <c r="G51" s="34">
        <v>0</v>
      </c>
      <c r="H51" s="34">
        <f>E51-F51</f>
        <v>0</v>
      </c>
    </row>
    <row r="52" spans="1:8" x14ac:dyDescent="0.2">
      <c r="A52" s="4"/>
      <c r="B52" s="31"/>
      <c r="C52" s="34"/>
      <c r="D52" s="34"/>
      <c r="E52" s="34"/>
      <c r="F52" s="34"/>
      <c r="G52" s="34"/>
      <c r="H52" s="34"/>
    </row>
    <row r="53" spans="1:8" ht="22.5" x14ac:dyDescent="0.2">
      <c r="A53" s="4"/>
      <c r="B53" s="31" t="s">
        <v>26</v>
      </c>
      <c r="C53" s="34">
        <v>0</v>
      </c>
      <c r="D53" s="34">
        <v>0</v>
      </c>
      <c r="E53" s="34">
        <f>C53+D53</f>
        <v>0</v>
      </c>
      <c r="F53" s="34">
        <v>0</v>
      </c>
      <c r="G53" s="34">
        <v>0</v>
      </c>
      <c r="H53" s="34">
        <f>E53-F53</f>
        <v>0</v>
      </c>
    </row>
    <row r="54" spans="1:8" x14ac:dyDescent="0.2">
      <c r="A54" s="4"/>
      <c r="B54" s="31"/>
      <c r="C54" s="34"/>
      <c r="D54" s="34"/>
      <c r="E54" s="34"/>
      <c r="F54" s="34"/>
      <c r="G54" s="34"/>
      <c r="H54" s="34"/>
    </row>
    <row r="55" spans="1:8" ht="22.5" x14ac:dyDescent="0.2">
      <c r="A55" s="4"/>
      <c r="B55" s="31" t="s">
        <v>27</v>
      </c>
      <c r="C55" s="34">
        <v>0</v>
      </c>
      <c r="D55" s="34">
        <v>0</v>
      </c>
      <c r="E55" s="34">
        <f>C55+D55</f>
        <v>0</v>
      </c>
      <c r="F55" s="34">
        <v>0</v>
      </c>
      <c r="G55" s="34">
        <v>0</v>
      </c>
      <c r="H55" s="34">
        <f>E55-F55</f>
        <v>0</v>
      </c>
    </row>
    <row r="56" spans="1:8" x14ac:dyDescent="0.2">
      <c r="A56" s="4"/>
      <c r="B56" s="31"/>
      <c r="C56" s="34"/>
      <c r="D56" s="34"/>
      <c r="E56" s="34"/>
      <c r="F56" s="34"/>
      <c r="G56" s="34"/>
      <c r="H56" s="34"/>
    </row>
    <row r="57" spans="1:8" ht="22.5" x14ac:dyDescent="0.2">
      <c r="A57" s="4"/>
      <c r="B57" s="31" t="s">
        <v>34</v>
      </c>
      <c r="C57" s="34">
        <v>0</v>
      </c>
      <c r="D57" s="34">
        <v>0</v>
      </c>
      <c r="E57" s="34">
        <f>C57+D57</f>
        <v>0</v>
      </c>
      <c r="F57" s="34">
        <v>0</v>
      </c>
      <c r="G57" s="34">
        <v>0</v>
      </c>
      <c r="H57" s="34">
        <f>E57-F57</f>
        <v>0</v>
      </c>
    </row>
    <row r="58" spans="1:8" x14ac:dyDescent="0.2">
      <c r="A58" s="4"/>
      <c r="B58" s="31"/>
      <c r="C58" s="34"/>
      <c r="D58" s="34"/>
      <c r="E58" s="34"/>
      <c r="F58" s="34"/>
      <c r="G58" s="34"/>
      <c r="H58" s="34"/>
    </row>
    <row r="59" spans="1:8" x14ac:dyDescent="0.2">
      <c r="A59" s="4"/>
      <c r="B59" s="31" t="s">
        <v>15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30"/>
      <c r="B60" s="32"/>
      <c r="C60" s="35"/>
      <c r="D60" s="35"/>
      <c r="E60" s="35"/>
      <c r="F60" s="35"/>
      <c r="G60" s="35"/>
      <c r="H60" s="35"/>
    </row>
    <row r="61" spans="1:8" x14ac:dyDescent="0.2">
      <c r="A61" s="26"/>
      <c r="B61" s="47" t="s">
        <v>53</v>
      </c>
      <c r="C61" s="23">
        <f t="shared" ref="C61:H61" si="23">SUM(C47:C59)</f>
        <v>0</v>
      </c>
      <c r="D61" s="23">
        <f t="shared" si="23"/>
        <v>0</v>
      </c>
      <c r="E61" s="23">
        <f t="shared" si="23"/>
        <v>0</v>
      </c>
      <c r="F61" s="23">
        <f t="shared" si="23"/>
        <v>0</v>
      </c>
      <c r="G61" s="23">
        <f t="shared" si="23"/>
        <v>0</v>
      </c>
      <c r="H61" s="23">
        <f t="shared" si="23"/>
        <v>0</v>
      </c>
    </row>
  </sheetData>
  <sheetProtection formatCells="0" formatColumns="0" formatRows="0" insertRows="0" deleteRows="0" autoFilter="0"/>
  <mergeCells count="12">
    <mergeCell ref="A42:H42"/>
    <mergeCell ref="A43:B45"/>
    <mergeCell ref="C43:G43"/>
    <mergeCell ref="H43:H44"/>
    <mergeCell ref="C30:G30"/>
    <mergeCell ref="H30:H31"/>
    <mergeCell ref="A1:H1"/>
    <mergeCell ref="A3:B5"/>
    <mergeCell ref="A28:H28"/>
    <mergeCell ref="A30:B32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1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4780108.29</v>
      </c>
      <c r="D6" s="15">
        <f t="shared" si="0"/>
        <v>131056.44999999998</v>
      </c>
      <c r="E6" s="15">
        <f t="shared" si="0"/>
        <v>4911164.74</v>
      </c>
      <c r="F6" s="15">
        <f t="shared" si="0"/>
        <v>4502001.8</v>
      </c>
      <c r="G6" s="15">
        <f t="shared" si="0"/>
        <v>4434137.21</v>
      </c>
      <c r="H6" s="15">
        <f t="shared" si="0"/>
        <v>409162.94000000018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467920.8</v>
      </c>
      <c r="D9" s="15">
        <v>-59855.54</v>
      </c>
      <c r="E9" s="15">
        <f t="shared" si="1"/>
        <v>408065.26</v>
      </c>
      <c r="F9" s="15">
        <v>369602.89</v>
      </c>
      <c r="G9" s="15">
        <v>369602.89</v>
      </c>
      <c r="H9" s="15">
        <f t="shared" si="2"/>
        <v>38462.369999999995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4093423</v>
      </c>
      <c r="D11" s="15">
        <v>190911.49</v>
      </c>
      <c r="E11" s="15">
        <f t="shared" si="1"/>
        <v>4284334.49</v>
      </c>
      <c r="F11" s="15">
        <v>3936463.33</v>
      </c>
      <c r="G11" s="15">
        <v>3868598.74</v>
      </c>
      <c r="H11" s="15">
        <f t="shared" si="2"/>
        <v>347871.16000000015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218764.49</v>
      </c>
      <c r="D14" s="15">
        <v>0.5</v>
      </c>
      <c r="E14" s="15">
        <f t="shared" si="1"/>
        <v>218764.99</v>
      </c>
      <c r="F14" s="15">
        <v>195935.58</v>
      </c>
      <c r="G14" s="15">
        <v>195935.58</v>
      </c>
      <c r="H14" s="15">
        <f t="shared" si="2"/>
        <v>22829.410000000003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7671244.1499999994</v>
      </c>
      <c r="D16" s="15">
        <f t="shared" si="3"/>
        <v>994550.62</v>
      </c>
      <c r="E16" s="15">
        <f t="shared" si="3"/>
        <v>8665794.7699999996</v>
      </c>
      <c r="F16" s="15">
        <f t="shared" si="3"/>
        <v>7821000.5800000001</v>
      </c>
      <c r="G16" s="15">
        <f t="shared" si="3"/>
        <v>7806000.5800000001</v>
      </c>
      <c r="H16" s="15">
        <f t="shared" si="3"/>
        <v>844794.18999999936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475162.8</v>
      </c>
      <c r="D18" s="15">
        <v>-80911.25</v>
      </c>
      <c r="E18" s="15">
        <f t="shared" ref="E18:E23" si="5">C18+D18</f>
        <v>394251.55</v>
      </c>
      <c r="F18" s="15">
        <v>392561.71</v>
      </c>
      <c r="G18" s="15">
        <v>392561.71</v>
      </c>
      <c r="H18" s="15">
        <f t="shared" si="4"/>
        <v>1689.8399999999674</v>
      </c>
    </row>
    <row r="19" spans="1:8" x14ac:dyDescent="0.2">
      <c r="A19" s="38"/>
      <c r="B19" s="42" t="s">
        <v>21</v>
      </c>
      <c r="C19" s="15">
        <v>2606712.7999999998</v>
      </c>
      <c r="D19" s="15">
        <v>-14235.5</v>
      </c>
      <c r="E19" s="15">
        <f t="shared" si="5"/>
        <v>2592477.2999999998</v>
      </c>
      <c r="F19" s="15">
        <v>2544716.35</v>
      </c>
      <c r="G19" s="15">
        <v>2544716.35</v>
      </c>
      <c r="H19" s="15">
        <f t="shared" si="4"/>
        <v>47760.949999999721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3259404.19</v>
      </c>
      <c r="D22" s="15">
        <v>968974.41</v>
      </c>
      <c r="E22" s="15">
        <f t="shared" si="5"/>
        <v>4228378.5999999996</v>
      </c>
      <c r="F22" s="15">
        <v>3516773.85</v>
      </c>
      <c r="G22" s="15">
        <v>3516773.85</v>
      </c>
      <c r="H22" s="15">
        <f t="shared" si="4"/>
        <v>711604.74999999953</v>
      </c>
    </row>
    <row r="23" spans="1:8" x14ac:dyDescent="0.2">
      <c r="A23" s="38"/>
      <c r="B23" s="42" t="s">
        <v>4</v>
      </c>
      <c r="C23" s="15">
        <v>1329964.3600000001</v>
      </c>
      <c r="D23" s="15">
        <v>120722.96</v>
      </c>
      <c r="E23" s="15">
        <f t="shared" si="5"/>
        <v>1450687.32</v>
      </c>
      <c r="F23" s="15">
        <v>1366948.67</v>
      </c>
      <c r="G23" s="15">
        <v>1351948.67</v>
      </c>
      <c r="H23" s="15">
        <f t="shared" si="4"/>
        <v>83738.65000000014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12451352.439999999</v>
      </c>
      <c r="D42" s="23">
        <f t="shared" si="12"/>
        <v>1125607.07</v>
      </c>
      <c r="E42" s="23">
        <f t="shared" si="12"/>
        <v>13576959.51</v>
      </c>
      <c r="F42" s="23">
        <f t="shared" si="12"/>
        <v>12323002.379999999</v>
      </c>
      <c r="G42" s="23">
        <f t="shared" si="12"/>
        <v>12240137.789999999</v>
      </c>
      <c r="H42" s="23">
        <f t="shared" si="12"/>
        <v>1253957.1299999994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2018-03-08T21:21:25Z</cp:lastPrinted>
  <dcterms:created xsi:type="dcterms:W3CDTF">2014-02-10T03:37:14Z</dcterms:created>
  <dcterms:modified xsi:type="dcterms:W3CDTF">2020-02-26T16:22:49Z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