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D0987A0E-52B2-4799-ABC5-1A086CC8BF64}" xr6:coauthVersionLast="46" xr6:coauthVersionMax="46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H10" i="8" l="1"/>
  <c r="H12" i="8"/>
  <c r="H14" i="8"/>
  <c r="G8" i="8"/>
  <c r="F8" i="8"/>
  <c r="G6" i="8"/>
  <c r="F6" i="8"/>
  <c r="E6" i="8"/>
  <c r="H6" i="8" s="1"/>
  <c r="E8" i="8"/>
  <c r="H8" i="8" s="1"/>
  <c r="D68" i="4"/>
  <c r="E68" i="4"/>
  <c r="F68" i="4"/>
  <c r="G68" i="4"/>
  <c r="H68" i="4"/>
  <c r="C68" i="4"/>
</calcChain>
</file>

<file path=xl/sharedStrings.xml><?xml version="1.0" encoding="utf-8"?>
<sst xmlns="http://schemas.openxmlformats.org/spreadsheetml/2006/main" count="252" uniqueCount="194">
  <si>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</si>
  <si>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</si>
  <si>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</si>
  <si>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</si>
  <si>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</si>
  <si>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</si>
  <si>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</si>
  <si>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</si>
  <si>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</si>
  <si>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</si>
  <si>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</si>
  <si>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</si>
  <si>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</si>
  <si>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</si>
  <si>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</si>
  <si>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</si>
  <si>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</si>
  <si>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</si>
  <si>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</si>
  <si>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</si>
  <si>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</si>
  <si>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</si>
  <si>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</si>
  <si>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</si>
  <si>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</si>
  <si>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</si>
  <si>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</si>
  <si>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</si>
  <si>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</si>
  <si>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</si>
  <si>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</si>
  <si>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</si>
  <si>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</si>
  <si>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</si>
  <si>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</si>
  <si>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</si>
  <si>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</si>
  <si>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</si>
  <si>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</si>
  <si>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</si>
  <si>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</si>
  <si>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</si>
  <si>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</si>
  <si>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</si>
  <si>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</si>
  <si>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</si>
  <si>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</si>
  <si>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</si>
  <si>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</si>
  <si>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</si>
  <si>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</si>
  <si>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</si>
  <si>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</si>
  <si>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</si>
  <si>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</si>
  <si>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</si>
  <si>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</si>
  <si>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</si>
  <si>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</si>
  <si>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</si>
  <si>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</si>
  <si>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</si>
  <si>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</si>
  <si>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</si>
  <si>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</si>
  <si>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</si>
  <si>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</si>
  <si>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</si>
  <si>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</si>
  <si>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</si>
  <si>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</si>
  <si>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</si>
  <si>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</si>
  <si>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</si>
  <si>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</si>
  <si>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</si>
  <si>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</si>
  <si>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</si>
  <si>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</si>
  <si>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</si>
  <si>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</si>
  <si>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</si>
  <si>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</si>
  <si>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</si>
  <si>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</si>
  <si>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</si>
  <si>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</si>
  <si>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</si>
  <si>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</si>
  <si>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</si>
  <si>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</si>
  <si>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</si>
  <si>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</si>
  <si>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</si>
  <si>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</si>
  <si>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</si>
  <si>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</si>
  <si>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</si>
  <si>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</si>
  <si>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</si>
  <si>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</si>
  <si>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</si>
  <si>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</si>
  <si>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</si>
  <si>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</si>
  <si>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</si>
  <si>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</si>
  <si>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</si>
  <si>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</si>
  <si>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</si>
  <si>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</si>
  <si>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</si>
  <si>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</si>
  <si>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</si>
  <si>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</si>
  <si>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</si>
  <si>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</si>
  <si>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</si>
  <si>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</si>
  <si>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</si>
  <si>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</si>
  <si>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</si>
  <si>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</si>
  <si>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</si>
  <si>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</si>
  <si>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</si>
  <si>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</si>
  <si>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</si>
  <si>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Valle de Santiago, Gto. 
Estado Analítico del Ejercicio del Presupuesto de Egresos.
Clasificación por Objeto del Gasto (Capítulo y Concepto).
Del 01 de Enero al 31 de Marzo 2021.</t>
  </si>
  <si>
    <t>Municipio de Valle de Santiago, Gto.
Estado Analítico del Ejercicio del Presupuesto de Egresos.
Clasificación Económica (por Tipo de Gasto).
Del 01 de Enero al 31 de Marzo del 2021.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</si>
  <si>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</si>
  <si>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</si>
  <si>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</si>
  <si>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</si>
  <si>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</si>
  <si>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</si>
  <si>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</si>
  <si>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</si>
  <si>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</si>
  <si>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</si>
  <si>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</si>
  <si>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</si>
  <si>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</si>
  <si>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</si>
  <si>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</si>
  <si>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</si>
  <si>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</si>
  <si>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</si>
  <si>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</si>
  <si>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</si>
  <si>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</si>
  <si>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</si>
  <si>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</si>
  <si>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</si>
  <si>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</si>
  <si>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</si>
  <si>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</si>
  <si>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</si>
  <si>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</si>
  <si>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</si>
  <si>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</si>
  <si>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</si>
  <si>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</si>
  <si>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</si>
  <si>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</si>
  <si>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</si>
  <si>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</si>
  <si>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</si>
  <si>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</si>
  <si>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</si>
  <si>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</si>
  <si>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</si>
  <si>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</si>
  <si>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</si>
  <si>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</si>
  <si>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</si>
  <si>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</si>
  <si>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</si>
  <si>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</si>
  <si>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</si>
  <si>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</si>
  <si>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</si>
  <si>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</si>
  <si>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</si>
  <si>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</si>
  <si>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</si>
  <si>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</si>
  <si>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</si>
  <si>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</si>
  <si>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</si>
  <si>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Gobierno (Federal/Estatal/Municipal) de Valle de Santiago, Gto.
Estado Analítico del Ejercicio del Presupuesto de Egresos.
Clasificación Administrativa.
Del 01 de Enero al 31 de Marzo del 2021.</t>
  </si>
  <si>
    <t>Sector Paraestatal del Gobierno (Federal/Estatal/Municipal) de Valle de Santiago, Gto.
Estado Analítico del Ejercicio del Presupuesto de Egresos.
Clasificación Administrativa.
Del 01 de Enero al 31 de Marzo del 2021.</t>
  </si>
  <si>
    <t>Municipio de Valle de Santiago, Gto.
Estado Analítico del Ejercicio del Presupuesto de Egresos.
Clasificación Administrativa.
Del 01 de Enero al 31 de Marzo del 2021.</t>
  </si>
  <si>
    <t>Municipio de Valle de Santiago, Gto.
Estado Analítico del Ejercicio del Presupuesto de Egresos.
Clasificación Funcional (Finalidad y Función).
Del 01 de Enero al 31 de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</si>
</sst>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8" fillId="0" borderId="8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B2EA8C-C698-4EB7-8C04-6319B1049B49}"/>
    <cellStyle name="Millares 2 3" xfId="4" xr:uid="{00000000-0005-0000-0000-000003000000}"/>
    <cellStyle name="Millares 2 3 2" xfId="18" xr:uid="{2446EFAA-42E4-40CD-805F-FDC099797877}"/>
    <cellStyle name="Millares 2 4" xfId="16" xr:uid="{4A7E1142-C9B5-434E-8022-2682CB421983}"/>
    <cellStyle name="Millares 3" xfId="5" xr:uid="{00000000-0005-0000-0000-000004000000}"/>
    <cellStyle name="Millares 3 2" xfId="19" xr:uid="{A2A3492E-7DF1-4F78-AB47-72C39C297701}"/>
    <cellStyle name="Moneda 2" xfId="6" xr:uid="{00000000-0005-0000-0000-000005000000}"/>
    <cellStyle name="Moneda 2 2" xfId="20" xr:uid="{8F78C44C-4F71-4AB6-9070-2004D52407C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8BCA4C-41EC-4BB4-B119-68E817109AA2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59086FE3-D44E-46F3-9D89-FF4918E2426F}"/>
    <cellStyle name="Normal 6 3" xfId="22" xr:uid="{BFF8CABB-62A2-45E4-8F17-4C9F35D96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1" t="s">
        <v>128</v>
      </c>
      <c r="B1" s="62"/>
      <c r="C1" s="62"/>
      <c r="D1" s="62"/>
      <c r="E1" s="62"/>
      <c r="F1" s="62"/>
      <c r="G1" s="62"/>
      <c r="H1" s="63"/>
    </row>
    <row r="2" spans="1:8" x14ac:dyDescent="0.2">
      <c r="A2" s="66" t="s">
        <v>54</v>
      </c>
      <c r="B2" s="67"/>
      <c r="C2" s="61" t="s">
        <v>60</v>
      </c>
      <c r="D2" s="62"/>
      <c r="E2" s="62"/>
      <c r="F2" s="62"/>
      <c r="G2" s="63"/>
      <c r="H2" s="64" t="s">
        <v>59</v>
      </c>
    </row>
    <row r="3" spans="1:8" ht="24.95" customHeight="1" x14ac:dyDescent="0.2">
      <c r="A3" s="68"/>
      <c r="B3" s="6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5"/>
    </row>
    <row r="4" spans="1:8" x14ac:dyDescent="0.2">
      <c r="A4" s="70"/>
      <c r="B4" s="7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5" t="s">
        <v>61</v>
      </c>
      <c r="B5" s="7"/>
      <c r="C5" s="46">
        <v>169761755.49000001</v>
      </c>
      <c r="D5" s="46">
        <v>-1145851</v>
      </c>
      <c r="E5" s="46">
        <v>168615904.49000001</v>
      </c>
      <c r="F5" s="46">
        <v>34930703.219999999</v>
      </c>
      <c r="G5" s="46">
        <v>34173321.850000009</v>
      </c>
      <c r="H5" s="46">
        <v>133685201.27000001</v>
      </c>
    </row>
    <row r="6" spans="1:8" x14ac:dyDescent="0.2">
      <c r="A6" s="5"/>
      <c r="B6" s="11" t="s">
        <v>70</v>
      </c>
      <c r="C6" s="47">
        <v>107991296</v>
      </c>
      <c r="D6" s="47">
        <v>4896</v>
      </c>
      <c r="E6" s="47">
        <v>107996192</v>
      </c>
      <c r="F6" s="47">
        <v>25905809.859999999</v>
      </c>
      <c r="G6" s="47">
        <v>25898327.870000001</v>
      </c>
      <c r="H6" s="47">
        <v>82090382.140000001</v>
      </c>
    </row>
    <row r="7" spans="1:8" x14ac:dyDescent="0.2">
      <c r="A7" s="5"/>
      <c r="B7" s="11" t="s">
        <v>71</v>
      </c>
      <c r="C7" s="47">
        <v>2210000</v>
      </c>
      <c r="D7" s="47">
        <v>160000</v>
      </c>
      <c r="E7" s="47">
        <v>2370000</v>
      </c>
      <c r="F7" s="47">
        <v>732716.42</v>
      </c>
      <c r="G7" s="47">
        <v>732716.42</v>
      </c>
      <c r="H7" s="47">
        <v>1637283.58</v>
      </c>
    </row>
    <row r="8" spans="1:8" x14ac:dyDescent="0.2">
      <c r="A8" s="5"/>
      <c r="B8" s="11" t="s">
        <v>72</v>
      </c>
      <c r="C8" s="47">
        <v>22627328</v>
      </c>
      <c r="D8" s="47">
        <v>2044</v>
      </c>
      <c r="E8" s="47">
        <v>22629372</v>
      </c>
      <c r="F8" s="47">
        <v>609122.74</v>
      </c>
      <c r="G8" s="47">
        <v>551438.31999999995</v>
      </c>
      <c r="H8" s="47">
        <v>22020249.260000002</v>
      </c>
    </row>
    <row r="9" spans="1:8" x14ac:dyDescent="0.2">
      <c r="A9" s="5"/>
      <c r="B9" s="11" t="s">
        <v>35</v>
      </c>
      <c r="C9" s="47">
        <v>10850000</v>
      </c>
      <c r="D9" s="47">
        <v>-274369.53000000003</v>
      </c>
      <c r="E9" s="47">
        <v>10575630.470000001</v>
      </c>
      <c r="F9" s="47">
        <v>2869142.84</v>
      </c>
      <c r="G9" s="47">
        <v>2209991.2599999998</v>
      </c>
      <c r="H9" s="47">
        <v>7706487.6300000008</v>
      </c>
    </row>
    <row r="10" spans="1:8" x14ac:dyDescent="0.2">
      <c r="A10" s="5"/>
      <c r="B10" s="11" t="s">
        <v>73</v>
      </c>
      <c r="C10" s="47">
        <v>26083131.489999998</v>
      </c>
      <c r="D10" s="47">
        <v>-1038421.47</v>
      </c>
      <c r="E10" s="47">
        <v>25044710.02</v>
      </c>
      <c r="F10" s="47">
        <v>4813911.3600000003</v>
      </c>
      <c r="G10" s="47">
        <v>4780847.9800000004</v>
      </c>
      <c r="H10" s="47">
        <v>20230798.66</v>
      </c>
    </row>
    <row r="11" spans="1:8" x14ac:dyDescent="0.2">
      <c r="A11" s="5"/>
      <c r="B11" s="11" t="s">
        <v>36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</row>
    <row r="12" spans="1:8" x14ac:dyDescent="0.2">
      <c r="A12" s="5"/>
      <c r="B12" s="11" t="s">
        <v>74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</row>
    <row r="13" spans="1:8" x14ac:dyDescent="0.2">
      <c r="A13" s="45" t="s">
        <v>62</v>
      </c>
      <c r="B13" s="7"/>
      <c r="C13" s="47">
        <v>31046696</v>
      </c>
      <c r="D13" s="47">
        <v>4672477.0999999996</v>
      </c>
      <c r="E13" s="47">
        <v>35719173.100000001</v>
      </c>
      <c r="F13" s="47">
        <v>8206355.6199999992</v>
      </c>
      <c r="G13" s="47">
        <v>8206355.6199999992</v>
      </c>
      <c r="H13" s="47">
        <v>27512817.480000004</v>
      </c>
    </row>
    <row r="14" spans="1:8" x14ac:dyDescent="0.2">
      <c r="A14" s="5"/>
      <c r="B14" s="11" t="s">
        <v>75</v>
      </c>
      <c r="C14" s="47">
        <v>3611200</v>
      </c>
      <c r="D14" s="47">
        <v>147477.1</v>
      </c>
      <c r="E14" s="47">
        <v>3758677.1</v>
      </c>
      <c r="F14" s="47">
        <v>1161092.78</v>
      </c>
      <c r="G14" s="47">
        <v>1161092.78</v>
      </c>
      <c r="H14" s="47">
        <v>2597584.3200000003</v>
      </c>
    </row>
    <row r="15" spans="1:8" x14ac:dyDescent="0.2">
      <c r="A15" s="5"/>
      <c r="B15" s="11" t="s">
        <v>76</v>
      </c>
      <c r="C15" s="47">
        <v>625300</v>
      </c>
      <c r="D15" s="47">
        <v>-2000</v>
      </c>
      <c r="E15" s="47">
        <v>623300</v>
      </c>
      <c r="F15" s="47">
        <v>198098.21</v>
      </c>
      <c r="G15" s="47">
        <v>198098.21</v>
      </c>
      <c r="H15" s="47">
        <v>425201.79000000004</v>
      </c>
    </row>
    <row r="16" spans="1:8" x14ac:dyDescent="0.2">
      <c r="A16" s="5"/>
      <c r="B16" s="11" t="s">
        <v>77</v>
      </c>
      <c r="C16" s="47">
        <v>9340</v>
      </c>
      <c r="D16" s="47">
        <v>0</v>
      </c>
      <c r="E16" s="47">
        <v>9340</v>
      </c>
      <c r="F16" s="47">
        <v>0</v>
      </c>
      <c r="G16" s="47">
        <v>0</v>
      </c>
      <c r="H16" s="47">
        <v>9340</v>
      </c>
    </row>
    <row r="17" spans="1:8" x14ac:dyDescent="0.2">
      <c r="A17" s="5"/>
      <c r="B17" s="11" t="s">
        <v>78</v>
      </c>
      <c r="C17" s="47">
        <v>6494400</v>
      </c>
      <c r="D17" s="47">
        <v>4276000</v>
      </c>
      <c r="E17" s="47">
        <v>10770400</v>
      </c>
      <c r="F17" s="47">
        <v>2799506.44</v>
      </c>
      <c r="G17" s="47">
        <v>2799506.44</v>
      </c>
      <c r="H17" s="47">
        <v>7970893.5600000005</v>
      </c>
    </row>
    <row r="18" spans="1:8" x14ac:dyDescent="0.2">
      <c r="A18" s="5"/>
      <c r="B18" s="11" t="s">
        <v>79</v>
      </c>
      <c r="C18" s="47">
        <v>880400</v>
      </c>
      <c r="D18" s="47">
        <v>155000</v>
      </c>
      <c r="E18" s="47">
        <v>1035400</v>
      </c>
      <c r="F18" s="47">
        <v>162992.91</v>
      </c>
      <c r="G18" s="47">
        <v>162992.91</v>
      </c>
      <c r="H18" s="47">
        <v>872407.09</v>
      </c>
    </row>
    <row r="19" spans="1:8" x14ac:dyDescent="0.2">
      <c r="A19" s="5"/>
      <c r="B19" s="11" t="s">
        <v>80</v>
      </c>
      <c r="C19" s="47">
        <v>13814000</v>
      </c>
      <c r="D19" s="47">
        <v>35000</v>
      </c>
      <c r="E19" s="47">
        <v>13849000</v>
      </c>
      <c r="F19" s="47">
        <v>2951846.68</v>
      </c>
      <c r="G19" s="47">
        <v>2951846.68</v>
      </c>
      <c r="H19" s="47">
        <v>10897153.32</v>
      </c>
    </row>
    <row r="20" spans="1:8" x14ac:dyDescent="0.2">
      <c r="A20" s="5"/>
      <c r="B20" s="11" t="s">
        <v>81</v>
      </c>
      <c r="C20" s="47">
        <v>1792273</v>
      </c>
      <c r="D20" s="47">
        <v>2000</v>
      </c>
      <c r="E20" s="47">
        <v>1794273</v>
      </c>
      <c r="F20" s="47">
        <v>64537.02</v>
      </c>
      <c r="G20" s="47">
        <v>64537.02</v>
      </c>
      <c r="H20" s="47">
        <v>1729735.98</v>
      </c>
    </row>
    <row r="21" spans="1:8" x14ac:dyDescent="0.2">
      <c r="A21" s="5"/>
      <c r="B21" s="11" t="s">
        <v>82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</row>
    <row r="22" spans="1:8" x14ac:dyDescent="0.2">
      <c r="A22" s="5"/>
      <c r="B22" s="11" t="s">
        <v>83</v>
      </c>
      <c r="C22" s="47">
        <v>3819783</v>
      </c>
      <c r="D22" s="47">
        <v>59000</v>
      </c>
      <c r="E22" s="47">
        <v>3878783</v>
      </c>
      <c r="F22" s="47">
        <v>868281.58</v>
      </c>
      <c r="G22" s="47">
        <v>868281.58</v>
      </c>
      <c r="H22" s="47">
        <v>3010501.42</v>
      </c>
    </row>
    <row r="23" spans="1:8" x14ac:dyDescent="0.2">
      <c r="A23" s="45" t="s">
        <v>63</v>
      </c>
      <c r="B23" s="7"/>
      <c r="C23" s="47">
        <v>57861993.510000005</v>
      </c>
      <c r="D23" s="47">
        <v>508852.17999999993</v>
      </c>
      <c r="E23" s="47">
        <v>58370845.690000005</v>
      </c>
      <c r="F23" s="47">
        <v>9501061.5</v>
      </c>
      <c r="G23" s="47">
        <v>9367406.5</v>
      </c>
      <c r="H23" s="47">
        <v>48869784.190000005</v>
      </c>
    </row>
    <row r="24" spans="1:8" x14ac:dyDescent="0.2">
      <c r="A24" s="5"/>
      <c r="B24" s="11" t="s">
        <v>84</v>
      </c>
      <c r="C24" s="47">
        <v>16256500</v>
      </c>
      <c r="D24" s="47">
        <v>36160</v>
      </c>
      <c r="E24" s="47">
        <v>16292660</v>
      </c>
      <c r="F24" s="47">
        <v>2614794.7000000002</v>
      </c>
      <c r="G24" s="47">
        <v>2614794.7000000002</v>
      </c>
      <c r="H24" s="47">
        <v>13677865.300000001</v>
      </c>
    </row>
    <row r="25" spans="1:8" x14ac:dyDescent="0.2">
      <c r="A25" s="5"/>
      <c r="B25" s="11" t="s">
        <v>85</v>
      </c>
      <c r="C25" s="47">
        <v>1805393.51</v>
      </c>
      <c r="D25" s="47">
        <v>560000</v>
      </c>
      <c r="E25" s="47">
        <v>2365393.5099999998</v>
      </c>
      <c r="F25" s="47">
        <v>489968.21</v>
      </c>
      <c r="G25" s="47">
        <v>489968.21</v>
      </c>
      <c r="H25" s="47">
        <v>1875425.2999999998</v>
      </c>
    </row>
    <row r="26" spans="1:8" x14ac:dyDescent="0.2">
      <c r="A26" s="5"/>
      <c r="B26" s="11" t="s">
        <v>86</v>
      </c>
      <c r="C26" s="47">
        <v>7684000</v>
      </c>
      <c r="D26" s="47">
        <v>104352.18</v>
      </c>
      <c r="E26" s="47">
        <v>7788352.1799999997</v>
      </c>
      <c r="F26" s="47">
        <v>479515.82</v>
      </c>
      <c r="G26" s="47">
        <v>479515.82</v>
      </c>
      <c r="H26" s="47">
        <v>7308836.3599999994</v>
      </c>
    </row>
    <row r="27" spans="1:8" x14ac:dyDescent="0.2">
      <c r="A27" s="5"/>
      <c r="B27" s="11" t="s">
        <v>87</v>
      </c>
      <c r="C27" s="47">
        <v>2836000</v>
      </c>
      <c r="D27" s="47">
        <v>-100000</v>
      </c>
      <c r="E27" s="47">
        <v>2736000</v>
      </c>
      <c r="F27" s="47">
        <v>1513272.86</v>
      </c>
      <c r="G27" s="47">
        <v>1513272.86</v>
      </c>
      <c r="H27" s="47">
        <v>1222727.1399999999</v>
      </c>
    </row>
    <row r="28" spans="1:8" x14ac:dyDescent="0.2">
      <c r="A28" s="5"/>
      <c r="B28" s="11" t="s">
        <v>88</v>
      </c>
      <c r="C28" s="47">
        <v>1691700</v>
      </c>
      <c r="D28" s="47">
        <v>310000</v>
      </c>
      <c r="E28" s="47">
        <v>2001700</v>
      </c>
      <c r="F28" s="47">
        <v>295265.78000000003</v>
      </c>
      <c r="G28" s="47">
        <v>295265.78000000003</v>
      </c>
      <c r="H28" s="47">
        <v>1706434.22</v>
      </c>
    </row>
    <row r="29" spans="1:8" x14ac:dyDescent="0.2">
      <c r="A29" s="5"/>
      <c r="B29" s="11" t="s">
        <v>89</v>
      </c>
      <c r="C29" s="47">
        <v>2181000</v>
      </c>
      <c r="D29" s="47">
        <v>-82660</v>
      </c>
      <c r="E29" s="47">
        <v>2098340</v>
      </c>
      <c r="F29" s="47">
        <v>780394.06</v>
      </c>
      <c r="G29" s="47">
        <v>780394.06</v>
      </c>
      <c r="H29" s="47">
        <v>1317945.94</v>
      </c>
    </row>
    <row r="30" spans="1:8" x14ac:dyDescent="0.2">
      <c r="A30" s="5"/>
      <c r="B30" s="11" t="s">
        <v>90</v>
      </c>
      <c r="C30" s="47">
        <v>495400</v>
      </c>
      <c r="D30" s="47">
        <v>-12000</v>
      </c>
      <c r="E30" s="47">
        <v>483400</v>
      </c>
      <c r="F30" s="47">
        <v>21926.25</v>
      </c>
      <c r="G30" s="47">
        <v>21926.25</v>
      </c>
      <c r="H30" s="47">
        <v>461473.75</v>
      </c>
    </row>
    <row r="31" spans="1:8" x14ac:dyDescent="0.2">
      <c r="A31" s="5"/>
      <c r="B31" s="11" t="s">
        <v>91</v>
      </c>
      <c r="C31" s="47">
        <v>1643000</v>
      </c>
      <c r="D31" s="47">
        <v>73000</v>
      </c>
      <c r="E31" s="47">
        <v>1716000</v>
      </c>
      <c r="F31" s="47">
        <v>156124.4</v>
      </c>
      <c r="G31" s="47">
        <v>156124.4</v>
      </c>
      <c r="H31" s="47">
        <v>1559875.6</v>
      </c>
    </row>
    <row r="32" spans="1:8" x14ac:dyDescent="0.2">
      <c r="A32" s="5"/>
      <c r="B32" s="11" t="s">
        <v>19</v>
      </c>
      <c r="C32" s="47">
        <v>23269000</v>
      </c>
      <c r="D32" s="47">
        <v>-380000</v>
      </c>
      <c r="E32" s="47">
        <v>22889000</v>
      </c>
      <c r="F32" s="47">
        <v>3149799.42</v>
      </c>
      <c r="G32" s="47">
        <v>3016144.42</v>
      </c>
      <c r="H32" s="47">
        <v>19739200.579999998</v>
      </c>
    </row>
    <row r="33" spans="1:8" x14ac:dyDescent="0.2">
      <c r="A33" s="45" t="s">
        <v>64</v>
      </c>
      <c r="B33" s="7"/>
      <c r="C33" s="47">
        <v>40210067</v>
      </c>
      <c r="D33" s="47">
        <v>24594416.329999998</v>
      </c>
      <c r="E33" s="47">
        <v>64804483.329999998</v>
      </c>
      <c r="F33" s="47">
        <v>10503315.370000001</v>
      </c>
      <c r="G33" s="47">
        <v>10459415.370000001</v>
      </c>
      <c r="H33" s="47">
        <v>54301167.959999993</v>
      </c>
    </row>
    <row r="34" spans="1:8" x14ac:dyDescent="0.2">
      <c r="A34" s="5"/>
      <c r="B34" s="11" t="s">
        <v>92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</row>
    <row r="35" spans="1:8" x14ac:dyDescent="0.2">
      <c r="A35" s="5"/>
      <c r="B35" s="11" t="s">
        <v>93</v>
      </c>
      <c r="C35" s="47">
        <v>15478894</v>
      </c>
      <c r="D35" s="47">
        <v>0</v>
      </c>
      <c r="E35" s="47">
        <v>15478894</v>
      </c>
      <c r="F35" s="47">
        <v>3869723.49</v>
      </c>
      <c r="G35" s="47">
        <v>3869723.49</v>
      </c>
      <c r="H35" s="47">
        <v>11609170.51</v>
      </c>
    </row>
    <row r="36" spans="1:8" x14ac:dyDescent="0.2">
      <c r="A36" s="5"/>
      <c r="B36" s="11" t="s">
        <v>94</v>
      </c>
      <c r="C36" s="47">
        <v>5000</v>
      </c>
      <c r="D36" s="47">
        <v>11328000</v>
      </c>
      <c r="E36" s="47">
        <v>11333000</v>
      </c>
      <c r="F36" s="47">
        <v>0</v>
      </c>
      <c r="G36" s="47">
        <v>0</v>
      </c>
      <c r="H36" s="47">
        <v>11333000</v>
      </c>
    </row>
    <row r="37" spans="1:8" x14ac:dyDescent="0.2">
      <c r="A37" s="5"/>
      <c r="B37" s="11" t="s">
        <v>95</v>
      </c>
      <c r="C37" s="47">
        <v>16184000</v>
      </c>
      <c r="D37" s="47">
        <v>13511416.33</v>
      </c>
      <c r="E37" s="47">
        <v>29695416.329999998</v>
      </c>
      <c r="F37" s="47">
        <v>5008062.4800000004</v>
      </c>
      <c r="G37" s="47">
        <v>4964162.4800000004</v>
      </c>
      <c r="H37" s="47">
        <v>24687353.849999998</v>
      </c>
    </row>
    <row r="38" spans="1:8" x14ac:dyDescent="0.2">
      <c r="A38" s="5"/>
      <c r="B38" s="11" t="s">
        <v>41</v>
      </c>
      <c r="C38" s="47">
        <v>8262173</v>
      </c>
      <c r="D38" s="47">
        <v>0</v>
      </c>
      <c r="E38" s="47">
        <v>8262173</v>
      </c>
      <c r="F38" s="47">
        <v>1625529.4</v>
      </c>
      <c r="G38" s="47">
        <v>1625529.4</v>
      </c>
      <c r="H38" s="47">
        <v>6636643.5999999996</v>
      </c>
    </row>
    <row r="39" spans="1:8" x14ac:dyDescent="0.2">
      <c r="A39" s="5"/>
      <c r="B39" s="11" t="s">
        <v>96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</row>
    <row r="40" spans="1:8" x14ac:dyDescent="0.2">
      <c r="A40" s="5"/>
      <c r="B40" s="11" t="s">
        <v>97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</row>
    <row r="41" spans="1:8" x14ac:dyDescent="0.2">
      <c r="A41" s="5"/>
      <c r="B41" s="11" t="s">
        <v>37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</row>
    <row r="42" spans="1:8" x14ac:dyDescent="0.2">
      <c r="A42" s="5"/>
      <c r="B42" s="11" t="s">
        <v>98</v>
      </c>
      <c r="C42" s="47">
        <v>280000</v>
      </c>
      <c r="D42" s="47">
        <v>-245000</v>
      </c>
      <c r="E42" s="47">
        <v>35000</v>
      </c>
      <c r="F42" s="47">
        <v>0</v>
      </c>
      <c r="G42" s="47">
        <v>0</v>
      </c>
      <c r="H42" s="47">
        <v>35000</v>
      </c>
    </row>
    <row r="43" spans="1:8" x14ac:dyDescent="0.2">
      <c r="A43" s="45" t="s">
        <v>65</v>
      </c>
      <c r="B43" s="7"/>
      <c r="C43" s="47">
        <v>3272345.16</v>
      </c>
      <c r="D43" s="47">
        <v>850309.02</v>
      </c>
      <c r="E43" s="47">
        <v>4122654.18</v>
      </c>
      <c r="F43" s="47">
        <v>393357.53</v>
      </c>
      <c r="G43" s="47">
        <v>384857.53</v>
      </c>
      <c r="H43" s="47">
        <v>3729296.6500000004</v>
      </c>
    </row>
    <row r="44" spans="1:8" x14ac:dyDescent="0.2">
      <c r="A44" s="5"/>
      <c r="B44" s="11" t="s">
        <v>99</v>
      </c>
      <c r="C44" s="47">
        <v>538345.16</v>
      </c>
      <c r="D44" s="47">
        <v>181120</v>
      </c>
      <c r="E44" s="47">
        <v>719465.16</v>
      </c>
      <c r="F44" s="47">
        <v>211092.26</v>
      </c>
      <c r="G44" s="47">
        <v>202592.26</v>
      </c>
      <c r="H44" s="47">
        <v>508372.9</v>
      </c>
    </row>
    <row r="45" spans="1:8" x14ac:dyDescent="0.2">
      <c r="A45" s="5"/>
      <c r="B45" s="11" t="s">
        <v>100</v>
      </c>
      <c r="C45" s="47">
        <v>278000</v>
      </c>
      <c r="D45" s="47">
        <v>-1500</v>
      </c>
      <c r="E45" s="47">
        <v>276500</v>
      </c>
      <c r="F45" s="47">
        <v>28375.27</v>
      </c>
      <c r="G45" s="47">
        <v>28375.27</v>
      </c>
      <c r="H45" s="47">
        <v>248124.73</v>
      </c>
    </row>
    <row r="46" spans="1:8" x14ac:dyDescent="0.2">
      <c r="A46" s="5"/>
      <c r="B46" s="11" t="s">
        <v>101</v>
      </c>
      <c r="C46" s="47">
        <v>0</v>
      </c>
      <c r="D46" s="47">
        <v>100000</v>
      </c>
      <c r="E46" s="47">
        <v>100000</v>
      </c>
      <c r="F46" s="47">
        <v>68440</v>
      </c>
      <c r="G46" s="47">
        <v>68440</v>
      </c>
      <c r="H46" s="47">
        <v>31560</v>
      </c>
    </row>
    <row r="47" spans="1:8" x14ac:dyDescent="0.2">
      <c r="A47" s="5"/>
      <c r="B47" s="11" t="s">
        <v>102</v>
      </c>
      <c r="C47" s="47">
        <v>2004500</v>
      </c>
      <c r="D47" s="47">
        <v>83500</v>
      </c>
      <c r="E47" s="47">
        <v>2088000</v>
      </c>
      <c r="F47" s="47">
        <v>0</v>
      </c>
      <c r="G47" s="47">
        <v>0</v>
      </c>
      <c r="H47" s="47">
        <v>2088000</v>
      </c>
    </row>
    <row r="48" spans="1:8" x14ac:dyDescent="0.2">
      <c r="A48" s="5"/>
      <c r="B48" s="11" t="s">
        <v>103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</row>
    <row r="49" spans="1:8" x14ac:dyDescent="0.2">
      <c r="A49" s="5"/>
      <c r="B49" s="11" t="s">
        <v>104</v>
      </c>
      <c r="C49" s="47">
        <v>450500</v>
      </c>
      <c r="D49" s="47">
        <v>487189.02</v>
      </c>
      <c r="E49" s="47">
        <v>937689.02</v>
      </c>
      <c r="F49" s="47">
        <v>85450</v>
      </c>
      <c r="G49" s="47">
        <v>85450</v>
      </c>
      <c r="H49" s="47">
        <v>852239.02</v>
      </c>
    </row>
    <row r="50" spans="1:8" x14ac:dyDescent="0.2">
      <c r="A50" s="5"/>
      <c r="B50" s="11" t="s">
        <v>105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</row>
    <row r="51" spans="1:8" x14ac:dyDescent="0.2">
      <c r="A51" s="5"/>
      <c r="B51" s="11" t="s">
        <v>106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</row>
    <row r="52" spans="1:8" x14ac:dyDescent="0.2">
      <c r="A52" s="5"/>
      <c r="B52" s="11" t="s">
        <v>107</v>
      </c>
      <c r="C52" s="47">
        <v>1000</v>
      </c>
      <c r="D52" s="47">
        <v>0</v>
      </c>
      <c r="E52" s="47">
        <v>1000</v>
      </c>
      <c r="F52" s="47">
        <v>0</v>
      </c>
      <c r="G52" s="47">
        <v>0</v>
      </c>
      <c r="H52" s="47">
        <v>1000</v>
      </c>
    </row>
    <row r="53" spans="1:8" x14ac:dyDescent="0.2">
      <c r="A53" s="45" t="s">
        <v>66</v>
      </c>
      <c r="B53" s="7"/>
      <c r="C53" s="47">
        <v>125140000</v>
      </c>
      <c r="D53" s="47">
        <v>105239425.12</v>
      </c>
      <c r="E53" s="47">
        <v>230379425.12</v>
      </c>
      <c r="F53" s="47">
        <v>1878400.26</v>
      </c>
      <c r="G53" s="47">
        <v>1476464.87</v>
      </c>
      <c r="H53" s="47">
        <v>228501024.86000001</v>
      </c>
    </row>
    <row r="54" spans="1:8" x14ac:dyDescent="0.2">
      <c r="A54" s="5"/>
      <c r="B54" s="11" t="s">
        <v>108</v>
      </c>
      <c r="C54" s="47">
        <v>125140000</v>
      </c>
      <c r="D54" s="47">
        <v>104301625.12</v>
      </c>
      <c r="E54" s="47">
        <v>229441625.12</v>
      </c>
      <c r="F54" s="47">
        <v>1878400.26</v>
      </c>
      <c r="G54" s="47">
        <v>1476464.87</v>
      </c>
      <c r="H54" s="47">
        <v>227563224.86000001</v>
      </c>
    </row>
    <row r="55" spans="1:8" x14ac:dyDescent="0.2">
      <c r="A55" s="5"/>
      <c r="B55" s="11" t="s">
        <v>109</v>
      </c>
      <c r="C55" s="47">
        <v>0</v>
      </c>
      <c r="D55" s="47">
        <v>937800</v>
      </c>
      <c r="E55" s="47">
        <v>937800</v>
      </c>
      <c r="F55" s="47">
        <v>0</v>
      </c>
      <c r="G55" s="47">
        <v>0</v>
      </c>
      <c r="H55" s="47">
        <v>937800</v>
      </c>
    </row>
    <row r="56" spans="1:8" x14ac:dyDescent="0.2">
      <c r="A56" s="5"/>
      <c r="B56" s="11" t="s">
        <v>110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</row>
    <row r="57" spans="1:8" x14ac:dyDescent="0.2">
      <c r="A57" s="45" t="s">
        <v>67</v>
      </c>
      <c r="B57" s="7"/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</row>
    <row r="58" spans="1:8" x14ac:dyDescent="0.2">
      <c r="A58" s="5"/>
      <c r="B58" s="11" t="s">
        <v>111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</row>
    <row r="59" spans="1:8" x14ac:dyDescent="0.2">
      <c r="A59" s="5"/>
      <c r="B59" s="11" t="s">
        <v>112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</row>
    <row r="60" spans="1:8" x14ac:dyDescent="0.2">
      <c r="A60" s="5"/>
      <c r="B60" s="11" t="s">
        <v>113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</row>
    <row r="61" spans="1:8" x14ac:dyDescent="0.2">
      <c r="A61" s="5"/>
      <c r="B61" s="11" t="s">
        <v>114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</row>
    <row r="62" spans="1:8" x14ac:dyDescent="0.2">
      <c r="A62" s="5"/>
      <c r="B62" s="11" t="s">
        <v>115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</row>
    <row r="63" spans="1:8" x14ac:dyDescent="0.2">
      <c r="A63" s="5"/>
      <c r="B63" s="11" t="s">
        <v>116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</row>
    <row r="64" spans="1:8" x14ac:dyDescent="0.2">
      <c r="A64" s="5"/>
      <c r="B64" s="11" t="s">
        <v>117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</row>
    <row r="65" spans="1:8" x14ac:dyDescent="0.2">
      <c r="A65" s="45" t="s">
        <v>68</v>
      </c>
      <c r="B65" s="7"/>
      <c r="C65" s="47">
        <v>0</v>
      </c>
      <c r="D65" s="47">
        <v>423065.11</v>
      </c>
      <c r="E65" s="47">
        <v>423065.11</v>
      </c>
      <c r="F65" s="47">
        <v>423065.08</v>
      </c>
      <c r="G65" s="47">
        <v>423065.08</v>
      </c>
      <c r="H65" s="47">
        <v>2.9999999969732016E-2</v>
      </c>
    </row>
    <row r="66" spans="1:8" x14ac:dyDescent="0.2">
      <c r="A66" s="5"/>
      <c r="B66" s="11" t="s">
        <v>38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</row>
    <row r="67" spans="1:8" x14ac:dyDescent="0.2">
      <c r="A67" s="5"/>
      <c r="B67" s="11" t="s">
        <v>39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</row>
    <row r="68" spans="1:8" x14ac:dyDescent="0.2">
      <c r="A68" s="5"/>
      <c r="B68" s="11" t="s">
        <v>40</v>
      </c>
      <c r="C68" s="47">
        <v>0</v>
      </c>
      <c r="D68" s="47">
        <v>423065.11</v>
      </c>
      <c r="E68" s="47">
        <v>423065.11</v>
      </c>
      <c r="F68" s="47">
        <v>423065.08</v>
      </c>
      <c r="G68" s="47">
        <v>423065.08</v>
      </c>
      <c r="H68" s="47">
        <v>2.9999999969732016E-2</v>
      </c>
    </row>
    <row r="69" spans="1:8" x14ac:dyDescent="0.2">
      <c r="A69" s="45" t="s">
        <v>69</v>
      </c>
      <c r="B69" s="7"/>
      <c r="C69" s="47">
        <v>2707142.84</v>
      </c>
      <c r="D69" s="47">
        <v>0</v>
      </c>
      <c r="E69" s="47">
        <v>2707142.84</v>
      </c>
      <c r="F69" s="47">
        <v>559174.30000000005</v>
      </c>
      <c r="G69" s="47">
        <v>559174.30000000005</v>
      </c>
      <c r="H69" s="47">
        <v>2147968.54</v>
      </c>
    </row>
    <row r="70" spans="1:8" x14ac:dyDescent="0.2">
      <c r="A70" s="5"/>
      <c r="B70" s="11" t="s">
        <v>118</v>
      </c>
      <c r="C70" s="47">
        <v>1607142.84</v>
      </c>
      <c r="D70" s="47">
        <v>0</v>
      </c>
      <c r="E70" s="47">
        <v>1607142.84</v>
      </c>
      <c r="F70" s="47">
        <v>401785.71</v>
      </c>
      <c r="G70" s="47">
        <v>401785.71</v>
      </c>
      <c r="H70" s="47">
        <v>1205357.1300000001</v>
      </c>
    </row>
    <row r="71" spans="1:8" x14ac:dyDescent="0.2">
      <c r="A71" s="5"/>
      <c r="B71" s="11" t="s">
        <v>119</v>
      </c>
      <c r="C71" s="47">
        <v>1100000</v>
      </c>
      <c r="D71" s="47">
        <v>0</v>
      </c>
      <c r="E71" s="47">
        <v>1100000</v>
      </c>
      <c r="F71" s="47">
        <v>157388.59</v>
      </c>
      <c r="G71" s="47">
        <v>157388.59</v>
      </c>
      <c r="H71" s="47">
        <v>942611.41</v>
      </c>
    </row>
    <row r="72" spans="1:8" x14ac:dyDescent="0.2">
      <c r="A72" s="5"/>
      <c r="B72" s="11" t="s">
        <v>120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</row>
    <row r="73" spans="1:8" x14ac:dyDescent="0.2">
      <c r="A73" s="5"/>
      <c r="B73" s="11" t="s">
        <v>121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</row>
    <row r="74" spans="1:8" x14ac:dyDescent="0.2">
      <c r="A74" s="5"/>
      <c r="B74" s="11" t="s">
        <v>122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</row>
    <row r="75" spans="1:8" x14ac:dyDescent="0.2">
      <c r="A75" s="5"/>
      <c r="B75" s="11" t="s">
        <v>123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</row>
    <row r="76" spans="1:8" x14ac:dyDescent="0.2">
      <c r="A76" s="6"/>
      <c r="B76" s="12" t="s">
        <v>124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</row>
    <row r="77" spans="1:8" x14ac:dyDescent="0.2">
      <c r="A77" s="8"/>
      <c r="B77" s="13" t="s">
        <v>53</v>
      </c>
      <c r="C77" s="49">
        <v>430000000</v>
      </c>
      <c r="D77" s="49">
        <v>135142693.86000001</v>
      </c>
      <c r="E77" s="49">
        <v>565142693.86000013</v>
      </c>
      <c r="F77" s="49">
        <v>66395432.879999988</v>
      </c>
      <c r="G77" s="49">
        <v>65050061.119999997</v>
      </c>
      <c r="H77" s="49">
        <v>498747260.97999996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workbookViewId="0">
      <selection activeCell="B16" sqref="B16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1" t="s">
        <v>129</v>
      </c>
      <c r="B1" s="62"/>
      <c r="C1" s="62"/>
      <c r="D1" s="62"/>
      <c r="E1" s="62"/>
      <c r="F1" s="62"/>
      <c r="G1" s="62"/>
      <c r="H1" s="63"/>
    </row>
    <row r="2" spans="1:8" x14ac:dyDescent="0.2">
      <c r="A2" s="66" t="s">
        <v>54</v>
      </c>
      <c r="B2" s="67"/>
      <c r="C2" s="61" t="s">
        <v>60</v>
      </c>
      <c r="D2" s="62"/>
      <c r="E2" s="62"/>
      <c r="F2" s="62"/>
      <c r="G2" s="63"/>
      <c r="H2" s="64" t="s">
        <v>59</v>
      </c>
    </row>
    <row r="3" spans="1:8" ht="24.95" customHeight="1" x14ac:dyDescent="0.2">
      <c r="A3" s="68"/>
      <c r="B3" s="6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5"/>
    </row>
    <row r="4" spans="1:8" x14ac:dyDescent="0.2">
      <c r="A4" s="70"/>
      <c r="B4" s="7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6"/>
      <c r="C5" s="19"/>
      <c r="D5" s="19"/>
      <c r="E5" s="19"/>
      <c r="F5" s="19"/>
      <c r="G5" s="19"/>
      <c r="H5" s="19"/>
    </row>
    <row r="6" spans="1:8" x14ac:dyDescent="0.2">
      <c r="A6" s="5"/>
      <c r="B6" s="16" t="s">
        <v>0</v>
      </c>
      <c r="C6" s="52">
        <v>289308079</v>
      </c>
      <c r="D6" s="52">
        <v>28629894.609999999</v>
      </c>
      <c r="E6" s="52">
        <f>317937973.61+2410260</f>
        <v>320348233.61000001</v>
      </c>
      <c r="F6" s="52">
        <f>61070729.9+602565</f>
        <v>61673294.899999999</v>
      </c>
      <c r="G6" s="52">
        <f>60135793.53+602565</f>
        <v>60738358.530000001</v>
      </c>
      <c r="H6" s="52">
        <f>E6-F6</f>
        <v>258674938.71000001</v>
      </c>
    </row>
    <row r="7" spans="1:8" x14ac:dyDescent="0.2">
      <c r="A7" s="5"/>
      <c r="B7" s="16"/>
      <c r="C7" s="52"/>
      <c r="D7" s="52"/>
      <c r="E7" s="52"/>
      <c r="F7" s="52"/>
      <c r="G7" s="52"/>
      <c r="H7" s="52"/>
    </row>
    <row r="8" spans="1:8" x14ac:dyDescent="0.2">
      <c r="A8" s="5"/>
      <c r="B8" s="16" t="s">
        <v>1</v>
      </c>
      <c r="C8" s="52">
        <v>130822605.16</v>
      </c>
      <c r="D8" s="52">
        <v>106512799.25</v>
      </c>
      <c r="E8" s="52">
        <f>237335404.41-2410260</f>
        <v>234925144.41</v>
      </c>
      <c r="F8" s="52">
        <f>3297387.87-602565</f>
        <v>2694822.87</v>
      </c>
      <c r="G8" s="52">
        <f>2886952.48-602565</f>
        <v>2284387.48</v>
      </c>
      <c r="H8" s="52">
        <f t="shared" ref="H8:H14" si="0">E8-F8</f>
        <v>232230321.53999999</v>
      </c>
    </row>
    <row r="9" spans="1:8" x14ac:dyDescent="0.2">
      <c r="A9" s="5"/>
      <c r="B9" s="16"/>
      <c r="C9" s="52"/>
      <c r="D9" s="52"/>
      <c r="E9" s="52"/>
      <c r="F9" s="52"/>
      <c r="G9" s="52"/>
      <c r="H9" s="52"/>
    </row>
    <row r="10" spans="1:8" x14ac:dyDescent="0.2">
      <c r="A10" s="5"/>
      <c r="B10" s="16" t="s">
        <v>2</v>
      </c>
      <c r="C10" s="52">
        <v>1607142.84</v>
      </c>
      <c r="D10" s="52">
        <v>0</v>
      </c>
      <c r="E10" s="52">
        <v>1607142.84</v>
      </c>
      <c r="F10" s="52">
        <v>401785.71</v>
      </c>
      <c r="G10" s="52">
        <v>401785.71</v>
      </c>
      <c r="H10" s="52">
        <f t="shared" si="0"/>
        <v>1205357.1300000001</v>
      </c>
    </row>
    <row r="11" spans="1:8" x14ac:dyDescent="0.2">
      <c r="A11" s="5"/>
      <c r="B11" s="16"/>
      <c r="C11" s="52"/>
      <c r="D11" s="52"/>
      <c r="E11" s="52"/>
      <c r="F11" s="52"/>
      <c r="G11" s="52"/>
      <c r="H11" s="52"/>
    </row>
    <row r="12" spans="1:8" x14ac:dyDescent="0.2">
      <c r="A12" s="5"/>
      <c r="B12" s="16" t="s">
        <v>41</v>
      </c>
      <c r="C12" s="52">
        <v>8262173</v>
      </c>
      <c r="D12" s="52">
        <v>0</v>
      </c>
      <c r="E12" s="52">
        <v>8262173</v>
      </c>
      <c r="F12" s="52">
        <v>1625529.4</v>
      </c>
      <c r="G12" s="52">
        <v>1625529.4</v>
      </c>
      <c r="H12" s="52">
        <f t="shared" si="0"/>
        <v>6636643.5999999996</v>
      </c>
    </row>
    <row r="13" spans="1:8" x14ac:dyDescent="0.2">
      <c r="A13" s="5"/>
      <c r="B13" s="16"/>
      <c r="C13" s="52"/>
      <c r="D13" s="52"/>
      <c r="E13" s="52"/>
      <c r="F13" s="52"/>
      <c r="G13" s="52"/>
      <c r="H13" s="52"/>
    </row>
    <row r="14" spans="1:8" x14ac:dyDescent="0.2">
      <c r="A14" s="5"/>
      <c r="B14" s="16" t="s">
        <v>38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f t="shared" si="0"/>
        <v>0</v>
      </c>
    </row>
    <row r="15" spans="1:8" x14ac:dyDescent="0.2">
      <c r="A15" s="6"/>
      <c r="B15" s="17"/>
      <c r="C15" s="53"/>
      <c r="D15" s="53"/>
      <c r="E15" s="53"/>
      <c r="F15" s="53"/>
      <c r="G15" s="53"/>
      <c r="H15" s="53"/>
    </row>
    <row r="16" spans="1:8" x14ac:dyDescent="0.2">
      <c r="A16" s="18"/>
      <c r="B16" s="13" t="s">
        <v>53</v>
      </c>
      <c r="C16" s="51">
        <v>429999999.99999994</v>
      </c>
      <c r="D16" s="51">
        <v>135142693.86000001</v>
      </c>
      <c r="E16" s="51">
        <v>565142693.86000001</v>
      </c>
      <c r="F16" s="51">
        <v>66395432.879999995</v>
      </c>
      <c r="G16" s="51">
        <v>65050061.119999997</v>
      </c>
      <c r="H16" s="51">
        <v>498747260.98000002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1" t="s">
        <v>192</v>
      </c>
      <c r="B1" s="62"/>
      <c r="C1" s="62"/>
      <c r="D1" s="62"/>
      <c r="E1" s="62"/>
      <c r="F1" s="62"/>
      <c r="G1" s="62"/>
      <c r="H1" s="63"/>
    </row>
    <row r="2" spans="1:8" x14ac:dyDescent="0.2">
      <c r="B2" s="24"/>
      <c r="C2" s="24"/>
      <c r="D2" s="24"/>
      <c r="E2" s="24"/>
      <c r="F2" s="24"/>
      <c r="G2" s="24"/>
      <c r="H2" s="24"/>
    </row>
    <row r="3" spans="1:8" x14ac:dyDescent="0.2">
      <c r="A3" s="66" t="s">
        <v>54</v>
      </c>
      <c r="B3" s="67"/>
      <c r="C3" s="61" t="s">
        <v>60</v>
      </c>
      <c r="D3" s="62"/>
      <c r="E3" s="62"/>
      <c r="F3" s="62"/>
      <c r="G3" s="63"/>
      <c r="H3" s="64" t="s">
        <v>59</v>
      </c>
    </row>
    <row r="4" spans="1:8" ht="24.95" customHeight="1" x14ac:dyDescent="0.2">
      <c r="A4" s="68"/>
      <c r="B4" s="6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5"/>
    </row>
    <row r="5" spans="1:8" x14ac:dyDescent="0.2">
      <c r="A5" s="70"/>
      <c r="B5" s="7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5"/>
      <c r="B6" s="21"/>
      <c r="C6" s="33"/>
      <c r="D6" s="33"/>
      <c r="E6" s="33"/>
      <c r="F6" s="33"/>
      <c r="G6" s="33"/>
      <c r="H6" s="33"/>
    </row>
    <row r="7" spans="1:8" x14ac:dyDescent="0.2">
      <c r="A7" s="54" t="s">
        <v>130</v>
      </c>
      <c r="B7" s="56"/>
      <c r="C7" s="55">
        <v>1652653.32</v>
      </c>
      <c r="D7" s="55">
        <v>0</v>
      </c>
      <c r="E7" s="55">
        <v>1652653.32</v>
      </c>
      <c r="F7" s="55">
        <v>356654.44</v>
      </c>
      <c r="G7" s="55">
        <v>356654.44</v>
      </c>
      <c r="H7" s="55">
        <v>1295998.8800000001</v>
      </c>
    </row>
    <row r="8" spans="1:8" x14ac:dyDescent="0.2">
      <c r="A8" s="54" t="s">
        <v>131</v>
      </c>
      <c r="B8" s="56"/>
      <c r="C8" s="55">
        <v>2043635.3</v>
      </c>
      <c r="D8" s="55">
        <v>0</v>
      </c>
      <c r="E8" s="55">
        <v>2043635.3</v>
      </c>
      <c r="F8" s="55">
        <v>430612.6</v>
      </c>
      <c r="G8" s="55">
        <v>430612.6</v>
      </c>
      <c r="H8" s="55">
        <v>1613022.7000000002</v>
      </c>
    </row>
    <row r="9" spans="1:8" x14ac:dyDescent="0.2">
      <c r="A9" s="54" t="s">
        <v>132</v>
      </c>
      <c r="B9" s="56"/>
      <c r="C9" s="55">
        <v>11241313.869999999</v>
      </c>
      <c r="D9" s="55">
        <v>0</v>
      </c>
      <c r="E9" s="55">
        <v>11241313.869999999</v>
      </c>
      <c r="F9" s="55">
        <v>2490883.5699999998</v>
      </c>
      <c r="G9" s="55">
        <v>2490883.5699999998</v>
      </c>
      <c r="H9" s="55">
        <v>8750430.2999999989</v>
      </c>
    </row>
    <row r="10" spans="1:8" x14ac:dyDescent="0.2">
      <c r="A10" s="54" t="s">
        <v>133</v>
      </c>
      <c r="B10" s="56"/>
      <c r="C10" s="55">
        <v>2708727</v>
      </c>
      <c r="D10" s="55">
        <v>0</v>
      </c>
      <c r="E10" s="55">
        <v>2708727</v>
      </c>
      <c r="F10" s="55">
        <v>396345.7</v>
      </c>
      <c r="G10" s="55">
        <v>392940.01</v>
      </c>
      <c r="H10" s="55">
        <v>2312381.2999999998</v>
      </c>
    </row>
    <row r="11" spans="1:8" x14ac:dyDescent="0.2">
      <c r="A11" s="54" t="s">
        <v>134</v>
      </c>
      <c r="B11" s="56"/>
      <c r="C11" s="55">
        <v>12289304</v>
      </c>
      <c r="D11" s="55">
        <v>0</v>
      </c>
      <c r="E11" s="55">
        <v>12289304</v>
      </c>
      <c r="F11" s="55">
        <v>4530180.2300000004</v>
      </c>
      <c r="G11" s="55">
        <v>4501480.2300000004</v>
      </c>
      <c r="H11" s="55">
        <v>7759123.7699999996</v>
      </c>
    </row>
    <row r="12" spans="1:8" x14ac:dyDescent="0.2">
      <c r="A12" s="54" t="s">
        <v>135</v>
      </c>
      <c r="B12" s="56"/>
      <c r="C12" s="55">
        <v>3945374</v>
      </c>
      <c r="D12" s="55">
        <v>172933.84</v>
      </c>
      <c r="E12" s="55">
        <v>4118307.84</v>
      </c>
      <c r="F12" s="55">
        <v>1198937.44</v>
      </c>
      <c r="G12" s="55">
        <v>1198937.44</v>
      </c>
      <c r="H12" s="55">
        <v>2919370.4</v>
      </c>
    </row>
    <row r="13" spans="1:8" x14ac:dyDescent="0.2">
      <c r="A13" s="54" t="s">
        <v>136</v>
      </c>
      <c r="B13" s="56"/>
      <c r="C13" s="55">
        <v>2242416</v>
      </c>
      <c r="D13" s="55">
        <v>0</v>
      </c>
      <c r="E13" s="55">
        <v>2242416</v>
      </c>
      <c r="F13" s="55">
        <v>492710.02</v>
      </c>
      <c r="G13" s="55">
        <v>492710.02</v>
      </c>
      <c r="H13" s="55">
        <v>1749705.98</v>
      </c>
    </row>
    <row r="14" spans="1:8" x14ac:dyDescent="0.2">
      <c r="A14" s="54" t="s">
        <v>137</v>
      </c>
      <c r="B14" s="56"/>
      <c r="C14" s="55">
        <v>3635859</v>
      </c>
      <c r="D14" s="55">
        <v>12073</v>
      </c>
      <c r="E14" s="55">
        <v>3647932</v>
      </c>
      <c r="F14" s="55">
        <v>793072.06</v>
      </c>
      <c r="G14" s="55">
        <v>793072.06</v>
      </c>
      <c r="H14" s="55">
        <v>2854859.94</v>
      </c>
    </row>
    <row r="15" spans="1:8" s="50" customFormat="1" x14ac:dyDescent="0.2">
      <c r="A15" s="54" t="s">
        <v>138</v>
      </c>
      <c r="B15" s="56"/>
      <c r="C15" s="55">
        <v>1962421</v>
      </c>
      <c r="D15" s="55">
        <v>0</v>
      </c>
      <c r="E15" s="55">
        <v>1962421</v>
      </c>
      <c r="F15" s="55">
        <v>321218.93</v>
      </c>
      <c r="G15" s="55">
        <v>321218.93</v>
      </c>
      <c r="H15" s="55">
        <v>1641202.07</v>
      </c>
    </row>
    <row r="16" spans="1:8" s="50" customFormat="1" x14ac:dyDescent="0.2">
      <c r="A16" s="54" t="s">
        <v>139</v>
      </c>
      <c r="B16" s="56"/>
      <c r="C16" s="55">
        <v>122174</v>
      </c>
      <c r="D16" s="55">
        <v>15600</v>
      </c>
      <c r="E16" s="55">
        <v>137774</v>
      </c>
      <c r="F16" s="55">
        <v>25018.6</v>
      </c>
      <c r="G16" s="55">
        <v>25018.6</v>
      </c>
      <c r="H16" s="55">
        <v>112755.4</v>
      </c>
    </row>
    <row r="17" spans="1:8" s="50" customFormat="1" x14ac:dyDescent="0.2">
      <c r="A17" s="54" t="s">
        <v>140</v>
      </c>
      <c r="B17" s="56"/>
      <c r="C17" s="55">
        <v>649438</v>
      </c>
      <c r="D17" s="55">
        <v>0</v>
      </c>
      <c r="E17" s="55">
        <v>649438</v>
      </c>
      <c r="F17" s="55">
        <v>139184.28</v>
      </c>
      <c r="G17" s="55">
        <v>139184.28</v>
      </c>
      <c r="H17" s="55">
        <v>510253.72</v>
      </c>
    </row>
    <row r="18" spans="1:8" s="50" customFormat="1" x14ac:dyDescent="0.2">
      <c r="A18" s="54" t="s">
        <v>141</v>
      </c>
      <c r="B18" s="56"/>
      <c r="C18" s="55">
        <v>464377</v>
      </c>
      <c r="D18" s="55">
        <v>0</v>
      </c>
      <c r="E18" s="55">
        <v>464377</v>
      </c>
      <c r="F18" s="55">
        <v>103312.35</v>
      </c>
      <c r="G18" s="55">
        <v>103312.35</v>
      </c>
      <c r="H18" s="55">
        <v>361064.65</v>
      </c>
    </row>
    <row r="19" spans="1:8" s="50" customFormat="1" x14ac:dyDescent="0.2">
      <c r="A19" s="54" t="s">
        <v>142</v>
      </c>
      <c r="B19" s="56"/>
      <c r="C19" s="55">
        <v>287548</v>
      </c>
      <c r="D19" s="55">
        <v>0</v>
      </c>
      <c r="E19" s="55">
        <v>287548</v>
      </c>
      <c r="F19" s="55">
        <v>60302.33</v>
      </c>
      <c r="G19" s="55">
        <v>60302.33</v>
      </c>
      <c r="H19" s="55">
        <v>227245.66999999998</v>
      </c>
    </row>
    <row r="20" spans="1:8" s="50" customFormat="1" x14ac:dyDescent="0.2">
      <c r="A20" s="54" t="s">
        <v>143</v>
      </c>
      <c r="B20" s="56"/>
      <c r="C20" s="55">
        <v>73251140.349999994</v>
      </c>
      <c r="D20" s="55">
        <v>-6330000</v>
      </c>
      <c r="E20" s="55">
        <v>66921140.349999994</v>
      </c>
      <c r="F20" s="55">
        <v>12732302.58</v>
      </c>
      <c r="G20" s="55">
        <v>12326703.810000001</v>
      </c>
      <c r="H20" s="55">
        <v>54188837.769999996</v>
      </c>
    </row>
    <row r="21" spans="1:8" s="50" customFormat="1" x14ac:dyDescent="0.2">
      <c r="A21" s="54" t="s">
        <v>144</v>
      </c>
      <c r="B21" s="56"/>
      <c r="C21" s="55">
        <v>3871788</v>
      </c>
      <c r="D21" s="55">
        <v>0</v>
      </c>
      <c r="E21" s="55">
        <v>3871788</v>
      </c>
      <c r="F21" s="55">
        <v>754823.87</v>
      </c>
      <c r="G21" s="55">
        <v>754823.87</v>
      </c>
      <c r="H21" s="55">
        <v>3116964.13</v>
      </c>
    </row>
    <row r="22" spans="1:8" s="50" customFormat="1" x14ac:dyDescent="0.2">
      <c r="A22" s="54" t="s">
        <v>145</v>
      </c>
      <c r="B22" s="56"/>
      <c r="C22" s="55">
        <v>1412595</v>
      </c>
      <c r="D22" s="55">
        <v>0</v>
      </c>
      <c r="E22" s="55">
        <v>1412595</v>
      </c>
      <c r="F22" s="55">
        <v>326362.84999999998</v>
      </c>
      <c r="G22" s="55">
        <v>326362.84999999998</v>
      </c>
      <c r="H22" s="55">
        <v>1086232.1499999999</v>
      </c>
    </row>
    <row r="23" spans="1:8" s="50" customFormat="1" x14ac:dyDescent="0.2">
      <c r="A23" s="54" t="s">
        <v>146</v>
      </c>
      <c r="B23" s="56"/>
      <c r="C23" s="55">
        <v>1294441</v>
      </c>
      <c r="D23" s="55">
        <v>0</v>
      </c>
      <c r="E23" s="55">
        <v>1294441</v>
      </c>
      <c r="F23" s="55">
        <v>745877.34</v>
      </c>
      <c r="G23" s="55">
        <v>745877.34</v>
      </c>
      <c r="H23" s="55">
        <v>548563.66</v>
      </c>
    </row>
    <row r="24" spans="1:8" s="50" customFormat="1" x14ac:dyDescent="0.2">
      <c r="A24" s="54" t="s">
        <v>147</v>
      </c>
      <c r="B24" s="56"/>
      <c r="C24" s="55">
        <v>1195412</v>
      </c>
      <c r="D24" s="55">
        <v>0</v>
      </c>
      <c r="E24" s="55">
        <v>1195412</v>
      </c>
      <c r="F24" s="55">
        <v>278499.78999999998</v>
      </c>
      <c r="G24" s="55">
        <v>277070.3</v>
      </c>
      <c r="H24" s="55">
        <v>916912.21</v>
      </c>
    </row>
    <row r="25" spans="1:8" s="50" customFormat="1" x14ac:dyDescent="0.2">
      <c r="A25" s="54" t="s">
        <v>148</v>
      </c>
      <c r="B25" s="56"/>
      <c r="C25" s="55">
        <v>717847</v>
      </c>
      <c r="D25" s="55">
        <v>0</v>
      </c>
      <c r="E25" s="55">
        <v>717847</v>
      </c>
      <c r="F25" s="55">
        <v>153889.42000000001</v>
      </c>
      <c r="G25" s="55">
        <v>153889.42000000001</v>
      </c>
      <c r="H25" s="55">
        <v>563957.57999999996</v>
      </c>
    </row>
    <row r="26" spans="1:8" s="50" customFormat="1" x14ac:dyDescent="0.2">
      <c r="A26" s="54" t="s">
        <v>149</v>
      </c>
      <c r="B26" s="56"/>
      <c r="C26" s="55">
        <v>665845</v>
      </c>
      <c r="D26" s="55">
        <v>0</v>
      </c>
      <c r="E26" s="55">
        <v>665845</v>
      </c>
      <c r="F26" s="55">
        <v>149521.07999999999</v>
      </c>
      <c r="G26" s="55">
        <v>149521.07999999999</v>
      </c>
      <c r="H26" s="55">
        <v>516323.92000000004</v>
      </c>
    </row>
    <row r="27" spans="1:8" s="50" customFormat="1" x14ac:dyDescent="0.2">
      <c r="A27" s="54" t="s">
        <v>150</v>
      </c>
      <c r="B27" s="56"/>
      <c r="C27" s="55">
        <v>618495</v>
      </c>
      <c r="D27" s="55">
        <v>0</v>
      </c>
      <c r="E27" s="55">
        <v>618495</v>
      </c>
      <c r="F27" s="55">
        <v>131404</v>
      </c>
      <c r="G27" s="55">
        <v>131404</v>
      </c>
      <c r="H27" s="55">
        <v>487091</v>
      </c>
    </row>
    <row r="28" spans="1:8" s="50" customFormat="1" x14ac:dyDescent="0.2">
      <c r="A28" s="54" t="s">
        <v>151</v>
      </c>
      <c r="B28" s="56"/>
      <c r="C28" s="55">
        <v>499087</v>
      </c>
      <c r="D28" s="55">
        <v>0</v>
      </c>
      <c r="E28" s="55">
        <v>499087</v>
      </c>
      <c r="F28" s="55">
        <v>108148.01</v>
      </c>
      <c r="G28" s="55">
        <v>108148.01</v>
      </c>
      <c r="H28" s="55">
        <v>390938.99</v>
      </c>
    </row>
    <row r="29" spans="1:8" s="50" customFormat="1" x14ac:dyDescent="0.2">
      <c r="A29" s="54" t="s">
        <v>152</v>
      </c>
      <c r="B29" s="56"/>
      <c r="C29" s="55">
        <v>274962</v>
      </c>
      <c r="D29" s="55">
        <v>0</v>
      </c>
      <c r="E29" s="55">
        <v>274962</v>
      </c>
      <c r="F29" s="55">
        <v>59487</v>
      </c>
      <c r="G29" s="55">
        <v>59487</v>
      </c>
      <c r="H29" s="55">
        <v>215475</v>
      </c>
    </row>
    <row r="30" spans="1:8" s="50" customFormat="1" x14ac:dyDescent="0.2">
      <c r="A30" s="54" t="s">
        <v>153</v>
      </c>
      <c r="B30" s="56"/>
      <c r="C30" s="55">
        <v>1472335</v>
      </c>
      <c r="D30" s="55">
        <v>0</v>
      </c>
      <c r="E30" s="55">
        <v>1472335</v>
      </c>
      <c r="F30" s="55">
        <v>229823.09</v>
      </c>
      <c r="G30" s="55">
        <v>229823.09</v>
      </c>
      <c r="H30" s="55">
        <v>1242511.9099999999</v>
      </c>
    </row>
    <row r="31" spans="1:8" s="50" customFormat="1" x14ac:dyDescent="0.2">
      <c r="A31" s="54" t="s">
        <v>154</v>
      </c>
      <c r="B31" s="56"/>
      <c r="C31" s="55">
        <v>799396</v>
      </c>
      <c r="D31" s="55">
        <v>0</v>
      </c>
      <c r="E31" s="55">
        <v>799396</v>
      </c>
      <c r="F31" s="55">
        <v>169701</v>
      </c>
      <c r="G31" s="55">
        <v>169701</v>
      </c>
      <c r="H31" s="55">
        <v>629695</v>
      </c>
    </row>
    <row r="32" spans="1:8" s="50" customFormat="1" x14ac:dyDescent="0.2">
      <c r="A32" s="54" t="s">
        <v>155</v>
      </c>
      <c r="B32" s="56"/>
      <c r="C32" s="55">
        <v>122875652</v>
      </c>
      <c r="D32" s="55">
        <v>119129971.43000001</v>
      </c>
      <c r="E32" s="55">
        <v>242005623.43000001</v>
      </c>
      <c r="F32" s="55">
        <v>3737974.65</v>
      </c>
      <c r="G32" s="55">
        <v>3332555.98</v>
      </c>
      <c r="H32" s="55">
        <v>238267648.78</v>
      </c>
    </row>
    <row r="33" spans="1:8" s="50" customFormat="1" x14ac:dyDescent="0.2">
      <c r="A33" s="54" t="s">
        <v>156</v>
      </c>
      <c r="B33" s="56"/>
      <c r="C33" s="55">
        <v>4948449</v>
      </c>
      <c r="D33" s="55">
        <v>-76729</v>
      </c>
      <c r="E33" s="55">
        <v>4871720</v>
      </c>
      <c r="F33" s="55">
        <v>996223.09</v>
      </c>
      <c r="G33" s="55">
        <v>996223.09</v>
      </c>
      <c r="H33" s="55">
        <v>3875496.91</v>
      </c>
    </row>
    <row r="34" spans="1:8" s="50" customFormat="1" x14ac:dyDescent="0.2">
      <c r="A34" s="54" t="s">
        <v>157</v>
      </c>
      <c r="B34" s="56"/>
      <c r="C34" s="55">
        <v>1829863</v>
      </c>
      <c r="D34" s="55">
        <v>-11000</v>
      </c>
      <c r="E34" s="55">
        <v>1818863</v>
      </c>
      <c r="F34" s="55">
        <v>352698</v>
      </c>
      <c r="G34" s="55">
        <v>352698</v>
      </c>
      <c r="H34" s="55">
        <v>1466165</v>
      </c>
    </row>
    <row r="35" spans="1:8" s="50" customFormat="1" x14ac:dyDescent="0.2">
      <c r="A35" s="54" t="s">
        <v>158</v>
      </c>
      <c r="B35" s="56"/>
      <c r="C35" s="55">
        <v>1467408</v>
      </c>
      <c r="D35" s="55">
        <v>0</v>
      </c>
      <c r="E35" s="55">
        <v>1467408</v>
      </c>
      <c r="F35" s="55">
        <v>315576.78999999998</v>
      </c>
      <c r="G35" s="55">
        <v>315576.78999999998</v>
      </c>
      <c r="H35" s="55">
        <v>1151831.21</v>
      </c>
    </row>
    <row r="36" spans="1:8" s="50" customFormat="1" x14ac:dyDescent="0.2">
      <c r="A36" s="54" t="s">
        <v>159</v>
      </c>
      <c r="B36" s="56"/>
      <c r="C36" s="55">
        <v>6861898</v>
      </c>
      <c r="D36" s="55">
        <v>1600000</v>
      </c>
      <c r="E36" s="55">
        <v>8461898</v>
      </c>
      <c r="F36" s="55">
        <v>1210381.6499999999</v>
      </c>
      <c r="G36" s="55">
        <v>1210381.6499999999</v>
      </c>
      <c r="H36" s="55">
        <v>7251516.3499999996</v>
      </c>
    </row>
    <row r="37" spans="1:8" s="50" customFormat="1" x14ac:dyDescent="0.2">
      <c r="A37" s="54" t="s">
        <v>160</v>
      </c>
      <c r="B37" s="56"/>
      <c r="C37" s="55">
        <v>7812813</v>
      </c>
      <c r="D37" s="55">
        <v>0</v>
      </c>
      <c r="E37" s="55">
        <v>7812813</v>
      </c>
      <c r="F37" s="55">
        <v>1532421.38</v>
      </c>
      <c r="G37" s="55">
        <v>1532421.38</v>
      </c>
      <c r="H37" s="55">
        <v>6280391.6200000001</v>
      </c>
    </row>
    <row r="38" spans="1:8" s="50" customFormat="1" x14ac:dyDescent="0.2">
      <c r="A38" s="54" t="s">
        <v>161</v>
      </c>
      <c r="B38" s="56"/>
      <c r="C38" s="55">
        <v>4081844</v>
      </c>
      <c r="D38" s="55">
        <v>200000</v>
      </c>
      <c r="E38" s="55">
        <v>4281844</v>
      </c>
      <c r="F38" s="55">
        <v>802859.8</v>
      </c>
      <c r="G38" s="55">
        <v>802859.8</v>
      </c>
      <c r="H38" s="55">
        <v>3478984.2</v>
      </c>
    </row>
    <row r="39" spans="1:8" s="50" customFormat="1" x14ac:dyDescent="0.2">
      <c r="A39" s="54" t="s">
        <v>162</v>
      </c>
      <c r="B39" s="56"/>
      <c r="C39" s="55">
        <v>3893488</v>
      </c>
      <c r="D39" s="55">
        <v>0</v>
      </c>
      <c r="E39" s="55">
        <v>3893488</v>
      </c>
      <c r="F39" s="55">
        <v>766841.26</v>
      </c>
      <c r="G39" s="55">
        <v>766841.26</v>
      </c>
      <c r="H39" s="55">
        <v>3126646.74</v>
      </c>
    </row>
    <row r="40" spans="1:8" s="50" customFormat="1" x14ac:dyDescent="0.2">
      <c r="A40" s="54" t="s">
        <v>163</v>
      </c>
      <c r="B40" s="56"/>
      <c r="C40" s="55">
        <v>2241934</v>
      </c>
      <c r="D40" s="55">
        <v>10953</v>
      </c>
      <c r="E40" s="55">
        <v>2252887</v>
      </c>
      <c r="F40" s="55">
        <v>507670.31</v>
      </c>
      <c r="G40" s="55">
        <v>507670.31</v>
      </c>
      <c r="H40" s="55">
        <v>1745216.69</v>
      </c>
    </row>
    <row r="41" spans="1:8" s="50" customFormat="1" x14ac:dyDescent="0.2">
      <c r="A41" s="54" t="s">
        <v>164</v>
      </c>
      <c r="B41" s="56"/>
      <c r="C41" s="55">
        <v>2416315</v>
      </c>
      <c r="D41" s="55">
        <v>160000</v>
      </c>
      <c r="E41" s="55">
        <v>2576315</v>
      </c>
      <c r="F41" s="55">
        <v>510722.72</v>
      </c>
      <c r="G41" s="55">
        <v>510722.72</v>
      </c>
      <c r="H41" s="55">
        <v>2065592.28</v>
      </c>
    </row>
    <row r="42" spans="1:8" s="50" customFormat="1" x14ac:dyDescent="0.2">
      <c r="A42" s="54" t="s">
        <v>165</v>
      </c>
      <c r="B42" s="56"/>
      <c r="C42" s="55">
        <v>5745634</v>
      </c>
      <c r="D42" s="55">
        <v>19943676.329999998</v>
      </c>
      <c r="E42" s="55">
        <v>25689310.329999998</v>
      </c>
      <c r="F42" s="55">
        <v>1173446.69</v>
      </c>
      <c r="G42" s="55">
        <v>1168780.48</v>
      </c>
      <c r="H42" s="55">
        <v>24515863.639999997</v>
      </c>
    </row>
    <row r="43" spans="1:8" s="50" customFormat="1" x14ac:dyDescent="0.2">
      <c r="A43" s="54" t="s">
        <v>166</v>
      </c>
      <c r="B43" s="56"/>
      <c r="C43" s="55">
        <v>710392</v>
      </c>
      <c r="D43" s="55">
        <v>12073</v>
      </c>
      <c r="E43" s="55">
        <v>722465</v>
      </c>
      <c r="F43" s="55">
        <v>135808.32999999999</v>
      </c>
      <c r="G43" s="55">
        <v>135808.32999999999</v>
      </c>
      <c r="H43" s="55">
        <v>586656.67000000004</v>
      </c>
    </row>
    <row r="44" spans="1:8" s="50" customFormat="1" x14ac:dyDescent="0.2">
      <c r="A44" s="54" t="s">
        <v>167</v>
      </c>
      <c r="B44" s="56"/>
      <c r="C44" s="55">
        <v>836400</v>
      </c>
      <c r="D44" s="55">
        <v>0</v>
      </c>
      <c r="E44" s="55">
        <v>836400</v>
      </c>
      <c r="F44" s="55">
        <v>147202.5</v>
      </c>
      <c r="G44" s="55">
        <v>147202.5</v>
      </c>
      <c r="H44" s="55">
        <v>689197.5</v>
      </c>
    </row>
    <row r="45" spans="1:8" s="50" customFormat="1" x14ac:dyDescent="0.2">
      <c r="A45" s="54" t="s">
        <v>168</v>
      </c>
      <c r="B45" s="56"/>
      <c r="C45" s="55">
        <v>956800</v>
      </c>
      <c r="D45" s="55">
        <v>0</v>
      </c>
      <c r="E45" s="55">
        <v>956800</v>
      </c>
      <c r="F45" s="55">
        <v>201047.8</v>
      </c>
      <c r="G45" s="55">
        <v>201047.8</v>
      </c>
      <c r="H45" s="55">
        <v>755752.2</v>
      </c>
    </row>
    <row r="46" spans="1:8" s="50" customFormat="1" x14ac:dyDescent="0.2">
      <c r="A46" s="54" t="s">
        <v>169</v>
      </c>
      <c r="B46" s="56"/>
      <c r="C46" s="55">
        <v>1334049</v>
      </c>
      <c r="D46" s="55">
        <v>195000</v>
      </c>
      <c r="E46" s="55">
        <v>1529049</v>
      </c>
      <c r="F46" s="55">
        <v>224740.6</v>
      </c>
      <c r="G46" s="55">
        <v>224740.6</v>
      </c>
      <c r="H46" s="55">
        <v>1304308.3999999999</v>
      </c>
    </row>
    <row r="47" spans="1:8" s="50" customFormat="1" x14ac:dyDescent="0.2">
      <c r="A47" s="54" t="s">
        <v>170</v>
      </c>
      <c r="B47" s="56"/>
      <c r="C47" s="55">
        <v>284019</v>
      </c>
      <c r="D47" s="55">
        <v>15000</v>
      </c>
      <c r="E47" s="55">
        <v>299019</v>
      </c>
      <c r="F47" s="55">
        <v>69447</v>
      </c>
      <c r="G47" s="55">
        <v>69447</v>
      </c>
      <c r="H47" s="55">
        <v>229572</v>
      </c>
    </row>
    <row r="48" spans="1:8" s="50" customFormat="1" x14ac:dyDescent="0.2">
      <c r="A48" s="54" t="s">
        <v>171</v>
      </c>
      <c r="B48" s="56"/>
      <c r="C48" s="55">
        <v>2791652</v>
      </c>
      <c r="D48" s="55">
        <v>0</v>
      </c>
      <c r="E48" s="55">
        <v>2791652</v>
      </c>
      <c r="F48" s="55">
        <v>594411.31000000006</v>
      </c>
      <c r="G48" s="55">
        <v>594411.31000000006</v>
      </c>
      <c r="H48" s="55">
        <v>2197240.69</v>
      </c>
    </row>
    <row r="49" spans="1:8" s="50" customFormat="1" x14ac:dyDescent="0.2">
      <c r="A49" s="54" t="s">
        <v>172</v>
      </c>
      <c r="B49" s="56"/>
      <c r="C49" s="55">
        <v>7350557</v>
      </c>
      <c r="D49" s="55">
        <v>-500000</v>
      </c>
      <c r="E49" s="55">
        <v>6850557</v>
      </c>
      <c r="F49" s="55">
        <v>1276367.28</v>
      </c>
      <c r="G49" s="55">
        <v>1261167.28</v>
      </c>
      <c r="H49" s="55">
        <v>5574189.7199999997</v>
      </c>
    </row>
    <row r="50" spans="1:8" s="50" customFormat="1" x14ac:dyDescent="0.2">
      <c r="A50" s="54" t="s">
        <v>173</v>
      </c>
      <c r="B50" s="56"/>
      <c r="C50" s="55">
        <v>829443</v>
      </c>
      <c r="D50" s="55">
        <v>108297</v>
      </c>
      <c r="E50" s="55">
        <v>937740</v>
      </c>
      <c r="F50" s="55">
        <v>175785.76</v>
      </c>
      <c r="G50" s="55">
        <v>175785.76</v>
      </c>
      <c r="H50" s="55">
        <v>761954.24</v>
      </c>
    </row>
    <row r="51" spans="1:8" s="50" customFormat="1" x14ac:dyDescent="0.2">
      <c r="A51" s="54" t="s">
        <v>174</v>
      </c>
      <c r="B51" s="56"/>
      <c r="C51" s="55">
        <v>373993</v>
      </c>
      <c r="D51" s="55">
        <v>0</v>
      </c>
      <c r="E51" s="55">
        <v>373993</v>
      </c>
      <c r="F51" s="55">
        <v>77068.92</v>
      </c>
      <c r="G51" s="55">
        <v>77068.92</v>
      </c>
      <c r="H51" s="55">
        <v>296924.08</v>
      </c>
    </row>
    <row r="52" spans="1:8" s="50" customFormat="1" x14ac:dyDescent="0.2">
      <c r="A52" s="54" t="s">
        <v>175</v>
      </c>
      <c r="B52" s="56"/>
      <c r="C52" s="55">
        <v>26185634</v>
      </c>
      <c r="D52" s="55">
        <v>420000</v>
      </c>
      <c r="E52" s="55">
        <v>26605634</v>
      </c>
      <c r="F52" s="55">
        <v>5027005.24</v>
      </c>
      <c r="G52" s="55">
        <v>5027005.24</v>
      </c>
      <c r="H52" s="55">
        <v>21578628.759999998</v>
      </c>
    </row>
    <row r="53" spans="1:8" s="50" customFormat="1" x14ac:dyDescent="0.2">
      <c r="A53" s="54" t="s">
        <v>176</v>
      </c>
      <c r="B53" s="56"/>
      <c r="C53" s="55">
        <v>1424015</v>
      </c>
      <c r="D53" s="55">
        <v>0</v>
      </c>
      <c r="E53" s="55">
        <v>1424015</v>
      </c>
      <c r="F53" s="55">
        <v>299268.98</v>
      </c>
      <c r="G53" s="55">
        <v>299268.98</v>
      </c>
      <c r="H53" s="55">
        <v>1124746.02</v>
      </c>
    </row>
    <row r="54" spans="1:8" s="50" customFormat="1" x14ac:dyDescent="0.2">
      <c r="A54" s="54" t="s">
        <v>177</v>
      </c>
      <c r="B54" s="56"/>
      <c r="C54" s="55">
        <v>18873719</v>
      </c>
      <c r="D54" s="55">
        <v>0</v>
      </c>
      <c r="E54" s="55">
        <v>18873719</v>
      </c>
      <c r="F54" s="55">
        <v>3036123.23</v>
      </c>
      <c r="G54" s="55">
        <v>2950878.11</v>
      </c>
      <c r="H54" s="55">
        <v>15837595.77</v>
      </c>
    </row>
    <row r="55" spans="1:8" s="50" customFormat="1" x14ac:dyDescent="0.2">
      <c r="A55" s="54" t="s">
        <v>178</v>
      </c>
      <c r="B55" s="56"/>
      <c r="C55" s="55">
        <v>1755041</v>
      </c>
      <c r="D55" s="55">
        <v>0</v>
      </c>
      <c r="E55" s="55">
        <v>1755041</v>
      </c>
      <c r="F55" s="55">
        <v>263723.53999999998</v>
      </c>
      <c r="G55" s="55">
        <v>263723.53999999998</v>
      </c>
      <c r="H55" s="55">
        <v>1491317.46</v>
      </c>
    </row>
    <row r="56" spans="1:8" s="50" customFormat="1" x14ac:dyDescent="0.2">
      <c r="A56" s="54" t="s">
        <v>179</v>
      </c>
      <c r="B56" s="56"/>
      <c r="C56" s="55">
        <v>3271036</v>
      </c>
      <c r="D56" s="55">
        <v>79400</v>
      </c>
      <c r="E56" s="55">
        <v>3350436</v>
      </c>
      <c r="F56" s="55">
        <v>642986.39</v>
      </c>
      <c r="G56" s="55">
        <v>642986.39</v>
      </c>
      <c r="H56" s="55">
        <v>2707449.61</v>
      </c>
    </row>
    <row r="57" spans="1:8" s="50" customFormat="1" x14ac:dyDescent="0.2">
      <c r="A57" s="54" t="s">
        <v>180</v>
      </c>
      <c r="B57" s="56"/>
      <c r="C57" s="55">
        <v>1085878</v>
      </c>
      <c r="D57" s="55">
        <v>0</v>
      </c>
      <c r="E57" s="55">
        <v>1085878</v>
      </c>
      <c r="F57" s="55">
        <v>221809.17</v>
      </c>
      <c r="G57" s="55">
        <v>221809.17</v>
      </c>
      <c r="H57" s="55">
        <v>864068.83</v>
      </c>
    </row>
    <row r="58" spans="1:8" s="50" customFormat="1" x14ac:dyDescent="0.2">
      <c r="A58" s="54" t="s">
        <v>181</v>
      </c>
      <c r="B58" s="56"/>
      <c r="C58" s="55">
        <v>1994425</v>
      </c>
      <c r="D58" s="55">
        <v>-787927</v>
      </c>
      <c r="E58" s="55">
        <v>1206498</v>
      </c>
      <c r="F58" s="55">
        <v>161685.38</v>
      </c>
      <c r="G58" s="55">
        <v>161685.38</v>
      </c>
      <c r="H58" s="55">
        <v>1044812.62</v>
      </c>
    </row>
    <row r="59" spans="1:8" s="50" customFormat="1" x14ac:dyDescent="0.2">
      <c r="A59" s="54" t="s">
        <v>182</v>
      </c>
      <c r="B59" s="56"/>
      <c r="C59" s="55">
        <v>798595</v>
      </c>
      <c r="D59" s="55">
        <v>0</v>
      </c>
      <c r="E59" s="55">
        <v>798595</v>
      </c>
      <c r="F59" s="55">
        <v>152272.79999999999</v>
      </c>
      <c r="G59" s="55">
        <v>152272.79999999999</v>
      </c>
      <c r="H59" s="55">
        <v>646322.19999999995</v>
      </c>
    </row>
    <row r="60" spans="1:8" s="50" customFormat="1" x14ac:dyDescent="0.2">
      <c r="A60" s="54" t="s">
        <v>183</v>
      </c>
      <c r="B60" s="56"/>
      <c r="C60" s="55">
        <v>936092</v>
      </c>
      <c r="D60" s="55">
        <v>0</v>
      </c>
      <c r="E60" s="55">
        <v>936092</v>
      </c>
      <c r="F60" s="55">
        <v>199812.8</v>
      </c>
      <c r="G60" s="55">
        <v>199812.8</v>
      </c>
      <c r="H60" s="55">
        <v>736279.2</v>
      </c>
    </row>
    <row r="61" spans="1:8" s="50" customFormat="1" x14ac:dyDescent="0.2">
      <c r="A61" s="54" t="s">
        <v>184</v>
      </c>
      <c r="B61" s="56"/>
      <c r="C61" s="55">
        <v>50128860.159999996</v>
      </c>
      <c r="D61" s="55">
        <v>-26627.74</v>
      </c>
      <c r="E61" s="55">
        <v>50102232.419999994</v>
      </c>
      <c r="F61" s="55">
        <v>11542527.1</v>
      </c>
      <c r="G61" s="55">
        <v>11146819.289999999</v>
      </c>
      <c r="H61" s="55">
        <v>38559705.319999993</v>
      </c>
    </row>
    <row r="62" spans="1:8" s="50" customFormat="1" x14ac:dyDescent="0.2">
      <c r="A62" s="54" t="s">
        <v>185</v>
      </c>
      <c r="B62" s="56"/>
      <c r="C62" s="55">
        <v>2781530</v>
      </c>
      <c r="D62" s="55">
        <v>800000</v>
      </c>
      <c r="E62" s="55">
        <v>3581530</v>
      </c>
      <c r="F62" s="55">
        <v>517850.37</v>
      </c>
      <c r="G62" s="55">
        <v>517850.37</v>
      </c>
      <c r="H62" s="55">
        <v>3063679.63</v>
      </c>
    </row>
    <row r="63" spans="1:8" s="50" customFormat="1" x14ac:dyDescent="0.2">
      <c r="A63" s="54" t="s">
        <v>186</v>
      </c>
      <c r="B63" s="56"/>
      <c r="C63" s="55">
        <v>8234780</v>
      </c>
      <c r="D63" s="55">
        <v>0</v>
      </c>
      <c r="E63" s="55">
        <v>8234780</v>
      </c>
      <c r="F63" s="55">
        <v>1567085.89</v>
      </c>
      <c r="G63" s="55">
        <v>1567085.89</v>
      </c>
      <c r="H63" s="55">
        <v>6667694.1100000003</v>
      </c>
    </row>
    <row r="64" spans="1:8" s="50" customFormat="1" x14ac:dyDescent="0.2">
      <c r="A64" s="54" t="s">
        <v>187</v>
      </c>
      <c r="B64" s="56"/>
      <c r="C64" s="55">
        <v>445830</v>
      </c>
      <c r="D64" s="55">
        <v>0</v>
      </c>
      <c r="E64" s="55">
        <v>445830</v>
      </c>
      <c r="F64" s="55">
        <v>144425.71</v>
      </c>
      <c r="G64" s="55">
        <v>144425.71</v>
      </c>
      <c r="H64" s="55">
        <v>301404.29000000004</v>
      </c>
    </row>
    <row r="65" spans="1:8" s="50" customFormat="1" x14ac:dyDescent="0.2">
      <c r="A65" s="54" t="s">
        <v>188</v>
      </c>
      <c r="B65" s="56"/>
      <c r="C65" s="55">
        <v>1318657</v>
      </c>
      <c r="D65" s="55">
        <v>0</v>
      </c>
      <c r="E65" s="55">
        <v>1318657</v>
      </c>
      <c r="F65" s="55">
        <v>256264.89</v>
      </c>
      <c r="G65" s="55">
        <v>256264.89</v>
      </c>
      <c r="H65" s="55">
        <v>1062392.1099999999</v>
      </c>
    </row>
    <row r="66" spans="1:8" s="50" customFormat="1" x14ac:dyDescent="0.2">
      <c r="A66" s="54" t="s">
        <v>189</v>
      </c>
      <c r="B66" s="56"/>
      <c r="C66" s="55">
        <v>1804721</v>
      </c>
      <c r="D66" s="55">
        <v>0</v>
      </c>
      <c r="E66" s="55">
        <v>1804721</v>
      </c>
      <c r="F66" s="55">
        <v>375622.97</v>
      </c>
      <c r="G66" s="55">
        <v>375622.97</v>
      </c>
      <c r="H66" s="55">
        <v>1429098.03</v>
      </c>
    </row>
    <row r="67" spans="1:8" x14ac:dyDescent="0.2">
      <c r="A67" s="4"/>
      <c r="B67" s="22"/>
      <c r="C67" s="15"/>
      <c r="D67" s="15"/>
      <c r="E67" s="15"/>
      <c r="F67" s="15"/>
      <c r="G67" s="15"/>
      <c r="H67" s="15"/>
    </row>
    <row r="68" spans="1:8" x14ac:dyDescent="0.2">
      <c r="A68" s="23"/>
      <c r="B68" s="44" t="s">
        <v>53</v>
      </c>
      <c r="C68" s="20">
        <f>SUM(C7:C67)</f>
        <v>430000000</v>
      </c>
      <c r="D68" s="57">
        <f t="shared" ref="D68:H68" si="0">SUM(D7:D67)</f>
        <v>135142693.86000001</v>
      </c>
      <c r="E68" s="57">
        <f t="shared" si="0"/>
        <v>565142693.86000001</v>
      </c>
      <c r="F68" s="57">
        <f t="shared" si="0"/>
        <v>66395432.879999988</v>
      </c>
      <c r="G68" s="57">
        <f t="shared" si="0"/>
        <v>65050061.11999999</v>
      </c>
      <c r="H68" s="57">
        <f t="shared" si="0"/>
        <v>498747260.9799999</v>
      </c>
    </row>
    <row r="71" spans="1:8" ht="45" customHeight="1" x14ac:dyDescent="0.2">
      <c r="A71" s="61" t="s">
        <v>190</v>
      </c>
      <c r="B71" s="62"/>
      <c r="C71" s="62"/>
      <c r="D71" s="62"/>
      <c r="E71" s="62"/>
      <c r="F71" s="62"/>
      <c r="G71" s="62"/>
      <c r="H71" s="63"/>
    </row>
    <row r="73" spans="1:8" x14ac:dyDescent="0.2">
      <c r="A73" s="66" t="s">
        <v>54</v>
      </c>
      <c r="B73" s="67"/>
      <c r="C73" s="61" t="s">
        <v>60</v>
      </c>
      <c r="D73" s="62"/>
      <c r="E73" s="62"/>
      <c r="F73" s="62"/>
      <c r="G73" s="63"/>
      <c r="H73" s="64" t="s">
        <v>59</v>
      </c>
    </row>
    <row r="74" spans="1:8" ht="22.5" x14ac:dyDescent="0.2">
      <c r="A74" s="68"/>
      <c r="B74" s="69"/>
      <c r="C74" s="9" t="s">
        <v>55</v>
      </c>
      <c r="D74" s="9" t="s">
        <v>125</v>
      </c>
      <c r="E74" s="9" t="s">
        <v>56</v>
      </c>
      <c r="F74" s="9" t="s">
        <v>57</v>
      </c>
      <c r="G74" s="9" t="s">
        <v>58</v>
      </c>
      <c r="H74" s="65"/>
    </row>
    <row r="75" spans="1:8" x14ac:dyDescent="0.2">
      <c r="A75" s="70"/>
      <c r="B75" s="71"/>
      <c r="C75" s="10">
        <v>1</v>
      </c>
      <c r="D75" s="10">
        <v>2</v>
      </c>
      <c r="E75" s="10" t="s">
        <v>126</v>
      </c>
      <c r="F75" s="10">
        <v>4</v>
      </c>
      <c r="G75" s="10">
        <v>5</v>
      </c>
      <c r="H75" s="10" t="s">
        <v>127</v>
      </c>
    </row>
    <row r="76" spans="1:8" x14ac:dyDescent="0.2">
      <c r="A76" s="25"/>
      <c r="B76" s="26"/>
      <c r="C76" s="30"/>
      <c r="D76" s="30"/>
      <c r="E76" s="30"/>
      <c r="F76" s="30"/>
      <c r="G76" s="30"/>
      <c r="H76" s="30"/>
    </row>
    <row r="77" spans="1:8" x14ac:dyDescent="0.2">
      <c r="A77" s="4" t="s">
        <v>8</v>
      </c>
      <c r="B77" s="2"/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</row>
    <row r="78" spans="1:8" x14ac:dyDescent="0.2">
      <c r="A78" s="4" t="s">
        <v>9</v>
      </c>
      <c r="B78" s="2"/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</row>
    <row r="79" spans="1:8" x14ac:dyDescent="0.2">
      <c r="A79" s="4" t="s">
        <v>10</v>
      </c>
      <c r="B79" s="2"/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</row>
    <row r="80" spans="1:8" x14ac:dyDescent="0.2">
      <c r="A80" s="4" t="s">
        <v>11</v>
      </c>
      <c r="B80" s="2"/>
      <c r="C80" s="31"/>
      <c r="D80" s="31"/>
      <c r="E80" s="31"/>
      <c r="F80" s="31"/>
      <c r="G80" s="31"/>
      <c r="H80" s="31"/>
    </row>
    <row r="81" spans="1:8" x14ac:dyDescent="0.2">
      <c r="A81" s="4"/>
      <c r="B81" s="2"/>
      <c r="C81" s="32"/>
      <c r="D81" s="32"/>
      <c r="E81" s="32"/>
      <c r="F81" s="32"/>
      <c r="G81" s="32"/>
      <c r="H81" s="32"/>
    </row>
    <row r="82" spans="1:8" x14ac:dyDescent="0.2">
      <c r="A82" s="23"/>
      <c r="B82" s="44" t="s">
        <v>53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</row>
    <row r="85" spans="1:8" ht="45" customHeight="1" x14ac:dyDescent="0.2">
      <c r="A85" s="61" t="s">
        <v>191</v>
      </c>
      <c r="B85" s="62"/>
      <c r="C85" s="62"/>
      <c r="D85" s="62"/>
      <c r="E85" s="62"/>
      <c r="F85" s="62"/>
      <c r="G85" s="62"/>
      <c r="H85" s="63"/>
    </row>
    <row r="86" spans="1:8" x14ac:dyDescent="0.2">
      <c r="A86" s="66" t="s">
        <v>54</v>
      </c>
      <c r="B86" s="67"/>
      <c r="C86" s="61" t="s">
        <v>60</v>
      </c>
      <c r="D86" s="62"/>
      <c r="E86" s="62"/>
      <c r="F86" s="62"/>
      <c r="G86" s="63"/>
      <c r="H86" s="64" t="s">
        <v>59</v>
      </c>
    </row>
    <row r="87" spans="1:8" ht="22.5" x14ac:dyDescent="0.2">
      <c r="A87" s="68"/>
      <c r="B87" s="69"/>
      <c r="C87" s="9" t="s">
        <v>55</v>
      </c>
      <c r="D87" s="9" t="s">
        <v>125</v>
      </c>
      <c r="E87" s="9" t="s">
        <v>56</v>
      </c>
      <c r="F87" s="9" t="s">
        <v>57</v>
      </c>
      <c r="G87" s="9" t="s">
        <v>58</v>
      </c>
      <c r="H87" s="65"/>
    </row>
    <row r="88" spans="1:8" x14ac:dyDescent="0.2">
      <c r="A88" s="70"/>
      <c r="B88" s="71"/>
      <c r="C88" s="10">
        <v>1</v>
      </c>
      <c r="D88" s="10">
        <v>2</v>
      </c>
      <c r="E88" s="10" t="s">
        <v>126</v>
      </c>
      <c r="F88" s="10">
        <v>4</v>
      </c>
      <c r="G88" s="10">
        <v>5</v>
      </c>
      <c r="H88" s="10" t="s">
        <v>127</v>
      </c>
    </row>
    <row r="89" spans="1:8" x14ac:dyDescent="0.2">
      <c r="A89" s="25"/>
      <c r="B89" s="26"/>
      <c r="C89" s="30"/>
      <c r="D89" s="30"/>
      <c r="E89" s="30"/>
      <c r="F89" s="30"/>
      <c r="G89" s="30"/>
      <c r="H89" s="30"/>
    </row>
    <row r="90" spans="1:8" ht="22.5" x14ac:dyDescent="0.2">
      <c r="A90" s="4"/>
      <c r="B90" s="28" t="s">
        <v>13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</row>
    <row r="91" spans="1:8" x14ac:dyDescent="0.2">
      <c r="A91" s="4"/>
      <c r="B91" s="28"/>
      <c r="C91" s="31"/>
      <c r="D91" s="31"/>
      <c r="E91" s="31"/>
      <c r="F91" s="31"/>
      <c r="G91" s="31"/>
      <c r="H91" s="31"/>
    </row>
    <row r="92" spans="1:8" x14ac:dyDescent="0.2">
      <c r="A92" s="4"/>
      <c r="B92" s="28" t="s">
        <v>12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</row>
    <row r="93" spans="1:8" x14ac:dyDescent="0.2">
      <c r="A93" s="4"/>
      <c r="B93" s="28"/>
      <c r="C93" s="31"/>
      <c r="D93" s="31"/>
      <c r="E93" s="31"/>
      <c r="F93" s="31"/>
      <c r="G93" s="31"/>
      <c r="H93" s="31"/>
    </row>
    <row r="94" spans="1:8" ht="22.5" x14ac:dyDescent="0.2">
      <c r="A94" s="4"/>
      <c r="B94" s="28" t="s">
        <v>14</v>
      </c>
      <c r="C94" s="31">
        <v>0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</row>
    <row r="95" spans="1:8" x14ac:dyDescent="0.2">
      <c r="A95" s="4"/>
      <c r="B95" s="28"/>
      <c r="C95" s="31"/>
      <c r="D95" s="31"/>
      <c r="E95" s="31"/>
      <c r="F95" s="31"/>
      <c r="G95" s="31"/>
      <c r="H95" s="31"/>
    </row>
    <row r="96" spans="1:8" ht="22.5" x14ac:dyDescent="0.2">
      <c r="A96" s="4"/>
      <c r="B96" s="28" t="s">
        <v>26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</row>
    <row r="97" spans="1:8" x14ac:dyDescent="0.2">
      <c r="A97" s="4"/>
      <c r="B97" s="28"/>
      <c r="C97" s="31"/>
      <c r="D97" s="31"/>
      <c r="E97" s="31"/>
      <c r="F97" s="31"/>
      <c r="G97" s="31"/>
      <c r="H97" s="31"/>
    </row>
    <row r="98" spans="1:8" ht="22.5" x14ac:dyDescent="0.2">
      <c r="A98" s="4"/>
      <c r="B98" s="28" t="s">
        <v>27</v>
      </c>
      <c r="C98" s="31">
        <v>0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</row>
    <row r="99" spans="1:8" x14ac:dyDescent="0.2">
      <c r="A99" s="4"/>
      <c r="B99" s="28"/>
      <c r="C99" s="31"/>
      <c r="D99" s="31"/>
      <c r="E99" s="31"/>
      <c r="F99" s="31"/>
      <c r="G99" s="31"/>
      <c r="H99" s="31"/>
    </row>
    <row r="100" spans="1:8" ht="22.5" x14ac:dyDescent="0.2">
      <c r="A100" s="4"/>
      <c r="B100" s="28" t="s">
        <v>34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</row>
    <row r="101" spans="1:8" x14ac:dyDescent="0.2">
      <c r="A101" s="4"/>
      <c r="B101" s="28"/>
      <c r="C101" s="31"/>
      <c r="D101" s="31"/>
      <c r="E101" s="31"/>
      <c r="F101" s="31"/>
      <c r="G101" s="31"/>
      <c r="H101" s="31"/>
    </row>
    <row r="102" spans="1:8" x14ac:dyDescent="0.2">
      <c r="A102" s="4"/>
      <c r="B102" s="28" t="s">
        <v>15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</row>
    <row r="103" spans="1:8" x14ac:dyDescent="0.2">
      <c r="A103" s="27"/>
      <c r="B103" s="29"/>
      <c r="C103" s="32"/>
      <c r="D103" s="32"/>
      <c r="E103" s="32"/>
      <c r="F103" s="32"/>
      <c r="G103" s="32"/>
      <c r="H103" s="32"/>
    </row>
    <row r="104" spans="1:8" x14ac:dyDescent="0.2">
      <c r="A104" s="23"/>
      <c r="B104" s="44" t="s">
        <v>53</v>
      </c>
      <c r="C104" s="60">
        <v>0</v>
      </c>
      <c r="D104" s="60">
        <v>0</v>
      </c>
      <c r="E104" s="60">
        <v>0</v>
      </c>
      <c r="F104" s="60">
        <v>0</v>
      </c>
      <c r="G104" s="60">
        <v>0</v>
      </c>
      <c r="H104" s="60">
        <v>0</v>
      </c>
    </row>
  </sheetData>
  <sheetProtection formatCells="0" formatColumns="0" formatRows="0" insertRows="0" deleteRows="0" autoFilter="0"/>
  <mergeCells count="12">
    <mergeCell ref="A85:H85"/>
    <mergeCell ref="A86:B88"/>
    <mergeCell ref="C86:G86"/>
    <mergeCell ref="H86:H87"/>
    <mergeCell ref="C73:G73"/>
    <mergeCell ref="H73:H74"/>
    <mergeCell ref="A1:H1"/>
    <mergeCell ref="A3:B5"/>
    <mergeCell ref="A71:H71"/>
    <mergeCell ref="A73:B7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1" t="s">
        <v>193</v>
      </c>
      <c r="B1" s="62"/>
      <c r="C1" s="62"/>
      <c r="D1" s="62"/>
      <c r="E1" s="62"/>
      <c r="F1" s="62"/>
      <c r="G1" s="62"/>
      <c r="H1" s="63"/>
    </row>
    <row r="2" spans="1:8" x14ac:dyDescent="0.2">
      <c r="A2" s="66" t="s">
        <v>54</v>
      </c>
      <c r="B2" s="67"/>
      <c r="C2" s="61" t="s">
        <v>60</v>
      </c>
      <c r="D2" s="62"/>
      <c r="E2" s="62"/>
      <c r="F2" s="62"/>
      <c r="G2" s="63"/>
      <c r="H2" s="64" t="s">
        <v>59</v>
      </c>
    </row>
    <row r="3" spans="1:8" ht="24.95" customHeight="1" x14ac:dyDescent="0.2">
      <c r="A3" s="68"/>
      <c r="B3" s="6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5"/>
    </row>
    <row r="4" spans="1:8" x14ac:dyDescent="0.2">
      <c r="A4" s="70"/>
      <c r="B4" s="7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1"/>
      <c r="B5" s="42"/>
      <c r="C5" s="14"/>
      <c r="D5" s="14"/>
      <c r="E5" s="14"/>
      <c r="F5" s="14"/>
      <c r="G5" s="14"/>
      <c r="H5" s="14"/>
    </row>
    <row r="6" spans="1:8" x14ac:dyDescent="0.2">
      <c r="A6" s="38" t="s">
        <v>16</v>
      </c>
      <c r="B6" s="36"/>
      <c r="C6" s="58">
        <v>229276204.16</v>
      </c>
      <c r="D6" s="58">
        <v>-4087022.9000000004</v>
      </c>
      <c r="E6" s="58">
        <v>225189181.25999999</v>
      </c>
      <c r="F6" s="58">
        <v>45382143.649999991</v>
      </c>
      <c r="G6" s="58">
        <v>44462056.770000003</v>
      </c>
      <c r="H6" s="58">
        <v>179807037.60999998</v>
      </c>
    </row>
    <row r="7" spans="1:8" x14ac:dyDescent="0.2">
      <c r="A7" s="35"/>
      <c r="B7" s="39" t="s">
        <v>42</v>
      </c>
      <c r="C7" s="58">
        <v>13284949.17</v>
      </c>
      <c r="D7" s="58">
        <v>0</v>
      </c>
      <c r="E7" s="58">
        <v>13284949.17</v>
      </c>
      <c r="F7" s="58">
        <v>2921496.17</v>
      </c>
      <c r="G7" s="58">
        <v>2921496.17</v>
      </c>
      <c r="H7" s="58">
        <v>10363453</v>
      </c>
    </row>
    <row r="8" spans="1:8" x14ac:dyDescent="0.2">
      <c r="A8" s="35"/>
      <c r="B8" s="39" t="s">
        <v>17</v>
      </c>
      <c r="C8" s="58">
        <v>464377</v>
      </c>
      <c r="D8" s="58">
        <v>0</v>
      </c>
      <c r="E8" s="58">
        <v>464377</v>
      </c>
      <c r="F8" s="58">
        <v>103312.35</v>
      </c>
      <c r="G8" s="58">
        <v>103312.35</v>
      </c>
      <c r="H8" s="58">
        <v>361064.65</v>
      </c>
    </row>
    <row r="9" spans="1:8" x14ac:dyDescent="0.2">
      <c r="A9" s="35"/>
      <c r="B9" s="39" t="s">
        <v>43</v>
      </c>
      <c r="C9" s="58">
        <v>55525656.32</v>
      </c>
      <c r="D9" s="58">
        <v>420000</v>
      </c>
      <c r="E9" s="58">
        <v>55945656.32</v>
      </c>
      <c r="F9" s="58">
        <v>10003461.67</v>
      </c>
      <c r="G9" s="58">
        <v>9914810.8599999994</v>
      </c>
      <c r="H9" s="58">
        <v>45942194.649999999</v>
      </c>
    </row>
    <row r="10" spans="1:8" x14ac:dyDescent="0.2">
      <c r="A10" s="35"/>
      <c r="B10" s="39" t="s">
        <v>3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</row>
    <row r="11" spans="1:8" x14ac:dyDescent="0.2">
      <c r="A11" s="35"/>
      <c r="B11" s="39" t="s">
        <v>23</v>
      </c>
      <c r="C11" s="58">
        <v>75828380.510000005</v>
      </c>
      <c r="D11" s="58">
        <v>-6330000</v>
      </c>
      <c r="E11" s="58">
        <v>69498380.510000005</v>
      </c>
      <c r="F11" s="58">
        <v>13254315</v>
      </c>
      <c r="G11" s="58">
        <v>12848716.23</v>
      </c>
      <c r="H11" s="58">
        <v>56244065.510000005</v>
      </c>
    </row>
    <row r="12" spans="1:8" x14ac:dyDescent="0.2">
      <c r="A12" s="35"/>
      <c r="B12" s="39" t="s">
        <v>18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</row>
    <row r="13" spans="1:8" x14ac:dyDescent="0.2">
      <c r="A13" s="35"/>
      <c r="B13" s="39" t="s">
        <v>44</v>
      </c>
      <c r="C13" s="58">
        <v>64109657.159999996</v>
      </c>
      <c r="D13" s="58">
        <v>1711172.26</v>
      </c>
      <c r="E13" s="58">
        <v>65820829.419999994</v>
      </c>
      <c r="F13" s="58">
        <v>14204082.77</v>
      </c>
      <c r="G13" s="58">
        <v>13779674.960000001</v>
      </c>
      <c r="H13" s="58">
        <v>51616746.649999991</v>
      </c>
    </row>
    <row r="14" spans="1:8" x14ac:dyDescent="0.2">
      <c r="A14" s="35"/>
      <c r="B14" s="39" t="s">
        <v>19</v>
      </c>
      <c r="C14" s="58">
        <v>20063184</v>
      </c>
      <c r="D14" s="58">
        <v>111804.84</v>
      </c>
      <c r="E14" s="58">
        <v>20174988.84</v>
      </c>
      <c r="F14" s="58">
        <v>4895475.6900000004</v>
      </c>
      <c r="G14" s="58">
        <v>4894046.2</v>
      </c>
      <c r="H14" s="58">
        <v>15279513.149999999</v>
      </c>
    </row>
    <row r="15" spans="1:8" x14ac:dyDescent="0.2">
      <c r="A15" s="37"/>
      <c r="B15" s="39"/>
      <c r="C15" s="58"/>
      <c r="D15" s="58"/>
      <c r="E15" s="58"/>
      <c r="F15" s="58"/>
      <c r="G15" s="58"/>
      <c r="H15" s="58"/>
    </row>
    <row r="16" spans="1:8" x14ac:dyDescent="0.2">
      <c r="A16" s="38" t="s">
        <v>20</v>
      </c>
      <c r="B16" s="40"/>
      <c r="C16" s="58">
        <v>191268301</v>
      </c>
      <c r="D16" s="58">
        <v>76682951.530000001</v>
      </c>
      <c r="E16" s="58">
        <v>267951252.53000003</v>
      </c>
      <c r="F16" s="58">
        <v>19205169.890000001</v>
      </c>
      <c r="G16" s="58">
        <v>18779885.009999998</v>
      </c>
      <c r="H16" s="58">
        <v>248746082.63999999</v>
      </c>
    </row>
    <row r="17" spans="1:8" x14ac:dyDescent="0.2">
      <c r="A17" s="35"/>
      <c r="B17" s="39" t="s">
        <v>45</v>
      </c>
      <c r="C17" s="58">
        <v>9617534</v>
      </c>
      <c r="D17" s="58">
        <v>579351.11</v>
      </c>
      <c r="E17" s="58">
        <v>10196885.109999999</v>
      </c>
      <c r="F17" s="58">
        <v>1908044.35</v>
      </c>
      <c r="G17" s="58">
        <v>1908044.35</v>
      </c>
      <c r="H17" s="58">
        <v>8288840.7599999998</v>
      </c>
    </row>
    <row r="18" spans="1:8" x14ac:dyDescent="0.2">
      <c r="A18" s="35"/>
      <c r="B18" s="39" t="s">
        <v>28</v>
      </c>
      <c r="C18" s="58">
        <v>155591484</v>
      </c>
      <c r="D18" s="58">
        <v>72673185.239999995</v>
      </c>
      <c r="E18" s="58">
        <v>228264669.24000001</v>
      </c>
      <c r="F18" s="58">
        <v>9853848.6199999992</v>
      </c>
      <c r="G18" s="58">
        <v>9443763.7400000002</v>
      </c>
      <c r="H18" s="58">
        <v>218410820.62</v>
      </c>
    </row>
    <row r="19" spans="1:8" x14ac:dyDescent="0.2">
      <c r="A19" s="35"/>
      <c r="B19" s="39" t="s">
        <v>21</v>
      </c>
      <c r="C19" s="58">
        <v>710392</v>
      </c>
      <c r="D19" s="58">
        <v>712073</v>
      </c>
      <c r="E19" s="58">
        <v>1422465</v>
      </c>
      <c r="F19" s="58">
        <v>135808.32999999999</v>
      </c>
      <c r="G19" s="58">
        <v>135808.32999999999</v>
      </c>
      <c r="H19" s="58">
        <v>1286656.67</v>
      </c>
    </row>
    <row r="20" spans="1:8" x14ac:dyDescent="0.2">
      <c r="A20" s="35"/>
      <c r="B20" s="39" t="s">
        <v>46</v>
      </c>
      <c r="C20" s="58">
        <v>8901534</v>
      </c>
      <c r="D20" s="58">
        <v>2632479.81</v>
      </c>
      <c r="E20" s="58">
        <v>11534013.810000001</v>
      </c>
      <c r="F20" s="58">
        <v>1593948.91</v>
      </c>
      <c r="G20" s="58">
        <v>1593948.91</v>
      </c>
      <c r="H20" s="58">
        <v>9940064.9000000004</v>
      </c>
    </row>
    <row r="21" spans="1:8" x14ac:dyDescent="0.2">
      <c r="A21" s="35"/>
      <c r="B21" s="39" t="s">
        <v>47</v>
      </c>
      <c r="C21" s="58">
        <v>7350557</v>
      </c>
      <c r="D21" s="58">
        <v>85862.37</v>
      </c>
      <c r="E21" s="58">
        <v>7436419.3700000001</v>
      </c>
      <c r="F21" s="58">
        <v>1712005.34</v>
      </c>
      <c r="G21" s="58">
        <v>1696805.34</v>
      </c>
      <c r="H21" s="58">
        <v>5724414.0300000003</v>
      </c>
    </row>
    <row r="22" spans="1:8" x14ac:dyDescent="0.2">
      <c r="A22" s="35"/>
      <c r="B22" s="39" t="s">
        <v>48</v>
      </c>
      <c r="C22" s="58">
        <v>9096800</v>
      </c>
      <c r="D22" s="58">
        <v>0</v>
      </c>
      <c r="E22" s="58">
        <v>9096800</v>
      </c>
      <c r="F22" s="58">
        <v>4001514.34</v>
      </c>
      <c r="G22" s="58">
        <v>4001514.34</v>
      </c>
      <c r="H22" s="58">
        <v>5095285.66</v>
      </c>
    </row>
    <row r="23" spans="1:8" x14ac:dyDescent="0.2">
      <c r="A23" s="35"/>
      <c r="B23" s="39" t="s">
        <v>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</row>
    <row r="24" spans="1:8" x14ac:dyDescent="0.2">
      <c r="A24" s="37"/>
      <c r="B24" s="39"/>
      <c r="C24" s="58"/>
      <c r="D24" s="58"/>
      <c r="E24" s="58"/>
      <c r="F24" s="58"/>
      <c r="G24" s="58"/>
      <c r="H24" s="58"/>
    </row>
    <row r="25" spans="1:8" x14ac:dyDescent="0.2">
      <c r="A25" s="38" t="s">
        <v>49</v>
      </c>
      <c r="B25" s="40"/>
      <c r="C25" s="58">
        <v>6748352</v>
      </c>
      <c r="D25" s="58">
        <v>62546765.229999997</v>
      </c>
      <c r="E25" s="58">
        <v>69295117.229999989</v>
      </c>
      <c r="F25" s="58">
        <v>1248945.04</v>
      </c>
      <c r="G25" s="58">
        <v>1248945.04</v>
      </c>
      <c r="H25" s="58">
        <v>68046172.189999998</v>
      </c>
    </row>
    <row r="26" spans="1:8" x14ac:dyDescent="0.2">
      <c r="A26" s="35"/>
      <c r="B26" s="39" t="s">
        <v>29</v>
      </c>
      <c r="C26" s="58">
        <v>5253927</v>
      </c>
      <c r="D26" s="58">
        <v>222073</v>
      </c>
      <c r="E26" s="58">
        <v>5476000</v>
      </c>
      <c r="F26" s="58">
        <v>1087259.6599999999</v>
      </c>
      <c r="G26" s="58">
        <v>1087259.6599999999</v>
      </c>
      <c r="H26" s="58">
        <v>4388740.34</v>
      </c>
    </row>
    <row r="27" spans="1:8" x14ac:dyDescent="0.2">
      <c r="A27" s="35"/>
      <c r="B27" s="39" t="s">
        <v>24</v>
      </c>
      <c r="C27" s="58">
        <v>0</v>
      </c>
      <c r="D27" s="58">
        <v>20160476.329999998</v>
      </c>
      <c r="E27" s="58">
        <v>20160476.329999998</v>
      </c>
      <c r="F27" s="58">
        <v>0</v>
      </c>
      <c r="G27" s="58">
        <v>0</v>
      </c>
      <c r="H27" s="58">
        <v>20160476.329999998</v>
      </c>
    </row>
    <row r="28" spans="1:8" x14ac:dyDescent="0.2">
      <c r="A28" s="35"/>
      <c r="B28" s="39" t="s">
        <v>30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</row>
    <row r="29" spans="1:8" x14ac:dyDescent="0.2">
      <c r="A29" s="35"/>
      <c r="B29" s="39" t="s">
        <v>50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</row>
    <row r="30" spans="1:8" x14ac:dyDescent="0.2">
      <c r="A30" s="35"/>
      <c r="B30" s="39" t="s">
        <v>22</v>
      </c>
      <c r="C30" s="58">
        <v>0</v>
      </c>
      <c r="D30" s="58">
        <v>42502142.899999999</v>
      </c>
      <c r="E30" s="58">
        <v>42502142.899999999</v>
      </c>
      <c r="F30" s="58">
        <v>0</v>
      </c>
      <c r="G30" s="58">
        <v>0</v>
      </c>
      <c r="H30" s="58">
        <v>42502142.899999999</v>
      </c>
    </row>
    <row r="31" spans="1:8" x14ac:dyDescent="0.2">
      <c r="A31" s="35"/>
      <c r="B31" s="39" t="s">
        <v>5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</row>
    <row r="32" spans="1:8" x14ac:dyDescent="0.2">
      <c r="A32" s="35"/>
      <c r="B32" s="39" t="s">
        <v>6</v>
      </c>
      <c r="C32" s="58">
        <v>1494425</v>
      </c>
      <c r="D32" s="58">
        <v>-337927</v>
      </c>
      <c r="E32" s="58">
        <v>1156498</v>
      </c>
      <c r="F32" s="58">
        <v>161685.38</v>
      </c>
      <c r="G32" s="58">
        <v>161685.38</v>
      </c>
      <c r="H32" s="58">
        <v>994812.62</v>
      </c>
    </row>
    <row r="33" spans="1:8" x14ac:dyDescent="0.2">
      <c r="A33" s="35"/>
      <c r="B33" s="39" t="s">
        <v>51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</row>
    <row r="34" spans="1:8" x14ac:dyDescent="0.2">
      <c r="A34" s="35"/>
      <c r="B34" s="39" t="s">
        <v>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</row>
    <row r="35" spans="1:8" x14ac:dyDescent="0.2">
      <c r="A35" s="37"/>
      <c r="B35" s="39"/>
      <c r="C35" s="58"/>
      <c r="D35" s="58"/>
      <c r="E35" s="58"/>
      <c r="F35" s="58"/>
      <c r="G35" s="58"/>
      <c r="H35" s="58"/>
    </row>
    <row r="36" spans="1:8" x14ac:dyDescent="0.2">
      <c r="A36" s="38" t="s">
        <v>32</v>
      </c>
      <c r="B36" s="40"/>
      <c r="C36" s="58">
        <v>2707142.84</v>
      </c>
      <c r="D36" s="58">
        <v>0</v>
      </c>
      <c r="E36" s="58">
        <v>2707142.84</v>
      </c>
      <c r="F36" s="58">
        <v>559174.30000000005</v>
      </c>
      <c r="G36" s="58">
        <v>559174.30000000005</v>
      </c>
      <c r="H36" s="58">
        <v>2147968.54</v>
      </c>
    </row>
    <row r="37" spans="1:8" x14ac:dyDescent="0.2">
      <c r="A37" s="35"/>
      <c r="B37" s="39" t="s">
        <v>52</v>
      </c>
      <c r="C37" s="58">
        <v>2707142.84</v>
      </c>
      <c r="D37" s="58">
        <v>0</v>
      </c>
      <c r="E37" s="58">
        <v>2707142.84</v>
      </c>
      <c r="F37" s="58">
        <v>559174.30000000005</v>
      </c>
      <c r="G37" s="58">
        <v>559174.30000000005</v>
      </c>
      <c r="H37" s="58">
        <v>2147968.54</v>
      </c>
    </row>
    <row r="38" spans="1:8" ht="22.5" x14ac:dyDescent="0.2">
      <c r="A38" s="35"/>
      <c r="B38" s="39" t="s">
        <v>25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</row>
    <row r="39" spans="1:8" x14ac:dyDescent="0.2">
      <c r="A39" s="35"/>
      <c r="B39" s="39" t="s">
        <v>33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</row>
    <row r="40" spans="1:8" x14ac:dyDescent="0.2">
      <c r="A40" s="35"/>
      <c r="B40" s="39" t="s">
        <v>7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</row>
    <row r="41" spans="1:8" x14ac:dyDescent="0.2">
      <c r="A41" s="37"/>
      <c r="B41" s="39"/>
      <c r="C41" s="58"/>
      <c r="D41" s="58"/>
      <c r="E41" s="58"/>
      <c r="F41" s="58"/>
      <c r="G41" s="58"/>
      <c r="H41" s="58"/>
    </row>
    <row r="42" spans="1:8" x14ac:dyDescent="0.2">
      <c r="A42" s="43"/>
      <c r="B42" s="44" t="s">
        <v>53</v>
      </c>
      <c r="C42" s="59">
        <v>430000000</v>
      </c>
      <c r="D42" s="59">
        <v>135142693.85999998</v>
      </c>
      <c r="E42" s="59">
        <v>565142693.86000001</v>
      </c>
      <c r="F42" s="59">
        <v>66395432.879999995</v>
      </c>
      <c r="G42" s="59">
        <v>65050061.120000005</v>
      </c>
      <c r="H42" s="59">
        <v>498747260.98000002</v>
      </c>
    </row>
    <row r="43" spans="1:8" x14ac:dyDescent="0.2">
      <c r="A43" s="34"/>
      <c r="B43" s="34"/>
      <c r="C43" s="34"/>
      <c r="D43" s="34"/>
      <c r="E43" s="34"/>
      <c r="F43" s="34"/>
      <c r="G43" s="34"/>
      <c r="H43" s="34"/>
    </row>
    <row r="44" spans="1:8" x14ac:dyDescent="0.2">
      <c r="A44" s="34"/>
      <c r="B44" s="34"/>
      <c r="C44" s="34"/>
      <c r="D44" s="34"/>
      <c r="E44" s="34"/>
      <c r="F44" s="34"/>
      <c r="G44" s="34"/>
      <c r="H44" s="34"/>
    </row>
    <row r="45" spans="1:8" x14ac:dyDescent="0.2">
      <c r="A45" s="34"/>
      <c r="B45" s="34"/>
      <c r="C45" s="34"/>
      <c r="D45" s="34"/>
      <c r="E45" s="34"/>
      <c r="F45" s="34"/>
      <c r="G45" s="34"/>
      <c r="H45" s="34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2021-04-21T19:10:19Z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