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Cierre\04.Octubre-Diciembre 2021\Impreso\"/>
    </mc:Choice>
  </mc:AlternateContent>
  <bookViews>
    <workbookView xWindow="-120" yWindow="-120" windowWidth="29040" windowHeight="1584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4" l="1"/>
  <c r="F35" i="4"/>
  <c r="E35" i="4"/>
  <c r="B13" i="4"/>
  <c r="C13" i="4"/>
  <c r="E14" i="4"/>
  <c r="F14" i="4"/>
  <c r="E24" i="4"/>
  <c r="F24" i="4"/>
  <c r="B26" i="4"/>
  <c r="C26" i="4"/>
  <c r="F30" i="4"/>
  <c r="E42" i="4"/>
  <c r="F42" i="4"/>
  <c r="F26" i="4" l="1"/>
  <c r="F46" i="4"/>
  <c r="F48" i="4" s="1"/>
  <c r="E26" i="4"/>
  <c r="E46" i="4"/>
  <c r="C28" i="4"/>
  <c r="B28" i="4"/>
  <c r="E48" i="4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<sst xmlns="http://schemas.openxmlformats.org/spreadsheetml/2006/main" count="62" uniqueCount="61">
  <si>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</si>
  <si>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</si>
  <si>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</si>
  <si>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</si>
  <si>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</si>
  <si>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</si>
  <si>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</si>
  <si>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</si>
  <si>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</si>
  <si>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</si>
  <si>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</si>
  <si>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</si>
  <si>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</si>
  <si>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</si>
  <si>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</si>
  <si>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</si>
  <si>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</si>
  <si>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</si>
  <si>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</si>
  <si>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</si>
  <si>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</si>
  <si>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</si>
  <si>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</si>
  <si>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</si>
  <si>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</si>
  <si>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</si>
  <si>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</si>
  <si>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</si>
  <si>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</si>
  <si>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</si>
  <si>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</si>
  <si>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</si>
  <si>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</si>
  <si>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</si>
  <si>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</si>
  <si>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</si>
  <si>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</si>
  <si>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</si>
  <si>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</si>
  <si>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</si>
  <si>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</si>
  <si>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</si>
  <si>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</si>
  <si>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</si>
  <si>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</si>
  <si>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</si>
  <si>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</si>
  <si>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</si>
  <si>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</si>
  <si>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</si>
  <si>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</si>
  <si>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</si>
  <si>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</si>
  <si>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</si>
  <si>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</si>
  <si>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</si>
  <si>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</si>
  <si>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</si>
  <si>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</si>
  <si>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</si>
  <si>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Valle de Santiago, Gto.
Estado de Situación Financiera.
Al 31 de Diciembre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</si>
</sst>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164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4" fontId="8" fillId="0" borderId="0" xfId="8" applyNumberFormat="1" applyFont="1" applyAlignment="1" applyProtection="1">
      <alignment vertical="top"/>
      <protection locked="0"/>
    </xf>
    <xf numFmtId="0" fontId="7" fillId="2" borderId="4" xfId="8" applyFont="1" applyFill="1" applyBorder="1" applyAlignment="1" applyProtection="1">
      <alignment horizontal="center" vertical="center" wrapText="1"/>
      <protection locked="0"/>
    </xf>
    <xf numFmtId="0" fontId="7" fillId="0" borderId="4" xfId="8" applyFont="1" applyFill="1" applyBorder="1" applyAlignment="1" applyProtection="1">
      <alignment horizontal="left" vertical="top" wrapText="1" indent="1"/>
      <protection locked="0"/>
    </xf>
    <xf numFmtId="0" fontId="8" fillId="0" borderId="4" xfId="2" applyNumberFormat="1" applyFont="1" applyFill="1" applyBorder="1" applyAlignment="1" applyProtection="1">
      <alignment horizontal="center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8" fillId="0" borderId="4" xfId="8" applyFont="1" applyFill="1" applyBorder="1" applyAlignment="1" applyProtection="1">
      <alignment horizontal="left" vertical="top" wrapText="1" indent="3"/>
      <protection locked="0"/>
    </xf>
    <xf numFmtId="0" fontId="8" fillId="0" borderId="4" xfId="8" applyFont="1" applyFill="1" applyBorder="1" applyAlignment="1" applyProtection="1">
      <alignment horizontal="left" vertical="top" wrapText="1"/>
      <protection locked="0"/>
    </xf>
    <xf numFmtId="4" fontId="7" fillId="0" borderId="4" xfId="2" applyNumberFormat="1" applyFont="1" applyFill="1" applyBorder="1" applyAlignment="1" applyProtection="1">
      <alignment horizontal="right" vertical="top" wrapText="1"/>
      <protection locked="0"/>
    </xf>
    <xf numFmtId="0" fontId="8" fillId="0" borderId="4" xfId="2" applyNumberFormat="1" applyFont="1" applyFill="1" applyBorder="1" applyAlignment="1" applyProtection="1">
      <alignment horizontal="center" vertical="top"/>
      <protection locked="0"/>
    </xf>
    <xf numFmtId="0" fontId="8" fillId="0" borderId="4" xfId="8" applyNumberFormat="1" applyFont="1" applyFill="1" applyBorder="1" applyAlignment="1" applyProtection="1">
      <alignment horizontal="center" vertical="top"/>
      <protection locked="0"/>
    </xf>
    <xf numFmtId="0" fontId="7" fillId="0" borderId="4" xfId="8" applyFont="1" applyFill="1" applyBorder="1" applyAlignment="1" applyProtection="1">
      <alignment horizontal="left" vertical="top" wrapText="1"/>
      <protection locked="0"/>
    </xf>
    <xf numFmtId="4" fontId="7" fillId="0" borderId="4" xfId="2" applyNumberFormat="1" applyFont="1" applyFill="1" applyBorder="1" applyAlignment="1" applyProtection="1">
      <alignment horizontal="right" vertical="top"/>
      <protection locked="0"/>
    </xf>
    <xf numFmtId="0" fontId="11" fillId="0" borderId="4" xfId="8" applyFont="1" applyFill="1" applyBorder="1" applyAlignment="1" applyProtection="1">
      <alignment horizontal="left" vertical="top" wrapText="1" indent="2"/>
      <protection locked="0"/>
    </xf>
    <xf numFmtId="0" fontId="8" fillId="0" borderId="4" xfId="8" applyFont="1" applyBorder="1" applyAlignment="1" applyProtection="1">
      <alignment vertical="top" wrapText="1"/>
      <protection locked="0"/>
    </xf>
    <xf numFmtId="0" fontId="8" fillId="0" borderId="4" xfId="8" applyNumberFormat="1" applyFont="1" applyBorder="1" applyAlignment="1" applyProtection="1">
      <alignment horizontal="center" vertical="top" wrapText="1"/>
      <protection locked="0"/>
    </xf>
    <xf numFmtId="0" fontId="8" fillId="0" borderId="4" xfId="8" applyNumberFormat="1" applyFont="1" applyBorder="1" applyAlignment="1" applyProtection="1">
      <alignment horizontal="center" vertical="top"/>
      <protection locked="0"/>
    </xf>
    <xf numFmtId="0" fontId="8" fillId="0" borderId="4" xfId="8" applyFont="1" applyFill="1" applyBorder="1" applyAlignment="1" applyProtection="1">
      <alignment vertical="top" wrapText="1"/>
      <protection locked="0"/>
    </xf>
    <xf numFmtId="0" fontId="8" fillId="0" borderId="4" xfId="8" applyNumberFormat="1" applyFont="1" applyFill="1" applyBorder="1" applyAlignment="1" applyProtection="1">
      <alignment horizontal="center" vertical="top" wrapText="1"/>
      <protection locked="0"/>
    </xf>
    <xf numFmtId="4" fontId="8" fillId="0" borderId="4" xfId="8" applyNumberFormat="1" applyFont="1" applyBorder="1" applyAlignment="1" applyProtection="1">
      <alignment vertical="top" wrapText="1"/>
      <protection locked="0"/>
    </xf>
    <xf numFmtId="4" fontId="8" fillId="0" borderId="4" xfId="16" applyNumberFormat="1" applyFont="1" applyFill="1" applyBorder="1" applyAlignment="1" applyProtection="1">
      <alignment vertical="top" wrapText="1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4" xfId="26" applyNumberFormat="1" applyFont="1" applyFill="1" applyBorder="1" applyAlignment="1" applyProtection="1">
      <alignment vertical="top" wrapText="1"/>
      <protection locked="0"/>
    </xf>
    <xf numFmtId="4" fontId="8" fillId="0" borderId="4" xfId="35" applyNumberFormat="1" applyFont="1" applyFill="1" applyBorder="1" applyAlignment="1" applyProtection="1">
      <alignment vertical="top" wrapText="1"/>
      <protection locked="0"/>
    </xf>
    <xf numFmtId="4" fontId="8" fillId="0" borderId="4" xfId="44" applyNumberFormat="1" applyFont="1" applyFill="1" applyBorder="1" applyAlignment="1" applyProtection="1">
      <alignment vertical="top" wrapText="1"/>
      <protection locked="0"/>
    </xf>
    <xf numFmtId="4" fontId="8" fillId="0" borderId="0" xfId="44" applyNumberFormat="1" applyFont="1" applyFill="1" applyBorder="1" applyAlignment="1" applyProtection="1">
      <alignment vertical="top" wrapText="1"/>
      <protection locked="0"/>
    </xf>
    <xf numFmtId="4" fontId="8" fillId="0" borderId="0" xfId="44" applyNumberFormat="1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12" fillId="0" borderId="0" xfId="0" applyFont="1"/>
    <xf numFmtId="0" fontId="7" fillId="2" borderId="3" xfId="8" applyFont="1" applyFill="1" applyBorder="1" applyAlignment="1" applyProtection="1">
      <alignment horizontal="center" vertical="center" wrapText="1"/>
      <protection locked="0"/>
    </xf>
    <xf numFmtId="0" fontId="7" fillId="2" borderId="1" xfId="8" applyFont="1" applyFill="1" applyBorder="1" applyAlignment="1" applyProtection="1">
      <alignment horizontal="center" vertical="center" wrapText="1"/>
      <protection locked="0"/>
    </xf>
    <xf numFmtId="0" fontId="7" fillId="2" borderId="2" xfId="8" applyFont="1" applyFill="1" applyBorder="1" applyAlignment="1" applyProtection="1">
      <alignment horizontal="center" vertical="center" wrapText="1"/>
      <protection locked="0"/>
    </xf>
  </cellXfs>
  <cellStyles count="53">
    <cellStyle name="Euro" xfId="1"/>
    <cellStyle name="Millares 2" xfId="2"/>
    <cellStyle name="Millares 2 2" xfId="3"/>
    <cellStyle name="Millares 2 2 2" xfId="17"/>
    <cellStyle name="Millares 2 2 3" xfId="27"/>
    <cellStyle name="Millares 2 2 4" xfId="36"/>
    <cellStyle name="Millares 2 2 5" xfId="45"/>
    <cellStyle name="Millares 2 3" xfId="4"/>
    <cellStyle name="Millares 2 3 2" xfId="18"/>
    <cellStyle name="Millares 2 3 3" xfId="28"/>
    <cellStyle name="Millares 2 3 4" xfId="37"/>
    <cellStyle name="Millares 2 3 5" xfId="46"/>
    <cellStyle name="Millares 2 4" xfId="16"/>
    <cellStyle name="Millares 2 5" xfId="25"/>
    <cellStyle name="Millares 2 6" xfId="26"/>
    <cellStyle name="Millares 2 7" xfId="35"/>
    <cellStyle name="Millares 2 8" xfId="44"/>
    <cellStyle name="Millares 3" xfId="5"/>
    <cellStyle name="Millares 3 2" xfId="19"/>
    <cellStyle name="Millares 3 3" xfId="29"/>
    <cellStyle name="Millares 3 4" xfId="38"/>
    <cellStyle name="Millares 3 5" xfId="47"/>
    <cellStyle name="Moneda 2" xfId="6"/>
    <cellStyle name="Moneda 2 2" xfId="20"/>
    <cellStyle name="Moneda 2 3" xfId="30"/>
    <cellStyle name="Moneda 2 4" xfId="39"/>
    <cellStyle name="Moneda 2 5" xfId="48"/>
    <cellStyle name="Normal" xfId="0" builtinId="0"/>
    <cellStyle name="Normal 2" xfId="7"/>
    <cellStyle name="Normal 2 2" xfId="8"/>
    <cellStyle name="Normal 2 3" xfId="21"/>
    <cellStyle name="Normal 2 4" xfId="31"/>
    <cellStyle name="Normal 2 5" xfId="40"/>
    <cellStyle name="Normal 2 6" xfId="49"/>
    <cellStyle name="Normal 3" xfId="9"/>
    <cellStyle name="Normal 3 2" xfId="22"/>
    <cellStyle name="Normal 3 3" xfId="32"/>
    <cellStyle name="Normal 3 4" xfId="41"/>
    <cellStyle name="Normal 3 5" xfId="50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2 3" xfId="34"/>
    <cellStyle name="Normal 6 2 4" xfId="43"/>
    <cellStyle name="Normal 6 2 5" xfId="52"/>
    <cellStyle name="Normal 6 3" xfId="23"/>
    <cellStyle name="Normal 6 4" xfId="33"/>
    <cellStyle name="Normal 6 5" xfId="42"/>
    <cellStyle name="Normal 6 6" xfId="51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552450</xdr:colOff>
      <xdr:row>58</xdr:row>
      <xdr:rowOff>133350</xdr:rowOff>
    </xdr:from>
    <xdr:ext cx="2943225" cy="0"/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23F17A45-BF02-4ECE-AC1B-7A14F29F98D5}"/>
            </a:ext>
          </a:extLst>
        </xdr:cNvPr>
        <xdr:cNvCxnSpPr/>
      </xdr:nvCxnSpPr>
      <xdr:spPr>
        <a:xfrm>
          <a:off x="4086225" y="9277350"/>
          <a:ext cx="2943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3</xdr:col>
      <xdr:colOff>2924175</xdr:colOff>
      <xdr:row>54</xdr:row>
      <xdr:rowOff>125747</xdr:rowOff>
    </xdr:from>
    <xdr:ext cx="2545850" cy="328167"/>
    <xdr:sp macro="" textlink="">
      <xdr:nvSpPr>
        <xdr:cNvPr id="3" name="CuadroTexto 8">
          <a:extLst>
            <a:ext uri="{FF2B5EF4-FFF2-40B4-BE49-F238E27FC236}">
              <a16:creationId xmlns:a16="http://schemas.microsoft.com/office/drawing/2014/main" xmlns="" id="{C47C4A84-8FE6-4173-878B-CA40D776DC57}"/>
            </a:ext>
          </a:extLst>
        </xdr:cNvPr>
        <xdr:cNvSpPr txBox="1"/>
      </xdr:nvSpPr>
      <xdr:spPr>
        <a:xfrm>
          <a:off x="8267700" y="8698247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Lic. Irene Borja Pimentel	</a:t>
          </a:r>
        </a:p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Síndico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209550</xdr:colOff>
      <xdr:row>54</xdr:row>
      <xdr:rowOff>135272</xdr:rowOff>
    </xdr:from>
    <xdr:ext cx="2545850" cy="328167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xmlns="" id="{D85E696F-75E1-4214-81E5-EDB04102725F}"/>
            </a:ext>
          </a:extLst>
        </xdr:cNvPr>
        <xdr:cNvSpPr txBox="1"/>
      </xdr:nvSpPr>
      <xdr:spPr>
        <a:xfrm>
          <a:off x="209550" y="8707772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Ing. Alejandro Alanís Chávez </a:t>
          </a:r>
          <a:b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104775</xdr:colOff>
      <xdr:row>55</xdr:row>
      <xdr:rowOff>9525</xdr:rowOff>
    </xdr:from>
    <xdr:ext cx="2781300" cy="0"/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571B8281-19A9-4E96-9212-5D58D3F56D8B}"/>
            </a:ext>
          </a:extLst>
        </xdr:cNvPr>
        <xdr:cNvCxnSpPr/>
      </xdr:nvCxnSpPr>
      <xdr:spPr>
        <a:xfrm>
          <a:off x="104775" y="8724900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3</xdr:col>
      <xdr:colOff>2495550</xdr:colOff>
      <xdr:row>55</xdr:row>
      <xdr:rowOff>0</xdr:rowOff>
    </xdr:from>
    <xdr:ext cx="2781300" cy="0"/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xmlns="" id="{E687597F-E187-41D1-8F7E-B8696B134AFB}"/>
            </a:ext>
          </a:extLst>
        </xdr:cNvPr>
        <xdr:cNvCxnSpPr/>
      </xdr:nvCxnSpPr>
      <xdr:spPr>
        <a:xfrm>
          <a:off x="7839075" y="8715375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2</xdr:col>
      <xdr:colOff>66675</xdr:colOff>
      <xdr:row>59</xdr:row>
      <xdr:rowOff>47625</xdr:rowOff>
    </xdr:from>
    <xdr:ext cx="3181351" cy="39052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B67E1D6C-AD6F-4756-928A-2DC9F0633180}"/>
            </a:ext>
          </a:extLst>
        </xdr:cNvPr>
        <xdr:cNvSpPr txBox="1"/>
      </xdr:nvSpPr>
      <xdr:spPr>
        <a:xfrm>
          <a:off x="4505325" y="9334500"/>
          <a:ext cx="3181351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Julio César Bermúdez González </a:t>
          </a:r>
          <a:b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Tesorero Municipal </a:t>
          </a:r>
        </a:p>
        <a:p>
          <a:pPr algn="l"/>
          <a:endParaRPr lang="es-MX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topLeftCell="A25" zoomScaleNormal="100" zoomScaleSheetLayoutView="100" workbookViewId="0">
      <selection activeCell="L39" sqref="L39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2" t="s">
        <v>60</v>
      </c>
      <c r="B1" s="33"/>
      <c r="C1" s="33"/>
      <c r="D1" s="33"/>
      <c r="E1" s="33"/>
      <c r="F1" s="34"/>
    </row>
    <row r="2" spans="1:6" x14ac:dyDescent="0.2">
      <c r="A2" s="5" t="s">
        <v>52</v>
      </c>
      <c r="B2" s="5">
        <v>2021</v>
      </c>
      <c r="C2" s="5">
        <v>2020</v>
      </c>
      <c r="D2" s="5" t="s">
        <v>52</v>
      </c>
      <c r="E2" s="5">
        <v>2021</v>
      </c>
      <c r="F2" s="5">
        <v>2020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5">
        <v>80504979.969999999</v>
      </c>
      <c r="C5" s="25">
        <v>109411446.59999999</v>
      </c>
      <c r="D5" s="9" t="s">
        <v>36</v>
      </c>
      <c r="E5" s="28">
        <v>44143115.549999997</v>
      </c>
      <c r="F5" s="24">
        <v>85395944.859999999</v>
      </c>
    </row>
    <row r="6" spans="1:6" x14ac:dyDescent="0.2">
      <c r="A6" s="9" t="s">
        <v>23</v>
      </c>
      <c r="B6" s="25">
        <v>7180258.1600000001</v>
      </c>
      <c r="C6" s="25">
        <v>32485127.859999999</v>
      </c>
      <c r="D6" s="9" t="s">
        <v>37</v>
      </c>
      <c r="E6" s="26">
        <v>0</v>
      </c>
      <c r="F6" s="24">
        <v>0</v>
      </c>
    </row>
    <row r="7" spans="1:6" x14ac:dyDescent="0.2">
      <c r="A7" s="9" t="s">
        <v>24</v>
      </c>
      <c r="B7" s="25">
        <v>16028715.59</v>
      </c>
      <c r="C7" s="25">
        <v>19059408.09</v>
      </c>
      <c r="D7" s="9" t="s">
        <v>6</v>
      </c>
      <c r="E7" s="26">
        <v>0</v>
      </c>
      <c r="F7" s="24">
        <v>0</v>
      </c>
    </row>
    <row r="8" spans="1:6" x14ac:dyDescent="0.2">
      <c r="A8" s="9" t="s">
        <v>25</v>
      </c>
      <c r="B8" s="23">
        <v>0</v>
      </c>
      <c r="C8" s="23">
        <v>0</v>
      </c>
      <c r="D8" s="9" t="s">
        <v>7</v>
      </c>
      <c r="E8" s="26">
        <v>0</v>
      </c>
      <c r="F8" s="24">
        <v>0</v>
      </c>
    </row>
    <row r="9" spans="1:6" x14ac:dyDescent="0.2">
      <c r="A9" s="9" t="s">
        <v>26</v>
      </c>
      <c r="B9" s="23">
        <v>0</v>
      </c>
      <c r="C9" s="23">
        <v>0</v>
      </c>
      <c r="D9" s="9" t="s">
        <v>38</v>
      </c>
      <c r="E9" s="26">
        <v>0</v>
      </c>
      <c r="F9" s="23">
        <v>0</v>
      </c>
    </row>
    <row r="10" spans="1:6" ht="22.5" x14ac:dyDescent="0.2">
      <c r="A10" s="9" t="s">
        <v>27</v>
      </c>
      <c r="B10" s="23">
        <v>0</v>
      </c>
      <c r="C10" s="23">
        <v>0</v>
      </c>
      <c r="D10" s="9" t="s">
        <v>39</v>
      </c>
      <c r="E10" s="26">
        <v>0</v>
      </c>
      <c r="F10" s="24">
        <v>0</v>
      </c>
    </row>
    <row r="11" spans="1:6" x14ac:dyDescent="0.2">
      <c r="A11" s="9" t="s">
        <v>17</v>
      </c>
      <c r="B11" s="23">
        <v>0</v>
      </c>
      <c r="C11" s="23">
        <v>0</v>
      </c>
      <c r="D11" s="9" t="s">
        <v>8</v>
      </c>
      <c r="E11" s="26">
        <v>0</v>
      </c>
      <c r="F11" s="24">
        <v>0</v>
      </c>
    </row>
    <row r="12" spans="1:6" x14ac:dyDescent="0.2">
      <c r="A12" s="10"/>
      <c r="B12" s="7"/>
      <c r="C12" s="7"/>
      <c r="D12" s="9" t="s">
        <v>40</v>
      </c>
      <c r="E12" s="26">
        <v>0</v>
      </c>
      <c r="F12" s="24">
        <v>0</v>
      </c>
    </row>
    <row r="13" spans="1:6" x14ac:dyDescent="0.2">
      <c r="A13" s="8" t="s">
        <v>53</v>
      </c>
      <c r="B13" s="11">
        <f>B5+B6+B7+B8+B9+B10+B11</f>
        <v>103713953.72</v>
      </c>
      <c r="C13" s="11">
        <f>C5+C6+C7+C8+C9+C10+C11</f>
        <v>160955982.54999998</v>
      </c>
      <c r="D13" s="10"/>
      <c r="E13" s="12"/>
      <c r="F13" s="13"/>
    </row>
    <row r="14" spans="1:6" x14ac:dyDescent="0.2">
      <c r="A14" s="14"/>
      <c r="B14" s="7"/>
      <c r="C14" s="7"/>
      <c r="D14" s="8" t="s">
        <v>56</v>
      </c>
      <c r="E14" s="15">
        <f>E5+E7+E6+E8+E9+E10+E12+E11</f>
        <v>44143115.549999997</v>
      </c>
      <c r="F14" s="15">
        <f>F5+F7+F6+F8+F9+F10+F12+F11</f>
        <v>85395944.859999999</v>
      </c>
    </row>
    <row r="15" spans="1:6" x14ac:dyDescent="0.2">
      <c r="A15" s="8" t="s">
        <v>19</v>
      </c>
      <c r="B15" s="7"/>
      <c r="C15" s="7"/>
      <c r="D15" s="14"/>
      <c r="E15" s="7"/>
      <c r="F15" s="13"/>
    </row>
    <row r="16" spans="1:6" x14ac:dyDescent="0.2">
      <c r="A16" s="9" t="s">
        <v>28</v>
      </c>
      <c r="B16" s="25">
        <v>0</v>
      </c>
      <c r="C16" s="25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25">
        <v>0</v>
      </c>
      <c r="C17" s="25">
        <v>0</v>
      </c>
      <c r="D17" s="9" t="s">
        <v>9</v>
      </c>
      <c r="E17" s="26">
        <v>0</v>
      </c>
      <c r="F17" s="24">
        <v>0</v>
      </c>
    </row>
    <row r="18" spans="1:6" x14ac:dyDescent="0.2">
      <c r="A18" s="9" t="s">
        <v>30</v>
      </c>
      <c r="B18" s="25">
        <v>340245485.75</v>
      </c>
      <c r="C18" s="25">
        <v>286262813.25999999</v>
      </c>
      <c r="D18" s="9" t="s">
        <v>10</v>
      </c>
      <c r="E18" s="26">
        <v>0</v>
      </c>
      <c r="F18" s="24">
        <v>0</v>
      </c>
    </row>
    <row r="19" spans="1:6" x14ac:dyDescent="0.2">
      <c r="A19" s="9" t="s">
        <v>31</v>
      </c>
      <c r="B19" s="25">
        <v>83384944.810000002</v>
      </c>
      <c r="C19" s="25">
        <v>77600910.989999995</v>
      </c>
      <c r="D19" s="9" t="s">
        <v>11</v>
      </c>
      <c r="E19" s="29">
        <v>9642857.1999999993</v>
      </c>
      <c r="F19" s="24">
        <v>11250000.039999999</v>
      </c>
    </row>
    <row r="20" spans="1:6" x14ac:dyDescent="0.2">
      <c r="A20" s="9" t="s">
        <v>32</v>
      </c>
      <c r="B20" s="25">
        <v>135966.14000000001</v>
      </c>
      <c r="C20" s="25">
        <v>135966.14000000001</v>
      </c>
      <c r="D20" s="9" t="s">
        <v>41</v>
      </c>
      <c r="E20" s="26">
        <v>0</v>
      </c>
      <c r="F20" s="24">
        <v>0</v>
      </c>
    </row>
    <row r="21" spans="1:6" ht="22.5" x14ac:dyDescent="0.2">
      <c r="A21" s="9" t="s">
        <v>33</v>
      </c>
      <c r="B21" s="25">
        <v>-44948317.509999998</v>
      </c>
      <c r="C21" s="25">
        <v>-36385264.93</v>
      </c>
      <c r="D21" s="9" t="s">
        <v>58</v>
      </c>
      <c r="E21" s="26">
        <v>0</v>
      </c>
      <c r="F21" s="24">
        <v>0</v>
      </c>
    </row>
    <row r="22" spans="1:6" x14ac:dyDescent="0.2">
      <c r="A22" s="9" t="s">
        <v>34</v>
      </c>
      <c r="B22" s="25">
        <v>1176759.67</v>
      </c>
      <c r="C22" s="25">
        <v>1176759.67</v>
      </c>
      <c r="D22" s="9" t="s">
        <v>12</v>
      </c>
      <c r="E22" s="26">
        <v>0</v>
      </c>
      <c r="F22" s="24">
        <v>0</v>
      </c>
    </row>
    <row r="23" spans="1:6" x14ac:dyDescent="0.2">
      <c r="A23" s="9" t="s">
        <v>5</v>
      </c>
      <c r="B23" s="23">
        <v>0</v>
      </c>
      <c r="C23" s="23">
        <v>0</v>
      </c>
      <c r="D23" s="10"/>
      <c r="E23" s="7"/>
      <c r="F23" s="13"/>
    </row>
    <row r="24" spans="1:6" x14ac:dyDescent="0.2">
      <c r="A24" s="9" t="s">
        <v>35</v>
      </c>
      <c r="B24" s="23">
        <v>0</v>
      </c>
      <c r="C24" s="23">
        <v>0</v>
      </c>
      <c r="D24" s="8" t="s">
        <v>57</v>
      </c>
      <c r="E24" s="11">
        <f>E17+E18+E19+E20+E21+E22</f>
        <v>9642857.1999999993</v>
      </c>
      <c r="F24" s="11">
        <f>F17+F18+F19+F20+F21+F22</f>
        <v>11250000.039999999</v>
      </c>
    </row>
    <row r="25" spans="1:6" s="3" customFormat="1" x14ac:dyDescent="0.2">
      <c r="A25" s="10"/>
      <c r="B25" s="7"/>
      <c r="C25" s="7"/>
      <c r="D25" s="10"/>
      <c r="E25" s="7"/>
      <c r="F25" s="13"/>
    </row>
    <row r="26" spans="1:6" x14ac:dyDescent="0.2">
      <c r="A26" s="8" t="s">
        <v>54</v>
      </c>
      <c r="B26" s="11">
        <f>B16+B17+B18+B19+B20+B21+B22+B23+B24</f>
        <v>379994838.86000001</v>
      </c>
      <c r="C26" s="11">
        <f>C16+C17+C18+C19+C20+C21+C22+C23+C24</f>
        <v>328791185.13</v>
      </c>
      <c r="D26" s="16" t="s">
        <v>50</v>
      </c>
      <c r="E26" s="11">
        <f>E14+E24</f>
        <v>53785972.75</v>
      </c>
      <c r="F26" s="11">
        <f>F14+F24</f>
        <v>96645944.900000006</v>
      </c>
    </row>
    <row r="27" spans="1:6" x14ac:dyDescent="0.2">
      <c r="A27" s="14"/>
      <c r="B27" s="7"/>
      <c r="C27" s="7"/>
      <c r="D27" s="14"/>
      <c r="E27" s="7"/>
      <c r="F27" s="13"/>
    </row>
    <row r="28" spans="1:6" x14ac:dyDescent="0.2">
      <c r="A28" s="8" t="s">
        <v>55</v>
      </c>
      <c r="B28" s="11">
        <f>B13+B26</f>
        <v>483708792.58000004</v>
      </c>
      <c r="C28" s="11">
        <f>C13+C26</f>
        <v>489747167.67999995</v>
      </c>
      <c r="D28" s="6" t="s">
        <v>43</v>
      </c>
      <c r="E28" s="7"/>
      <c r="F28" s="7"/>
    </row>
    <row r="29" spans="1:6" x14ac:dyDescent="0.2">
      <c r="A29" s="17"/>
      <c r="B29" s="18"/>
      <c r="C29" s="19"/>
      <c r="D29" s="14"/>
      <c r="E29" s="7"/>
      <c r="F29" s="7"/>
    </row>
    <row r="30" spans="1:6" x14ac:dyDescent="0.2">
      <c r="A30" s="20"/>
      <c r="B30" s="18"/>
      <c r="C30" s="19"/>
      <c r="D30" s="8" t="s">
        <v>42</v>
      </c>
      <c r="E30" s="11">
        <f>E31+E32+E33</f>
        <v>23319492.919999998</v>
      </c>
      <c r="F30" s="11">
        <f>F31+F32+F33</f>
        <v>23319492.919999998</v>
      </c>
    </row>
    <row r="31" spans="1:6" x14ac:dyDescent="0.2">
      <c r="A31" s="20"/>
      <c r="B31" s="18"/>
      <c r="C31" s="19"/>
      <c r="D31" s="9" t="s">
        <v>2</v>
      </c>
      <c r="E31" s="27">
        <v>22266596.239999998</v>
      </c>
      <c r="F31" s="24">
        <v>22266596.239999998</v>
      </c>
    </row>
    <row r="32" spans="1:6" x14ac:dyDescent="0.2">
      <c r="A32" s="20"/>
      <c r="B32" s="18"/>
      <c r="C32" s="19"/>
      <c r="D32" s="9" t="s">
        <v>13</v>
      </c>
      <c r="E32" s="27">
        <v>1052896.68</v>
      </c>
      <c r="F32" s="24">
        <v>1052896.68</v>
      </c>
    </row>
    <row r="33" spans="1:9" x14ac:dyDescent="0.2">
      <c r="A33" s="20"/>
      <c r="B33" s="18"/>
      <c r="C33" s="19"/>
      <c r="D33" s="9" t="s">
        <v>45</v>
      </c>
      <c r="E33" s="27">
        <v>0</v>
      </c>
      <c r="F33" s="24">
        <v>0</v>
      </c>
    </row>
    <row r="34" spans="1:9" x14ac:dyDescent="0.2">
      <c r="A34" s="20"/>
      <c r="B34" s="18"/>
      <c r="C34" s="19"/>
      <c r="D34" s="10"/>
      <c r="E34" s="7"/>
      <c r="F34" s="13"/>
    </row>
    <row r="35" spans="1:9" x14ac:dyDescent="0.2">
      <c r="A35" s="20"/>
      <c r="B35" s="18"/>
      <c r="C35" s="19"/>
      <c r="D35" s="8" t="s">
        <v>44</v>
      </c>
      <c r="E35" s="11">
        <f>E36+E37+E38+E39+E40</f>
        <v>406603326.90999997</v>
      </c>
      <c r="F35" s="11">
        <f>F36+F37+F38+F39+F40</f>
        <v>369781729.85999995</v>
      </c>
    </row>
    <row r="36" spans="1:9" x14ac:dyDescent="0.2">
      <c r="A36" s="20"/>
      <c r="B36" s="18"/>
      <c r="C36" s="19"/>
      <c r="D36" s="9" t="s">
        <v>46</v>
      </c>
      <c r="E36" s="27">
        <v>132649066.83</v>
      </c>
      <c r="F36" s="24">
        <v>79109928.659999996</v>
      </c>
    </row>
    <row r="37" spans="1:9" x14ac:dyDescent="0.2">
      <c r="A37" s="20"/>
      <c r="B37" s="18"/>
      <c r="C37" s="19"/>
      <c r="D37" s="9" t="s">
        <v>14</v>
      </c>
      <c r="E37" s="27">
        <v>273887148.77999997</v>
      </c>
      <c r="F37" s="24">
        <v>290604689.89999998</v>
      </c>
    </row>
    <row r="38" spans="1:9" x14ac:dyDescent="0.2">
      <c r="A38" s="20"/>
      <c r="B38" s="18"/>
      <c r="C38" s="19"/>
      <c r="D38" s="9" t="s">
        <v>3</v>
      </c>
      <c r="E38" s="27">
        <v>0</v>
      </c>
      <c r="F38" s="24">
        <v>0</v>
      </c>
    </row>
    <row r="39" spans="1:9" x14ac:dyDescent="0.2">
      <c r="A39" s="20"/>
      <c r="B39" s="18"/>
      <c r="C39" s="19"/>
      <c r="D39" s="9" t="s">
        <v>4</v>
      </c>
      <c r="E39" s="27">
        <v>0</v>
      </c>
      <c r="F39" s="24">
        <v>0</v>
      </c>
    </row>
    <row r="40" spans="1:9" x14ac:dyDescent="0.2">
      <c r="A40" s="20"/>
      <c r="B40" s="18"/>
      <c r="C40" s="19"/>
      <c r="D40" s="9" t="s">
        <v>47</v>
      </c>
      <c r="E40" s="27">
        <v>67111.3</v>
      </c>
      <c r="F40" s="24">
        <v>67111.3</v>
      </c>
    </row>
    <row r="41" spans="1:9" x14ac:dyDescent="0.2">
      <c r="A41" s="20"/>
      <c r="B41" s="18"/>
      <c r="C41" s="19"/>
      <c r="D41" s="10"/>
      <c r="E41" s="7"/>
      <c r="F41" s="13"/>
    </row>
    <row r="42" spans="1:9" ht="22.5" x14ac:dyDescent="0.2">
      <c r="A42" s="20"/>
      <c r="B42" s="21"/>
      <c r="C42" s="19"/>
      <c r="D42" s="8" t="s">
        <v>59</v>
      </c>
      <c r="E42" s="11">
        <f>E43</f>
        <v>0</v>
      </c>
      <c r="F42" s="11">
        <f>F43</f>
        <v>0</v>
      </c>
    </row>
    <row r="43" spans="1:9" x14ac:dyDescent="0.2">
      <c r="A43" s="17"/>
      <c r="B43" s="18"/>
      <c r="C43" s="19"/>
      <c r="D43" s="9" t="s">
        <v>15</v>
      </c>
      <c r="E43" s="23">
        <v>0</v>
      </c>
      <c r="F43" s="24">
        <v>0</v>
      </c>
    </row>
    <row r="44" spans="1:9" x14ac:dyDescent="0.2">
      <c r="A44" s="17"/>
      <c r="B44" s="18"/>
      <c r="C44" s="19"/>
      <c r="D44" s="9" t="s">
        <v>16</v>
      </c>
      <c r="E44" s="23">
        <v>0</v>
      </c>
      <c r="F44" s="24">
        <v>0</v>
      </c>
    </row>
    <row r="45" spans="1:9" x14ac:dyDescent="0.2">
      <c r="A45" s="17"/>
      <c r="B45" s="18"/>
      <c r="C45" s="19"/>
      <c r="D45" s="10"/>
      <c r="E45" s="7"/>
      <c r="F45" s="13"/>
    </row>
    <row r="46" spans="1:9" x14ac:dyDescent="0.2">
      <c r="A46" s="17"/>
      <c r="B46" s="18"/>
      <c r="C46" s="19"/>
      <c r="D46" s="8" t="s">
        <v>48</v>
      </c>
      <c r="E46" s="11">
        <f>E42+E35+E30</f>
        <v>429922819.82999998</v>
      </c>
      <c r="F46" s="11">
        <f>F42+F35+F30</f>
        <v>393101222.77999997</v>
      </c>
    </row>
    <row r="47" spans="1:9" x14ac:dyDescent="0.2">
      <c r="A47" s="17"/>
      <c r="B47" s="18"/>
      <c r="C47" s="19"/>
      <c r="D47" s="14"/>
      <c r="E47" s="7"/>
      <c r="F47" s="13"/>
      <c r="H47" s="4"/>
      <c r="I47" s="4"/>
    </row>
    <row r="48" spans="1:9" x14ac:dyDescent="0.2">
      <c r="A48" s="17"/>
      <c r="B48" s="18"/>
      <c r="C48" s="19"/>
      <c r="D48" s="8" t="s">
        <v>49</v>
      </c>
      <c r="E48" s="11">
        <f>E26+E46</f>
        <v>483708792.57999998</v>
      </c>
      <c r="F48" s="11">
        <f>F26+F46</f>
        <v>489747167.67999995</v>
      </c>
      <c r="G48" s="4"/>
      <c r="H48" s="4"/>
    </row>
    <row r="49" spans="1:6" x14ac:dyDescent="0.2">
      <c r="A49" s="17"/>
      <c r="B49" s="18"/>
      <c r="C49" s="18"/>
      <c r="D49" s="22"/>
      <c r="E49" s="19"/>
      <c r="F49" s="19"/>
    </row>
    <row r="51" spans="1:6" x14ac:dyDescent="0.2">
      <c r="A51" s="2" t="s">
        <v>51</v>
      </c>
    </row>
    <row r="53" spans="1:6" x14ac:dyDescent="0.2">
      <c r="A53" s="30"/>
      <c r="B53" s="30"/>
      <c r="C53" s="30"/>
    </row>
    <row r="54" spans="1:6" x14ac:dyDescent="0.2">
      <c r="A54" s="30"/>
      <c r="B54" s="30"/>
      <c r="C54" s="30"/>
    </row>
    <row r="55" spans="1:6" x14ac:dyDescent="0.2">
      <c r="A55" s="2"/>
      <c r="B55" s="2"/>
      <c r="C55" s="2"/>
    </row>
    <row r="56" spans="1:6" x14ac:dyDescent="0.2">
      <c r="A56" s="31"/>
      <c r="B56" s="31"/>
    </row>
    <row r="57" spans="1:6" x14ac:dyDescent="0.2">
      <c r="A57" s="31"/>
      <c r="B57" s="31"/>
    </row>
    <row r="58" spans="1:6" x14ac:dyDescent="0.2">
      <c r="A58" s="2"/>
      <c r="B58" s="2"/>
      <c r="C58" s="2"/>
    </row>
    <row r="59" spans="1:6" x14ac:dyDescent="0.2">
      <c r="A59" s="2"/>
      <c r="B59" s="2"/>
      <c r="C59" s="2"/>
    </row>
    <row r="60" spans="1:6" x14ac:dyDescent="0.2">
      <c r="A60" s="2"/>
      <c r="B60" s="2"/>
      <c r="C60" s="2"/>
    </row>
    <row r="61" spans="1:6" x14ac:dyDescent="0.2">
      <c r="A61" s="2"/>
      <c r="B61" s="2"/>
      <c r="C61" s="2"/>
    </row>
    <row r="62" spans="1:6" x14ac:dyDescent="0.2">
      <c r="A62" s="30"/>
      <c r="B62" s="30"/>
      <c r="C62" s="30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2022-01-26T18:13:56Z</cp:lastPrinted>
  <dcterms:created xsi:type="dcterms:W3CDTF">2012-12-11T20:26:08Z</dcterms:created>
  <dcterms:modified xsi:type="dcterms:W3CDTF">2022-01-26T18:14:15Z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