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Cuenta Pública 2019-2021\01.Enero-Marzo 2022\DIGITAL\"/>
    </mc:Choice>
  </mc:AlternateContent>
  <xr:revisionPtr revIDLastSave="0" documentId="13_ncr:1_{AC564C83-C974-4E13-8770-1A48BDB0BB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FE" sheetId="3" r:id="rId1"/>
  </sheets>
  <definedNames>
    <definedName name="_xlnm._FilterDatabase" localSheetId="0" hidden="1">EFE!#REF!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8" i="3" l="1"/>
  <c r="C56" i="3"/>
  <c r="C55" i="3"/>
  <c r="B41" i="3" l="1"/>
  <c r="C54" i="3" l="1"/>
  <c r="B55" i="3"/>
  <c r="B54" i="3" s="1"/>
  <c r="C49" i="3" l="1"/>
  <c r="B49" i="3"/>
  <c r="B48" i="3" s="1"/>
  <c r="C48" i="3"/>
  <c r="C59" i="3" l="1"/>
  <c r="B59" i="3"/>
  <c r="C41" i="3" l="1"/>
  <c r="C36" i="3"/>
  <c r="B36" i="3"/>
  <c r="B45" i="3" s="1"/>
  <c r="C16" i="3"/>
  <c r="B16" i="3"/>
  <c r="C4" i="3"/>
  <c r="B4" i="3"/>
  <c r="C45" i="3" l="1"/>
  <c r="C33" i="3"/>
  <c r="B33" i="3"/>
  <c r="B61" i="3" s="1"/>
  <c r="C61" i="3" l="1"/>
</calcChain>
</file>

<file path=xl/sharedStrings.xml><?xml version="1.0" encoding="utf-8"?>
<sst xmlns="http://schemas.openxmlformats.org/spreadsheetml/2006/main" count="92" uniqueCount="58">
  <si>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</si>
  <si>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</si>
  <si>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</si>
  <si>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</si>
  <si>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</si>
  <si>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</si>
  <si>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</si>
  <si>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</si>
  <si>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</si>
  <si>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</si>
  <si>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</si>
  <si>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</si>
  <si>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</si>
  <si>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</si>
  <si>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</si>
  <si>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</si>
  <si>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</si>
  <si>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</si>
  <si>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</si>
  <si>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</si>
  <si>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</si>
  <si>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</si>
  <si>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</si>
  <si>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</si>
  <si>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</si>
  <si>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</si>
  <si>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</si>
  <si>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</si>
  <si>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</si>
  <si>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</si>
  <si>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</si>
  <si>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</si>
  <si>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</si>
  <si>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</si>
  <si>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</si>
  <si>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</si>
  <si>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</si>
  <si>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</si>
  <si>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</si>
  <si>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</si>
  <si>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</si>
  <si>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</si>
  <si>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</si>
  <si>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</si>
  <si>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</si>
  <si>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</si>
  <si>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de Efectivo de las actividades de Inversión</t>
  </si>
  <si>
    <t>Flujos Netos de Efectivo por Actividades de Inversión</t>
  </si>
  <si>
    <t>Flujos de Efectivo de las actividades de Financiamiento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</si>
  <si>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</si>
  <si>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</si>
  <si>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</si>
  <si>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</si>
  <si>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</si>
  <si>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</si>
  <si>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</si>
  <si>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</si>
  <si>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Municipio de Valle de Santiago, Gto.
Estado de Flujos de Efectivo
Del 1 de Enero al 31 de Marzo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</si>
</sst>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8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4" fontId="2" fillId="0" borderId="4" xfId="8" applyNumberFormat="1" applyFont="1" applyFill="1" applyBorder="1" applyAlignment="1" applyProtection="1">
      <alignment vertical="top" wrapText="1"/>
      <protection locked="0"/>
    </xf>
    <xf numFmtId="0" fontId="3" fillId="0" borderId="4" xfId="8" applyFont="1" applyFill="1" applyBorder="1" applyAlignment="1">
      <alignment horizontal="left" vertical="top" wrapText="1" indent="3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0" fontId="3" fillId="0" borderId="4" xfId="8" applyFont="1" applyFill="1" applyBorder="1" applyAlignment="1">
      <alignment horizontal="left" vertical="top" wrapText="1"/>
    </xf>
    <xf numFmtId="0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6" fillId="0" borderId="0" xfId="8" applyFont="1" applyFill="1" applyBorder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Fill="1" applyBorder="1" applyAlignment="1" applyProtection="1">
      <alignment horizontal="center" vertical="center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Alignment="1" applyProtection="1">
      <alignment horizontal="left" vertical="top" wrapText="1" indent="1"/>
      <protection locked="0"/>
    </xf>
    <xf numFmtId="0" fontId="8" fillId="0" borderId="0" xfId="0" applyFont="1" applyAlignment="1">
      <alignment horizontal="left" wrapText="1" indent="1"/>
    </xf>
    <xf numFmtId="4" fontId="3" fillId="0" borderId="4" xfId="8" applyNumberFormat="1" applyFont="1" applyBorder="1" applyAlignment="1" applyProtection="1">
      <alignment vertical="top" wrapText="1"/>
      <protection locked="0"/>
    </xf>
    <xf numFmtId="43" fontId="3" fillId="0" borderId="0" xfId="16" applyFont="1" applyFill="1" applyBorder="1" applyProtection="1">
      <protection locked="0"/>
    </xf>
    <xf numFmtId="4" fontId="3" fillId="0" borderId="0" xfId="8" applyNumberFormat="1" applyFont="1" applyAlignment="1" applyProtection="1">
      <alignment vertical="top" wrapText="1"/>
      <protection locked="0"/>
    </xf>
    <xf numFmtId="39" fontId="0" fillId="0" borderId="4" xfId="0" applyNumberFormat="1" applyBorder="1"/>
    <xf numFmtId="39" fontId="0" fillId="0" borderId="5" xfId="0" applyNumberFormat="1" applyBorder="1"/>
  </cellXfs>
  <cellStyles count="17">
    <cellStyle name="Euro" xfId="1" xr:uid="{00000000-0005-0000-0000-000000000000}"/>
    <cellStyle name="Millares" xfId="16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76"/>
  <sheetViews>
    <sheetView tabSelected="1" zoomScaleNormal="100" workbookViewId="0">
      <selection sqref="A1:C1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18" ht="45" customHeight="1" x14ac:dyDescent="0.2">
      <c r="A1" s="19" t="s">
        <v>57</v>
      </c>
      <c r="B1" s="20"/>
      <c r="C1" s="21"/>
    </row>
    <row r="2" spans="1:18" ht="15" customHeight="1" x14ac:dyDescent="0.2">
      <c r="A2" s="2" t="s">
        <v>0</v>
      </c>
      <c r="B2" s="3">
        <v>2022</v>
      </c>
      <c r="C2" s="3">
        <v>2021</v>
      </c>
      <c r="R2" s="1" t="s">
        <v>1</v>
      </c>
    </row>
    <row r="3" spans="1:18" ht="11.25" customHeight="1" x14ac:dyDescent="0.2">
      <c r="A3" s="4" t="s">
        <v>40</v>
      </c>
      <c r="B3" s="5"/>
      <c r="C3" s="5"/>
    </row>
    <row r="4" spans="1:18" ht="11.25" customHeight="1" x14ac:dyDescent="0.2">
      <c r="A4" s="6" t="s">
        <v>2</v>
      </c>
      <c r="B4" s="7">
        <f>SUM(B5:B14)</f>
        <v>131821700.02</v>
      </c>
      <c r="C4" s="7">
        <f>SUM(C5:C14)</f>
        <v>481877455.20999998</v>
      </c>
      <c r="D4" s="16" t="s">
        <v>39</v>
      </c>
    </row>
    <row r="5" spans="1:18" ht="11.25" customHeight="1" x14ac:dyDescent="0.2">
      <c r="A5" s="8" t="s">
        <v>3</v>
      </c>
      <c r="B5" s="9">
        <v>19164231.41</v>
      </c>
      <c r="C5" s="24">
        <v>22244998.789999999</v>
      </c>
      <c r="D5" s="17">
        <v>100000</v>
      </c>
    </row>
    <row r="6" spans="1:18" ht="11.25" customHeight="1" x14ac:dyDescent="0.2">
      <c r="A6" s="8" t="s">
        <v>4</v>
      </c>
      <c r="B6" s="9">
        <v>0</v>
      </c>
      <c r="C6" s="24">
        <v>0</v>
      </c>
      <c r="D6" s="17">
        <v>200000</v>
      </c>
    </row>
    <row r="7" spans="1:18" ht="11.25" customHeight="1" x14ac:dyDescent="0.2">
      <c r="A7" s="8" t="s">
        <v>35</v>
      </c>
      <c r="B7" s="9">
        <v>335770</v>
      </c>
      <c r="C7" s="24">
        <v>8235675.3600000003</v>
      </c>
      <c r="D7" s="17">
        <v>300000</v>
      </c>
    </row>
    <row r="8" spans="1:18" ht="11.25" customHeight="1" x14ac:dyDescent="0.2">
      <c r="A8" s="8" t="s">
        <v>5</v>
      </c>
      <c r="B8" s="9">
        <v>6046176.9699999997</v>
      </c>
      <c r="C8" s="24">
        <v>27878344.449999999</v>
      </c>
      <c r="D8" s="17">
        <v>400000</v>
      </c>
    </row>
    <row r="9" spans="1:18" ht="11.25" customHeight="1" x14ac:dyDescent="0.2">
      <c r="A9" s="8" t="s">
        <v>36</v>
      </c>
      <c r="B9" s="9">
        <v>858943.53</v>
      </c>
      <c r="C9" s="24">
        <v>2648102.42</v>
      </c>
      <c r="D9" s="17">
        <v>500000</v>
      </c>
    </row>
    <row r="10" spans="1:18" ht="11.25" customHeight="1" x14ac:dyDescent="0.2">
      <c r="A10" s="8" t="s">
        <v>37</v>
      </c>
      <c r="B10" s="9">
        <v>353446.48</v>
      </c>
      <c r="C10" s="24">
        <v>2064982.01</v>
      </c>
      <c r="D10" s="17">
        <v>600000</v>
      </c>
    </row>
    <row r="11" spans="1:18" ht="11.25" customHeight="1" x14ac:dyDescent="0.2">
      <c r="A11" s="8" t="s">
        <v>38</v>
      </c>
      <c r="B11" s="9">
        <v>0</v>
      </c>
      <c r="C11" s="24">
        <v>0</v>
      </c>
      <c r="D11" s="17">
        <v>700000</v>
      </c>
    </row>
    <row r="12" spans="1:18" ht="22.5" x14ac:dyDescent="0.2">
      <c r="A12" s="8" t="s">
        <v>41</v>
      </c>
      <c r="B12" s="9">
        <v>105063131.63</v>
      </c>
      <c r="C12" s="24">
        <v>418805352.18000001</v>
      </c>
      <c r="D12" s="17">
        <v>800000</v>
      </c>
    </row>
    <row r="13" spans="1:18" ht="11.25" customHeight="1" x14ac:dyDescent="0.2">
      <c r="A13" s="8" t="s">
        <v>42</v>
      </c>
      <c r="B13" s="9">
        <v>0</v>
      </c>
      <c r="C13" s="9">
        <v>0</v>
      </c>
      <c r="D13" s="17">
        <v>900000</v>
      </c>
    </row>
    <row r="14" spans="1:18" ht="11.25" customHeight="1" x14ac:dyDescent="0.2">
      <c r="A14" s="8" t="s">
        <v>6</v>
      </c>
      <c r="B14" s="9">
        <v>0</v>
      </c>
      <c r="C14" s="9">
        <v>0</v>
      </c>
      <c r="D14" s="16" t="s">
        <v>56</v>
      </c>
    </row>
    <row r="15" spans="1:18" ht="11.25" customHeight="1" x14ac:dyDescent="0.2">
      <c r="A15" s="10"/>
      <c r="B15" s="11"/>
      <c r="C15" s="11"/>
      <c r="D15" s="16" t="s">
        <v>39</v>
      </c>
    </row>
    <row r="16" spans="1:18" ht="11.25" customHeight="1" x14ac:dyDescent="0.2">
      <c r="A16" s="6" t="s">
        <v>7</v>
      </c>
      <c r="B16" s="7">
        <f>SUM(B17:B32)</f>
        <v>62629300.850000001</v>
      </c>
      <c r="C16" s="7">
        <f>SUM(C17:C32)</f>
        <v>322088031.70999998</v>
      </c>
      <c r="D16" s="16" t="s">
        <v>39</v>
      </c>
    </row>
    <row r="17" spans="1:4" ht="11.25" customHeight="1" x14ac:dyDescent="0.2">
      <c r="A17" s="8" t="s">
        <v>8</v>
      </c>
      <c r="B17" s="9">
        <v>34753301.68</v>
      </c>
      <c r="C17" s="9">
        <v>158225656.30000001</v>
      </c>
      <c r="D17" s="17">
        <v>1000</v>
      </c>
    </row>
    <row r="18" spans="1:4" ht="11.25" customHeight="1" x14ac:dyDescent="0.2">
      <c r="A18" s="8" t="s">
        <v>9</v>
      </c>
      <c r="B18" s="9">
        <v>10442792.560000001</v>
      </c>
      <c r="C18" s="9">
        <v>34874326.560000002</v>
      </c>
      <c r="D18" s="17">
        <v>2000</v>
      </c>
    </row>
    <row r="19" spans="1:4" ht="11.25" customHeight="1" x14ac:dyDescent="0.2">
      <c r="A19" s="8" t="s">
        <v>10</v>
      </c>
      <c r="B19" s="9">
        <v>8995038.6500000004</v>
      </c>
      <c r="C19" s="9">
        <v>55172526.560000002</v>
      </c>
      <c r="D19" s="17">
        <v>3000</v>
      </c>
    </row>
    <row r="20" spans="1:4" ht="11.25" customHeight="1" x14ac:dyDescent="0.2">
      <c r="A20" s="8" t="s">
        <v>11</v>
      </c>
      <c r="B20" s="9">
        <v>0</v>
      </c>
      <c r="C20" s="9">
        <v>0</v>
      </c>
      <c r="D20" s="17">
        <v>4100</v>
      </c>
    </row>
    <row r="21" spans="1:4" ht="11.25" customHeight="1" x14ac:dyDescent="0.2">
      <c r="A21" s="8" t="s">
        <v>12</v>
      </c>
      <c r="B21" s="9">
        <v>4005164.04</v>
      </c>
      <c r="C21" s="9">
        <v>15688893.960000001</v>
      </c>
      <c r="D21" s="17">
        <v>4200</v>
      </c>
    </row>
    <row r="22" spans="1:4" ht="11.25" customHeight="1" x14ac:dyDescent="0.2">
      <c r="A22" s="8" t="s">
        <v>43</v>
      </c>
      <c r="B22" s="9">
        <v>0</v>
      </c>
      <c r="C22" s="9">
        <v>7855100.79</v>
      </c>
      <c r="D22" s="17">
        <v>4300</v>
      </c>
    </row>
    <row r="23" spans="1:4" ht="11.25" customHeight="1" x14ac:dyDescent="0.2">
      <c r="A23" s="8" t="s">
        <v>13</v>
      </c>
      <c r="B23" s="9">
        <v>1919486.47</v>
      </c>
      <c r="C23" s="9">
        <v>42491979.189999998</v>
      </c>
      <c r="D23" s="17">
        <v>4400</v>
      </c>
    </row>
    <row r="24" spans="1:4" ht="11.25" customHeight="1" x14ac:dyDescent="0.2">
      <c r="A24" s="8" t="s">
        <v>14</v>
      </c>
      <c r="B24" s="9">
        <v>1574054.7</v>
      </c>
      <c r="C24" s="9">
        <v>7336483.2699999996</v>
      </c>
      <c r="D24" s="17">
        <v>4500</v>
      </c>
    </row>
    <row r="25" spans="1:4" ht="11.25" customHeight="1" x14ac:dyDescent="0.2">
      <c r="A25" s="8" t="s">
        <v>15</v>
      </c>
      <c r="B25" s="9">
        <v>0</v>
      </c>
      <c r="C25" s="9">
        <v>0</v>
      </c>
      <c r="D25" s="17">
        <v>4600</v>
      </c>
    </row>
    <row r="26" spans="1:4" ht="11.25" customHeight="1" x14ac:dyDescent="0.2">
      <c r="A26" s="8" t="s">
        <v>16</v>
      </c>
      <c r="B26" s="9">
        <v>0</v>
      </c>
      <c r="C26" s="9">
        <v>0</v>
      </c>
      <c r="D26" s="17">
        <v>4700</v>
      </c>
    </row>
    <row r="27" spans="1:4" ht="11.25" customHeight="1" x14ac:dyDescent="0.2">
      <c r="A27" s="8" t="s">
        <v>17</v>
      </c>
      <c r="B27" s="9">
        <v>0</v>
      </c>
      <c r="C27" s="9">
        <v>0</v>
      </c>
      <c r="D27" s="17">
        <v>4800</v>
      </c>
    </row>
    <row r="28" spans="1:4" ht="11.25" customHeight="1" x14ac:dyDescent="0.2">
      <c r="A28" s="8" t="s">
        <v>18</v>
      </c>
      <c r="B28" s="9">
        <v>0</v>
      </c>
      <c r="C28" s="9">
        <v>20000</v>
      </c>
      <c r="D28" s="17">
        <v>4900</v>
      </c>
    </row>
    <row r="29" spans="1:4" ht="11.25" customHeight="1" x14ac:dyDescent="0.2">
      <c r="A29" s="8" t="s">
        <v>44</v>
      </c>
      <c r="B29" s="9">
        <v>0</v>
      </c>
      <c r="C29" s="9">
        <v>0</v>
      </c>
      <c r="D29" s="17">
        <v>8100</v>
      </c>
    </row>
    <row r="30" spans="1:4" ht="11.25" customHeight="1" x14ac:dyDescent="0.2">
      <c r="A30" s="8" t="s">
        <v>19</v>
      </c>
      <c r="B30" s="9">
        <v>0</v>
      </c>
      <c r="C30" s="9">
        <v>0</v>
      </c>
      <c r="D30" s="17">
        <v>8300</v>
      </c>
    </row>
    <row r="31" spans="1:4" ht="11.25" customHeight="1" x14ac:dyDescent="0.2">
      <c r="A31" s="8" t="s">
        <v>20</v>
      </c>
      <c r="B31" s="9">
        <v>939462.75</v>
      </c>
      <c r="C31" s="9">
        <v>423065.08</v>
      </c>
      <c r="D31" s="17">
        <v>8500</v>
      </c>
    </row>
    <row r="32" spans="1:4" ht="11.25" customHeight="1" x14ac:dyDescent="0.2">
      <c r="A32" s="8" t="s">
        <v>21</v>
      </c>
      <c r="B32" s="9">
        <v>0</v>
      </c>
      <c r="C32" s="9">
        <v>0</v>
      </c>
      <c r="D32" s="16" t="s">
        <v>39</v>
      </c>
    </row>
    <row r="33" spans="1:4" ht="11.25" customHeight="1" x14ac:dyDescent="0.2">
      <c r="A33" s="4" t="s">
        <v>45</v>
      </c>
      <c r="B33" s="7">
        <f>B4-B16</f>
        <v>69192399.169999987</v>
      </c>
      <c r="C33" s="7">
        <f>C4-C16</f>
        <v>159789423.5</v>
      </c>
      <c r="D33" s="16" t="s">
        <v>39</v>
      </c>
    </row>
    <row r="34" spans="1:4" ht="11.25" customHeight="1" x14ac:dyDescent="0.2">
      <c r="A34" s="12"/>
      <c r="B34" s="11"/>
      <c r="C34" s="11"/>
      <c r="D34" s="16" t="s">
        <v>39</v>
      </c>
    </row>
    <row r="35" spans="1:4" ht="11.25" customHeight="1" x14ac:dyDescent="0.2">
      <c r="A35" s="4" t="s">
        <v>46</v>
      </c>
      <c r="B35" s="11"/>
      <c r="C35" s="11"/>
      <c r="D35" s="16" t="s">
        <v>39</v>
      </c>
    </row>
    <row r="36" spans="1:4" ht="11.25" customHeight="1" x14ac:dyDescent="0.2">
      <c r="A36" s="6" t="s">
        <v>2</v>
      </c>
      <c r="B36" s="7">
        <f>SUM(B37:B39)</f>
        <v>0</v>
      </c>
      <c r="C36" s="7">
        <f>SUM(C37:C39)</f>
        <v>53982672.490000002</v>
      </c>
      <c r="D36" s="16" t="s">
        <v>39</v>
      </c>
    </row>
    <row r="37" spans="1:4" ht="11.25" customHeight="1" x14ac:dyDescent="0.2">
      <c r="A37" s="8" t="s">
        <v>22</v>
      </c>
      <c r="B37" s="9">
        <v>0</v>
      </c>
      <c r="C37" s="26">
        <v>53982672.490000002</v>
      </c>
      <c r="D37" s="16">
        <v>620001</v>
      </c>
    </row>
    <row r="38" spans="1:4" ht="11.25" customHeight="1" x14ac:dyDescent="0.2">
      <c r="A38" s="8" t="s">
        <v>23</v>
      </c>
      <c r="B38" s="9">
        <v>0</v>
      </c>
      <c r="C38" s="9">
        <v>0</v>
      </c>
      <c r="D38" s="16">
        <v>621001</v>
      </c>
    </row>
    <row r="39" spans="1:4" ht="11.25" customHeight="1" x14ac:dyDescent="0.2">
      <c r="A39" s="8" t="s">
        <v>24</v>
      </c>
      <c r="B39" s="9">
        <v>0</v>
      </c>
      <c r="C39" s="9">
        <v>0</v>
      </c>
      <c r="D39" s="16" t="s">
        <v>39</v>
      </c>
    </row>
    <row r="40" spans="1:4" ht="11.25" customHeight="1" x14ac:dyDescent="0.2">
      <c r="A40" s="10"/>
      <c r="B40" s="11"/>
      <c r="C40" s="11"/>
      <c r="D40" s="16" t="s">
        <v>39</v>
      </c>
    </row>
    <row r="41" spans="1:4" ht="11.25" customHeight="1" x14ac:dyDescent="0.2">
      <c r="A41" s="6" t="s">
        <v>7</v>
      </c>
      <c r="B41" s="7">
        <f>SUM(B42:B44)</f>
        <v>18748945.91</v>
      </c>
      <c r="C41" s="7">
        <f>SUM(C42:C44)</f>
        <v>166890336.13</v>
      </c>
      <c r="D41" s="16" t="s">
        <v>39</v>
      </c>
    </row>
    <row r="42" spans="1:4" ht="11.25" customHeight="1" x14ac:dyDescent="0.2">
      <c r="A42" s="8" t="s">
        <v>22</v>
      </c>
      <c r="B42" s="9">
        <v>18743615.949999999</v>
      </c>
      <c r="C42" s="27">
        <v>161106302.31</v>
      </c>
      <c r="D42" s="16">
        <v>6000</v>
      </c>
    </row>
    <row r="43" spans="1:4" ht="11.25" customHeight="1" x14ac:dyDescent="0.2">
      <c r="A43" s="8" t="s">
        <v>23</v>
      </c>
      <c r="B43" s="9">
        <v>5329.96</v>
      </c>
      <c r="C43" s="27">
        <v>5784033.8200000003</v>
      </c>
      <c r="D43" s="16">
        <v>5000</v>
      </c>
    </row>
    <row r="44" spans="1:4" ht="11.25" customHeight="1" x14ac:dyDescent="0.2">
      <c r="A44" s="8" t="s">
        <v>25</v>
      </c>
      <c r="B44" s="9">
        <v>0</v>
      </c>
      <c r="C44" s="9">
        <v>0</v>
      </c>
      <c r="D44" s="16">
        <v>7000</v>
      </c>
    </row>
    <row r="45" spans="1:4" ht="11.25" customHeight="1" x14ac:dyDescent="0.2">
      <c r="A45" s="4" t="s">
        <v>47</v>
      </c>
      <c r="B45" s="7">
        <f>B36-B41</f>
        <v>-18748945.91</v>
      </c>
      <c r="C45" s="7">
        <f>C36-C41</f>
        <v>-112907663.63999999</v>
      </c>
      <c r="D45" s="16" t="s">
        <v>39</v>
      </c>
    </row>
    <row r="46" spans="1:4" ht="11.25" customHeight="1" x14ac:dyDescent="0.2">
      <c r="A46" s="12"/>
      <c r="B46" s="11"/>
      <c r="C46" s="11"/>
      <c r="D46" s="16" t="s">
        <v>39</v>
      </c>
    </row>
    <row r="47" spans="1:4" ht="11.25" customHeight="1" x14ac:dyDescent="0.2">
      <c r="A47" s="4" t="s">
        <v>48</v>
      </c>
      <c r="B47" s="11"/>
      <c r="C47" s="11"/>
      <c r="D47" s="16" t="s">
        <v>39</v>
      </c>
    </row>
    <row r="48" spans="1:4" ht="11.25" customHeight="1" x14ac:dyDescent="0.2">
      <c r="A48" s="6" t="s">
        <v>2</v>
      </c>
      <c r="B48" s="7">
        <f>SUM(B49+B52)</f>
        <v>0</v>
      </c>
      <c r="C48" s="7">
        <f>SUM(C49+C52)</f>
        <v>57242025.829999998</v>
      </c>
      <c r="D48" s="16" t="s">
        <v>39</v>
      </c>
    </row>
    <row r="49" spans="1:4" ht="11.25" customHeight="1" x14ac:dyDescent="0.2">
      <c r="A49" s="8" t="s">
        <v>26</v>
      </c>
      <c r="B49" s="9">
        <f>B50+B51</f>
        <v>0</v>
      </c>
      <c r="C49" s="9">
        <f>C50+C51</f>
        <v>0</v>
      </c>
      <c r="D49" s="16" t="s">
        <v>39</v>
      </c>
    </row>
    <row r="50" spans="1:4" ht="11.25" customHeight="1" x14ac:dyDescent="0.2">
      <c r="A50" s="8" t="s">
        <v>27</v>
      </c>
      <c r="B50" s="9">
        <v>0</v>
      </c>
      <c r="C50" s="9">
        <v>0</v>
      </c>
      <c r="D50" s="18" t="s">
        <v>51</v>
      </c>
    </row>
    <row r="51" spans="1:4" ht="11.25" customHeight="1" x14ac:dyDescent="0.2">
      <c r="A51" s="8" t="s">
        <v>28</v>
      </c>
      <c r="B51" s="9">
        <v>0</v>
      </c>
      <c r="C51" s="9">
        <v>0</v>
      </c>
      <c r="D51" s="18" t="s">
        <v>52</v>
      </c>
    </row>
    <row r="52" spans="1:4" ht="11.25" customHeight="1" x14ac:dyDescent="0.2">
      <c r="A52" s="8" t="s">
        <v>29</v>
      </c>
      <c r="B52" s="9">
        <v>0</v>
      </c>
      <c r="C52" s="24">
        <v>57242025.829999998</v>
      </c>
      <c r="D52" s="18" t="s">
        <v>53</v>
      </c>
    </row>
    <row r="53" spans="1:4" ht="11.25" customHeight="1" x14ac:dyDescent="0.2">
      <c r="A53" s="10"/>
      <c r="B53" s="11"/>
      <c r="C53" s="11"/>
      <c r="D53" s="16" t="s">
        <v>39</v>
      </c>
    </row>
    <row r="54" spans="1:4" ht="11.25" customHeight="1" x14ac:dyDescent="0.2">
      <c r="A54" s="6" t="s">
        <v>7</v>
      </c>
      <c r="B54" s="7">
        <f>SUM(B55+B58)</f>
        <v>18197339.359999999</v>
      </c>
      <c r="C54" s="7">
        <f>SUM(C55+C58)</f>
        <v>133030252.32000001</v>
      </c>
      <c r="D54" s="16" t="s">
        <v>39</v>
      </c>
    </row>
    <row r="55" spans="1:4" ht="11.25" customHeight="1" x14ac:dyDescent="0.2">
      <c r="A55" s="8" t="s">
        <v>30</v>
      </c>
      <c r="B55" s="9">
        <f>SUM(B56+B57)</f>
        <v>571606.97</v>
      </c>
      <c r="C55" s="24">
        <f>SUBTOTAL(9,C56)</f>
        <v>619236.56000000006</v>
      </c>
      <c r="D55" s="16" t="s">
        <v>39</v>
      </c>
    </row>
    <row r="56" spans="1:4" ht="11.25" customHeight="1" x14ac:dyDescent="0.2">
      <c r="A56" s="8" t="s">
        <v>27</v>
      </c>
      <c r="B56" s="9">
        <v>571606.97</v>
      </c>
      <c r="C56" s="28">
        <f>619236.56</f>
        <v>619236.56000000006</v>
      </c>
      <c r="D56" s="16" t="s">
        <v>54</v>
      </c>
    </row>
    <row r="57" spans="1:4" ht="11.25" customHeight="1" x14ac:dyDescent="0.2">
      <c r="A57" s="8" t="s">
        <v>28</v>
      </c>
      <c r="B57" s="9">
        <v>0</v>
      </c>
      <c r="C57" s="9">
        <v>0</v>
      </c>
      <c r="D57" s="16" t="s">
        <v>55</v>
      </c>
    </row>
    <row r="58" spans="1:4" ht="11.25" customHeight="1" x14ac:dyDescent="0.2">
      <c r="A58" s="8" t="s">
        <v>31</v>
      </c>
      <c r="B58" s="9">
        <v>17625732.390000001</v>
      </c>
      <c r="C58" s="24">
        <f>151000000-18588984.24</f>
        <v>132411015.76000001</v>
      </c>
      <c r="D58" s="16" t="s">
        <v>39</v>
      </c>
    </row>
    <row r="59" spans="1:4" ht="11.25" customHeight="1" x14ac:dyDescent="0.2">
      <c r="A59" s="4" t="s">
        <v>49</v>
      </c>
      <c r="B59" s="7">
        <f>B48-B54</f>
        <v>-18197339.359999999</v>
      </c>
      <c r="C59" s="7">
        <f>C48-C54</f>
        <v>-75788226.49000001</v>
      </c>
      <c r="D59" s="16" t="s">
        <v>39</v>
      </c>
    </row>
    <row r="60" spans="1:4" ht="11.25" customHeight="1" x14ac:dyDescent="0.2">
      <c r="A60" s="12"/>
      <c r="B60" s="11"/>
      <c r="C60" s="11"/>
      <c r="D60" s="16" t="s">
        <v>39</v>
      </c>
    </row>
    <row r="61" spans="1:4" ht="11.25" customHeight="1" x14ac:dyDescent="0.2">
      <c r="A61" s="4" t="s">
        <v>32</v>
      </c>
      <c r="B61" s="7">
        <f>B59+B45+B33</f>
        <v>32246113.899999991</v>
      </c>
      <c r="C61" s="7">
        <f>C59+C45+C33</f>
        <v>-28906466.629999995</v>
      </c>
      <c r="D61" s="16" t="s">
        <v>39</v>
      </c>
    </row>
    <row r="62" spans="1:4" ht="11.25" customHeight="1" x14ac:dyDescent="0.2">
      <c r="A62" s="12"/>
      <c r="B62" s="11"/>
      <c r="C62" s="11"/>
      <c r="D62" s="16" t="s">
        <v>39</v>
      </c>
    </row>
    <row r="63" spans="1:4" ht="11.25" customHeight="1" x14ac:dyDescent="0.2">
      <c r="A63" s="4" t="s">
        <v>33</v>
      </c>
      <c r="B63" s="7">
        <v>80504979.969999999</v>
      </c>
      <c r="C63" s="7">
        <v>109411446.59999999</v>
      </c>
      <c r="D63" s="16" t="s">
        <v>39</v>
      </c>
    </row>
    <row r="64" spans="1:4" ht="11.25" customHeight="1" x14ac:dyDescent="0.2">
      <c r="A64" s="12"/>
      <c r="B64" s="11"/>
      <c r="C64" s="11"/>
      <c r="D64" s="16" t="s">
        <v>39</v>
      </c>
    </row>
    <row r="65" spans="1:4" ht="11.25" customHeight="1" x14ac:dyDescent="0.2">
      <c r="A65" s="4" t="s">
        <v>34</v>
      </c>
      <c r="B65" s="7">
        <v>112751093.87</v>
      </c>
      <c r="C65" s="7">
        <v>80504979.969999999</v>
      </c>
      <c r="D65" s="16" t="s">
        <v>39</v>
      </c>
    </row>
    <row r="66" spans="1:4" ht="11.25" customHeight="1" x14ac:dyDescent="0.2">
      <c r="A66" s="13"/>
      <c r="B66" s="14"/>
      <c r="C66" s="15"/>
    </row>
    <row r="68" spans="1:4" ht="27.75" customHeight="1" x14ac:dyDescent="0.2">
      <c r="A68" s="22" t="s">
        <v>50</v>
      </c>
      <c r="B68" s="23"/>
      <c r="C68" s="23"/>
    </row>
    <row r="71" spans="1:4" x14ac:dyDescent="0.2">
      <c r="C71" s="25">
        <v>-28906466.629999936</v>
      </c>
    </row>
    <row r="72" spans="1:4" x14ac:dyDescent="0.2">
      <c r="C72" s="25"/>
    </row>
    <row r="73" spans="1:4" x14ac:dyDescent="0.2">
      <c r="C73" s="25">
        <v>109411446.59999999</v>
      </c>
    </row>
    <row r="74" spans="1:4" x14ac:dyDescent="0.2">
      <c r="C74" s="25"/>
    </row>
    <row r="75" spans="1:4" x14ac:dyDescent="0.2">
      <c r="C75" s="25">
        <v>80504979.969999999</v>
      </c>
    </row>
    <row r="76" spans="1:4" x14ac:dyDescent="0.2">
      <c r="C76" s="25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212f5b6f-540c-444d-8783-9749c880513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45be96a9-161b-45e5-8955-82d7971c9a35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revision/>
  <cp:lastPrinted>2019-05-15T20:50:09Z</cp:lastPrinted>
  <dcterms:created xsi:type="dcterms:W3CDTF">2012-12-11T20:31:36Z</dcterms:created>
  <dcterms:modified xsi:type="dcterms:W3CDTF">2022-04-27T14:52:56Z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