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2\DIGITAL\"/>
    </mc:Choice>
  </mc:AlternateContent>
  <xr:revisionPtr revIDLastSave="0" documentId="13_ncr:1_{07C080BF-A2F6-4517-BD7A-D25AFE503F4F}" xr6:coauthVersionLast="47" xr6:coauthVersionMax="47" xr10:uidLastSave="{00000000-0000-0000-0000-000000000000}"/>
  <bookViews>
    <workbookView xWindow="-120" yWindow="-120" windowWidth="29040" windowHeight="15840" tabRatio="863" firstSheet="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8" i="60" l="1"/>
  <c r="D61" i="62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</calcChain>
</file>

<file path=xl/sharedStrings.xml><?xml version="1.0" encoding="utf-8"?>
<sst xmlns="http://schemas.openxmlformats.org/spreadsheetml/2006/main" count="946" uniqueCount="666">
  <si>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</si>
  <si>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</si>
  <si>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</si>
  <si>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</si>
  <si>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</si>
  <si>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</si>
  <si>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</si>
  <si>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</si>
  <si>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</si>
  <si>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</si>
  <si>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</si>
  <si>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</si>
  <si>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</si>
  <si>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</si>
  <si>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</si>
  <si>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</si>
  <si>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</si>
  <si>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</si>
  <si>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</si>
  <si>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</si>
  <si>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</si>
  <si>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</si>
  <si>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</si>
  <si>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</si>
  <si>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</si>
  <si>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</si>
  <si>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</si>
  <si>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</si>
  <si>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</si>
  <si>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</si>
  <si>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</si>
  <si>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</si>
  <si>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</si>
  <si>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</si>
  <si>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</si>
  <si>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</si>
  <si>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</si>
  <si>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</si>
  <si>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</si>
  <si>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</si>
  <si>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</si>
  <si>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</si>
  <si>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</si>
  <si>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</si>
  <si>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</si>
  <si>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</si>
  <si>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</si>
  <si>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</si>
  <si>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</si>
  <si>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</si>
  <si>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</si>
  <si>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</si>
  <si>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</si>
  <si>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</si>
  <si>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</si>
  <si>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</si>
  <si>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</si>
  <si>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</si>
  <si>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</si>
  <si>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</si>
  <si>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</si>
  <si>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</si>
  <si>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</si>
  <si>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</si>
  <si>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</si>
  <si>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</si>
  <si>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</si>
  <si>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</si>
  <si>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</si>
  <si>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</si>
  <si>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</si>
  <si>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</si>
  <si>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</si>
  <si>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</si>
  <si>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</si>
  <si>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</si>
  <si>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</si>
  <si>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</si>
  <si>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</si>
  <si>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</si>
  <si>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</si>
  <si>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</si>
  <si>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</si>
  <si>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</si>
  <si>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</si>
  <si>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</si>
  <si>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</si>
  <si>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</si>
  <si>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</si>
  <si>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</si>
  <si>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</si>
  <si>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</si>
  <si>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</si>
  <si>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</si>
  <si>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</si>
  <si>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</si>
  <si>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</si>
  <si>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</si>
  <si>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</si>
  <si>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</si>
  <si>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</si>
  <si>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</si>
  <si>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</si>
  <si>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</si>
  <si>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</si>
  <si>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</si>
  <si>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</si>
  <si>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</si>
  <si>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</si>
  <si>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</si>
  <si>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</si>
  <si>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</si>
  <si>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</si>
  <si>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</si>
  <si>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</si>
  <si>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</si>
  <si>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</si>
  <si>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</si>
  <si>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</si>
  <si>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</si>
  <si>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</si>
  <si>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</si>
  <si>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</si>
  <si>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</si>
  <si>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</si>
  <si>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</si>
  <si>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</si>
  <si>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</si>
  <si>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</si>
  <si>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</si>
  <si>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</si>
  <si>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</si>
  <si>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</si>
  <si>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</si>
  <si>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</si>
  <si>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</si>
  <si>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</si>
  <si>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</si>
  <si>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</si>
  <si>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</si>
  <si>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</si>
  <si>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</si>
  <si>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</si>
  <si>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</si>
  <si>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</si>
  <si>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</si>
  <si>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</si>
  <si>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</si>
  <si>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</si>
  <si>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</si>
  <si>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</si>
  <si>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</si>
  <si>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</si>
  <si>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</si>
  <si>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</si>
  <si>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</si>
  <si>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</si>
  <si>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</si>
  <si>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</si>
  <si>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</si>
  <si>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</si>
  <si>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</si>
  <si>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</si>
  <si>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</si>
  <si>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</si>
  <si>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</si>
  <si>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</si>
  <si>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</si>
  <si>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</si>
  <si>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</si>
  <si>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</si>
  <si>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</si>
  <si>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</si>
  <si>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</si>
  <si>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</si>
  <si>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</si>
  <si>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</si>
  <si>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</si>
  <si>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</si>
  <si>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</si>
  <si>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</si>
  <si>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</si>
  <si>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</si>
  <si>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</si>
  <si>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</si>
  <si>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</si>
  <si>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</si>
  <si>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</si>
  <si>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</si>
  <si>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</si>
  <si>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</si>
  <si>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</si>
  <si>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</si>
  <si>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</si>
  <si>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</si>
  <si>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</si>
  <si>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</si>
  <si>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</si>
  <si>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</si>
  <si>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</si>
  <si>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</si>
  <si>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</si>
  <si>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</si>
  <si>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</si>
  <si>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</si>
  <si>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</si>
  <si>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</si>
  <si>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</si>
  <si>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</si>
  <si>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</si>
  <si>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</si>
  <si>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</si>
  <si>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</si>
  <si>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</si>
  <si>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</si>
  <si>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</si>
  <si>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</si>
  <si>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</si>
  <si>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</si>
  <si>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</si>
  <si>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</si>
  <si>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</si>
  <si>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</si>
  <si>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</si>
  <si>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</si>
  <si>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</si>
  <si>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</si>
  <si>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</si>
  <si>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</si>
  <si>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</si>
  <si>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</si>
  <si>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</si>
  <si>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</si>
  <si>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</si>
  <si>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</si>
  <si>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</si>
  <si>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</si>
  <si>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</si>
  <si>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</si>
  <si>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</si>
  <si>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</si>
  <si>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</si>
  <si>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</si>
  <si>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</si>
  <si>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</si>
  <si>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</si>
  <si>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</si>
  <si>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</si>
  <si>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</si>
  <si>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</si>
  <si>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</si>
  <si>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</si>
  <si>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</si>
  <si>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</si>
  <si>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</si>
  <si>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</si>
  <si>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</si>
  <si>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</si>
  <si>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</si>
  <si>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</si>
  <si>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</si>
  <si>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</si>
  <si>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</si>
  <si>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</si>
  <si>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</si>
  <si>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</si>
  <si>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</si>
  <si>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</si>
  <si>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</si>
  <si>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</si>
  <si>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</si>
  <si>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</si>
  <si>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</si>
  <si>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</si>
  <si>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</si>
  <si>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</si>
  <si>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</si>
  <si>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</si>
  <si>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</si>
  <si>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</si>
  <si>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</si>
  <si>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</si>
  <si>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</si>
  <si>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</si>
  <si>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</si>
  <si>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</si>
  <si>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</si>
  <si>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</si>
  <si>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</si>
  <si>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</si>
  <si>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</si>
  <si>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</si>
  <si>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</si>
  <si>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</si>
  <si>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</si>
  <si>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</si>
  <si>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</si>
  <si>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</si>
  <si>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</si>
  <si>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</si>
  <si>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</si>
  <si>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</si>
  <si>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</si>
  <si>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</si>
  <si>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</si>
  <si>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</si>
  <si>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</si>
  <si>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</si>
  <si>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</si>
  <si>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</si>
  <si>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</si>
  <si>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</si>
  <si>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</si>
  <si>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</si>
  <si>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</si>
  <si>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</si>
  <si>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</si>
  <si>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</si>
  <si>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</si>
  <si>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</si>
  <si>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</si>
  <si>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</si>
  <si>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</si>
  <si>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</si>
  <si>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</si>
  <si>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</si>
  <si>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</si>
  <si>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</si>
  <si>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</si>
  <si>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</si>
  <si>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</si>
  <si>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</si>
  <si>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</si>
  <si>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</si>
  <si>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</si>
  <si>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</si>
  <si>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</si>
  <si>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</si>
  <si>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</si>
  <si>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</si>
  <si>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</si>
  <si>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</si>
  <si>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</si>
  <si>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</si>
  <si>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</si>
  <si>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</si>
  <si>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</si>
  <si>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</si>
  <si>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</si>
  <si>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</si>
  <si>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</si>
  <si>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</si>
  <si>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</si>
  <si>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</si>
  <si>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</si>
  <si>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</si>
  <si>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</si>
  <si>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</si>
  <si>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</si>
  <si>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</si>
  <si>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</si>
  <si>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</si>
  <si>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</si>
  <si>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</si>
  <si>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</si>
  <si>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</si>
  <si>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</si>
  <si>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</si>
  <si>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</si>
  <si>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</si>
  <si>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</si>
  <si>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</si>
  <si>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</si>
  <si>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</si>
  <si>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</si>
  <si>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</si>
  <si>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</si>
  <si>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</si>
  <si>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</si>
  <si>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</si>
  <si>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</si>
  <si>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</si>
  <si>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</si>
  <si>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</si>
  <si>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</si>
  <si>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</si>
  <si>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</si>
  <si>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</si>
  <si>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</si>
  <si>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</si>
  <si>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</si>
  <si>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</si>
  <si>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</si>
  <si>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</si>
  <si>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</si>
  <si>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</si>
  <si>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</si>
  <si>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</si>
  <si>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</si>
  <si>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</si>
  <si>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</si>
  <si>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</si>
  <si>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</si>
  <si>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</si>
  <si>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</si>
  <si>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</si>
  <si>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</si>
  <si>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</si>
  <si>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</si>
  <si>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</si>
  <si>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</si>
  <si>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</si>
  <si>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</si>
  <si>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</si>
  <si>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</si>
  <si>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</si>
  <si>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</si>
  <si>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</si>
  <si>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</si>
  <si>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</si>
  <si>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</si>
  <si>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</si>
  <si>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</si>
  <si>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</si>
  <si>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</si>
  <si>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</si>
  <si>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</si>
  <si>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</si>
  <si>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</si>
  <si>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</si>
  <si>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</si>
  <si>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</si>
  <si>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</si>
  <si>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</si>
  <si>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</si>
  <si>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</si>
  <si>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</si>
  <si>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</si>
  <si>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</si>
  <si>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</si>
  <si>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</si>
  <si>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</si>
  <si>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</si>
  <si>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</si>
  <si>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</si>
  <si>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</si>
  <si>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</si>
  <si>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</si>
  <si>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</si>
  <si>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</si>
  <si>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</si>
  <si>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</si>
  <si>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</si>
  <si>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</si>
  <si>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</si>
  <si>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</si>
  <si>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</si>
  <si>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</si>
  <si>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</si>
  <si>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</si>
  <si>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</si>
  <si>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</si>
  <si>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</si>
  <si>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</si>
  <si>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</si>
  <si>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</si>
  <si>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</si>
  <si>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</si>
  <si>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</si>
  <si>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</si>
  <si>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</si>
  <si>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</si>
  <si>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</si>
  <si>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</si>
  <si>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</si>
  <si>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</si>
  <si>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</si>
  <si>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</si>
  <si>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</si>
  <si>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</si>
  <si>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</si>
  <si>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</si>
  <si>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</si>
  <si>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</si>
  <si>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</si>
  <si>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</si>
  <si>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</si>
  <si>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</si>
  <si>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</si>
  <si>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</si>
  <si>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</si>
  <si>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</si>
  <si>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</si>
  <si>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</si>
  <si>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</si>
  <si>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</si>
  <si>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</si>
  <si>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</si>
  <si>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</si>
  <si>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</si>
  <si>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</si>
  <si>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</si>
  <si>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</si>
  <si>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</si>
  <si>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</si>
  <si>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</si>
  <si>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</si>
  <si>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</si>
  <si>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</si>
  <si>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</si>
  <si>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</si>
  <si>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</si>
  <si>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</si>
  <si>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</si>
  <si>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</si>
  <si>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</si>
  <si>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</si>
  <si>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</si>
  <si>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</si>
  <si>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</si>
  <si>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</si>
  <si>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</si>
  <si>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</si>
  <si>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</si>
  <si>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</si>
  <si>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</si>
  <si>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</si>
  <si>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</si>
  <si>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</si>
  <si>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</si>
  <si>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</si>
  <si>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</si>
  <si>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</si>
  <si>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</si>
  <si>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</si>
  <si>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</si>
  <si>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</si>
  <si>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</si>
  <si>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</si>
  <si>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</si>
  <si>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</si>
  <si>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</si>
  <si>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</si>
  <si>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</si>
  <si>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</si>
  <si>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</si>
  <si>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</si>
  <si>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</si>
  <si>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</si>
  <si>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</si>
  <si>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</si>
  <si>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</si>
  <si>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</si>
  <si>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</si>
  <si>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</si>
  <si>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</si>
  <si>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</si>
  <si>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</si>
  <si>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</si>
  <si>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</si>
  <si>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</si>
  <si>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</si>
  <si>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</si>
  <si>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</si>
  <si>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</si>
  <si>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</si>
  <si>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</si>
  <si>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</si>
  <si>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</si>
  <si>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</si>
  <si>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</si>
  <si>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</si>
  <si>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</si>
  <si>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</si>
  <si>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</si>
  <si>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</si>
  <si>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</si>
  <si>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</si>
  <si>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</si>
  <si>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</si>
  <si>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</si>
  <si>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</si>
  <si>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</si>
  <si>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</si>
  <si>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</si>
  <si>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</si>
  <si>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</si>
  <si>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</si>
  <si>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</si>
  <si>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</si>
  <si>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</si>
  <si>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</si>
  <si>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</si>
  <si>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</si>
  <si>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</si>
  <si>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</si>
  <si>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</si>
  <si>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</si>
  <si>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</si>
  <si>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</si>
  <si>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</si>
  <si>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</si>
  <si>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</si>
  <si>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</si>
  <si>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</si>
  <si>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</si>
  <si>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</si>
  <si>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</si>
  <si>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</si>
  <si>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</si>
  <si>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</si>
  <si>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</si>
  <si>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</si>
  <si>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</si>
  <si>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</si>
  <si>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</si>
  <si>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</si>
  <si>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</si>
  <si>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</si>
  <si>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</si>
  <si>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</si>
  <si>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</si>
  <si>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</si>
  <si>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</si>
  <si>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</si>
  <si>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</si>
  <si>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</si>
  <si>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</si>
  <si>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</si>
  <si>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</si>
  <si>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</si>
  <si>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</si>
  <si>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</si>
  <si>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</si>
  <si>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</si>
  <si>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</si>
  <si>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</si>
  <si>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</si>
  <si>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</si>
  <si>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</si>
  <si>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</si>
  <si>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</si>
  <si>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</si>
  <si>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</si>
  <si>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</si>
  <si>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</si>
  <si>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</si>
  <si>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</si>
  <si>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</si>
  <si>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</si>
  <si>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</si>
  <si>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</si>
  <si>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</si>
  <si>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</si>
  <si>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</si>
  <si>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</si>
  <si>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</si>
  <si>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</si>
  <si>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</si>
  <si>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</si>
  <si>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</si>
  <si>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</si>
  <si>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Valle de Santiago, Gto.</t>
  </si>
  <si>
    <t>No aplica</t>
  </si>
  <si>
    <t>Correspondiente del 1 de Enero al 31 de Marzo de 2022</t>
  </si>
  <si>
    <t>Correspondiente del 1 de Enero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</si>
</sst>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3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I17" sqref="I1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664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3" spans="1:2" x14ac:dyDescent="0.2">
      <c r="A43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E41" sqref="E4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664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156088694.19999999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24266994.18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24266994.18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131821700.01999998</v>
      </c>
    </row>
    <row r="22" spans="1:3" x14ac:dyDescent="0.2">
      <c r="A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B19" sqref="B19:B2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664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88795873.25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25016890.000000004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5329.96</v>
      </c>
    </row>
    <row r="11" spans="1:3" x14ac:dyDescent="0.2">
      <c r="A11" s="98">
        <v>2.4</v>
      </c>
      <c r="B11" s="81" t="s">
        <v>240</v>
      </c>
      <c r="C11" s="91">
        <v>30624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23940867.620000001</v>
      </c>
    </row>
    <row r="20" spans="1:3" x14ac:dyDescent="0.2">
      <c r="A20" s="98" t="s">
        <v>572</v>
      </c>
      <c r="B20" s="81" t="s">
        <v>543</v>
      </c>
      <c r="C20" s="91">
        <v>638282.71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401785.71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63778983.25</v>
      </c>
    </row>
    <row r="41" spans="1:3" x14ac:dyDescent="0.2">
      <c r="A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workbookViewId="0">
      <selection activeCell="H23" sqref="H2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665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  <c r="C8" s="44" t="s">
        <v>663</v>
      </c>
      <c r="D8" s="142" t="s">
        <v>663</v>
      </c>
      <c r="E8" s="142" t="s">
        <v>663</v>
      </c>
      <c r="F8" s="142" t="s">
        <v>663</v>
      </c>
      <c r="G8" s="142" t="s">
        <v>663</v>
      </c>
      <c r="H8" s="142" t="s">
        <v>663</v>
      </c>
      <c r="I8" s="142" t="s">
        <v>663</v>
      </c>
      <c r="J8" s="142" t="s">
        <v>663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A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J12" sqref="J1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664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98097401.670000002</v>
      </c>
    </row>
    <row r="9" spans="1:8" x14ac:dyDescent="0.2">
      <c r="A9" s="22">
        <v>1115</v>
      </c>
      <c r="B9" s="20" t="s">
        <v>198</v>
      </c>
      <c r="C9" s="24">
        <v>3362005.44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926032.5</v>
      </c>
      <c r="D15" s="24">
        <v>928678.43</v>
      </c>
      <c r="E15" s="24">
        <v>926168.03</v>
      </c>
      <c r="F15" s="24">
        <v>930226.42</v>
      </c>
      <c r="G15" s="24">
        <v>936471.35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1704719.61</v>
      </c>
      <c r="D20" s="24">
        <v>1704719.61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175000</v>
      </c>
      <c r="D21" s="24">
        <v>175000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5043196.46</v>
      </c>
      <c r="D23" s="24">
        <v>5043196.46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4615464.1900000004</v>
      </c>
      <c r="D27" s="24">
        <v>4615464.1900000004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364824636.08000004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343530171.91000003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4687203.2300000004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83420898.769999996</v>
      </c>
      <c r="D62" s="24">
        <f t="shared" ref="D62:E62" si="0">SUM(D63:D70)</f>
        <v>0</v>
      </c>
      <c r="E62" s="24">
        <f t="shared" si="0"/>
        <v>-44897785.57</v>
      </c>
    </row>
    <row r="63" spans="1:9" x14ac:dyDescent="0.2">
      <c r="A63" s="22">
        <v>1241</v>
      </c>
      <c r="B63" s="20" t="s">
        <v>239</v>
      </c>
      <c r="C63" s="24">
        <v>12976084.779999999</v>
      </c>
      <c r="D63" s="24">
        <v>0</v>
      </c>
      <c r="E63" s="24">
        <v>-6875792.7599999998</v>
      </c>
    </row>
    <row r="64" spans="1:9" x14ac:dyDescent="0.2">
      <c r="A64" s="22">
        <v>1242</v>
      </c>
      <c r="B64" s="20" t="s">
        <v>240</v>
      </c>
      <c r="C64" s="24">
        <v>3269971.01</v>
      </c>
      <c r="D64" s="24">
        <v>0</v>
      </c>
      <c r="E64" s="24">
        <v>-1262982.49</v>
      </c>
    </row>
    <row r="65" spans="1:9" x14ac:dyDescent="0.2">
      <c r="A65" s="22">
        <v>1243</v>
      </c>
      <c r="B65" s="20" t="s">
        <v>241</v>
      </c>
      <c r="C65" s="24">
        <v>100453</v>
      </c>
      <c r="D65" s="24">
        <v>0</v>
      </c>
      <c r="E65" s="24">
        <v>-33020.21</v>
      </c>
    </row>
    <row r="66" spans="1:9" x14ac:dyDescent="0.2">
      <c r="A66" s="22">
        <v>1244</v>
      </c>
      <c r="B66" s="20" t="s">
        <v>242</v>
      </c>
      <c r="C66" s="24">
        <v>54441246.969999999</v>
      </c>
      <c r="D66" s="24">
        <v>0</v>
      </c>
      <c r="E66" s="24">
        <v>-34009110.140000001</v>
      </c>
    </row>
    <row r="67" spans="1:9" x14ac:dyDescent="0.2">
      <c r="A67" s="22">
        <v>1245</v>
      </c>
      <c r="B67" s="20" t="s">
        <v>243</v>
      </c>
      <c r="C67" s="24">
        <v>3821872.75</v>
      </c>
      <c r="D67" s="24">
        <v>0</v>
      </c>
      <c r="E67" s="24">
        <v>-480117.15</v>
      </c>
    </row>
    <row r="68" spans="1:9" x14ac:dyDescent="0.2">
      <c r="A68" s="22">
        <v>1246</v>
      </c>
      <c r="B68" s="20" t="s">
        <v>244</v>
      </c>
      <c r="C68" s="24">
        <v>8811270.2599999998</v>
      </c>
      <c r="D68" s="24">
        <v>0</v>
      </c>
      <c r="E68" s="24">
        <v>-2236762.8199999998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135966.14000000001</v>
      </c>
      <c r="D74" s="24">
        <f>SUM(D75:D79)</f>
        <v>0</v>
      </c>
      <c r="E74" s="24">
        <f>SUM(E75:E79)</f>
        <v>50531.94</v>
      </c>
    </row>
    <row r="75" spans="1:9" x14ac:dyDescent="0.2">
      <c r="A75" s="22">
        <v>1251</v>
      </c>
      <c r="B75" s="20" t="s">
        <v>249</v>
      </c>
      <c r="C75" s="24">
        <v>97600.55</v>
      </c>
      <c r="D75" s="24">
        <v>0</v>
      </c>
      <c r="E75" s="24">
        <v>49545.62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38365.589999999997</v>
      </c>
      <c r="D78" s="24">
        <v>0</v>
      </c>
      <c r="E78" s="24">
        <v>986.32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12561889.84</v>
      </c>
      <c r="D110" s="24">
        <f>SUM(D111:D119)</f>
        <v>12561889.84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226028.76</v>
      </c>
      <c r="D111" s="24">
        <f>C111</f>
        <v>226028.76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776847.54</v>
      </c>
      <c r="D112" s="24">
        <f t="shared" ref="D112:D119" si="1">C112</f>
        <v>776847.54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6424847.1200000001</v>
      </c>
      <c r="D113" s="24">
        <f t="shared" si="1"/>
        <v>6424847.1200000001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8395.15</v>
      </c>
      <c r="D115" s="24">
        <f t="shared" si="1"/>
        <v>8395.15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2271716.31</v>
      </c>
      <c r="D117" s="24">
        <f t="shared" si="1"/>
        <v>2271716.31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2854054.96</v>
      </c>
      <c r="D119" s="24">
        <f t="shared" si="1"/>
        <v>2854054.96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A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opLeftCell="A61" zoomScaleNormal="100" workbookViewId="0">
      <selection activeCell="C58" activeCellId="1" sqref="C8 C5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665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26758568.389999997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19164231.409999996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18399555.239999998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458660.81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306015.35999999999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335770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335770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6046176.9699999997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303165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5743011.9699999997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858943.53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858943.53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353446.48000000004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311690.37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14640.46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9115.65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18000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105063131.63000001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105063131.63000001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52241751.920000002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51854492.840000004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966886.87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63778983.25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55170994.030000001</v>
      </c>
      <c r="D99" s="57">
        <f>C99/$C$98</f>
        <v>0.86503407891815209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35560638.329999998</v>
      </c>
      <c r="D100" s="57">
        <f t="shared" ref="D100:D163" si="0">C100/$C$98</f>
        <v>0.55756044574448427</v>
      </c>
      <c r="E100" s="56"/>
    </row>
    <row r="101" spans="1:5" x14ac:dyDescent="0.2">
      <c r="A101" s="54">
        <v>5111</v>
      </c>
      <c r="B101" s="51" t="s">
        <v>363</v>
      </c>
      <c r="C101" s="55">
        <v>25700981.850000001</v>
      </c>
      <c r="D101" s="57">
        <f t="shared" si="0"/>
        <v>0.40296945075555124</v>
      </c>
      <c r="E101" s="56"/>
    </row>
    <row r="102" spans="1:5" x14ac:dyDescent="0.2">
      <c r="A102" s="54">
        <v>5112</v>
      </c>
      <c r="B102" s="51" t="s">
        <v>364</v>
      </c>
      <c r="C102" s="55">
        <v>606597.82999999996</v>
      </c>
      <c r="D102" s="57">
        <f t="shared" si="0"/>
        <v>9.5109360339324621E-3</v>
      </c>
      <c r="E102" s="56"/>
    </row>
    <row r="103" spans="1:5" x14ac:dyDescent="0.2">
      <c r="A103" s="54">
        <v>5113</v>
      </c>
      <c r="B103" s="51" t="s">
        <v>365</v>
      </c>
      <c r="C103" s="55">
        <v>540560.25</v>
      </c>
      <c r="D103" s="57">
        <f t="shared" si="0"/>
        <v>8.4755231653837939E-3</v>
      </c>
      <c r="E103" s="56"/>
    </row>
    <row r="104" spans="1:5" x14ac:dyDescent="0.2">
      <c r="A104" s="54">
        <v>5114</v>
      </c>
      <c r="B104" s="51" t="s">
        <v>366</v>
      </c>
      <c r="C104" s="55">
        <v>3440907.5</v>
      </c>
      <c r="D104" s="57">
        <f t="shared" si="0"/>
        <v>5.3950491598656836E-2</v>
      </c>
      <c r="E104" s="56"/>
    </row>
    <row r="105" spans="1:5" x14ac:dyDescent="0.2">
      <c r="A105" s="54">
        <v>5115</v>
      </c>
      <c r="B105" s="51" t="s">
        <v>367</v>
      </c>
      <c r="C105" s="55">
        <v>5271590.9000000004</v>
      </c>
      <c r="D105" s="57">
        <f t="shared" si="0"/>
        <v>8.2654044190960049E-2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10442792.560000001</v>
      </c>
      <c r="D107" s="57">
        <f t="shared" si="0"/>
        <v>0.16373407081556135</v>
      </c>
      <c r="E107" s="56"/>
    </row>
    <row r="108" spans="1:5" x14ac:dyDescent="0.2">
      <c r="A108" s="54">
        <v>5121</v>
      </c>
      <c r="B108" s="51" t="s">
        <v>370</v>
      </c>
      <c r="C108" s="55">
        <v>754012.5</v>
      </c>
      <c r="D108" s="57">
        <f t="shared" si="0"/>
        <v>1.1822272190267316E-2</v>
      </c>
      <c r="E108" s="56"/>
    </row>
    <row r="109" spans="1:5" x14ac:dyDescent="0.2">
      <c r="A109" s="54">
        <v>5122</v>
      </c>
      <c r="B109" s="51" t="s">
        <v>371</v>
      </c>
      <c r="C109" s="55">
        <v>85590.04</v>
      </c>
      <c r="D109" s="57">
        <f t="shared" si="0"/>
        <v>1.341978746580285E-3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4695092</v>
      </c>
      <c r="D111" s="57">
        <f t="shared" si="0"/>
        <v>7.3615033679609504E-2</v>
      </c>
      <c r="E111" s="56"/>
    </row>
    <row r="112" spans="1:5" x14ac:dyDescent="0.2">
      <c r="A112" s="54">
        <v>5125</v>
      </c>
      <c r="B112" s="51" t="s">
        <v>374</v>
      </c>
      <c r="C112" s="55">
        <v>100986.71</v>
      </c>
      <c r="D112" s="57">
        <f t="shared" si="0"/>
        <v>1.5833853858120263E-3</v>
      </c>
      <c r="E112" s="56"/>
    </row>
    <row r="113" spans="1:5" x14ac:dyDescent="0.2">
      <c r="A113" s="54">
        <v>5126</v>
      </c>
      <c r="B113" s="51" t="s">
        <v>375</v>
      </c>
      <c r="C113" s="55">
        <v>3523690.31</v>
      </c>
      <c r="D113" s="57">
        <f t="shared" si="0"/>
        <v>5.5248455375776155E-2</v>
      </c>
      <c r="E113" s="56"/>
    </row>
    <row r="114" spans="1:5" x14ac:dyDescent="0.2">
      <c r="A114" s="54">
        <v>5127</v>
      </c>
      <c r="B114" s="51" t="s">
        <v>376</v>
      </c>
      <c r="C114" s="55">
        <v>60059.28</v>
      </c>
      <c r="D114" s="57">
        <f t="shared" si="0"/>
        <v>9.4167822908967425E-4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1223361.72</v>
      </c>
      <c r="D116" s="57">
        <f t="shared" si="0"/>
        <v>1.9181267208426375E-2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9167563.1400000006</v>
      </c>
      <c r="D117" s="57">
        <f t="shared" si="0"/>
        <v>0.14373956235810642</v>
      </c>
      <c r="E117" s="56"/>
    </row>
    <row r="118" spans="1:5" x14ac:dyDescent="0.2">
      <c r="A118" s="54">
        <v>5131</v>
      </c>
      <c r="B118" s="51" t="s">
        <v>380</v>
      </c>
      <c r="C118" s="55">
        <v>2630450.09</v>
      </c>
      <c r="D118" s="57">
        <f t="shared" si="0"/>
        <v>4.1243211414788428E-2</v>
      </c>
      <c r="E118" s="56"/>
    </row>
    <row r="119" spans="1:5" x14ac:dyDescent="0.2">
      <c r="A119" s="54">
        <v>5132</v>
      </c>
      <c r="B119" s="51" t="s">
        <v>381</v>
      </c>
      <c r="C119" s="55">
        <v>116001.18</v>
      </c>
      <c r="D119" s="57">
        <f t="shared" si="0"/>
        <v>1.8187994553832902E-3</v>
      </c>
      <c r="E119" s="56"/>
    </row>
    <row r="120" spans="1:5" x14ac:dyDescent="0.2">
      <c r="A120" s="54">
        <v>5133</v>
      </c>
      <c r="B120" s="51" t="s">
        <v>382</v>
      </c>
      <c r="C120" s="55">
        <v>568090.89</v>
      </c>
      <c r="D120" s="57">
        <f t="shared" si="0"/>
        <v>8.9071800936870536E-3</v>
      </c>
      <c r="E120" s="56"/>
    </row>
    <row r="121" spans="1:5" x14ac:dyDescent="0.2">
      <c r="A121" s="54">
        <v>5134</v>
      </c>
      <c r="B121" s="51" t="s">
        <v>383</v>
      </c>
      <c r="C121" s="55">
        <v>1413052.06</v>
      </c>
      <c r="D121" s="57">
        <f t="shared" si="0"/>
        <v>2.2155449773495723E-2</v>
      </c>
      <c r="E121" s="56"/>
    </row>
    <row r="122" spans="1:5" x14ac:dyDescent="0.2">
      <c r="A122" s="54">
        <v>5135</v>
      </c>
      <c r="B122" s="51" t="s">
        <v>384</v>
      </c>
      <c r="C122" s="55">
        <v>508043.17</v>
      </c>
      <c r="D122" s="57">
        <f t="shared" si="0"/>
        <v>7.9656831155269312E-3</v>
      </c>
      <c r="E122" s="56"/>
    </row>
    <row r="123" spans="1:5" x14ac:dyDescent="0.2">
      <c r="A123" s="54">
        <v>5136</v>
      </c>
      <c r="B123" s="51" t="s">
        <v>385</v>
      </c>
      <c r="C123" s="55">
        <v>163960.94</v>
      </c>
      <c r="D123" s="57">
        <f t="shared" si="0"/>
        <v>2.5707675419864898E-3</v>
      </c>
      <c r="E123" s="56"/>
    </row>
    <row r="124" spans="1:5" x14ac:dyDescent="0.2">
      <c r="A124" s="54">
        <v>5137</v>
      </c>
      <c r="B124" s="51" t="s">
        <v>386</v>
      </c>
      <c r="C124" s="55">
        <v>12246.08</v>
      </c>
      <c r="D124" s="57">
        <f t="shared" si="0"/>
        <v>1.9200807814696543E-4</v>
      </c>
      <c r="E124" s="56"/>
    </row>
    <row r="125" spans="1:5" x14ac:dyDescent="0.2">
      <c r="A125" s="54">
        <v>5138</v>
      </c>
      <c r="B125" s="51" t="s">
        <v>387</v>
      </c>
      <c r="C125" s="55">
        <v>243923.63</v>
      </c>
      <c r="D125" s="57">
        <f t="shared" si="0"/>
        <v>3.8245142454509102E-3</v>
      </c>
      <c r="E125" s="56"/>
    </row>
    <row r="126" spans="1:5" x14ac:dyDescent="0.2">
      <c r="A126" s="54">
        <v>5139</v>
      </c>
      <c r="B126" s="51" t="s">
        <v>388</v>
      </c>
      <c r="C126" s="55">
        <v>3511795.1</v>
      </c>
      <c r="D126" s="57">
        <f t="shared" si="0"/>
        <v>5.5061948639640632E-2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7498705.21</v>
      </c>
      <c r="D127" s="57">
        <f t="shared" si="0"/>
        <v>0.11757329496154989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4005164.04</v>
      </c>
      <c r="D131" s="57">
        <f t="shared" si="0"/>
        <v>6.2797552358284103E-2</v>
      </c>
      <c r="E131" s="56"/>
    </row>
    <row r="132" spans="1:5" x14ac:dyDescent="0.2">
      <c r="A132" s="54">
        <v>5221</v>
      </c>
      <c r="B132" s="51" t="s">
        <v>394</v>
      </c>
      <c r="C132" s="55">
        <v>4005164.04</v>
      </c>
      <c r="D132" s="57">
        <f t="shared" si="0"/>
        <v>6.2797552358284103E-2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1919486.47</v>
      </c>
      <c r="D137" s="57">
        <f t="shared" si="0"/>
        <v>3.0095908905854188E-2</v>
      </c>
      <c r="E137" s="56"/>
    </row>
    <row r="138" spans="1:5" x14ac:dyDescent="0.2">
      <c r="A138" s="54">
        <v>5241</v>
      </c>
      <c r="B138" s="51" t="s">
        <v>398</v>
      </c>
      <c r="C138" s="55">
        <v>1809188.47</v>
      </c>
      <c r="D138" s="57">
        <f t="shared" si="0"/>
        <v>2.8366530443239703E-2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110298</v>
      </c>
      <c r="D140" s="57">
        <f t="shared" si="0"/>
        <v>1.7293784626144851E-3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1574054.7</v>
      </c>
      <c r="D142" s="57">
        <f t="shared" si="0"/>
        <v>2.4679833697411599E-2</v>
      </c>
      <c r="E142" s="56"/>
    </row>
    <row r="143" spans="1:5" x14ac:dyDescent="0.2">
      <c r="A143" s="54">
        <v>5251</v>
      </c>
      <c r="B143" s="51" t="s">
        <v>402</v>
      </c>
      <c r="C143" s="55">
        <v>26889</v>
      </c>
      <c r="D143" s="57">
        <f t="shared" si="0"/>
        <v>4.2159656096430479E-4</v>
      </c>
      <c r="E143" s="56"/>
    </row>
    <row r="144" spans="1:5" x14ac:dyDescent="0.2">
      <c r="A144" s="54">
        <v>5252</v>
      </c>
      <c r="B144" s="51" t="s">
        <v>403</v>
      </c>
      <c r="C144" s="55">
        <v>1547165.7</v>
      </c>
      <c r="D144" s="57">
        <f t="shared" si="0"/>
        <v>2.4258237136447293E-2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939462.75</v>
      </c>
      <c r="D160" s="57">
        <f t="shared" si="0"/>
        <v>1.4729973764515914E-2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939462.75</v>
      </c>
      <c r="D167" s="57">
        <f t="shared" si="1"/>
        <v>1.4729973764515914E-2</v>
      </c>
      <c r="E167" s="56"/>
    </row>
    <row r="168" spans="1:5" x14ac:dyDescent="0.2">
      <c r="A168" s="54">
        <v>5331</v>
      </c>
      <c r="B168" s="51" t="s">
        <v>424</v>
      </c>
      <c r="C168" s="55">
        <v>939462.75</v>
      </c>
      <c r="D168" s="57">
        <f t="shared" si="1"/>
        <v>1.4729973764515914E-2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169821.26</v>
      </c>
      <c r="D170" s="57">
        <f t="shared" si="1"/>
        <v>2.6626523557821066E-3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169821.26</v>
      </c>
      <c r="D171" s="57">
        <f t="shared" si="1"/>
        <v>2.6626523557821066E-3</v>
      </c>
      <c r="E171" s="56"/>
    </row>
    <row r="172" spans="1:5" x14ac:dyDescent="0.2">
      <c r="A172" s="54">
        <v>5411</v>
      </c>
      <c r="B172" s="51" t="s">
        <v>428</v>
      </c>
      <c r="C172" s="55">
        <v>169821.26</v>
      </c>
      <c r="D172" s="57">
        <f t="shared" si="1"/>
        <v>2.6626523557821066E-3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A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M35" sqref="M3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664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22266596.239999998</v>
      </c>
    </row>
    <row r="9" spans="1:5" x14ac:dyDescent="0.2">
      <c r="A9" s="33">
        <v>3120</v>
      </c>
      <c r="B9" s="29" t="s">
        <v>469</v>
      </c>
      <c r="C9" s="34">
        <v>1052896.68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68042716.769999996</v>
      </c>
    </row>
    <row r="15" spans="1:5" x14ac:dyDescent="0.2">
      <c r="A15" s="33">
        <v>3220</v>
      </c>
      <c r="B15" s="29" t="s">
        <v>473</v>
      </c>
      <c r="C15" s="34">
        <v>416593767.45999998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67111.3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67111.3</v>
      </c>
    </row>
    <row r="29" spans="1:3" x14ac:dyDescent="0.2">
      <c r="A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3"/>
  <sheetViews>
    <sheetView workbookViewId="0">
      <selection activeCell="L14" sqref="L1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664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11260729.630000001</v>
      </c>
      <c r="D9" s="34">
        <v>16556224.970000001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98097401.670000002</v>
      </c>
      <c r="D11" s="34">
        <v>60258345.280000001</v>
      </c>
    </row>
    <row r="12" spans="1:5" x14ac:dyDescent="0.2">
      <c r="A12" s="33">
        <v>1115</v>
      </c>
      <c r="B12" s="29" t="s">
        <v>198</v>
      </c>
      <c r="C12" s="34">
        <v>3362005.44</v>
      </c>
      <c r="D12" s="34">
        <v>3659452.59</v>
      </c>
    </row>
    <row r="13" spans="1:5" x14ac:dyDescent="0.2">
      <c r="A13" s="33">
        <v>1116</v>
      </c>
      <c r="B13" s="29" t="s">
        <v>489</v>
      </c>
      <c r="C13" s="34">
        <v>30957.13</v>
      </c>
      <c r="D13" s="34">
        <v>30957.13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112751093.86999999</v>
      </c>
      <c r="D15" s="143">
        <f>SUM(D8:D14)</f>
        <v>80504979.969999999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24579150.330000002</v>
      </c>
      <c r="D20" s="143">
        <f>SUM(D21:D27)</f>
        <v>18743615.949999999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23940867.620000001</v>
      </c>
      <c r="D25" s="140">
        <v>18105333.239999998</v>
      </c>
      <c r="E25" s="138"/>
    </row>
    <row r="26" spans="1:5" x14ac:dyDescent="0.2">
      <c r="A26" s="33">
        <v>1236</v>
      </c>
      <c r="B26" s="29" t="s">
        <v>236</v>
      </c>
      <c r="C26" s="34">
        <v>638282.71</v>
      </c>
      <c r="D26" s="140">
        <v>638282.71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35953.96</v>
      </c>
      <c r="D28" s="143">
        <f>SUM(D29:D36)</f>
        <v>5329.96</v>
      </c>
      <c r="E28" s="138"/>
    </row>
    <row r="29" spans="1:5" x14ac:dyDescent="0.2">
      <c r="A29" s="33">
        <v>1241</v>
      </c>
      <c r="B29" s="29" t="s">
        <v>239</v>
      </c>
      <c r="C29" s="34">
        <v>5329.96</v>
      </c>
      <c r="D29" s="140">
        <v>5329.96</v>
      </c>
      <c r="E29" s="138"/>
    </row>
    <row r="30" spans="1:5" x14ac:dyDescent="0.2">
      <c r="A30" s="33">
        <v>1242</v>
      </c>
      <c r="B30" s="29" t="s">
        <v>240</v>
      </c>
      <c r="C30" s="34">
        <v>30624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24615104.290000003</v>
      </c>
      <c r="D43" s="143">
        <f>D20+D28+D37</f>
        <v>18748945.91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68042716.769999996</v>
      </c>
      <c r="D47" s="143">
        <v>132649066.83</v>
      </c>
    </row>
    <row r="48" spans="1:5" x14ac:dyDescent="0.2">
      <c r="A48" s="139"/>
      <c r="B48" s="144" t="s">
        <v>629</v>
      </c>
      <c r="C48" s="143">
        <f>C49+C61+C93+C96</f>
        <v>1149682.3999999999</v>
      </c>
      <c r="D48" s="143">
        <f>D49+D61+D93+D96</f>
        <v>39323848.870000005</v>
      </c>
    </row>
    <row r="49" spans="1:4" x14ac:dyDescent="0.2">
      <c r="A49" s="141">
        <v>5400</v>
      </c>
      <c r="B49" s="142" t="s">
        <v>426</v>
      </c>
      <c r="C49" s="143">
        <f>C50+C52+C54+C56+C58</f>
        <v>169821.26</v>
      </c>
      <c r="D49" s="143">
        <f>D50+D52+D54+D56+D58</f>
        <v>619236.56000000006</v>
      </c>
    </row>
    <row r="50" spans="1:4" x14ac:dyDescent="0.2">
      <c r="A50" s="139">
        <v>5410</v>
      </c>
      <c r="B50" s="138" t="s">
        <v>630</v>
      </c>
      <c r="C50" s="140">
        <f>C51</f>
        <v>169821.26</v>
      </c>
      <c r="D50" s="140">
        <f>D51</f>
        <v>619236.56000000006</v>
      </c>
    </row>
    <row r="51" spans="1:4" x14ac:dyDescent="0.2">
      <c r="A51" s="139">
        <v>5411</v>
      </c>
      <c r="B51" s="138" t="s">
        <v>428</v>
      </c>
      <c r="C51" s="140">
        <v>169821.26</v>
      </c>
      <c r="D51" s="140">
        <v>619236.56000000006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9679052.5800000001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9679052.5800000001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8552549.9700000007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10502.61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1116000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16842067.530000001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16842067.530000001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16842067.530000001</v>
      </c>
    </row>
    <row r="96" spans="1:4" x14ac:dyDescent="0.2">
      <c r="A96" s="141">
        <v>2110</v>
      </c>
      <c r="B96" s="147" t="s">
        <v>642</v>
      </c>
      <c r="C96" s="143">
        <f>SUM(C97:C101)</f>
        <v>979861.14</v>
      </c>
      <c r="D96" s="143">
        <f>SUM(D97:D101)</f>
        <v>12183492.199999999</v>
      </c>
    </row>
    <row r="97" spans="1:4" x14ac:dyDescent="0.2">
      <c r="A97" s="139">
        <v>2111</v>
      </c>
      <c r="B97" s="138" t="s">
        <v>643</v>
      </c>
      <c r="C97" s="140">
        <v>807336.65</v>
      </c>
      <c r="D97" s="140">
        <v>1152627.24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9316.23</v>
      </c>
    </row>
    <row r="99" spans="1:4" x14ac:dyDescent="0.2">
      <c r="A99" s="139">
        <v>2112</v>
      </c>
      <c r="B99" s="138" t="s">
        <v>645</v>
      </c>
      <c r="C99" s="140">
        <v>172524.49</v>
      </c>
      <c r="D99" s="140">
        <v>2411610.34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8609938.3900000006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49939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49939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49939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69192399.170000002</v>
      </c>
      <c r="D113" s="143">
        <f>D47+D48-D102</f>
        <v>171922976.69999999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2022-04-27T16:25:28Z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